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n millions de francs" sheetId="2" r:id="rId1"/>
    <sheet name="en pourcentage" sheetId="3" r:id="rId2"/>
    <sheet name="variation annuelle" sheetId="4" r:id="rId3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4" l="1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F72" i="4"/>
  <c r="B69" i="4"/>
  <c r="AH65" i="2"/>
  <c r="AG65" i="2"/>
  <c r="AF65" i="2"/>
  <c r="AE65" i="2"/>
  <c r="AE65" i="4" s="1"/>
  <c r="AD65" i="2"/>
  <c r="AC65" i="2"/>
  <c r="AB65" i="2"/>
  <c r="W65" i="4"/>
  <c r="G65" i="4"/>
  <c r="AH63" i="4"/>
  <c r="AG61" i="4"/>
  <c r="AG58" i="2"/>
  <c r="AD58" i="2"/>
  <c r="AC58" i="2"/>
  <c r="AH58" i="2"/>
  <c r="AF58" i="2"/>
  <c r="AE58" i="2"/>
  <c r="AB58" i="2"/>
  <c r="O58" i="4"/>
  <c r="AG57" i="4"/>
  <c r="AD57" i="4"/>
  <c r="AH54" i="2"/>
  <c r="AE54" i="2"/>
  <c r="AD54" i="2"/>
  <c r="AG54" i="2"/>
  <c r="AF54" i="2"/>
  <c r="AC54" i="2"/>
  <c r="AB54" i="2"/>
  <c r="AB54" i="4" s="1"/>
  <c r="L54" i="4"/>
  <c r="AD53" i="4"/>
  <c r="AF51" i="4"/>
  <c r="AH48" i="2"/>
  <c r="AG48" i="2"/>
  <c r="AD48" i="2"/>
  <c r="AC48" i="2"/>
  <c r="B49" i="3"/>
  <c r="AF48" i="2"/>
  <c r="AE48" i="2"/>
  <c r="AB48" i="2"/>
  <c r="AE43" i="2"/>
  <c r="AD43" i="2"/>
  <c r="AG43" i="2"/>
  <c r="AC43" i="2"/>
  <c r="AE39" i="2"/>
  <c r="AB39" i="2"/>
  <c r="AH39" i="2"/>
  <c r="AD39" i="2"/>
  <c r="AB24" i="2"/>
  <c r="AH24" i="2"/>
  <c r="AD24" i="2"/>
  <c r="AB21" i="2"/>
  <c r="AH21" i="2"/>
  <c r="AE21" i="2"/>
  <c r="AD21" i="2"/>
  <c r="AB14" i="2"/>
  <c r="AH14" i="2"/>
  <c r="AD14" i="2"/>
  <c r="AF10" i="2"/>
  <c r="AE10" i="2"/>
  <c r="AG5" i="2"/>
  <c r="AC5" i="2"/>
  <c r="C4" i="3"/>
  <c r="AE39" i="4" l="1"/>
  <c r="AB21" i="4"/>
  <c r="AB39" i="4"/>
  <c r="AB14" i="4"/>
  <c r="AD43" i="4"/>
  <c r="AB24" i="4"/>
  <c r="AE43" i="4"/>
  <c r="S4" i="4"/>
  <c r="S4" i="3"/>
  <c r="I5" i="4"/>
  <c r="I5" i="3"/>
  <c r="Y5" i="4"/>
  <c r="Y5" i="3"/>
  <c r="AF6" i="4"/>
  <c r="B7" i="4"/>
  <c r="B7" i="3"/>
  <c r="AE7" i="4"/>
  <c r="AD8" i="4"/>
  <c r="AH8" i="4"/>
  <c r="AC9" i="4"/>
  <c r="AG9" i="4"/>
  <c r="C10" i="3"/>
  <c r="G10" i="4"/>
  <c r="G10" i="3"/>
  <c r="K10" i="4"/>
  <c r="K10" i="3"/>
  <c r="O10" i="4"/>
  <c r="O10" i="3"/>
  <c r="S10" i="4"/>
  <c r="S10" i="3"/>
  <c r="W10" i="4"/>
  <c r="W10" i="3"/>
  <c r="AA10" i="4"/>
  <c r="AA10" i="3"/>
  <c r="AD11" i="4"/>
  <c r="AH11" i="4"/>
  <c r="AC12" i="4"/>
  <c r="AG12" i="4"/>
  <c r="AF13" i="4"/>
  <c r="B14" i="4"/>
  <c r="B14" i="3"/>
  <c r="F14" i="3"/>
  <c r="F14" i="4"/>
  <c r="J14" i="4"/>
  <c r="J14" i="3"/>
  <c r="N14" i="4"/>
  <c r="N14" i="3"/>
  <c r="R14" i="4"/>
  <c r="R14" i="3"/>
  <c r="V14" i="4"/>
  <c r="V14" i="3"/>
  <c r="Z14" i="4"/>
  <c r="Z14" i="3"/>
  <c r="AH14" i="4"/>
  <c r="AC15" i="4"/>
  <c r="AG15" i="4"/>
  <c r="AF16" i="4"/>
  <c r="B17" i="4"/>
  <c r="B17" i="3"/>
  <c r="AE17" i="4"/>
  <c r="AD18" i="4"/>
  <c r="AH18" i="4"/>
  <c r="AC19" i="4"/>
  <c r="AG19" i="4"/>
  <c r="AF20" i="4"/>
  <c r="B21" i="4"/>
  <c r="B21" i="3"/>
  <c r="F21" i="4"/>
  <c r="F21" i="3"/>
  <c r="J21" i="3"/>
  <c r="J21" i="4"/>
  <c r="N21" i="4"/>
  <c r="N21" i="3"/>
  <c r="R21" i="4"/>
  <c r="R21" i="3"/>
  <c r="V21" i="4"/>
  <c r="V21" i="3"/>
  <c r="Z21" i="3"/>
  <c r="Z21" i="4"/>
  <c r="AC22" i="4"/>
  <c r="AG22" i="4"/>
  <c r="AF23" i="4"/>
  <c r="B24" i="3"/>
  <c r="B24" i="4"/>
  <c r="F24" i="4"/>
  <c r="F24" i="3"/>
  <c r="J24" i="3"/>
  <c r="J24" i="4"/>
  <c r="N24" i="3"/>
  <c r="N24" i="4"/>
  <c r="R24" i="4"/>
  <c r="R24" i="3"/>
  <c r="V24" i="4"/>
  <c r="V24" i="3"/>
  <c r="Z24" i="4"/>
  <c r="Z24" i="3"/>
  <c r="AC25" i="4"/>
  <c r="AG25" i="4"/>
  <c r="AF26" i="4"/>
  <c r="B27" i="3"/>
  <c r="B27" i="4"/>
  <c r="AE27" i="4"/>
  <c r="AD28" i="4"/>
  <c r="AH28" i="4"/>
  <c r="AC29" i="4"/>
  <c r="AG29" i="4"/>
  <c r="AF30" i="4"/>
  <c r="B31" i="3"/>
  <c r="B31" i="4"/>
  <c r="AC33" i="4"/>
  <c r="AG33" i="4"/>
  <c r="AF34" i="4"/>
  <c r="B35" i="4"/>
  <c r="B35" i="3"/>
  <c r="AE35" i="4"/>
  <c r="AD36" i="4"/>
  <c r="AH36" i="4"/>
  <c r="AC37" i="4"/>
  <c r="AG37" i="4"/>
  <c r="AF38" i="4"/>
  <c r="B39" i="4"/>
  <c r="B39" i="3"/>
  <c r="F39" i="4"/>
  <c r="F39" i="3"/>
  <c r="J39" i="3"/>
  <c r="J39" i="4"/>
  <c r="N39" i="4"/>
  <c r="N39" i="3"/>
  <c r="R39" i="3"/>
  <c r="R39" i="4"/>
  <c r="V39" i="4"/>
  <c r="V39" i="3"/>
  <c r="Z39" i="3"/>
  <c r="Z39" i="4"/>
  <c r="AC40" i="4"/>
  <c r="AG40" i="4"/>
  <c r="AF41" i="4"/>
  <c r="B42" i="4"/>
  <c r="B42" i="3"/>
  <c r="E43" i="4"/>
  <c r="E43" i="3"/>
  <c r="I43" i="4"/>
  <c r="I43" i="3"/>
  <c r="M43" i="4"/>
  <c r="M43" i="3"/>
  <c r="Q43" i="3"/>
  <c r="Q43" i="4"/>
  <c r="U43" i="4"/>
  <c r="U43" i="3"/>
  <c r="Y43" i="4"/>
  <c r="Y43" i="3"/>
  <c r="AF44" i="4"/>
  <c r="B45" i="4"/>
  <c r="B45" i="3"/>
  <c r="AE45" i="4"/>
  <c r="AD46" i="4"/>
  <c r="AH46" i="4"/>
  <c r="AC47" i="4"/>
  <c r="AG47" i="4"/>
  <c r="C48" i="3"/>
  <c r="G48" i="4"/>
  <c r="G48" i="3"/>
  <c r="AD48" i="4"/>
  <c r="AH48" i="4"/>
  <c r="AE54" i="4"/>
  <c r="G4" i="4"/>
  <c r="G4" i="3"/>
  <c r="AA4" i="4"/>
  <c r="AA4" i="3"/>
  <c r="M5" i="4"/>
  <c r="M5" i="3"/>
  <c r="D4" i="4"/>
  <c r="D4" i="3"/>
  <c r="P4" i="4"/>
  <c r="P4" i="3"/>
  <c r="X4" i="4"/>
  <c r="X4" i="3"/>
  <c r="B5" i="4"/>
  <c r="B5" i="3"/>
  <c r="F5" i="4"/>
  <c r="F5" i="3"/>
  <c r="J5" i="4"/>
  <c r="J5" i="3"/>
  <c r="N5" i="4"/>
  <c r="N5" i="3"/>
  <c r="R5" i="4"/>
  <c r="R5" i="3"/>
  <c r="V5" i="4"/>
  <c r="V5" i="3"/>
  <c r="Z5" i="4"/>
  <c r="Z5" i="3"/>
  <c r="AD5" i="2"/>
  <c r="AH5" i="2"/>
  <c r="AC6" i="4"/>
  <c r="AG6" i="4"/>
  <c r="AF7" i="4"/>
  <c r="B8" i="4"/>
  <c r="B8" i="3"/>
  <c r="AE8" i="4"/>
  <c r="AD9" i="4"/>
  <c r="AH9" i="4"/>
  <c r="D10" i="4"/>
  <c r="D10" i="3"/>
  <c r="H10" i="4"/>
  <c r="H10" i="3"/>
  <c r="L10" i="4"/>
  <c r="L10" i="3"/>
  <c r="P10" i="4"/>
  <c r="P10" i="3"/>
  <c r="T10" i="4"/>
  <c r="T10" i="3"/>
  <c r="X10" i="4"/>
  <c r="X10" i="3"/>
  <c r="AB10" i="2"/>
  <c r="AF10" i="4"/>
  <c r="B11" i="4"/>
  <c r="B11" i="3"/>
  <c r="AE11" i="4"/>
  <c r="AD12" i="4"/>
  <c r="AH12" i="4"/>
  <c r="AC13" i="4"/>
  <c r="AG13" i="4"/>
  <c r="C14" i="3"/>
  <c r="G14" i="4"/>
  <c r="G14" i="3"/>
  <c r="K14" i="4"/>
  <c r="K14" i="3"/>
  <c r="O14" i="4"/>
  <c r="O14" i="3"/>
  <c r="S14" i="4"/>
  <c r="S14" i="3"/>
  <c r="W14" i="4"/>
  <c r="W14" i="3"/>
  <c r="AA14" i="4"/>
  <c r="AA14" i="3"/>
  <c r="AE14" i="2"/>
  <c r="AD15" i="4"/>
  <c r="AH15" i="4"/>
  <c r="AC16" i="4"/>
  <c r="AG16" i="4"/>
  <c r="AF17" i="4"/>
  <c r="B18" i="4"/>
  <c r="B18" i="3"/>
  <c r="AE18" i="4"/>
  <c r="AD19" i="4"/>
  <c r="AH19" i="4"/>
  <c r="AC20" i="4"/>
  <c r="AG20" i="4"/>
  <c r="C21" i="3"/>
  <c r="G21" i="4"/>
  <c r="G21" i="3"/>
  <c r="K21" i="4"/>
  <c r="K21" i="3"/>
  <c r="O21" i="4"/>
  <c r="O21" i="3"/>
  <c r="S21" i="4"/>
  <c r="S21" i="3"/>
  <c r="W21" i="4"/>
  <c r="W21" i="3"/>
  <c r="AA21" i="4"/>
  <c r="AA21" i="3"/>
  <c r="AE21" i="4"/>
  <c r="AD22" i="4"/>
  <c r="AH22" i="4"/>
  <c r="AC23" i="4"/>
  <c r="AG23" i="4"/>
  <c r="C24" i="3"/>
  <c r="G24" i="4"/>
  <c r="G24" i="3"/>
  <c r="K24" i="4"/>
  <c r="K24" i="3"/>
  <c r="O24" i="4"/>
  <c r="O24" i="3"/>
  <c r="S24" i="4"/>
  <c r="S24" i="3"/>
  <c r="W24" i="4"/>
  <c r="W24" i="3"/>
  <c r="AA24" i="4"/>
  <c r="AA24" i="3"/>
  <c r="AE24" i="2"/>
  <c r="AD25" i="4"/>
  <c r="AH25" i="4"/>
  <c r="AC26" i="4"/>
  <c r="AG26" i="4"/>
  <c r="AF27" i="4"/>
  <c r="B28" i="4"/>
  <c r="B28" i="3"/>
  <c r="AE28" i="4"/>
  <c r="AD29" i="4"/>
  <c r="AH29" i="4"/>
  <c r="AC30" i="4"/>
  <c r="AG30" i="4"/>
  <c r="B32" i="4"/>
  <c r="B32" i="3"/>
  <c r="AD33" i="4"/>
  <c r="AH33" i="4"/>
  <c r="AC34" i="4"/>
  <c r="AG34" i="4"/>
  <c r="AF35" i="4"/>
  <c r="B36" i="4"/>
  <c r="B36" i="3"/>
  <c r="AE36" i="4"/>
  <c r="AD37" i="4"/>
  <c r="AH37" i="4"/>
  <c r="AC38" i="4"/>
  <c r="AG38" i="4"/>
  <c r="C39" i="3"/>
  <c r="G39" i="4"/>
  <c r="G39" i="3"/>
  <c r="K39" i="4"/>
  <c r="K39" i="3"/>
  <c r="O39" i="4"/>
  <c r="O39" i="3"/>
  <c r="S39" i="4"/>
  <c r="S39" i="3"/>
  <c r="W39" i="4"/>
  <c r="W39" i="3"/>
  <c r="AA39" i="4"/>
  <c r="AA39" i="3"/>
  <c r="AD40" i="4"/>
  <c r="AH40" i="4"/>
  <c r="AC41" i="4"/>
  <c r="AG41" i="4"/>
  <c r="B43" i="4"/>
  <c r="B43" i="3"/>
  <c r="F43" i="4"/>
  <c r="F43" i="3"/>
  <c r="J43" i="4"/>
  <c r="J43" i="3"/>
  <c r="N43" i="4"/>
  <c r="N43" i="3"/>
  <c r="R43" i="4"/>
  <c r="R43" i="3"/>
  <c r="V43" i="4"/>
  <c r="V43" i="3"/>
  <c r="Z43" i="4"/>
  <c r="Z43" i="3"/>
  <c r="AH43" i="2"/>
  <c r="AC44" i="4"/>
  <c r="AG44" i="4"/>
  <c r="AF45" i="4"/>
  <c r="B46" i="4"/>
  <c r="B46" i="3"/>
  <c r="H48" i="3"/>
  <c r="P48" i="3"/>
  <c r="AC58" i="4"/>
  <c r="AG58" i="4"/>
  <c r="K4" i="4"/>
  <c r="K4" i="3"/>
  <c r="W4" i="4"/>
  <c r="W4" i="3"/>
  <c r="Q5" i="3"/>
  <c r="Q5" i="4"/>
  <c r="H4" i="4"/>
  <c r="H4" i="3"/>
  <c r="T4" i="4"/>
  <c r="T4" i="3"/>
  <c r="I4" i="4"/>
  <c r="I4" i="3"/>
  <c r="M4" i="4"/>
  <c r="M4" i="3"/>
  <c r="Q4" i="4"/>
  <c r="Q4" i="3"/>
  <c r="U4" i="4"/>
  <c r="U4" i="3"/>
  <c r="Y4" i="4"/>
  <c r="Y4" i="3"/>
  <c r="C5" i="3"/>
  <c r="G5" i="4"/>
  <c r="G5" i="3"/>
  <c r="K5" i="4"/>
  <c r="K5" i="3"/>
  <c r="O5" i="4"/>
  <c r="O5" i="3"/>
  <c r="S5" i="4"/>
  <c r="S5" i="3"/>
  <c r="W5" i="4"/>
  <c r="W5" i="3"/>
  <c r="AA5" i="4"/>
  <c r="AA5" i="3"/>
  <c r="AE5" i="2"/>
  <c r="AD6" i="4"/>
  <c r="AH6" i="4"/>
  <c r="AC7" i="4"/>
  <c r="AG7" i="4"/>
  <c r="AF8" i="4"/>
  <c r="B9" i="4"/>
  <c r="B9" i="3"/>
  <c r="AE9" i="4"/>
  <c r="E10" i="4"/>
  <c r="E10" i="3"/>
  <c r="I10" i="4"/>
  <c r="I10" i="3"/>
  <c r="M10" i="4"/>
  <c r="M10" i="3"/>
  <c r="Q10" i="4"/>
  <c r="Q10" i="3"/>
  <c r="U10" i="4"/>
  <c r="U10" i="3"/>
  <c r="Y10" i="4"/>
  <c r="Y10" i="3"/>
  <c r="AC10" i="2"/>
  <c r="AG10" i="2"/>
  <c r="AF11" i="4"/>
  <c r="B12" i="3"/>
  <c r="B12" i="4"/>
  <c r="AE12" i="4"/>
  <c r="AD13" i="4"/>
  <c r="AH13" i="4"/>
  <c r="D14" i="4"/>
  <c r="D14" i="3"/>
  <c r="H14" i="4"/>
  <c r="H14" i="3"/>
  <c r="L14" i="4"/>
  <c r="L14" i="3"/>
  <c r="P14" i="4"/>
  <c r="P14" i="3"/>
  <c r="T14" i="4"/>
  <c r="T14" i="3"/>
  <c r="X14" i="4"/>
  <c r="X14" i="3"/>
  <c r="AF14" i="2"/>
  <c r="B15" i="3"/>
  <c r="B15" i="4"/>
  <c r="AE15" i="4"/>
  <c r="AD16" i="4"/>
  <c r="AH16" i="4"/>
  <c r="AC17" i="4"/>
  <c r="AG17" i="4"/>
  <c r="AF18" i="4"/>
  <c r="B19" i="3"/>
  <c r="B19" i="4"/>
  <c r="AE19" i="4"/>
  <c r="AD20" i="4"/>
  <c r="AH20" i="4"/>
  <c r="D21" i="4"/>
  <c r="D21" i="3"/>
  <c r="H21" i="4"/>
  <c r="H21" i="3"/>
  <c r="L21" i="4"/>
  <c r="L21" i="3"/>
  <c r="P21" i="4"/>
  <c r="P21" i="3"/>
  <c r="T21" i="4"/>
  <c r="T21" i="3"/>
  <c r="X21" i="4"/>
  <c r="X21" i="3"/>
  <c r="AF21" i="2"/>
  <c r="B22" i="4"/>
  <c r="B22" i="3"/>
  <c r="AE22" i="4"/>
  <c r="AD23" i="4"/>
  <c r="AH23" i="4"/>
  <c r="D24" i="4"/>
  <c r="D24" i="3"/>
  <c r="H24" i="4"/>
  <c r="H24" i="3"/>
  <c r="L24" i="4"/>
  <c r="L24" i="3"/>
  <c r="P24" i="4"/>
  <c r="P24" i="3"/>
  <c r="T24" i="4"/>
  <c r="T24" i="3"/>
  <c r="X24" i="3"/>
  <c r="X24" i="4"/>
  <c r="AF24" i="2"/>
  <c r="B25" i="4"/>
  <c r="B25" i="3"/>
  <c r="AE25" i="4"/>
  <c r="AD26" i="4"/>
  <c r="AH26" i="4"/>
  <c r="AC27" i="4"/>
  <c r="AG27" i="4"/>
  <c r="AF28" i="4"/>
  <c r="B29" i="4"/>
  <c r="B29" i="3"/>
  <c r="AE29" i="4"/>
  <c r="AD30" i="4"/>
  <c r="AH30" i="4"/>
  <c r="B33" i="4"/>
  <c r="B33" i="3"/>
  <c r="AE33" i="4"/>
  <c r="AD34" i="4"/>
  <c r="AH34" i="4"/>
  <c r="AC35" i="4"/>
  <c r="AG35" i="4"/>
  <c r="AF36" i="4"/>
  <c r="B37" i="4"/>
  <c r="B37" i="3"/>
  <c r="AE37" i="4"/>
  <c r="AD38" i="4"/>
  <c r="AH38" i="4"/>
  <c r="D39" i="4"/>
  <c r="D39" i="3"/>
  <c r="H39" i="4"/>
  <c r="H39" i="3"/>
  <c r="L39" i="4"/>
  <c r="L39" i="3"/>
  <c r="P39" i="4"/>
  <c r="P39" i="3"/>
  <c r="T39" i="4"/>
  <c r="T39" i="3"/>
  <c r="X39" i="4"/>
  <c r="X39" i="3"/>
  <c r="AF39" i="2"/>
  <c r="B40" i="4"/>
  <c r="B40" i="3"/>
  <c r="AE40" i="4"/>
  <c r="AD41" i="4"/>
  <c r="AH41" i="4"/>
  <c r="C43" i="3"/>
  <c r="G43" i="4"/>
  <c r="G43" i="3"/>
  <c r="K43" i="4"/>
  <c r="K43" i="3"/>
  <c r="O43" i="4"/>
  <c r="O43" i="3"/>
  <c r="S43" i="4"/>
  <c r="S43" i="3"/>
  <c r="W43" i="4"/>
  <c r="W43" i="3"/>
  <c r="AA43" i="4"/>
  <c r="AA43" i="3"/>
  <c r="AD44" i="4"/>
  <c r="AH44" i="4"/>
  <c r="AC45" i="4"/>
  <c r="AG45" i="4"/>
  <c r="AD58" i="4"/>
  <c r="O4" i="4"/>
  <c r="O4" i="3"/>
  <c r="E5" i="4"/>
  <c r="E5" i="3"/>
  <c r="U5" i="4"/>
  <c r="U5" i="3"/>
  <c r="L4" i="4"/>
  <c r="L4" i="3"/>
  <c r="E4" i="4"/>
  <c r="E4" i="3"/>
  <c r="F4" i="4"/>
  <c r="F4" i="3"/>
  <c r="J4" i="4"/>
  <c r="J4" i="3"/>
  <c r="N4" i="4"/>
  <c r="N4" i="3"/>
  <c r="R4" i="4"/>
  <c r="R4" i="3"/>
  <c r="V4" i="4"/>
  <c r="V4" i="3"/>
  <c r="Z4" i="4"/>
  <c r="Z4" i="3"/>
  <c r="D5" i="4"/>
  <c r="D5" i="3"/>
  <c r="H5" i="4"/>
  <c r="H5" i="3"/>
  <c r="L5" i="4"/>
  <c r="L5" i="3"/>
  <c r="P5" i="4"/>
  <c r="P5" i="3"/>
  <c r="T5" i="4"/>
  <c r="T5" i="3"/>
  <c r="X5" i="4"/>
  <c r="X5" i="3"/>
  <c r="AB5" i="2"/>
  <c r="AC5" i="4" s="1"/>
  <c r="AF5" i="2"/>
  <c r="B6" i="4"/>
  <c r="B6" i="3"/>
  <c r="AE6" i="4"/>
  <c r="AD7" i="4"/>
  <c r="AH7" i="4"/>
  <c r="AC8" i="4"/>
  <c r="AG8" i="4"/>
  <c r="AF9" i="4"/>
  <c r="B10" i="4"/>
  <c r="B10" i="3"/>
  <c r="F10" i="4"/>
  <c r="F10" i="3"/>
  <c r="J10" i="4"/>
  <c r="J10" i="3"/>
  <c r="N10" i="4"/>
  <c r="N10" i="3"/>
  <c r="R10" i="4"/>
  <c r="R10" i="3"/>
  <c r="V10" i="4"/>
  <c r="V10" i="3"/>
  <c r="Z10" i="4"/>
  <c r="Z10" i="3"/>
  <c r="AD10" i="2"/>
  <c r="AH10" i="2"/>
  <c r="AC11" i="4"/>
  <c r="AG11" i="4"/>
  <c r="AF12" i="4"/>
  <c r="B13" i="4"/>
  <c r="B13" i="3"/>
  <c r="AE13" i="4"/>
  <c r="E14" i="4"/>
  <c r="E14" i="3"/>
  <c r="I14" i="4"/>
  <c r="I14" i="3"/>
  <c r="M14" i="4"/>
  <c r="M14" i="3"/>
  <c r="Q14" i="4"/>
  <c r="Q14" i="3"/>
  <c r="U14" i="4"/>
  <c r="U14" i="3"/>
  <c r="Y14" i="4"/>
  <c r="Y14" i="3"/>
  <c r="AC14" i="2"/>
  <c r="AD14" i="4" s="1"/>
  <c r="AG14" i="2"/>
  <c r="AF15" i="4"/>
  <c r="B16" i="4"/>
  <c r="B16" i="3"/>
  <c r="AE16" i="4"/>
  <c r="AD17" i="4"/>
  <c r="AH17" i="4"/>
  <c r="AC18" i="4"/>
  <c r="AG18" i="4"/>
  <c r="AF19" i="4"/>
  <c r="B20" i="4"/>
  <c r="B20" i="3"/>
  <c r="AE20" i="4"/>
  <c r="E21" i="4"/>
  <c r="E21" i="3"/>
  <c r="I21" i="4"/>
  <c r="I21" i="3"/>
  <c r="M21" i="4"/>
  <c r="M21" i="3"/>
  <c r="Q21" i="4"/>
  <c r="Q21" i="3"/>
  <c r="U21" i="4"/>
  <c r="U21" i="3"/>
  <c r="Y21" i="4"/>
  <c r="Y21" i="3"/>
  <c r="AC21" i="2"/>
  <c r="AG21" i="2"/>
  <c r="AF22" i="4"/>
  <c r="B23" i="3"/>
  <c r="B23" i="4"/>
  <c r="AE23" i="4"/>
  <c r="E24" i="4"/>
  <c r="E24" i="3"/>
  <c r="I24" i="4"/>
  <c r="I24" i="3"/>
  <c r="M24" i="4"/>
  <c r="M24" i="3"/>
  <c r="Q24" i="4"/>
  <c r="Q24" i="3"/>
  <c r="U24" i="4"/>
  <c r="U24" i="3"/>
  <c r="Y24" i="4"/>
  <c r="Y24" i="3"/>
  <c r="AC24" i="2"/>
  <c r="AG24" i="2"/>
  <c r="AH24" i="4" s="1"/>
  <c r="AF25" i="4"/>
  <c r="B26" i="4"/>
  <c r="B26" i="3"/>
  <c r="AE26" i="4"/>
  <c r="AD27" i="4"/>
  <c r="AH27" i="4"/>
  <c r="AC28" i="4"/>
  <c r="AG28" i="4"/>
  <c r="AF29" i="4"/>
  <c r="B30" i="4"/>
  <c r="B30" i="3"/>
  <c r="AE30" i="4"/>
  <c r="AF33" i="4"/>
  <c r="B34" i="4"/>
  <c r="B34" i="3"/>
  <c r="AE34" i="4"/>
  <c r="AD35" i="4"/>
  <c r="AH35" i="4"/>
  <c r="AC36" i="4"/>
  <c r="AG36" i="4"/>
  <c r="AF37" i="4"/>
  <c r="B38" i="4"/>
  <c r="B38" i="3"/>
  <c r="AE38" i="4"/>
  <c r="E39" i="4"/>
  <c r="E39" i="3"/>
  <c r="I39" i="3"/>
  <c r="I39" i="4"/>
  <c r="M39" i="4"/>
  <c r="M39" i="3"/>
  <c r="Q39" i="4"/>
  <c r="Q39" i="3"/>
  <c r="U39" i="4"/>
  <c r="U39" i="3"/>
  <c r="Y39" i="4"/>
  <c r="Y39" i="3"/>
  <c r="AC39" i="2"/>
  <c r="AG39" i="2"/>
  <c r="AF40" i="4"/>
  <c r="B41" i="4"/>
  <c r="B41" i="3"/>
  <c r="AE41" i="4"/>
  <c r="D43" i="4"/>
  <c r="D43" i="3"/>
  <c r="H43" i="4"/>
  <c r="H43" i="3"/>
  <c r="L43" i="4"/>
  <c r="L43" i="3"/>
  <c r="P43" i="4"/>
  <c r="P43" i="3"/>
  <c r="T43" i="4"/>
  <c r="T43" i="3"/>
  <c r="X43" i="4"/>
  <c r="X43" i="3"/>
  <c r="AB43" i="2"/>
  <c r="AC43" i="4" s="1"/>
  <c r="AF43" i="2"/>
  <c r="AG43" i="4" s="1"/>
  <c r="B44" i="4"/>
  <c r="B44" i="3"/>
  <c r="AE44" i="4"/>
  <c r="AD45" i="4"/>
  <c r="AH45" i="4"/>
  <c r="AC46" i="4"/>
  <c r="AG46" i="4"/>
  <c r="AC48" i="4"/>
  <c r="AG48" i="4"/>
  <c r="AD54" i="4"/>
  <c r="AH54" i="4"/>
  <c r="AF46" i="4"/>
  <c r="B47" i="4"/>
  <c r="B47" i="3"/>
  <c r="AE47" i="4"/>
  <c r="E48" i="4"/>
  <c r="E48" i="3"/>
  <c r="I48" i="4"/>
  <c r="I48" i="3"/>
  <c r="M48" i="4"/>
  <c r="M48" i="3"/>
  <c r="Q48" i="4"/>
  <c r="Q48" i="3"/>
  <c r="U48" i="4"/>
  <c r="U48" i="3"/>
  <c r="Y48" i="4"/>
  <c r="Y48" i="3"/>
  <c r="AF49" i="4"/>
  <c r="B50" i="4"/>
  <c r="B50" i="3"/>
  <c r="AE50" i="4"/>
  <c r="AD51" i="4"/>
  <c r="AH51" i="4"/>
  <c r="AF53" i="4"/>
  <c r="B54" i="4"/>
  <c r="B54" i="3"/>
  <c r="F54" i="4"/>
  <c r="F54" i="3"/>
  <c r="J54" i="4"/>
  <c r="J54" i="3"/>
  <c r="N54" i="4"/>
  <c r="N54" i="3"/>
  <c r="R54" i="3"/>
  <c r="R54" i="4"/>
  <c r="V54" i="4"/>
  <c r="V54" i="3"/>
  <c r="Z54" i="4"/>
  <c r="Z54" i="3"/>
  <c r="AC55" i="4"/>
  <c r="AG55" i="4"/>
  <c r="AF56" i="4"/>
  <c r="B57" i="4"/>
  <c r="B57" i="3"/>
  <c r="AE57" i="4"/>
  <c r="E58" i="4"/>
  <c r="E58" i="3"/>
  <c r="I58" i="3"/>
  <c r="I58" i="4"/>
  <c r="M58" i="4"/>
  <c r="M58" i="3"/>
  <c r="Q58" i="4"/>
  <c r="Q58" i="3"/>
  <c r="U58" i="4"/>
  <c r="U58" i="3"/>
  <c r="Y58" i="3"/>
  <c r="Y58" i="4"/>
  <c r="B60" i="4"/>
  <c r="B60" i="3"/>
  <c r="AE60" i="4"/>
  <c r="AD61" i="4"/>
  <c r="AH61" i="4"/>
  <c r="AF63" i="4"/>
  <c r="B64" i="4"/>
  <c r="B64" i="3"/>
  <c r="AE64" i="4"/>
  <c r="E65" i="4"/>
  <c r="E65" i="3"/>
  <c r="I65" i="4"/>
  <c r="I65" i="3"/>
  <c r="M65" i="4"/>
  <c r="M65" i="3"/>
  <c r="Q65" i="4"/>
  <c r="Q65" i="3"/>
  <c r="U65" i="4"/>
  <c r="U65" i="3"/>
  <c r="Y65" i="4"/>
  <c r="Y65" i="3"/>
  <c r="AC65" i="4"/>
  <c r="AG65" i="4"/>
  <c r="B67" i="4"/>
  <c r="B67" i="3"/>
  <c r="AC69" i="4"/>
  <c r="AG69" i="4"/>
  <c r="B71" i="4"/>
  <c r="B71" i="3"/>
  <c r="AD72" i="4"/>
  <c r="AF47" i="4"/>
  <c r="B48" i="4"/>
  <c r="B48" i="3"/>
  <c r="F48" i="4"/>
  <c r="F48" i="3"/>
  <c r="J48" i="4"/>
  <c r="J48" i="3"/>
  <c r="N48" i="4"/>
  <c r="N48" i="3"/>
  <c r="R48" i="4"/>
  <c r="R48" i="3"/>
  <c r="V48" i="4"/>
  <c r="V48" i="3"/>
  <c r="Z48" i="4"/>
  <c r="Z48" i="3"/>
  <c r="AC49" i="4"/>
  <c r="AG49" i="4"/>
  <c r="AF50" i="4"/>
  <c r="B51" i="4"/>
  <c r="B51" i="3"/>
  <c r="AE51" i="4"/>
  <c r="AC53" i="4"/>
  <c r="AG53" i="4"/>
  <c r="C54" i="3"/>
  <c r="G54" i="4"/>
  <c r="G54" i="3"/>
  <c r="K54" i="4"/>
  <c r="K54" i="3"/>
  <c r="O54" i="4"/>
  <c r="O54" i="3"/>
  <c r="S54" i="4"/>
  <c r="S54" i="3"/>
  <c r="W54" i="4"/>
  <c r="W54" i="3"/>
  <c r="AA54" i="4"/>
  <c r="AA54" i="3"/>
  <c r="AD55" i="4"/>
  <c r="AH55" i="4"/>
  <c r="AC56" i="4"/>
  <c r="AG56" i="4"/>
  <c r="AF57" i="4"/>
  <c r="B58" i="4"/>
  <c r="B58" i="3"/>
  <c r="F58" i="4"/>
  <c r="F58" i="3"/>
  <c r="J58" i="4"/>
  <c r="J58" i="3"/>
  <c r="N58" i="4"/>
  <c r="N58" i="3"/>
  <c r="R58" i="4"/>
  <c r="R58" i="3"/>
  <c r="V58" i="4"/>
  <c r="V58" i="3"/>
  <c r="Z58" i="4"/>
  <c r="Z58" i="3"/>
  <c r="AH58" i="4"/>
  <c r="AF60" i="4"/>
  <c r="B61" i="4"/>
  <c r="B61" i="3"/>
  <c r="AE61" i="4"/>
  <c r="AC63" i="4"/>
  <c r="AG63" i="4"/>
  <c r="AF64" i="4"/>
  <c r="B65" i="4"/>
  <c r="B65" i="3"/>
  <c r="F65" i="3"/>
  <c r="F65" i="4"/>
  <c r="J65" i="4"/>
  <c r="J65" i="3"/>
  <c r="N65" i="3"/>
  <c r="N65" i="4"/>
  <c r="R65" i="4"/>
  <c r="R65" i="3"/>
  <c r="V65" i="3"/>
  <c r="V65" i="4"/>
  <c r="Z65" i="4"/>
  <c r="Z65" i="3"/>
  <c r="AD65" i="4"/>
  <c r="AH65" i="4"/>
  <c r="B68" i="4"/>
  <c r="B68" i="3"/>
  <c r="AD69" i="4"/>
  <c r="AH69" i="4"/>
  <c r="B72" i="4"/>
  <c r="B72" i="3"/>
  <c r="AE72" i="4"/>
  <c r="L54" i="3"/>
  <c r="O58" i="3"/>
  <c r="G65" i="3"/>
  <c r="K48" i="3"/>
  <c r="K48" i="4"/>
  <c r="O48" i="3"/>
  <c r="O48" i="4"/>
  <c r="S48" i="4"/>
  <c r="S48" i="3"/>
  <c r="W48" i="4"/>
  <c r="W48" i="3"/>
  <c r="AA48" i="4"/>
  <c r="AA48" i="3"/>
  <c r="AE48" i="4"/>
  <c r="AD49" i="4"/>
  <c r="AH49" i="4"/>
  <c r="AC50" i="4"/>
  <c r="AG50" i="4"/>
  <c r="B52" i="4"/>
  <c r="B52" i="3"/>
  <c r="AH53" i="4"/>
  <c r="D54" i="4"/>
  <c r="D54" i="3"/>
  <c r="H54" i="4"/>
  <c r="H54" i="3"/>
  <c r="P54" i="4"/>
  <c r="P54" i="3"/>
  <c r="T54" i="4"/>
  <c r="T54" i="3"/>
  <c r="X54" i="4"/>
  <c r="X54" i="3"/>
  <c r="AF54" i="4"/>
  <c r="B55" i="4"/>
  <c r="B55" i="3"/>
  <c r="AE55" i="4"/>
  <c r="AD56" i="4"/>
  <c r="AH56" i="4"/>
  <c r="AC57" i="4"/>
  <c r="C58" i="3"/>
  <c r="G58" i="4"/>
  <c r="G58" i="3"/>
  <c r="K58" i="4"/>
  <c r="K58" i="3"/>
  <c r="S58" i="4"/>
  <c r="S58" i="3"/>
  <c r="W58" i="4"/>
  <c r="W58" i="3"/>
  <c r="AA58" i="4"/>
  <c r="AA58" i="3"/>
  <c r="AE58" i="4"/>
  <c r="AC60" i="4"/>
  <c r="AG60" i="4"/>
  <c r="AF61" i="4"/>
  <c r="B62" i="4"/>
  <c r="B62" i="3"/>
  <c r="AD63" i="4"/>
  <c r="AC64" i="4"/>
  <c r="AG64" i="4"/>
  <c r="C65" i="3"/>
  <c r="K65" i="4"/>
  <c r="K65" i="3"/>
  <c r="O65" i="4"/>
  <c r="O65" i="3"/>
  <c r="S65" i="4"/>
  <c r="S65" i="3"/>
  <c r="AA65" i="4"/>
  <c r="AA65" i="3"/>
  <c r="AE69" i="4"/>
  <c r="W65" i="3"/>
  <c r="AE46" i="4"/>
  <c r="AD47" i="4"/>
  <c r="AH47" i="4"/>
  <c r="D48" i="4"/>
  <c r="D48" i="3"/>
  <c r="H48" i="4"/>
  <c r="L48" i="4"/>
  <c r="L48" i="3"/>
  <c r="P48" i="4"/>
  <c r="T48" i="4"/>
  <c r="T48" i="3"/>
  <c r="X48" i="4"/>
  <c r="AB48" i="4"/>
  <c r="AF48" i="4"/>
  <c r="AE49" i="4"/>
  <c r="AD50" i="4"/>
  <c r="AH50" i="4"/>
  <c r="AC51" i="4"/>
  <c r="AG51" i="4"/>
  <c r="B53" i="4"/>
  <c r="B53" i="3"/>
  <c r="AE53" i="4"/>
  <c r="E54" i="4"/>
  <c r="E54" i="3"/>
  <c r="I54" i="3"/>
  <c r="I54" i="4"/>
  <c r="M54" i="4"/>
  <c r="M54" i="3"/>
  <c r="Q54" i="4"/>
  <c r="Q54" i="3"/>
  <c r="U54" i="4"/>
  <c r="U54" i="3"/>
  <c r="Y54" i="4"/>
  <c r="Y54" i="3"/>
  <c r="AC54" i="4"/>
  <c r="AG54" i="4"/>
  <c r="AF55" i="4"/>
  <c r="B56" i="4"/>
  <c r="B56" i="3"/>
  <c r="AE56" i="4"/>
  <c r="AH57" i="4"/>
  <c r="D58" i="4"/>
  <c r="D58" i="3"/>
  <c r="H58" i="4"/>
  <c r="H58" i="3"/>
  <c r="L58" i="4"/>
  <c r="L58" i="3"/>
  <c r="P58" i="4"/>
  <c r="P58" i="3"/>
  <c r="T58" i="4"/>
  <c r="T58" i="3"/>
  <c r="X58" i="4"/>
  <c r="X58" i="3"/>
  <c r="AB58" i="4"/>
  <c r="AF58" i="4"/>
  <c r="B59" i="4"/>
  <c r="B59" i="3"/>
  <c r="AD60" i="4"/>
  <c r="AH60" i="4"/>
  <c r="AC61" i="4"/>
  <c r="B63" i="4"/>
  <c r="B63" i="3"/>
  <c r="AE63" i="4"/>
  <c r="AD64" i="4"/>
  <c r="AH64" i="4"/>
  <c r="D65" i="4"/>
  <c r="D65" i="3"/>
  <c r="H65" i="4"/>
  <c r="H65" i="3"/>
  <c r="L65" i="4"/>
  <c r="L65" i="3"/>
  <c r="P65" i="4"/>
  <c r="P65" i="3"/>
  <c r="T65" i="4"/>
  <c r="T65" i="3"/>
  <c r="X65" i="4"/>
  <c r="X65" i="3"/>
  <c r="AB65" i="4"/>
  <c r="AF65" i="4"/>
  <c r="B66" i="4"/>
  <c r="B66" i="3"/>
  <c r="AF69" i="4"/>
  <c r="B70" i="4"/>
  <c r="B70" i="3"/>
  <c r="AC72" i="4"/>
  <c r="AG72" i="4"/>
  <c r="X48" i="3"/>
  <c r="B69" i="3"/>
  <c r="B49" i="4"/>
  <c r="AH72" i="4"/>
  <c r="AG4" i="2" l="1"/>
  <c r="AG52" i="3" s="1"/>
  <c r="AG29" i="3"/>
  <c r="AG26" i="3"/>
  <c r="AG38" i="3"/>
  <c r="AG55" i="3"/>
  <c r="AG65" i="3"/>
  <c r="AG50" i="3"/>
  <c r="AG25" i="3"/>
  <c r="AG60" i="3"/>
  <c r="AG5" i="3"/>
  <c r="AG47" i="3"/>
  <c r="AG23" i="3"/>
  <c r="AG35" i="3"/>
  <c r="AG28" i="3"/>
  <c r="AG63" i="3"/>
  <c r="AG64" i="3"/>
  <c r="AG12" i="3"/>
  <c r="AG34" i="3"/>
  <c r="AG22" i="3"/>
  <c r="AG37" i="3"/>
  <c r="AG27" i="3"/>
  <c r="AG11" i="3"/>
  <c r="AG69" i="3"/>
  <c r="AG49" i="3"/>
  <c r="AG45" i="3"/>
  <c r="AG53" i="3"/>
  <c r="AG39" i="4"/>
  <c r="AG39" i="3"/>
  <c r="AH10" i="4"/>
  <c r="AC10" i="4"/>
  <c r="AE14" i="4"/>
  <c r="AH5" i="4"/>
  <c r="AH4" i="2"/>
  <c r="AH10" i="3" s="1"/>
  <c r="AH39" i="4"/>
  <c r="AF39" i="4"/>
  <c r="AF43" i="4"/>
  <c r="AC39" i="4"/>
  <c r="AG21" i="4"/>
  <c r="AG21" i="3"/>
  <c r="AG14" i="4"/>
  <c r="AD10" i="4"/>
  <c r="AF5" i="4"/>
  <c r="AF4" i="2"/>
  <c r="AF43" i="3" s="1"/>
  <c r="AF21" i="4"/>
  <c r="AF14" i="4"/>
  <c r="AD5" i="4"/>
  <c r="AD4" i="2"/>
  <c r="AD10" i="3" s="1"/>
  <c r="AH21" i="4"/>
  <c r="AE10" i="4"/>
  <c r="AC24" i="4"/>
  <c r="AG10" i="4"/>
  <c r="AG10" i="3"/>
  <c r="AE5" i="4"/>
  <c r="AE4" i="2"/>
  <c r="AE24" i="4"/>
  <c r="AB43" i="4"/>
  <c r="AG24" i="4"/>
  <c r="AG24" i="3"/>
  <c r="AC21" i="4"/>
  <c r="AC14" i="4"/>
  <c r="AB5" i="4"/>
  <c r="AB4" i="2"/>
  <c r="AB10" i="3" s="1"/>
  <c r="AF24" i="4"/>
  <c r="AC4" i="2"/>
  <c r="AC39" i="3" s="1"/>
  <c r="AH43" i="4"/>
  <c r="AH43" i="3"/>
  <c r="AB10" i="4"/>
  <c r="AD39" i="4"/>
  <c r="AD24" i="4"/>
  <c r="AD21" i="4"/>
  <c r="AG5" i="4"/>
  <c r="AG14" i="3" l="1"/>
  <c r="AF39" i="3"/>
  <c r="AG17" i="3"/>
  <c r="AG36" i="3"/>
  <c r="AG58" i="3"/>
  <c r="AG9" i="3"/>
  <c r="AG72" i="3"/>
  <c r="AG56" i="3"/>
  <c r="AG41" i="3"/>
  <c r="AG33" i="3"/>
  <c r="AG46" i="3"/>
  <c r="AG61" i="3"/>
  <c r="AG7" i="3"/>
  <c r="AG20" i="3"/>
  <c r="AG15" i="3"/>
  <c r="AF24" i="3"/>
  <c r="AF14" i="3"/>
  <c r="AG54" i="3"/>
  <c r="AG16" i="3"/>
  <c r="AG18" i="3"/>
  <c r="AG6" i="3"/>
  <c r="AG8" i="3"/>
  <c r="AG51" i="3"/>
  <c r="AG48" i="3"/>
  <c r="AG30" i="3"/>
  <c r="AG19" i="3"/>
  <c r="AG40" i="3"/>
  <c r="AG57" i="3"/>
  <c r="AG44" i="3"/>
  <c r="AG13" i="3"/>
  <c r="AG4" i="3"/>
  <c r="AG43" i="3"/>
  <c r="AC14" i="3"/>
  <c r="AE4" i="4"/>
  <c r="AE52" i="3"/>
  <c r="AE4" i="3"/>
  <c r="AE7" i="3"/>
  <c r="AE10" i="3"/>
  <c r="AE35" i="3"/>
  <c r="AE25" i="3"/>
  <c r="AE37" i="3"/>
  <c r="AE16" i="3"/>
  <c r="AE23" i="3"/>
  <c r="AE30" i="3"/>
  <c r="AE47" i="3"/>
  <c r="AE51" i="3"/>
  <c r="AE72" i="3"/>
  <c r="AE48" i="3"/>
  <c r="AE58" i="3"/>
  <c r="AE63" i="3"/>
  <c r="AE56" i="3"/>
  <c r="AE21" i="3"/>
  <c r="AE40" i="3"/>
  <c r="AE55" i="3"/>
  <c r="AE39" i="3"/>
  <c r="AE8" i="3"/>
  <c r="AE49" i="3"/>
  <c r="AE15" i="3"/>
  <c r="AE22" i="3"/>
  <c r="AE29" i="3"/>
  <c r="AE6" i="3"/>
  <c r="AE13" i="3"/>
  <c r="AE20" i="3"/>
  <c r="AE34" i="3"/>
  <c r="AE41" i="3"/>
  <c r="AE44" i="3"/>
  <c r="AE50" i="3"/>
  <c r="AE60" i="3"/>
  <c r="AE53" i="3"/>
  <c r="AE43" i="3"/>
  <c r="AE17" i="3"/>
  <c r="AE45" i="3"/>
  <c r="AE28" i="3"/>
  <c r="AE33" i="3"/>
  <c r="AE26" i="3"/>
  <c r="AE57" i="3"/>
  <c r="AE61" i="3"/>
  <c r="AE65" i="3"/>
  <c r="AE46" i="3"/>
  <c r="AE27" i="3"/>
  <c r="AE54" i="3"/>
  <c r="AE11" i="3"/>
  <c r="AE18" i="3"/>
  <c r="AE36" i="3"/>
  <c r="AE12" i="3"/>
  <c r="AE19" i="3"/>
  <c r="AE38" i="3"/>
  <c r="AE64" i="3"/>
  <c r="AE9" i="3"/>
  <c r="AE69" i="3"/>
  <c r="AF4" i="4"/>
  <c r="AF52" i="3"/>
  <c r="AF4" i="3"/>
  <c r="AF6" i="3"/>
  <c r="AF20" i="3"/>
  <c r="AF23" i="3"/>
  <c r="AF34" i="3"/>
  <c r="AF36" i="3"/>
  <c r="AF15" i="3"/>
  <c r="AF22" i="3"/>
  <c r="AF29" i="3"/>
  <c r="AF46" i="3"/>
  <c r="AF47" i="3"/>
  <c r="AF57" i="3"/>
  <c r="AF64" i="3"/>
  <c r="AF61" i="3"/>
  <c r="AF51" i="3"/>
  <c r="AF65" i="3"/>
  <c r="AF30" i="3"/>
  <c r="AF27" i="3"/>
  <c r="AF8" i="3"/>
  <c r="AF38" i="3"/>
  <c r="AF7" i="3"/>
  <c r="AF28" i="3"/>
  <c r="AF12" i="3"/>
  <c r="AF19" i="3"/>
  <c r="AF33" i="3"/>
  <c r="AF40" i="3"/>
  <c r="AF48" i="3"/>
  <c r="AF49" i="3"/>
  <c r="AF50" i="3"/>
  <c r="AF55" i="3"/>
  <c r="AF16" i="3"/>
  <c r="AF45" i="3"/>
  <c r="AF56" i="3"/>
  <c r="AF54" i="3"/>
  <c r="AF13" i="3"/>
  <c r="AF26" i="3"/>
  <c r="AF41" i="3"/>
  <c r="AF10" i="3"/>
  <c r="AF17" i="3"/>
  <c r="AF35" i="3"/>
  <c r="AF11" i="3"/>
  <c r="AF18" i="3"/>
  <c r="AF9" i="3"/>
  <c r="AF37" i="3"/>
  <c r="AF53" i="3"/>
  <c r="AF63" i="3"/>
  <c r="AF72" i="3"/>
  <c r="AF44" i="3"/>
  <c r="AF25" i="3"/>
  <c r="AF60" i="3"/>
  <c r="AF58" i="3"/>
  <c r="AF69" i="3"/>
  <c r="AE14" i="3"/>
  <c r="AB4" i="4"/>
  <c r="AB52" i="3"/>
  <c r="AB4" i="3"/>
  <c r="AB13" i="3"/>
  <c r="AB26" i="3"/>
  <c r="AB41" i="3"/>
  <c r="AB17" i="3"/>
  <c r="AB35" i="3"/>
  <c r="AB11" i="3"/>
  <c r="AB18" i="3"/>
  <c r="AB9" i="3"/>
  <c r="AB37" i="3"/>
  <c r="AB47" i="3"/>
  <c r="AB53" i="3"/>
  <c r="AB63" i="3"/>
  <c r="AB55" i="3"/>
  <c r="AB65" i="3"/>
  <c r="AB72" i="3"/>
  <c r="AB23" i="3"/>
  <c r="AB38" i="3"/>
  <c r="AB12" i="3"/>
  <c r="AB19" i="3"/>
  <c r="AB50" i="3"/>
  <c r="AB54" i="3"/>
  <c r="AB21" i="3"/>
  <c r="AB14" i="3"/>
  <c r="AB24" i="3"/>
  <c r="AB16" i="3"/>
  <c r="AB30" i="3"/>
  <c r="AB44" i="3"/>
  <c r="AB27" i="3"/>
  <c r="AB45" i="3"/>
  <c r="AB8" i="3"/>
  <c r="AB25" i="3"/>
  <c r="AB56" i="3"/>
  <c r="AB60" i="3"/>
  <c r="AB58" i="3"/>
  <c r="AB69" i="3"/>
  <c r="AB48" i="3"/>
  <c r="AB40" i="3"/>
  <c r="AB51" i="3"/>
  <c r="AB6" i="3"/>
  <c r="AB20" i="3"/>
  <c r="AB34" i="3"/>
  <c r="AB36" i="3"/>
  <c r="AB15" i="3"/>
  <c r="AB22" i="3"/>
  <c r="AB29" i="3"/>
  <c r="AB46" i="3"/>
  <c r="AB57" i="3"/>
  <c r="AB64" i="3"/>
  <c r="AB39" i="3"/>
  <c r="AB7" i="3"/>
  <c r="AB61" i="3"/>
  <c r="AB28" i="3"/>
  <c r="AB33" i="3"/>
  <c r="AB49" i="3"/>
  <c r="AE5" i="3"/>
  <c r="AC24" i="3"/>
  <c r="AD52" i="3"/>
  <c r="AD4" i="4"/>
  <c r="AD4" i="3"/>
  <c r="AD8" i="3"/>
  <c r="AD26" i="3"/>
  <c r="AD38" i="3"/>
  <c r="AD17" i="3"/>
  <c r="AD49" i="3"/>
  <c r="AD64" i="3"/>
  <c r="AD18" i="3"/>
  <c r="AD36" i="3"/>
  <c r="AD41" i="3"/>
  <c r="AD27" i="3"/>
  <c r="AD65" i="3"/>
  <c r="AD60" i="3"/>
  <c r="AD11" i="3"/>
  <c r="AD24" i="3"/>
  <c r="AD39" i="3"/>
  <c r="AD9" i="3"/>
  <c r="AD15" i="3"/>
  <c r="AD33" i="3"/>
  <c r="AD16" i="3"/>
  <c r="AD23" i="3"/>
  <c r="AD30" i="3"/>
  <c r="AD44" i="3"/>
  <c r="AD58" i="3"/>
  <c r="AD7" i="3"/>
  <c r="AD35" i="3"/>
  <c r="AD45" i="3"/>
  <c r="AD51" i="3"/>
  <c r="AD61" i="3"/>
  <c r="AD56" i="3"/>
  <c r="AD63" i="3"/>
  <c r="AD57" i="3"/>
  <c r="AD69" i="3"/>
  <c r="AD47" i="3"/>
  <c r="AD43" i="3"/>
  <c r="AD22" i="3"/>
  <c r="AD40" i="3"/>
  <c r="AD14" i="3"/>
  <c r="AD28" i="3"/>
  <c r="AD48" i="3"/>
  <c r="AD12" i="3"/>
  <c r="AD19" i="3"/>
  <c r="AD25" i="3"/>
  <c r="AD37" i="3"/>
  <c r="AD50" i="3"/>
  <c r="AD6" i="3"/>
  <c r="AD13" i="3"/>
  <c r="AD20" i="3"/>
  <c r="AD72" i="3"/>
  <c r="AD21" i="3"/>
  <c r="AD46" i="3"/>
  <c r="AD29" i="3"/>
  <c r="AD34" i="3"/>
  <c r="AD54" i="3"/>
  <c r="AD53" i="3"/>
  <c r="AD55" i="3"/>
  <c r="AF5" i="3"/>
  <c r="AH52" i="3"/>
  <c r="AH4" i="4"/>
  <c r="AH4" i="3"/>
  <c r="AH14" i="3"/>
  <c r="AH28" i="3"/>
  <c r="AH48" i="3"/>
  <c r="AH12" i="3"/>
  <c r="AH19" i="3"/>
  <c r="AH25" i="3"/>
  <c r="AH37" i="3"/>
  <c r="AH6" i="3"/>
  <c r="AH13" i="3"/>
  <c r="AH20" i="3"/>
  <c r="AH54" i="3"/>
  <c r="AH58" i="3"/>
  <c r="AH69" i="3"/>
  <c r="AH11" i="3"/>
  <c r="AH24" i="3"/>
  <c r="AH39" i="3"/>
  <c r="AH44" i="3"/>
  <c r="AH18" i="3"/>
  <c r="AH46" i="3"/>
  <c r="AH22" i="3"/>
  <c r="AH29" i="3"/>
  <c r="AH40" i="3"/>
  <c r="AH34" i="3"/>
  <c r="AH41" i="3"/>
  <c r="AH27" i="3"/>
  <c r="AH63" i="3"/>
  <c r="AH55" i="3"/>
  <c r="AH50" i="3"/>
  <c r="AH60" i="3"/>
  <c r="AH72" i="3"/>
  <c r="AH49" i="3"/>
  <c r="AH9" i="3"/>
  <c r="AH15" i="3"/>
  <c r="AH16" i="3"/>
  <c r="AH61" i="3"/>
  <c r="AH53" i="3"/>
  <c r="AH56" i="3"/>
  <c r="AH57" i="3"/>
  <c r="AH8" i="3"/>
  <c r="AH21" i="3"/>
  <c r="AH36" i="3"/>
  <c r="AH47" i="3"/>
  <c r="AH26" i="3"/>
  <c r="AH38" i="3"/>
  <c r="AH17" i="3"/>
  <c r="AH35" i="3"/>
  <c r="AH65" i="3"/>
  <c r="AH64" i="3"/>
  <c r="AH33" i="3"/>
  <c r="AH23" i="3"/>
  <c r="AH30" i="3"/>
  <c r="AH7" i="3"/>
  <c r="AH45" i="3"/>
  <c r="AH51" i="3"/>
  <c r="AC4" i="4"/>
  <c r="AC52" i="3"/>
  <c r="AC4" i="3"/>
  <c r="AC9" i="3"/>
  <c r="AC22" i="3"/>
  <c r="AC6" i="3"/>
  <c r="AC58" i="3"/>
  <c r="AC27" i="3"/>
  <c r="AC11" i="3"/>
  <c r="AC18" i="3"/>
  <c r="AC69" i="3"/>
  <c r="AC49" i="3"/>
  <c r="AC50" i="3"/>
  <c r="AC48" i="3"/>
  <c r="AC64" i="3"/>
  <c r="AC12" i="3"/>
  <c r="AC25" i="3"/>
  <c r="AC40" i="3"/>
  <c r="AC16" i="3"/>
  <c r="AC34" i="3"/>
  <c r="AC17" i="3"/>
  <c r="AC45" i="3"/>
  <c r="AC8" i="3"/>
  <c r="AC36" i="3"/>
  <c r="AC46" i="3"/>
  <c r="AC53" i="3"/>
  <c r="AC57" i="3"/>
  <c r="AC60" i="3"/>
  <c r="AC54" i="3"/>
  <c r="AC5" i="3"/>
  <c r="AC19" i="3"/>
  <c r="AC37" i="3"/>
  <c r="AC30" i="3"/>
  <c r="AC41" i="3"/>
  <c r="AC35" i="3"/>
  <c r="AC56" i="3"/>
  <c r="AC51" i="3"/>
  <c r="AC61" i="3"/>
  <c r="AC72" i="3"/>
  <c r="AC15" i="3"/>
  <c r="AC29" i="3"/>
  <c r="AC33" i="3"/>
  <c r="AC43" i="3"/>
  <c r="AC47" i="3"/>
  <c r="AC13" i="3"/>
  <c r="AC20" i="3"/>
  <c r="AC26" i="3"/>
  <c r="AC38" i="3"/>
  <c r="AC44" i="3"/>
  <c r="AC7" i="3"/>
  <c r="AC55" i="3"/>
  <c r="AC65" i="3"/>
  <c r="AC63" i="3"/>
  <c r="AC23" i="3"/>
  <c r="AC28" i="3"/>
  <c r="AB5" i="3"/>
  <c r="AC21" i="3"/>
  <c r="AB43" i="3"/>
  <c r="AE24" i="3"/>
  <c r="AD5" i="3"/>
  <c r="AF21" i="3"/>
  <c r="AH5" i="3"/>
  <c r="AC10" i="3"/>
  <c r="AG4" i="4"/>
</calcChain>
</file>

<file path=xl/sharedStrings.xml><?xml version="1.0" encoding="utf-8"?>
<sst xmlns="http://schemas.openxmlformats.org/spreadsheetml/2006/main" count="4300" uniqueCount="149">
  <si>
    <t>T 14.05.01.02</t>
  </si>
  <si>
    <t>Total</t>
  </si>
  <si>
    <t>A</t>
  </si>
  <si>
    <t>A1</t>
  </si>
  <si>
    <t>…</t>
  </si>
  <si>
    <t>A2</t>
  </si>
  <si>
    <t>A3</t>
  </si>
  <si>
    <t>A4</t>
  </si>
  <si>
    <t>B</t>
  </si>
  <si>
    <t>B1</t>
  </si>
  <si>
    <t>B2</t>
  </si>
  <si>
    <t>B3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</si>
  <si>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</si>
  <si>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</si>
  <si>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</si>
  <si>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</si>
  <si>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</si>
  <si>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</si>
  <si>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</si>
  <si>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</si>
  <si>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</si>
  <si>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</si>
  <si>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E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</si>
  <si>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</si>
  <si>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</si>
  <si>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</si>
  <si>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</si>
  <si>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</si>
  <si>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</si>
  <si>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</si>
  <si>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</si>
  <si>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</si>
  <si>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</si>
  <si>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</si>
  <si>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</si>
  <si>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</si>
  <si>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E99</t>
  </si>
  <si>
    <t>F</t>
  </si>
  <si>
    <t>F1</t>
  </si>
  <si>
    <t>F2</t>
  </si>
  <si>
    <t>F3</t>
  </si>
  <si>
    <t>G</t>
  </si>
  <si>
    <t>G1</t>
  </si>
  <si>
    <t>G2</t>
  </si>
  <si>
    <t>G3</t>
  </si>
  <si>
    <t>G4</t>
  </si>
  <si>
    <t>H</t>
  </si>
  <si>
    <t>H1</t>
  </si>
  <si>
    <t>H2</t>
  </si>
  <si>
    <t>H3</t>
  </si>
  <si>
    <t>H4</t>
  </si>
  <si>
    <t>H5</t>
  </si>
  <si>
    <t>I</t>
  </si>
  <si>
    <t>I1</t>
  </si>
  <si>
    <t>I2</t>
  </si>
  <si>
    <t>I3</t>
  </si>
  <si>
    <t>J</t>
  </si>
  <si>
    <t>J1</t>
  </si>
  <si>
    <t>J2</t>
  </si>
  <si>
    <t>J3</t>
  </si>
  <si>
    <t>J4</t>
  </si>
  <si>
    <t>J5</t>
  </si>
  <si>
    <t>J6</t>
  </si>
  <si>
    <t>K</t>
  </si>
  <si>
    <t>K1</t>
  </si>
  <si>
    <t>K2</t>
  </si>
  <si>
    <t>K3</t>
  </si>
  <si>
    <t>K4</t>
  </si>
  <si>
    <t>K5</t>
  </si>
  <si>
    <t>K6</t>
  </si>
  <si>
    <t>K7</t>
  </si>
  <si>
    <t>Coûts du système de santé selon le fournisseur de biens et services 1)</t>
  </si>
  <si>
    <t>En millions de francs</t>
  </si>
  <si>
    <t>Les données antérieures à l’année actuelle ont été partiellement modifiées, afin de tenir compte de retards dans la disponibilité de certaines données et d’améliorations dans la rétropolation.</t>
  </si>
  <si>
    <t>1) Valeurs recalculées à partir de 2010. Rétropolation sur la base des anciens taux de croissance pour les années 1985-2009.</t>
  </si>
  <si>
    <t>2) Les valeurs concernant les coûts pour les médecins et quelques autres prestataires ambulatoires sont le résultat d'une extrapolation et pas d'une estimation annuelle.</t>
  </si>
  <si>
    <t>Source: OFS – Coût et financement du système de santé</t>
  </si>
  <si>
    <t>© OFS 2019</t>
  </si>
  <si>
    <t>Renseignements: Office fédéral de la statistique (OFS), Section Services de santé, gesundheit@bfs.admin.ch, tél. 058 463 67 00</t>
  </si>
  <si>
    <t>En pourcentage</t>
  </si>
  <si>
    <t>Variation par rapport à l'année précédente, en %</t>
  </si>
  <si>
    <t>Hôpitaux</t>
  </si>
  <si>
    <t>Hôpitaux de soins généraux</t>
  </si>
  <si>
    <t>Hôpitaux psychiatriques</t>
  </si>
  <si>
    <t>Cliniques spécialisées</t>
  </si>
  <si>
    <t>Maisons de naissances</t>
  </si>
  <si>
    <t>Institutions médico-sociales</t>
  </si>
  <si>
    <t>Etablissements médico-sociaux</t>
  </si>
  <si>
    <t>Institutions pour handicapés et autres</t>
  </si>
  <si>
    <t>Institutions pour personnes dépendantes et Établissements pour personnes présentant des troubles psychosociaux.</t>
  </si>
  <si>
    <t>Cabinets médicaux et centres de soins ambulatoires  2)</t>
  </si>
  <si>
    <t>Cabinets médicaux, soins de base 2)</t>
  </si>
  <si>
    <t>Cabinets médicaux, psychiatrie 2)</t>
  </si>
  <si>
    <t>Cabinets médicaux, radiologues 2)</t>
  </si>
  <si>
    <t>Cabinets médicaux, spécialistes, sans chirurgie 2)</t>
  </si>
  <si>
    <t>Cabinets médicaux, spécialistes, avec chirurgie 2)</t>
  </si>
  <si>
    <t>Cabinets médicaux, cabinets de groupe 2)</t>
  </si>
  <si>
    <t>Cabinets dentaires, cliniques dentaires</t>
  </si>
  <si>
    <t>Cabinets dentaires</t>
  </si>
  <si>
    <t>Cliniques dentaires universitaires</t>
  </si>
  <si>
    <t>Autres prestataires de services ambulatoires</t>
  </si>
  <si>
    <t>Psychothérapeutes 2)</t>
  </si>
  <si>
    <t>Physiothérapeutes 2)</t>
  </si>
  <si>
    <t>Ergothérapeutes 2)</t>
  </si>
  <si>
    <t>Logopédistes 2)</t>
  </si>
  <si>
    <t>Chiropracticiens 2)</t>
  </si>
  <si>
    <t>Sages-femmes 2)</t>
  </si>
  <si>
    <t>Naturopathes</t>
  </si>
  <si>
    <t>Centres de santé ambulatoires</t>
  </si>
  <si>
    <t>Prestataires d'aide et de soins à domicile</t>
  </si>
  <si>
    <t>Professionnels des soins</t>
  </si>
  <si>
    <t>Ménages assurant une prise en charge de proches</t>
  </si>
  <si>
    <t>Prestataires des soins, financement privé</t>
  </si>
  <si>
    <t>Consultation diététique 2)</t>
  </si>
  <si>
    <t>Prestataires de services auxiliaires</t>
  </si>
  <si>
    <t>Laboratoires d'analyse</t>
  </si>
  <si>
    <t xml:space="preserve">Services de transport </t>
  </si>
  <si>
    <t>Informations et conseils</t>
  </si>
  <si>
    <t>Commerce de détail</t>
  </si>
  <si>
    <t>Pharmacies</t>
  </si>
  <si>
    <t>Drogueries</t>
  </si>
  <si>
    <t>Commerce de détail appareils médicaux et orthopédiques</t>
  </si>
  <si>
    <t>Audioprothésistes, opticiens</t>
  </si>
  <si>
    <t>Organismes de prévention et d’assistance</t>
  </si>
  <si>
    <t>Organismes de prévention et d’assistance, Etat</t>
  </si>
  <si>
    <t>Organismes de prévention et d’assistance, AOS</t>
  </si>
  <si>
    <t xml:space="preserve">Organismes de prévention et d’assistance, autres assurances sociales </t>
  </si>
  <si>
    <t>Organismes de prévention et d’assistance, autre financement public</t>
  </si>
  <si>
    <t>Organismes de prévention et d’assistance, financement par des dons</t>
  </si>
  <si>
    <t>Etat comme prestataire de services</t>
  </si>
  <si>
    <t>Confédération comme prestataire de services</t>
  </si>
  <si>
    <t>Cantons comme prestataires de services</t>
  </si>
  <si>
    <t>Communes comme prestataires de services</t>
  </si>
  <si>
    <t>Assureurs comme prestataires de services</t>
  </si>
  <si>
    <t>AVS comme prestataire de services</t>
  </si>
  <si>
    <t>AI comme prestataire de services</t>
  </si>
  <si>
    <t>Assureurs-accidents comme prestataires de services</t>
  </si>
  <si>
    <t>Assurance-militaire comme prestataire de services</t>
  </si>
  <si>
    <t>Assureurs-maladie obligatoire comme prestataires de services</t>
  </si>
  <si>
    <t>Assureurs-maladie privés comme prestataires de services</t>
  </si>
  <si>
    <t>Reste du monde (importations)</t>
  </si>
  <si>
    <t>Importations, hôpitaux</t>
  </si>
  <si>
    <t>Importations, institutions médico-sociales</t>
  </si>
  <si>
    <t>Importations, cabinets médicaux</t>
  </si>
  <si>
    <t>Importations, dentistes, cliniques dentaires</t>
  </si>
  <si>
    <t>Importations, autres prestataires ambulatoires</t>
  </si>
  <si>
    <t>Importations, prestataires de services auxiliaires</t>
  </si>
  <si>
    <t>Importations, commerce de détail</t>
  </si>
  <si>
    <t>Etat des données au: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</si>
</sst>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[$-807]General"/>
    <numFmt numFmtId="165" formatCode="_ * #,##0.0_ ;_ * \-#,##0.0_ ;_ * &quot;-&quot;??_ ;_ @_ "/>
    <numFmt numFmtId="166" formatCode="0.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0" fontId="1" fillId="0" borderId="0"/>
    <xf numFmtId="43" fontId="1" fillId="0" borderId="0" applyFont="0" applyFill="0" applyBorder="0" applyAlignment="0" applyProtection="0"/>
    <xf numFmtId="164" fontId="8" fillId="0" borderId="0"/>
    <xf numFmtId="164" fontId="9" fillId="0" borderId="0"/>
    <xf numFmtId="164" fontId="1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3" fillId="2" borderId="0" xfId="1" applyNumberFormat="1" applyFont="1" applyFill="1" applyBorder="1" applyAlignment="1">
      <alignment horizontal="left" vertical="top"/>
    </xf>
    <xf numFmtId="3" fontId="4" fillId="2" borderId="0" xfId="1" applyNumberFormat="1" applyFont="1" applyFill="1" applyAlignment="1">
      <alignment horizontal="left" vertical="top"/>
    </xf>
    <xf numFmtId="3" fontId="3" fillId="2" borderId="0" xfId="1" applyNumberFormat="1" applyFont="1" applyFill="1" applyBorder="1"/>
    <xf numFmtId="3" fontId="4" fillId="2" borderId="0" xfId="1" applyNumberFormat="1" applyFont="1" applyFill="1" applyBorder="1"/>
    <xf numFmtId="3" fontId="4" fillId="2" borderId="0" xfId="1" applyNumberFormat="1" applyFont="1" applyFill="1"/>
    <xf numFmtId="3" fontId="3" fillId="2" borderId="0" xfId="1" applyNumberFormat="1" applyFont="1" applyFill="1" applyBorder="1" applyAlignment="1">
      <alignment horizontal="right"/>
    </xf>
    <xf numFmtId="0" fontId="1" fillId="2" borderId="0" xfId="2" applyFill="1"/>
    <xf numFmtId="3" fontId="4" fillId="2" borderId="0" xfId="1" applyNumberFormat="1" applyFont="1" applyFill="1" applyBorder="1" applyAlignment="1">
      <alignment horizontal="left" vertical="top"/>
    </xf>
    <xf numFmtId="3" fontId="5" fillId="2" borderId="1" xfId="1" applyNumberFormat="1" applyFont="1" applyFill="1" applyBorder="1" applyAlignment="1">
      <alignment horizontal="left" vertical="top"/>
    </xf>
    <xf numFmtId="0" fontId="5" fillId="2" borderId="2" xfId="1" applyNumberFormat="1" applyFont="1" applyFill="1" applyBorder="1" applyAlignment="1">
      <alignment horizontal="left" vertical="top"/>
    </xf>
    <xf numFmtId="3" fontId="6" fillId="2" borderId="0" xfId="1" applyNumberFormat="1" applyFont="1" applyFill="1" applyBorder="1" applyAlignment="1">
      <alignment horizontal="left" vertical="top"/>
    </xf>
    <xf numFmtId="3" fontId="6" fillId="2" borderId="0" xfId="3" applyNumberFormat="1" applyFont="1" applyFill="1" applyBorder="1" applyAlignment="1" applyProtection="1">
      <alignment horizontal="right"/>
    </xf>
    <xf numFmtId="3" fontId="5" fillId="3" borderId="0" xfId="1" applyNumberFormat="1" applyFont="1" applyFill="1" applyBorder="1" applyAlignment="1">
      <alignment horizontal="left" vertical="top"/>
    </xf>
    <xf numFmtId="3" fontId="5" fillId="3" borderId="0" xfId="3" applyNumberFormat="1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left" vertical="top"/>
    </xf>
    <xf numFmtId="3" fontId="5" fillId="2" borderId="0" xfId="3" applyNumberFormat="1" applyFont="1" applyFill="1" applyBorder="1" applyAlignment="1" applyProtection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3" borderId="0" xfId="3" applyNumberFormat="1" applyFont="1" applyFill="1" applyBorder="1" applyAlignment="1" applyProtection="1">
      <alignment horizontal="right"/>
    </xf>
    <xf numFmtId="3" fontId="5" fillId="2" borderId="0" xfId="1" applyNumberFormat="1" applyFont="1" applyFill="1" applyBorder="1" applyAlignment="1">
      <alignment horizontal="left" vertical="top" wrapText="1"/>
    </xf>
    <xf numFmtId="3" fontId="5" fillId="3" borderId="0" xfId="1" applyNumberFormat="1" applyFont="1" applyFill="1" applyBorder="1" applyAlignment="1">
      <alignment horizontal="left" vertical="top" wrapText="1"/>
    </xf>
    <xf numFmtId="3" fontId="5" fillId="2" borderId="3" xfId="1" applyNumberFormat="1" applyFont="1" applyFill="1" applyBorder="1" applyAlignment="1">
      <alignment horizontal="left" vertical="top"/>
    </xf>
    <xf numFmtId="3" fontId="5" fillId="2" borderId="3" xfId="3" applyNumberFormat="1" applyFont="1" applyFill="1" applyBorder="1" applyAlignment="1">
      <alignment horizontal="right"/>
    </xf>
    <xf numFmtId="164" fontId="5" fillId="2" borderId="0" xfId="1" applyFont="1" applyFill="1" applyBorder="1" applyAlignment="1">
      <alignment horizontal="left" vertical="top"/>
    </xf>
    <xf numFmtId="165" fontId="5" fillId="2" borderId="0" xfId="3" applyNumberFormat="1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2" borderId="0" xfId="3" applyNumberFormat="1" applyFont="1" applyFill="1" applyBorder="1" applyAlignment="1" applyProtection="1"/>
    <xf numFmtId="3" fontId="5" fillId="2" borderId="0" xfId="1" applyNumberFormat="1" applyFont="1" applyFill="1" applyBorder="1"/>
    <xf numFmtId="3" fontId="5" fillId="2" borderId="0" xfId="1" applyNumberFormat="1" applyFont="1" applyFill="1"/>
    <xf numFmtId="3" fontId="7" fillId="2" borderId="0" xfId="1" applyNumberFormat="1" applyFont="1" applyFill="1" applyAlignment="1">
      <alignment horizontal="left" vertical="top"/>
    </xf>
    <xf numFmtId="3" fontId="5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Alignment="1">
      <alignment horizontal="left" vertical="top"/>
    </xf>
    <xf numFmtId="3" fontId="5" fillId="2" borderId="0" xfId="4" applyNumberFormat="1" applyFont="1" applyFill="1" applyBorder="1" applyAlignment="1">
      <alignment vertical="top"/>
    </xf>
    <xf numFmtId="3" fontId="7" fillId="2" borderId="0" xfId="5" applyNumberFormat="1" applyFont="1" applyFill="1"/>
    <xf numFmtId="3" fontId="7" fillId="2" borderId="0" xfId="1" applyNumberFormat="1" applyFont="1" applyFill="1" applyBorder="1"/>
    <xf numFmtId="3" fontId="5" fillId="2" borderId="0" xfId="1" applyNumberFormat="1" applyFont="1" applyFill="1" applyAlignment="1">
      <alignment vertical="top"/>
    </xf>
    <xf numFmtId="3" fontId="5" fillId="2" borderId="0" xfId="6" applyNumberFormat="1" applyFont="1" applyFill="1" applyAlignment="1">
      <alignment vertical="top"/>
    </xf>
    <xf numFmtId="166" fontId="6" fillId="2" borderId="0" xfId="7" applyNumberFormat="1" applyFont="1" applyFill="1" applyBorder="1" applyAlignment="1" applyProtection="1">
      <alignment horizontal="right"/>
    </xf>
    <xf numFmtId="166" fontId="5" fillId="3" borderId="0" xfId="7" applyNumberFormat="1" applyFont="1" applyFill="1" applyBorder="1" applyAlignment="1">
      <alignment horizontal="right"/>
    </xf>
    <xf numFmtId="166" fontId="5" fillId="2" borderId="0" xfId="7" applyNumberFormat="1" applyFont="1" applyFill="1" applyBorder="1" applyAlignment="1" applyProtection="1">
      <alignment horizontal="right"/>
    </xf>
    <xf numFmtId="166" fontId="5" fillId="2" borderId="0" xfId="7" applyNumberFormat="1" applyFont="1" applyFill="1" applyBorder="1" applyAlignment="1">
      <alignment horizontal="right"/>
    </xf>
    <xf numFmtId="166" fontId="5" fillId="3" borderId="0" xfId="7" applyNumberFormat="1" applyFont="1" applyFill="1" applyBorder="1" applyAlignment="1" applyProtection="1">
      <alignment horizontal="right"/>
    </xf>
    <xf numFmtId="166" fontId="5" fillId="2" borderId="3" xfId="7" applyNumberFormat="1" applyFont="1" applyFill="1" applyBorder="1" applyAlignment="1">
      <alignment horizontal="right"/>
    </xf>
    <xf numFmtId="167" fontId="6" fillId="2" borderId="0" xfId="3" applyNumberFormat="1" applyFont="1" applyFill="1" applyBorder="1" applyAlignment="1" applyProtection="1">
      <alignment horizontal="right"/>
    </xf>
    <xf numFmtId="167" fontId="5" fillId="3" borderId="0" xfId="3" applyNumberFormat="1" applyFont="1" applyFill="1" applyBorder="1" applyAlignment="1">
      <alignment horizontal="right"/>
    </xf>
    <xf numFmtId="167" fontId="5" fillId="2" borderId="0" xfId="3" applyNumberFormat="1" applyFont="1" applyFill="1" applyBorder="1" applyAlignment="1" applyProtection="1">
      <alignment horizontal="right"/>
    </xf>
    <xf numFmtId="167" fontId="5" fillId="2" borderId="0" xfId="3" applyNumberFormat="1" applyFont="1" applyFill="1" applyBorder="1" applyAlignment="1">
      <alignment horizontal="right"/>
    </xf>
    <xf numFmtId="167" fontId="5" fillId="3" borderId="0" xfId="3" applyNumberFormat="1" applyFont="1" applyFill="1" applyBorder="1" applyAlignment="1" applyProtection="1">
      <alignment horizontal="right"/>
    </xf>
    <xf numFmtId="167" fontId="5" fillId="2" borderId="3" xfId="3" applyNumberFormat="1" applyFont="1" applyFill="1" applyBorder="1" applyAlignment="1">
      <alignment horizontal="right"/>
    </xf>
  </cellXfs>
  <cellStyles count="8">
    <cellStyle name="Excel Built-in Normal" xfId="1"/>
    <cellStyle name="Komma 2" xfId="3"/>
    <cellStyle name="Normal_d-je14.2.4.5" xfId="4"/>
    <cellStyle name="Prozent 2" xfId="7"/>
    <cellStyle name="Standard" xfId="0" builtinId="0"/>
    <cellStyle name="Standard 2" xfId="2"/>
    <cellStyle name="Standard 2 2" xfId="5"/>
    <cellStyle name="Standard_Efv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tabSelected="1"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72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v>1985</v>
      </c>
      <c r="D3" s="10">
        <v>1986</v>
      </c>
      <c r="E3" s="10">
        <v>1987</v>
      </c>
      <c r="F3" s="10">
        <v>1988</v>
      </c>
      <c r="G3" s="10">
        <v>1989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10">
        <v>1998</v>
      </c>
      <c r="Q3" s="10">
        <v>1999</v>
      </c>
      <c r="R3" s="10">
        <v>2000</v>
      </c>
      <c r="S3" s="10">
        <v>2001</v>
      </c>
      <c r="T3" s="10">
        <v>2002</v>
      </c>
      <c r="U3" s="10">
        <v>2003</v>
      </c>
      <c r="V3" s="10">
        <v>2004</v>
      </c>
      <c r="W3" s="10">
        <v>2005</v>
      </c>
      <c r="X3" s="10">
        <v>2006</v>
      </c>
      <c r="Y3" s="10">
        <v>2007</v>
      </c>
      <c r="Z3" s="10">
        <v>2008</v>
      </c>
      <c r="AA3" s="10">
        <v>2009</v>
      </c>
      <c r="AB3" s="10">
        <v>2010</v>
      </c>
      <c r="AC3" s="10">
        <v>2011</v>
      </c>
      <c r="AD3" s="10">
        <v>2012</v>
      </c>
      <c r="AE3" s="10">
        <v>2013</v>
      </c>
      <c r="AF3" s="10">
        <v>2014</v>
      </c>
      <c r="AG3" s="10">
        <v>2015</v>
      </c>
      <c r="AH3" s="10">
        <v>2016</v>
      </c>
      <c r="AI3" s="10">
        <v>2017</v>
      </c>
    </row>
    <row r="4" spans="1:35" x14ac:dyDescent="0.2">
      <c r="A4" s="11"/>
      <c r="B4" s="11" t="s">
        <v>1</v>
      </c>
      <c r="C4" s="12">
        <v>19754.452202447268</v>
      </c>
      <c r="D4" s="12">
        <v>21182.113909790449</v>
      </c>
      <c r="E4" s="12">
        <v>22503.010307887223</v>
      </c>
      <c r="F4" s="12">
        <v>24017.532491012989</v>
      </c>
      <c r="G4" s="12">
        <v>25957.558952089108</v>
      </c>
      <c r="H4" s="12">
        <v>27912.301374355295</v>
      </c>
      <c r="I4" s="12">
        <v>31444.591987274853</v>
      </c>
      <c r="J4" s="12">
        <v>33512.98185880301</v>
      </c>
      <c r="K4" s="12">
        <v>34636.161103862134</v>
      </c>
      <c r="L4" s="12">
        <v>35998.772813362673</v>
      </c>
      <c r="M4" s="12">
        <v>37364.980151415853</v>
      </c>
      <c r="N4" s="12">
        <v>39142.323863614198</v>
      </c>
      <c r="O4" s="12">
        <v>39964.715919021299</v>
      </c>
      <c r="P4" s="12">
        <v>41583.403292636845</v>
      </c>
      <c r="Q4" s="12">
        <v>42900.316889777263</v>
      </c>
      <c r="R4" s="12">
        <v>44708.4686047742</v>
      </c>
      <c r="S4" s="12">
        <v>47555.951817496825</v>
      </c>
      <c r="T4" s="12">
        <v>49466.371838268125</v>
      </c>
      <c r="U4" s="12">
        <v>51359.660455460573</v>
      </c>
      <c r="V4" s="12">
        <v>53293.394797133398</v>
      </c>
      <c r="W4" s="12">
        <v>54419.567098911473</v>
      </c>
      <c r="X4" s="12">
        <v>55200.992545784</v>
      </c>
      <c r="Y4" s="12">
        <v>57714.592326573336</v>
      </c>
      <c r="Z4" s="12">
        <v>60960.105657437605</v>
      </c>
      <c r="AA4" s="12">
        <v>63692.581221432156</v>
      </c>
      <c r="AB4" s="12">
        <f t="shared" ref="AB4:AH4" si="0">AB5+AB10+AB14+AB21+AB24+AB39+AB43+AB48+AB54+AB58+AB65</f>
        <v>65158.185430686317</v>
      </c>
      <c r="AC4" s="12">
        <f t="shared" si="0"/>
        <v>66894.401939468633</v>
      </c>
      <c r="AD4" s="12">
        <f t="shared" si="0"/>
        <v>69260.600380131058</v>
      </c>
      <c r="AE4" s="12">
        <f t="shared" si="0"/>
        <v>72179.715425999704</v>
      </c>
      <c r="AF4" s="12">
        <f t="shared" si="0"/>
        <v>74694.643146646617</v>
      </c>
      <c r="AG4" s="12">
        <f t="shared" si="0"/>
        <v>77730.896545196592</v>
      </c>
      <c r="AH4" s="12">
        <f t="shared" si="0"/>
        <v>80461.621240757304</v>
      </c>
      <c r="AI4" s="12">
        <v>82774.410268324544</v>
      </c>
    </row>
    <row r="5" spans="1:35" x14ac:dyDescent="0.2">
      <c r="A5" s="13" t="s">
        <v>2</v>
      </c>
      <c r="B5" s="13" t="s">
        <v>81</v>
      </c>
      <c r="C5" s="14">
        <v>7303.3842148887834</v>
      </c>
      <c r="D5" s="14">
        <v>7708.0578887617239</v>
      </c>
      <c r="E5" s="14">
        <v>8220.7053821474001</v>
      </c>
      <c r="F5" s="14">
        <v>8845.3255593778667</v>
      </c>
      <c r="G5" s="14">
        <v>9867.9367302600585</v>
      </c>
      <c r="H5" s="14">
        <v>10111.842342840724</v>
      </c>
      <c r="I5" s="14">
        <v>11406.553592873681</v>
      </c>
      <c r="J5" s="14">
        <v>11933.449521067676</v>
      </c>
      <c r="K5" s="14">
        <v>12155.017090601728</v>
      </c>
      <c r="L5" s="14">
        <v>12483.708999885324</v>
      </c>
      <c r="M5" s="14">
        <v>12618.008938597639</v>
      </c>
      <c r="N5" s="14">
        <v>13190.233380394075</v>
      </c>
      <c r="O5" s="14">
        <v>13306.790484244179</v>
      </c>
      <c r="P5" s="14">
        <v>13733.422600911947</v>
      </c>
      <c r="Q5" s="14">
        <v>14276.605080314925</v>
      </c>
      <c r="R5" s="14">
        <v>14902.554079841046</v>
      </c>
      <c r="S5" s="14">
        <v>16139.765179952416</v>
      </c>
      <c r="T5" s="14">
        <v>16990.834977817329</v>
      </c>
      <c r="U5" s="14">
        <v>17727.331967254569</v>
      </c>
      <c r="V5" s="14">
        <v>18220.53630488331</v>
      </c>
      <c r="W5" s="14">
        <v>18305.100013947409</v>
      </c>
      <c r="X5" s="14">
        <v>18534.87319019789</v>
      </c>
      <c r="Y5" s="14">
        <v>19375.955995886998</v>
      </c>
      <c r="Z5" s="14">
        <v>20709.048052569957</v>
      </c>
      <c r="AA5" s="14">
        <v>21715.135266243731</v>
      </c>
      <c r="AB5" s="14">
        <f t="shared" ref="AB5:AH5" si="1">SUM(AB6:AB9)</f>
        <v>22458.319768801666</v>
      </c>
      <c r="AC5" s="14">
        <f t="shared" si="1"/>
        <v>23029.639838884581</v>
      </c>
      <c r="AD5" s="14">
        <f t="shared" si="1"/>
        <v>24285.570994907324</v>
      </c>
      <c r="AE5" s="14">
        <f t="shared" si="1"/>
        <v>25335.780886059958</v>
      </c>
      <c r="AF5" s="14">
        <f t="shared" si="1"/>
        <v>26177.930491373372</v>
      </c>
      <c r="AG5" s="14">
        <f t="shared" si="1"/>
        <v>27148.71049291602</v>
      </c>
      <c r="AH5" s="14">
        <f t="shared" si="1"/>
        <v>28458.999677848326</v>
      </c>
      <c r="AI5" s="14">
        <v>29020.356147693121</v>
      </c>
    </row>
    <row r="6" spans="1:35" x14ac:dyDescent="0.2">
      <c r="A6" s="15" t="s">
        <v>3</v>
      </c>
      <c r="B6" s="15" t="s">
        <v>82</v>
      </c>
      <c r="C6" s="16" t="s">
        <v>4</v>
      </c>
      <c r="D6" s="16" t="s">
        <v>4</v>
      </c>
      <c r="E6" s="16" t="s">
        <v>4</v>
      </c>
      <c r="F6" s="16" t="s">
        <v>4</v>
      </c>
      <c r="G6" s="16" t="s">
        <v>4</v>
      </c>
      <c r="H6" s="16" t="s">
        <v>4</v>
      </c>
      <c r="I6" s="16" t="s">
        <v>4</v>
      </c>
      <c r="J6" s="16" t="s">
        <v>4</v>
      </c>
      <c r="K6" s="16" t="s">
        <v>4</v>
      </c>
      <c r="L6" s="16" t="s">
        <v>4</v>
      </c>
      <c r="M6" s="16" t="s">
        <v>4</v>
      </c>
      <c r="N6" s="16" t="s">
        <v>4</v>
      </c>
      <c r="O6" s="16" t="s">
        <v>4</v>
      </c>
      <c r="P6" s="16" t="s">
        <v>4</v>
      </c>
      <c r="Q6" s="16" t="s">
        <v>4</v>
      </c>
      <c r="R6" s="16" t="s">
        <v>4</v>
      </c>
      <c r="S6" s="16" t="s">
        <v>4</v>
      </c>
      <c r="T6" s="16" t="s">
        <v>4</v>
      </c>
      <c r="U6" s="16" t="s">
        <v>4</v>
      </c>
      <c r="V6" s="16" t="s">
        <v>4</v>
      </c>
      <c r="W6" s="16" t="s">
        <v>4</v>
      </c>
      <c r="X6" s="16" t="s">
        <v>4</v>
      </c>
      <c r="Y6" s="16" t="s">
        <v>4</v>
      </c>
      <c r="Z6" s="16" t="s">
        <v>4</v>
      </c>
      <c r="AA6" s="16" t="s">
        <v>4</v>
      </c>
      <c r="AB6" s="16">
        <v>18309.542186051742</v>
      </c>
      <c r="AC6" s="16">
        <v>18753.418449788707</v>
      </c>
      <c r="AD6" s="16">
        <v>19736.33739516465</v>
      </c>
      <c r="AE6" s="16">
        <v>20444.842974221636</v>
      </c>
      <c r="AF6" s="16">
        <v>21152.663031298904</v>
      </c>
      <c r="AG6" s="16">
        <v>21893.082545250265</v>
      </c>
      <c r="AH6" s="16">
        <v>22804.366476844163</v>
      </c>
      <c r="AI6" s="16">
        <v>23184.647827226287</v>
      </c>
    </row>
    <row r="7" spans="1:35" x14ac:dyDescent="0.2">
      <c r="A7" s="15" t="s">
        <v>5</v>
      </c>
      <c r="B7" s="15" t="s">
        <v>83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  <c r="O7" s="17" t="s">
        <v>4</v>
      </c>
      <c r="P7" s="17" t="s">
        <v>4</v>
      </c>
      <c r="Q7" s="17" t="s">
        <v>4</v>
      </c>
      <c r="R7" s="17" t="s">
        <v>4</v>
      </c>
      <c r="S7" s="17" t="s">
        <v>4</v>
      </c>
      <c r="T7" s="17" t="s">
        <v>4</v>
      </c>
      <c r="U7" s="17" t="s">
        <v>4</v>
      </c>
      <c r="V7" s="17" t="s">
        <v>4</v>
      </c>
      <c r="W7" s="17" t="s">
        <v>4</v>
      </c>
      <c r="X7" s="17" t="s">
        <v>4</v>
      </c>
      <c r="Y7" s="17" t="s">
        <v>4</v>
      </c>
      <c r="Z7" s="17" t="s">
        <v>4</v>
      </c>
      <c r="AA7" s="17" t="s">
        <v>4</v>
      </c>
      <c r="AB7" s="17">
        <v>1793.2178191177345</v>
      </c>
      <c r="AC7" s="16">
        <v>1838.2985033844373</v>
      </c>
      <c r="AD7" s="16">
        <v>1922.6018088233136</v>
      </c>
      <c r="AE7" s="16">
        <v>2094.7678764192146</v>
      </c>
      <c r="AF7" s="16">
        <v>2102.3642621951858</v>
      </c>
      <c r="AG7" s="16">
        <v>2144.816134439533</v>
      </c>
      <c r="AH7" s="16">
        <v>2236.6867800938744</v>
      </c>
      <c r="AI7" s="16">
        <v>2304.8609386872108</v>
      </c>
    </row>
    <row r="8" spans="1:35" x14ac:dyDescent="0.2">
      <c r="A8" s="15" t="s">
        <v>6</v>
      </c>
      <c r="B8" s="15" t="s">
        <v>84</v>
      </c>
      <c r="C8" s="17" t="s">
        <v>4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 t="s">
        <v>4</v>
      </c>
      <c r="J8" s="17" t="s">
        <v>4</v>
      </c>
      <c r="K8" s="17" t="s">
        <v>4</v>
      </c>
      <c r="L8" s="17" t="s">
        <v>4</v>
      </c>
      <c r="M8" s="17" t="s">
        <v>4</v>
      </c>
      <c r="N8" s="17" t="s">
        <v>4</v>
      </c>
      <c r="O8" s="17" t="s">
        <v>4</v>
      </c>
      <c r="P8" s="17" t="s">
        <v>4</v>
      </c>
      <c r="Q8" s="17" t="s">
        <v>4</v>
      </c>
      <c r="R8" s="17" t="s">
        <v>4</v>
      </c>
      <c r="S8" s="17" t="s">
        <v>4</v>
      </c>
      <c r="T8" s="17" t="s">
        <v>4</v>
      </c>
      <c r="U8" s="17" t="s">
        <v>4</v>
      </c>
      <c r="V8" s="17" t="s">
        <v>4</v>
      </c>
      <c r="W8" s="17" t="s">
        <v>4</v>
      </c>
      <c r="X8" s="17" t="s">
        <v>4</v>
      </c>
      <c r="Y8" s="17" t="s">
        <v>4</v>
      </c>
      <c r="Z8" s="17" t="s">
        <v>4</v>
      </c>
      <c r="AA8" s="17" t="s">
        <v>4</v>
      </c>
      <c r="AB8" s="17">
        <v>2351.4181219244979</v>
      </c>
      <c r="AC8" s="16">
        <v>2431.4240515625752</v>
      </c>
      <c r="AD8" s="16">
        <v>2616.6668060347565</v>
      </c>
      <c r="AE8" s="16">
        <v>2785.4944126383589</v>
      </c>
      <c r="AF8" s="16">
        <v>2910.248317613512</v>
      </c>
      <c r="AG8" s="16">
        <v>3096.9881023186954</v>
      </c>
      <c r="AH8" s="16">
        <v>3400.9486697811062</v>
      </c>
      <c r="AI8" s="16">
        <v>3511.7123559532133</v>
      </c>
    </row>
    <row r="9" spans="1:35" x14ac:dyDescent="0.2">
      <c r="A9" s="15" t="s">
        <v>7</v>
      </c>
      <c r="B9" s="15" t="s">
        <v>85</v>
      </c>
      <c r="C9" s="17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  <c r="J9" s="17" t="s">
        <v>4</v>
      </c>
      <c r="K9" s="17" t="s">
        <v>4</v>
      </c>
      <c r="L9" s="17" t="s">
        <v>4</v>
      </c>
      <c r="M9" s="17" t="s">
        <v>4</v>
      </c>
      <c r="N9" s="17" t="s">
        <v>4</v>
      </c>
      <c r="O9" s="17" t="s">
        <v>4</v>
      </c>
      <c r="P9" s="17" t="s">
        <v>4</v>
      </c>
      <c r="Q9" s="17" t="s">
        <v>4</v>
      </c>
      <c r="R9" s="17" t="s">
        <v>4</v>
      </c>
      <c r="S9" s="17" t="s">
        <v>4</v>
      </c>
      <c r="T9" s="17" t="s">
        <v>4</v>
      </c>
      <c r="U9" s="17" t="s">
        <v>4</v>
      </c>
      <c r="V9" s="17" t="s">
        <v>4</v>
      </c>
      <c r="W9" s="17" t="s">
        <v>4</v>
      </c>
      <c r="X9" s="17" t="s">
        <v>4</v>
      </c>
      <c r="Y9" s="17" t="s">
        <v>4</v>
      </c>
      <c r="Z9" s="17" t="s">
        <v>4</v>
      </c>
      <c r="AA9" s="17" t="s">
        <v>4</v>
      </c>
      <c r="AB9" s="17">
        <v>4.1416417076934238</v>
      </c>
      <c r="AC9" s="16">
        <v>6.4988341488620298</v>
      </c>
      <c r="AD9" s="16">
        <v>9.9649848846074001</v>
      </c>
      <c r="AE9" s="16">
        <v>10.675622780747833</v>
      </c>
      <c r="AF9" s="16">
        <v>12.65488026577129</v>
      </c>
      <c r="AG9" s="16">
        <v>13.823710907526818</v>
      </c>
      <c r="AH9" s="16">
        <v>16.997751129178557</v>
      </c>
      <c r="AI9" s="16">
        <v>19.135025826408537</v>
      </c>
    </row>
    <row r="10" spans="1:35" x14ac:dyDescent="0.2">
      <c r="A10" s="13" t="s">
        <v>8</v>
      </c>
      <c r="B10" s="13" t="s">
        <v>86</v>
      </c>
      <c r="C10" s="14">
        <v>1892.6888742324109</v>
      </c>
      <c r="D10" s="14">
        <v>2155.4363833857901</v>
      </c>
      <c r="E10" s="14">
        <v>2408.1856588136393</v>
      </c>
      <c r="F10" s="14">
        <v>2638.9074550025571</v>
      </c>
      <c r="G10" s="14">
        <v>2671.5821461455753</v>
      </c>
      <c r="H10" s="14">
        <v>3339.4063542651757</v>
      </c>
      <c r="I10" s="14">
        <v>4326.4470052963134</v>
      </c>
      <c r="J10" s="14">
        <v>4889.0061906019118</v>
      </c>
      <c r="K10" s="14">
        <v>5233.6168118945707</v>
      </c>
      <c r="L10" s="14">
        <v>5434.6887830337855</v>
      </c>
      <c r="M10" s="14">
        <v>5626.2173843320388</v>
      </c>
      <c r="N10" s="14">
        <v>5983.4068858473383</v>
      </c>
      <c r="O10" s="14">
        <v>6218.5068741340328</v>
      </c>
      <c r="P10" s="14">
        <v>6517.6187685599889</v>
      </c>
      <c r="Q10" s="14">
        <v>6635.9923284498373</v>
      </c>
      <c r="R10" s="14">
        <v>7041.514838167147</v>
      </c>
      <c r="S10" s="14">
        <v>7546.7492292152665</v>
      </c>
      <c r="T10" s="14">
        <v>8067.6588027960161</v>
      </c>
      <c r="U10" s="14">
        <v>8374.882991457649</v>
      </c>
      <c r="V10" s="14">
        <v>8629.9334130101743</v>
      </c>
      <c r="W10" s="14">
        <v>8899.1731681342026</v>
      </c>
      <c r="X10" s="14">
        <v>9005.2253963275325</v>
      </c>
      <c r="Y10" s="14">
        <v>9516.8529036028704</v>
      </c>
      <c r="Z10" s="14">
        <v>9971.4403611480848</v>
      </c>
      <c r="AA10" s="14">
        <v>10487.968792052154</v>
      </c>
      <c r="AB10" s="14">
        <f t="shared" ref="AB10:AH10" si="2">SUM(AB11:AB13)</f>
        <v>10768.790761000002</v>
      </c>
      <c r="AC10" s="18">
        <f t="shared" si="2"/>
        <v>11301.455756999996</v>
      </c>
      <c r="AD10" s="18">
        <f t="shared" si="2"/>
        <v>11747.499206</v>
      </c>
      <c r="AE10" s="18">
        <f t="shared" si="2"/>
        <v>12040.346579999999</v>
      </c>
      <c r="AF10" s="18">
        <f t="shared" si="2"/>
        <v>12323.516912999996</v>
      </c>
      <c r="AG10" s="18">
        <f t="shared" si="2"/>
        <v>12641.975248000001</v>
      </c>
      <c r="AH10" s="18">
        <f t="shared" si="2"/>
        <v>12796.238745682989</v>
      </c>
      <c r="AI10" s="18">
        <v>13143.86495606348</v>
      </c>
    </row>
    <row r="11" spans="1:35" x14ac:dyDescent="0.2">
      <c r="A11" s="15" t="s">
        <v>9</v>
      </c>
      <c r="B11" s="15" t="s">
        <v>87</v>
      </c>
      <c r="C11" s="16" t="s">
        <v>4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>
        <v>8136.5553430000018</v>
      </c>
      <c r="AC11" s="16">
        <v>8594.6225699999959</v>
      </c>
      <c r="AD11" s="16">
        <v>8994.1678150000007</v>
      </c>
      <c r="AE11" s="16">
        <v>9212.3011949999982</v>
      </c>
      <c r="AF11" s="16">
        <v>9424.7435539999969</v>
      </c>
      <c r="AG11" s="16">
        <v>9630.3456540000006</v>
      </c>
      <c r="AH11" s="16">
        <v>9791.3091250000016</v>
      </c>
      <c r="AI11" s="16">
        <v>10023.960471999999</v>
      </c>
    </row>
    <row r="12" spans="1:35" x14ac:dyDescent="0.2">
      <c r="A12" s="19" t="s">
        <v>10</v>
      </c>
      <c r="B12" s="15" t="s">
        <v>88</v>
      </c>
      <c r="C12" s="17" t="s">
        <v>4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  <c r="L12" s="17" t="s">
        <v>4</v>
      </c>
      <c r="M12" s="17" t="s">
        <v>4</v>
      </c>
      <c r="N12" s="17" t="s">
        <v>4</v>
      </c>
      <c r="O12" s="17" t="s">
        <v>4</v>
      </c>
      <c r="P12" s="17" t="s">
        <v>4</v>
      </c>
      <c r="Q12" s="17" t="s">
        <v>4</v>
      </c>
      <c r="R12" s="17" t="s">
        <v>4</v>
      </c>
      <c r="S12" s="17" t="s">
        <v>4</v>
      </c>
      <c r="T12" s="17" t="s">
        <v>4</v>
      </c>
      <c r="U12" s="17" t="s">
        <v>4</v>
      </c>
      <c r="V12" s="17" t="s">
        <v>4</v>
      </c>
      <c r="W12" s="17" t="s">
        <v>4</v>
      </c>
      <c r="X12" s="17" t="s">
        <v>4</v>
      </c>
      <c r="Y12" s="17" t="s">
        <v>4</v>
      </c>
      <c r="Z12" s="17" t="s">
        <v>4</v>
      </c>
      <c r="AA12" s="17" t="s">
        <v>4</v>
      </c>
      <c r="AB12" s="17">
        <v>2303.3028799999997</v>
      </c>
      <c r="AC12" s="16">
        <v>2360.6238509999998</v>
      </c>
      <c r="AD12" s="16">
        <v>2406.2050820000009</v>
      </c>
      <c r="AE12" s="16">
        <v>2465.2529140000001</v>
      </c>
      <c r="AF12" s="16">
        <v>2542.9031289999994</v>
      </c>
      <c r="AG12" s="16">
        <v>2658.5406639999997</v>
      </c>
      <c r="AH12" s="16">
        <v>2651.5230073434491</v>
      </c>
      <c r="AI12" s="16">
        <v>2763.1734837420163</v>
      </c>
    </row>
    <row r="13" spans="1:35" x14ac:dyDescent="0.2">
      <c r="A13" s="19" t="s">
        <v>11</v>
      </c>
      <c r="B13" s="15" t="s">
        <v>89</v>
      </c>
      <c r="C13" s="17" t="s">
        <v>4</v>
      </c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 t="s">
        <v>4</v>
      </c>
      <c r="K13" s="17" t="s">
        <v>4</v>
      </c>
      <c r="L13" s="17" t="s">
        <v>4</v>
      </c>
      <c r="M13" s="17" t="s">
        <v>4</v>
      </c>
      <c r="N13" s="17" t="s">
        <v>4</v>
      </c>
      <c r="O13" s="17" t="s">
        <v>4</v>
      </c>
      <c r="P13" s="17" t="s">
        <v>4</v>
      </c>
      <c r="Q13" s="17" t="s">
        <v>4</v>
      </c>
      <c r="R13" s="17" t="s">
        <v>4</v>
      </c>
      <c r="S13" s="17" t="s">
        <v>4</v>
      </c>
      <c r="T13" s="17" t="s">
        <v>4</v>
      </c>
      <c r="U13" s="17" t="s">
        <v>4</v>
      </c>
      <c r="V13" s="17" t="s">
        <v>4</v>
      </c>
      <c r="W13" s="17" t="s">
        <v>4</v>
      </c>
      <c r="X13" s="17" t="s">
        <v>4</v>
      </c>
      <c r="Y13" s="17" t="s">
        <v>4</v>
      </c>
      <c r="Z13" s="17" t="s">
        <v>4</v>
      </c>
      <c r="AA13" s="17" t="s">
        <v>4</v>
      </c>
      <c r="AB13" s="17">
        <v>328.93253800000008</v>
      </c>
      <c r="AC13" s="16">
        <v>346.20933600000001</v>
      </c>
      <c r="AD13" s="16">
        <v>347.12630899999999</v>
      </c>
      <c r="AE13" s="16">
        <v>362.79247100000009</v>
      </c>
      <c r="AF13" s="16">
        <v>355.87022999999994</v>
      </c>
      <c r="AG13" s="16">
        <v>353.08893000000012</v>
      </c>
      <c r="AH13" s="16">
        <v>353.40661333953921</v>
      </c>
      <c r="AI13" s="16">
        <v>356.73100032146596</v>
      </c>
    </row>
    <row r="14" spans="1:35" x14ac:dyDescent="0.2">
      <c r="A14" s="20" t="s">
        <v>12</v>
      </c>
      <c r="B14" s="20" t="s">
        <v>90</v>
      </c>
      <c r="C14" s="14">
        <v>3699.3013980003757</v>
      </c>
      <c r="D14" s="14">
        <v>3978.5748949533654</v>
      </c>
      <c r="E14" s="14">
        <v>4274.5674039334735</v>
      </c>
      <c r="F14" s="14">
        <v>4486.8548592778106</v>
      </c>
      <c r="G14" s="14">
        <v>4795.9365947791503</v>
      </c>
      <c r="H14" s="14">
        <v>5026.042997152389</v>
      </c>
      <c r="I14" s="14">
        <v>5497.1359861431347</v>
      </c>
      <c r="J14" s="14">
        <v>5910.7056332656739</v>
      </c>
      <c r="K14" s="14">
        <v>5974.5169491908418</v>
      </c>
      <c r="L14" s="14">
        <v>6369.3936148313442</v>
      </c>
      <c r="M14" s="14">
        <v>6735.0120094243875</v>
      </c>
      <c r="N14" s="14">
        <v>7049.0434524337552</v>
      </c>
      <c r="O14" s="14">
        <v>7310.0580283571289</v>
      </c>
      <c r="P14" s="14">
        <v>7751.9019185738125</v>
      </c>
      <c r="Q14" s="14">
        <v>8080.7824841072661</v>
      </c>
      <c r="R14" s="14">
        <v>8419.8924451573166</v>
      </c>
      <c r="S14" s="14">
        <v>8916.6660994215945</v>
      </c>
      <c r="T14" s="14">
        <v>9062.8994234521087</v>
      </c>
      <c r="U14" s="14">
        <v>9316.6515444093438</v>
      </c>
      <c r="V14" s="14">
        <v>9749.5777083749581</v>
      </c>
      <c r="W14" s="14">
        <v>10125.210441472876</v>
      </c>
      <c r="X14" s="14">
        <v>10303.111705206911</v>
      </c>
      <c r="Y14" s="14">
        <v>10726.798610871749</v>
      </c>
      <c r="Z14" s="14">
        <v>11349.329050286504</v>
      </c>
      <c r="AA14" s="14">
        <v>11760.159473849015</v>
      </c>
      <c r="AB14" s="14">
        <f t="shared" ref="AB14:AH14" si="3">SUM(AB15:AB20)</f>
        <v>11967.800680604934</v>
      </c>
      <c r="AC14" s="18">
        <f t="shared" si="3"/>
        <v>12327.181097042256</v>
      </c>
      <c r="AD14" s="18">
        <f t="shared" si="3"/>
        <v>12774.985078709489</v>
      </c>
      <c r="AE14" s="18">
        <f t="shared" si="3"/>
        <v>13762.636664280308</v>
      </c>
      <c r="AF14" s="18">
        <f t="shared" si="3"/>
        <v>14516.528006568587</v>
      </c>
      <c r="AG14" s="18">
        <f t="shared" si="3"/>
        <v>15426.555427303143</v>
      </c>
      <c r="AH14" s="18">
        <f t="shared" si="3"/>
        <v>15660.437508539719</v>
      </c>
      <c r="AI14" s="18">
        <v>16311.471424510255</v>
      </c>
    </row>
    <row r="15" spans="1:35" x14ac:dyDescent="0.2">
      <c r="A15" s="15" t="s">
        <v>13</v>
      </c>
      <c r="B15" s="15" t="s">
        <v>91</v>
      </c>
      <c r="C15" s="16" t="s">
        <v>4</v>
      </c>
      <c r="D15" s="16" t="s">
        <v>4</v>
      </c>
      <c r="E15" s="16" t="s">
        <v>4</v>
      </c>
      <c r="F15" s="16" t="s">
        <v>4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4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4</v>
      </c>
      <c r="V15" s="16" t="s">
        <v>4</v>
      </c>
      <c r="W15" s="16" t="s">
        <v>4</v>
      </c>
      <c r="X15" s="16"/>
      <c r="Y15" s="16"/>
      <c r="Z15" s="16"/>
      <c r="AA15" s="16"/>
      <c r="AB15" s="16">
        <v>5307.9802322892547</v>
      </c>
      <c r="AC15" s="16">
        <v>5384.0456314893217</v>
      </c>
      <c r="AD15" s="16">
        <v>5489.0418881334535</v>
      </c>
      <c r="AE15" s="16">
        <v>5658.3438435285725</v>
      </c>
      <c r="AF15" s="16">
        <v>5738.010684182952</v>
      </c>
      <c r="AG15" s="16">
        <v>6033.8015863025876</v>
      </c>
      <c r="AH15" s="16">
        <v>6027.4833541607595</v>
      </c>
      <c r="AI15" s="16">
        <v>5897.2989324923428</v>
      </c>
    </row>
    <row r="16" spans="1:35" x14ac:dyDescent="0.2">
      <c r="A16" s="15" t="s">
        <v>14</v>
      </c>
      <c r="B16" s="15" t="s">
        <v>92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  <c r="M16" s="17" t="s">
        <v>4</v>
      </c>
      <c r="N16" s="17" t="s">
        <v>4</v>
      </c>
      <c r="O16" s="17" t="s">
        <v>4</v>
      </c>
      <c r="P16" s="17" t="s">
        <v>4</v>
      </c>
      <c r="Q16" s="17" t="s">
        <v>4</v>
      </c>
      <c r="R16" s="17" t="s">
        <v>4</v>
      </c>
      <c r="S16" s="17" t="s">
        <v>4</v>
      </c>
      <c r="T16" s="17" t="s">
        <v>4</v>
      </c>
      <c r="U16" s="17" t="s">
        <v>4</v>
      </c>
      <c r="V16" s="17" t="s">
        <v>4</v>
      </c>
      <c r="W16" s="17" t="s">
        <v>4</v>
      </c>
      <c r="X16" s="17"/>
      <c r="Y16" s="17"/>
      <c r="Z16" s="17"/>
      <c r="AA16" s="17"/>
      <c r="AB16" s="17">
        <v>997.86778989989091</v>
      </c>
      <c r="AC16" s="16">
        <v>1043.7184413343289</v>
      </c>
      <c r="AD16" s="16">
        <v>1090.0753088706874</v>
      </c>
      <c r="AE16" s="16">
        <v>1177.7762068914269</v>
      </c>
      <c r="AF16" s="16">
        <v>1229.8790450116705</v>
      </c>
      <c r="AG16" s="16">
        <v>1294.9772603835834</v>
      </c>
      <c r="AH16" s="16">
        <v>1338.5382552463118</v>
      </c>
      <c r="AI16" s="16">
        <v>1393.1008106873933</v>
      </c>
    </row>
    <row r="17" spans="1:35" x14ac:dyDescent="0.2">
      <c r="A17" s="15" t="s">
        <v>15</v>
      </c>
      <c r="B17" s="15" t="s">
        <v>93</v>
      </c>
      <c r="C17" s="17" t="s">
        <v>4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 t="s">
        <v>4</v>
      </c>
      <c r="M17" s="17" t="s">
        <v>4</v>
      </c>
      <c r="N17" s="17" t="s">
        <v>4</v>
      </c>
      <c r="O17" s="17" t="s">
        <v>4</v>
      </c>
      <c r="P17" s="17" t="s">
        <v>4</v>
      </c>
      <c r="Q17" s="17" t="s">
        <v>4</v>
      </c>
      <c r="R17" s="17" t="s">
        <v>4</v>
      </c>
      <c r="S17" s="17" t="s">
        <v>4</v>
      </c>
      <c r="T17" s="17" t="s">
        <v>4</v>
      </c>
      <c r="U17" s="17" t="s">
        <v>4</v>
      </c>
      <c r="V17" s="17" t="s">
        <v>4</v>
      </c>
      <c r="W17" s="17" t="s">
        <v>4</v>
      </c>
      <c r="X17" s="17"/>
      <c r="Y17" s="17"/>
      <c r="Z17" s="17"/>
      <c r="AA17" s="17"/>
      <c r="AB17" s="17">
        <v>400.28060926639284</v>
      </c>
      <c r="AC17" s="16">
        <v>417.89699077498625</v>
      </c>
      <c r="AD17" s="16">
        <v>443.78742740782053</v>
      </c>
      <c r="AE17" s="16">
        <v>489.9019649999978</v>
      </c>
      <c r="AF17" s="16">
        <v>541.71310762500048</v>
      </c>
      <c r="AG17" s="16">
        <v>573.82853427498787</v>
      </c>
      <c r="AH17" s="16">
        <v>586.33942777498487</v>
      </c>
      <c r="AI17" s="16">
        <v>601.27882412500412</v>
      </c>
    </row>
    <row r="18" spans="1:35" x14ac:dyDescent="0.2">
      <c r="A18" s="15" t="s">
        <v>16</v>
      </c>
      <c r="B18" s="15" t="s">
        <v>94</v>
      </c>
      <c r="C18" s="17" t="s">
        <v>4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 t="s">
        <v>4</v>
      </c>
      <c r="M18" s="17" t="s">
        <v>4</v>
      </c>
      <c r="N18" s="17" t="s">
        <v>4</v>
      </c>
      <c r="O18" s="17" t="s">
        <v>4</v>
      </c>
      <c r="P18" s="17" t="s">
        <v>4</v>
      </c>
      <c r="Q18" s="17" t="s">
        <v>4</v>
      </c>
      <c r="R18" s="17" t="s">
        <v>4</v>
      </c>
      <c r="S18" s="17" t="s">
        <v>4</v>
      </c>
      <c r="T18" s="17" t="s">
        <v>4</v>
      </c>
      <c r="U18" s="17" t="s">
        <v>4</v>
      </c>
      <c r="V18" s="17" t="s">
        <v>4</v>
      </c>
      <c r="W18" s="17" t="s">
        <v>4</v>
      </c>
      <c r="X18" s="17"/>
      <c r="Y18" s="17"/>
      <c r="Z18" s="17"/>
      <c r="AA18" s="17"/>
      <c r="AB18" s="17">
        <v>3596.9045646645936</v>
      </c>
      <c r="AC18" s="16">
        <v>3688.5656765461063</v>
      </c>
      <c r="AD18" s="16">
        <v>3784.0271490254031</v>
      </c>
      <c r="AE18" s="16">
        <v>4098.919475113742</v>
      </c>
      <c r="AF18" s="16">
        <v>4339.2328551511337</v>
      </c>
      <c r="AG18" s="16">
        <v>4519.6051196661956</v>
      </c>
      <c r="AH18" s="16">
        <v>4516.8528238135641</v>
      </c>
      <c r="AI18" s="16">
        <v>4693.0526607301235</v>
      </c>
    </row>
    <row r="19" spans="1:35" x14ac:dyDescent="0.2">
      <c r="A19" s="15" t="s">
        <v>17</v>
      </c>
      <c r="B19" s="15" t="s">
        <v>95</v>
      </c>
      <c r="C19" s="17" t="s">
        <v>4</v>
      </c>
      <c r="D19" s="17" t="s">
        <v>4</v>
      </c>
      <c r="E19" s="17" t="s">
        <v>4</v>
      </c>
      <c r="F19" s="17" t="s">
        <v>4</v>
      </c>
      <c r="G19" s="17" t="s">
        <v>4</v>
      </c>
      <c r="H19" s="17" t="s">
        <v>4</v>
      </c>
      <c r="I19" s="17" t="s">
        <v>4</v>
      </c>
      <c r="J19" s="17" t="s">
        <v>4</v>
      </c>
      <c r="K19" s="17" t="s">
        <v>4</v>
      </c>
      <c r="L19" s="17" t="s">
        <v>4</v>
      </c>
      <c r="M19" s="17" t="s">
        <v>4</v>
      </c>
      <c r="N19" s="17" t="s">
        <v>4</v>
      </c>
      <c r="O19" s="17" t="s">
        <v>4</v>
      </c>
      <c r="P19" s="17" t="s">
        <v>4</v>
      </c>
      <c r="Q19" s="17" t="s">
        <v>4</v>
      </c>
      <c r="R19" s="17" t="s">
        <v>4</v>
      </c>
      <c r="S19" s="17" t="s">
        <v>4</v>
      </c>
      <c r="T19" s="17" t="s">
        <v>4</v>
      </c>
      <c r="U19" s="17" t="s">
        <v>4</v>
      </c>
      <c r="V19" s="17" t="s">
        <v>4</v>
      </c>
      <c r="W19" s="17" t="s">
        <v>4</v>
      </c>
      <c r="X19" s="17"/>
      <c r="Y19" s="17"/>
      <c r="Z19" s="17"/>
      <c r="AA19" s="17"/>
      <c r="AB19" s="17">
        <v>1381.8532330410897</v>
      </c>
      <c r="AC19" s="16">
        <v>1402.5429268879061</v>
      </c>
      <c r="AD19" s="16">
        <v>1483.1577015576961</v>
      </c>
      <c r="AE19" s="16">
        <v>1663.7997605339128</v>
      </c>
      <c r="AF19" s="16">
        <v>1815.9878520992399</v>
      </c>
      <c r="AG19" s="16">
        <v>1960.3185173950499</v>
      </c>
      <c r="AH19" s="16">
        <v>1989.4239037645411</v>
      </c>
      <c r="AI19" s="16">
        <v>2108.9132124734101</v>
      </c>
    </row>
    <row r="20" spans="1:35" x14ac:dyDescent="0.2">
      <c r="A20" s="15" t="s">
        <v>18</v>
      </c>
      <c r="B20" s="15" t="s">
        <v>96</v>
      </c>
      <c r="C20" s="17" t="s">
        <v>4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 t="s">
        <v>4</v>
      </c>
      <c r="K20" s="17" t="s">
        <v>4</v>
      </c>
      <c r="L20" s="17" t="s">
        <v>4</v>
      </c>
      <c r="M20" s="17" t="s">
        <v>4</v>
      </c>
      <c r="N20" s="17" t="s">
        <v>4</v>
      </c>
      <c r="O20" s="17" t="s">
        <v>4</v>
      </c>
      <c r="P20" s="17" t="s">
        <v>4</v>
      </c>
      <c r="Q20" s="17" t="s">
        <v>4</v>
      </c>
      <c r="R20" s="17" t="s">
        <v>4</v>
      </c>
      <c r="S20" s="17" t="s">
        <v>4</v>
      </c>
      <c r="T20" s="17" t="s">
        <v>4</v>
      </c>
      <c r="U20" s="17" t="s">
        <v>4</v>
      </c>
      <c r="V20" s="17" t="s">
        <v>4</v>
      </c>
      <c r="W20" s="17" t="s">
        <v>4</v>
      </c>
      <c r="X20" s="17"/>
      <c r="Y20" s="17"/>
      <c r="Z20" s="17"/>
      <c r="AA20" s="17"/>
      <c r="AB20" s="17">
        <v>282.9142514437109</v>
      </c>
      <c r="AC20" s="16">
        <v>390.41143000960813</v>
      </c>
      <c r="AD20" s="16">
        <v>484.89560371442644</v>
      </c>
      <c r="AE20" s="16">
        <v>673.89541321265506</v>
      </c>
      <c r="AF20" s="16">
        <v>851.70446249858969</v>
      </c>
      <c r="AG20" s="16">
        <v>1044.0244092807391</v>
      </c>
      <c r="AH20" s="16">
        <v>1201.7997437795566</v>
      </c>
      <c r="AI20" s="16">
        <v>1617.826984001983</v>
      </c>
    </row>
    <row r="21" spans="1:35" x14ac:dyDescent="0.2">
      <c r="A21" s="13" t="s">
        <v>19</v>
      </c>
      <c r="B21" s="13" t="s">
        <v>97</v>
      </c>
      <c r="C21" s="14">
        <v>1645.9237620059444</v>
      </c>
      <c r="D21" s="14">
        <v>1714.3225565270757</v>
      </c>
      <c r="E21" s="14">
        <v>1785.5637640444461</v>
      </c>
      <c r="F21" s="14">
        <v>1859.7655052310547</v>
      </c>
      <c r="G21" s="14">
        <v>1937.0508094390436</v>
      </c>
      <c r="H21" s="14">
        <v>2017.5478186871158</v>
      </c>
      <c r="I21" s="14">
        <v>2220.5759834254859</v>
      </c>
      <c r="J21" s="14">
        <v>2383.8746026305071</v>
      </c>
      <c r="K21" s="14">
        <v>2401.3963509170098</v>
      </c>
      <c r="L21" s="14">
        <v>2613.0835191690585</v>
      </c>
      <c r="M21" s="14">
        <v>2678.7900752434434</v>
      </c>
      <c r="N21" s="14">
        <v>2731.9076626564943</v>
      </c>
      <c r="O21" s="14">
        <v>2752.0157585154348</v>
      </c>
      <c r="P21" s="14">
        <v>2787.4009240864948</v>
      </c>
      <c r="Q21" s="14">
        <v>2787.0841105033487</v>
      </c>
      <c r="R21" s="14">
        <v>2897.7829079197736</v>
      </c>
      <c r="S21" s="14">
        <v>2984.300093331939</v>
      </c>
      <c r="T21" s="14">
        <v>3034.5223137112753</v>
      </c>
      <c r="U21" s="14">
        <v>3137.8861527851782</v>
      </c>
      <c r="V21" s="14">
        <v>3236.4715859672606</v>
      </c>
      <c r="W21" s="14">
        <v>3310.3232703702138</v>
      </c>
      <c r="X21" s="14">
        <v>3461.7924235049181</v>
      </c>
      <c r="Y21" s="14">
        <v>3617.1317814198514</v>
      </c>
      <c r="Z21" s="14">
        <v>3722.9640283635108</v>
      </c>
      <c r="AA21" s="14">
        <v>3777.9530709253786</v>
      </c>
      <c r="AB21" s="14">
        <f t="shared" ref="AB21:AH21" si="4">AB22+AB23</f>
        <v>3860.6350807920003</v>
      </c>
      <c r="AC21" s="18">
        <f t="shared" si="4"/>
        <v>3894.5689078070009</v>
      </c>
      <c r="AD21" s="18">
        <f t="shared" si="4"/>
        <v>3978.1586976030003</v>
      </c>
      <c r="AE21" s="18">
        <f t="shared" si="4"/>
        <v>4061.2108712829995</v>
      </c>
      <c r="AF21" s="18">
        <f t="shared" si="4"/>
        <v>4155.9574228000001</v>
      </c>
      <c r="AG21" s="18">
        <f t="shared" si="4"/>
        <v>4067.8901560866557</v>
      </c>
      <c r="AH21" s="18">
        <f t="shared" si="4"/>
        <v>4001.7702268100002</v>
      </c>
      <c r="AI21" s="18">
        <v>4224.6670910000003</v>
      </c>
    </row>
    <row r="22" spans="1:35" x14ac:dyDescent="0.2">
      <c r="A22" s="15" t="s">
        <v>20</v>
      </c>
      <c r="B22" s="15" t="s">
        <v>98</v>
      </c>
      <c r="C22" s="16" t="s">
        <v>4</v>
      </c>
      <c r="D22" s="16" t="s">
        <v>4</v>
      </c>
      <c r="E22" s="16" t="s">
        <v>4</v>
      </c>
      <c r="F22" s="16" t="s">
        <v>4</v>
      </c>
      <c r="G22" s="16" t="s">
        <v>4</v>
      </c>
      <c r="H22" s="16" t="s">
        <v>4</v>
      </c>
      <c r="I22" s="16" t="s">
        <v>4</v>
      </c>
      <c r="J22" s="16" t="s">
        <v>4</v>
      </c>
      <c r="K22" s="16" t="s">
        <v>4</v>
      </c>
      <c r="L22" s="16" t="s">
        <v>4</v>
      </c>
      <c r="M22" s="16" t="s">
        <v>4</v>
      </c>
      <c r="N22" s="16" t="s">
        <v>4</v>
      </c>
      <c r="O22" s="16" t="s">
        <v>4</v>
      </c>
      <c r="P22" s="16" t="s">
        <v>4</v>
      </c>
      <c r="Q22" s="16" t="s">
        <v>4</v>
      </c>
      <c r="R22" s="16" t="s">
        <v>4</v>
      </c>
      <c r="S22" s="16" t="s">
        <v>4</v>
      </c>
      <c r="T22" s="16" t="s">
        <v>4</v>
      </c>
      <c r="U22" s="16" t="s">
        <v>4</v>
      </c>
      <c r="V22" s="16" t="s">
        <v>4</v>
      </c>
      <c r="W22" s="16" t="s">
        <v>4</v>
      </c>
      <c r="X22" s="16"/>
      <c r="Y22" s="16"/>
      <c r="Z22" s="16"/>
      <c r="AA22" s="16"/>
      <c r="AB22" s="16">
        <v>3789.7430270000004</v>
      </c>
      <c r="AC22" s="16">
        <v>3826.8201720000006</v>
      </c>
      <c r="AD22" s="16">
        <v>3908.0057860000002</v>
      </c>
      <c r="AE22" s="16">
        <v>4001.2357119999997</v>
      </c>
      <c r="AF22" s="16">
        <v>4103.0503799999997</v>
      </c>
      <c r="AG22" s="16">
        <v>4019.1689999999999</v>
      </c>
      <c r="AH22" s="16">
        <v>3954.4411460000001</v>
      </c>
      <c r="AI22" s="16">
        <v>4177.52772</v>
      </c>
    </row>
    <row r="23" spans="1:35" x14ac:dyDescent="0.2">
      <c r="A23" s="15" t="s">
        <v>21</v>
      </c>
      <c r="B23" s="15" t="s">
        <v>99</v>
      </c>
      <c r="C23" s="17" t="s">
        <v>4</v>
      </c>
      <c r="D23" s="17" t="s">
        <v>4</v>
      </c>
      <c r="E23" s="17" t="s">
        <v>4</v>
      </c>
      <c r="F23" s="17" t="s">
        <v>4</v>
      </c>
      <c r="G23" s="17" t="s">
        <v>4</v>
      </c>
      <c r="H23" s="17" t="s">
        <v>4</v>
      </c>
      <c r="I23" s="17" t="s">
        <v>4</v>
      </c>
      <c r="J23" s="17" t="s">
        <v>4</v>
      </c>
      <c r="K23" s="17" t="s">
        <v>4</v>
      </c>
      <c r="L23" s="17" t="s">
        <v>4</v>
      </c>
      <c r="M23" s="17" t="s">
        <v>4</v>
      </c>
      <c r="N23" s="17" t="s">
        <v>4</v>
      </c>
      <c r="O23" s="17" t="s">
        <v>4</v>
      </c>
      <c r="P23" s="17" t="s">
        <v>4</v>
      </c>
      <c r="Q23" s="17" t="s">
        <v>4</v>
      </c>
      <c r="R23" s="17" t="s">
        <v>4</v>
      </c>
      <c r="S23" s="17" t="s">
        <v>4</v>
      </c>
      <c r="T23" s="17" t="s">
        <v>4</v>
      </c>
      <c r="U23" s="17" t="s">
        <v>4</v>
      </c>
      <c r="V23" s="17" t="s">
        <v>4</v>
      </c>
      <c r="W23" s="17" t="s">
        <v>4</v>
      </c>
      <c r="X23" s="17"/>
      <c r="Y23" s="17"/>
      <c r="Z23" s="17"/>
      <c r="AA23" s="17"/>
      <c r="AB23" s="17">
        <v>70.892053791999999</v>
      </c>
      <c r="AC23" s="16">
        <v>67.748735807000003</v>
      </c>
      <c r="AD23" s="16">
        <v>70.152911603000007</v>
      </c>
      <c r="AE23" s="16">
        <v>59.975159283000011</v>
      </c>
      <c r="AF23" s="16">
        <v>52.907042799999999</v>
      </c>
      <c r="AG23" s="16">
        <v>48.721156086655839</v>
      </c>
      <c r="AH23" s="16">
        <v>47.329080810000001</v>
      </c>
      <c r="AI23" s="16">
        <v>47.139370999999997</v>
      </c>
    </row>
    <row r="24" spans="1:35" x14ac:dyDescent="0.2">
      <c r="A24" s="13" t="s">
        <v>22</v>
      </c>
      <c r="B24" s="13" t="s">
        <v>100</v>
      </c>
      <c r="C24" s="14">
        <v>786.61473302653144</v>
      </c>
      <c r="D24" s="14">
        <v>841.53353668012585</v>
      </c>
      <c r="E24" s="14">
        <v>932.09500743272395</v>
      </c>
      <c r="F24" s="14">
        <v>972.61639998885607</v>
      </c>
      <c r="G24" s="14">
        <v>1120.5531100877236</v>
      </c>
      <c r="H24" s="14">
        <v>1198.3630721923664</v>
      </c>
      <c r="I24" s="14">
        <v>1328.4211551402987</v>
      </c>
      <c r="J24" s="14">
        <v>1465.8610401719172</v>
      </c>
      <c r="K24" s="14">
        <v>1603.9336076043676</v>
      </c>
      <c r="L24" s="14">
        <v>1722.6489445722621</v>
      </c>
      <c r="M24" s="14">
        <v>1850.2427888941618</v>
      </c>
      <c r="N24" s="14">
        <v>1952.3957168954194</v>
      </c>
      <c r="O24" s="14">
        <v>1972.8526278871195</v>
      </c>
      <c r="P24" s="14">
        <v>2077.5656207069369</v>
      </c>
      <c r="Q24" s="14">
        <v>2165.1122689429289</v>
      </c>
      <c r="R24" s="14">
        <v>2236.2634617850927</v>
      </c>
      <c r="S24" s="14">
        <v>2380.9812292706961</v>
      </c>
      <c r="T24" s="14">
        <v>2474.0206116146751</v>
      </c>
      <c r="U24" s="14">
        <v>2514.5177968188855</v>
      </c>
      <c r="V24" s="14">
        <v>2749.3007594389596</v>
      </c>
      <c r="W24" s="14">
        <v>2911.449307393711</v>
      </c>
      <c r="X24" s="14">
        <v>2982.4352662044907</v>
      </c>
      <c r="Y24" s="14">
        <v>3112.3224982201382</v>
      </c>
      <c r="Z24" s="14">
        <v>3247.2117324181727</v>
      </c>
      <c r="AA24" s="14">
        <v>3410.7757153598127</v>
      </c>
      <c r="AB24" s="14">
        <f t="shared" ref="AB24:AH24" si="5">SUM(AB25:AB38)</f>
        <v>3646.0788026164096</v>
      </c>
      <c r="AC24" s="18">
        <f t="shared" si="5"/>
        <v>3749.3424082677911</v>
      </c>
      <c r="AD24" s="18">
        <f t="shared" si="5"/>
        <v>3930.2450480914595</v>
      </c>
      <c r="AE24" s="18">
        <f t="shared" si="5"/>
        <v>4136.8318401789429</v>
      </c>
      <c r="AF24" s="18">
        <f t="shared" si="5"/>
        <v>4412.6937261394714</v>
      </c>
      <c r="AG24" s="18">
        <f t="shared" si="5"/>
        <v>4851.0085583587133</v>
      </c>
      <c r="AH24" s="18">
        <f t="shared" si="5"/>
        <v>5320.8278787753989</v>
      </c>
      <c r="AI24" s="18">
        <v>5619.8249535462865</v>
      </c>
    </row>
    <row r="25" spans="1:35" x14ac:dyDescent="0.2">
      <c r="A25" s="15" t="s">
        <v>23</v>
      </c>
      <c r="B25" s="15" t="s">
        <v>101</v>
      </c>
      <c r="C25" s="16" t="s">
        <v>4</v>
      </c>
      <c r="D25" s="16" t="s">
        <v>4</v>
      </c>
      <c r="E25" s="16" t="s">
        <v>4</v>
      </c>
      <c r="F25" s="16" t="s">
        <v>4</v>
      </c>
      <c r="G25" s="16" t="s">
        <v>4</v>
      </c>
      <c r="H25" s="16" t="s">
        <v>4</v>
      </c>
      <c r="I25" s="16" t="s">
        <v>4</v>
      </c>
      <c r="J25" s="16" t="s">
        <v>4</v>
      </c>
      <c r="K25" s="16" t="s">
        <v>4</v>
      </c>
      <c r="L25" s="16" t="s">
        <v>4</v>
      </c>
      <c r="M25" s="16" t="s">
        <v>4</v>
      </c>
      <c r="N25" s="16" t="s">
        <v>4</v>
      </c>
      <c r="O25" s="16" t="s">
        <v>4</v>
      </c>
      <c r="P25" s="16" t="s">
        <v>4</v>
      </c>
      <c r="Q25" s="16" t="s">
        <v>4</v>
      </c>
      <c r="R25" s="16" t="s">
        <v>4</v>
      </c>
      <c r="S25" s="16" t="s">
        <v>4</v>
      </c>
      <c r="T25" s="16" t="s">
        <v>4</v>
      </c>
      <c r="U25" s="16" t="s">
        <v>4</v>
      </c>
      <c r="V25" s="16" t="s">
        <v>4</v>
      </c>
      <c r="W25" s="16" t="s">
        <v>4</v>
      </c>
      <c r="X25" s="16"/>
      <c r="Y25" s="16"/>
      <c r="Z25" s="16"/>
      <c r="AA25" s="16"/>
      <c r="AB25" s="16">
        <v>383.80876136987035</v>
      </c>
      <c r="AC25" s="16">
        <v>393.02101847295569</v>
      </c>
      <c r="AD25" s="16">
        <v>406</v>
      </c>
      <c r="AE25" s="16">
        <v>432.35813506336723</v>
      </c>
      <c r="AF25" s="16">
        <v>485.78294110399781</v>
      </c>
      <c r="AG25" s="16">
        <v>544.37631087366162</v>
      </c>
      <c r="AH25" s="16">
        <v>608.4734752600516</v>
      </c>
      <c r="AI25" s="16">
        <v>648.74807166963649</v>
      </c>
    </row>
    <row r="26" spans="1:35" x14ac:dyDescent="0.2">
      <c r="A26" s="15" t="s">
        <v>24</v>
      </c>
      <c r="B26" s="15" t="s">
        <v>102</v>
      </c>
      <c r="C26" s="17" t="s">
        <v>4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 t="s">
        <v>4</v>
      </c>
      <c r="M26" s="17" t="s">
        <v>4</v>
      </c>
      <c r="N26" s="17" t="s">
        <v>4</v>
      </c>
      <c r="O26" s="17" t="s">
        <v>4</v>
      </c>
      <c r="P26" s="17" t="s">
        <v>4</v>
      </c>
      <c r="Q26" s="17" t="s">
        <v>4</v>
      </c>
      <c r="R26" s="17" t="s">
        <v>4</v>
      </c>
      <c r="S26" s="17" t="s">
        <v>4</v>
      </c>
      <c r="T26" s="17" t="s">
        <v>4</v>
      </c>
      <c r="U26" s="17" t="s">
        <v>4</v>
      </c>
      <c r="V26" s="17" t="s">
        <v>4</v>
      </c>
      <c r="W26" s="17" t="s">
        <v>4</v>
      </c>
      <c r="X26" s="17"/>
      <c r="Y26" s="17"/>
      <c r="Z26" s="17"/>
      <c r="AA26" s="17"/>
      <c r="AB26" s="17">
        <v>891.42396752804689</v>
      </c>
      <c r="AC26" s="16">
        <v>906.09519182996348</v>
      </c>
      <c r="AD26" s="16">
        <v>928.52819622543154</v>
      </c>
      <c r="AE26" s="16">
        <v>993.69086969997727</v>
      </c>
      <c r="AF26" s="16">
        <v>1128.2430055649615</v>
      </c>
      <c r="AG26" s="16">
        <v>1274.7779228399586</v>
      </c>
      <c r="AH26" s="16">
        <v>1415.5276898099555</v>
      </c>
      <c r="AI26" s="16">
        <v>1501.908878264951</v>
      </c>
    </row>
    <row r="27" spans="1:35" x14ac:dyDescent="0.2">
      <c r="A27" s="15" t="s">
        <v>25</v>
      </c>
      <c r="B27" s="15" t="s">
        <v>103</v>
      </c>
      <c r="C27" s="17" t="s">
        <v>4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  <c r="L27" s="17" t="s">
        <v>4</v>
      </c>
      <c r="M27" s="17" t="s">
        <v>4</v>
      </c>
      <c r="N27" s="17" t="s">
        <v>4</v>
      </c>
      <c r="O27" s="17" t="s">
        <v>4</v>
      </c>
      <c r="P27" s="17" t="s">
        <v>4</v>
      </c>
      <c r="Q27" s="17" t="s">
        <v>4</v>
      </c>
      <c r="R27" s="17" t="s">
        <v>4</v>
      </c>
      <c r="S27" s="17" t="s">
        <v>4</v>
      </c>
      <c r="T27" s="17" t="s">
        <v>4</v>
      </c>
      <c r="U27" s="17" t="s">
        <v>4</v>
      </c>
      <c r="V27" s="17" t="s">
        <v>4</v>
      </c>
      <c r="W27" s="17" t="s">
        <v>4</v>
      </c>
      <c r="X27" s="17"/>
      <c r="Y27" s="17"/>
      <c r="Z27" s="17"/>
      <c r="AA27" s="17"/>
      <c r="AB27" s="17">
        <v>94.870359556991758</v>
      </c>
      <c r="AC27" s="16">
        <v>102.55781639999987</v>
      </c>
      <c r="AD27" s="16">
        <v>112.95180856584281</v>
      </c>
      <c r="AE27" s="16">
        <v>122.15684482500012</v>
      </c>
      <c r="AF27" s="16">
        <v>137.55015441000012</v>
      </c>
      <c r="AG27" s="16">
        <v>148.82873763000021</v>
      </c>
      <c r="AH27" s="16">
        <v>162.65319337500054</v>
      </c>
      <c r="AI27" s="16">
        <v>177.73269007499911</v>
      </c>
    </row>
    <row r="28" spans="1:35" x14ac:dyDescent="0.2">
      <c r="A28" s="15" t="s">
        <v>26</v>
      </c>
      <c r="B28" s="15" t="s">
        <v>104</v>
      </c>
      <c r="C28" s="17" t="s">
        <v>4</v>
      </c>
      <c r="D28" s="17" t="s">
        <v>4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  <c r="J28" s="17" t="s">
        <v>4</v>
      </c>
      <c r="K28" s="17" t="s">
        <v>4</v>
      </c>
      <c r="L28" s="17" t="s">
        <v>4</v>
      </c>
      <c r="M28" s="17" t="s">
        <v>4</v>
      </c>
      <c r="N28" s="17" t="s">
        <v>4</v>
      </c>
      <c r="O28" s="17" t="s">
        <v>4</v>
      </c>
      <c r="P28" s="17" t="s">
        <v>4</v>
      </c>
      <c r="Q28" s="17" t="s">
        <v>4</v>
      </c>
      <c r="R28" s="17" t="s">
        <v>4</v>
      </c>
      <c r="S28" s="17" t="s">
        <v>4</v>
      </c>
      <c r="T28" s="17" t="s">
        <v>4</v>
      </c>
      <c r="U28" s="17" t="s">
        <v>4</v>
      </c>
      <c r="V28" s="17" t="s">
        <v>4</v>
      </c>
      <c r="W28" s="17" t="s">
        <v>4</v>
      </c>
      <c r="X28" s="17"/>
      <c r="Y28" s="17"/>
      <c r="Z28" s="17"/>
      <c r="AA28" s="17"/>
      <c r="AB28" s="17">
        <v>7.1340478022945168</v>
      </c>
      <c r="AC28" s="16">
        <v>7.5004611000000043</v>
      </c>
      <c r="AD28" s="16">
        <v>8.1224293219292427</v>
      </c>
      <c r="AE28" s="16">
        <v>8.3742793500000055</v>
      </c>
      <c r="AF28" s="16">
        <v>9.0419338950000068</v>
      </c>
      <c r="AG28" s="16">
        <v>10.441772100000016</v>
      </c>
      <c r="AH28" s="16">
        <v>10.873708950000022</v>
      </c>
      <c r="AI28" s="16">
        <v>11.233289955000009</v>
      </c>
    </row>
    <row r="29" spans="1:35" x14ac:dyDescent="0.2">
      <c r="A29" s="15" t="s">
        <v>27</v>
      </c>
      <c r="B29" s="15" t="s">
        <v>105</v>
      </c>
      <c r="C29" s="17" t="s">
        <v>4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  <c r="L29" s="17" t="s">
        <v>4</v>
      </c>
      <c r="M29" s="17" t="s">
        <v>4</v>
      </c>
      <c r="N29" s="17" t="s">
        <v>4</v>
      </c>
      <c r="O29" s="17" t="s">
        <v>4</v>
      </c>
      <c r="P29" s="17" t="s">
        <v>4</v>
      </c>
      <c r="Q29" s="17" t="s">
        <v>4</v>
      </c>
      <c r="R29" s="17" t="s">
        <v>4</v>
      </c>
      <c r="S29" s="17" t="s">
        <v>4</v>
      </c>
      <c r="T29" s="17" t="s">
        <v>4</v>
      </c>
      <c r="U29" s="17" t="s">
        <v>4</v>
      </c>
      <c r="V29" s="17" t="s">
        <v>4</v>
      </c>
      <c r="W29" s="17" t="s">
        <v>4</v>
      </c>
      <c r="X29" s="17"/>
      <c r="Y29" s="17"/>
      <c r="Z29" s="17"/>
      <c r="AA29" s="17"/>
      <c r="AB29" s="17">
        <v>110.44954138117672</v>
      </c>
      <c r="AC29" s="16">
        <v>111.21875544000063</v>
      </c>
      <c r="AD29" s="16">
        <v>113.61684174069971</v>
      </c>
      <c r="AE29" s="16">
        <v>115.09104103499953</v>
      </c>
      <c r="AF29" s="16">
        <v>117.47995168499912</v>
      </c>
      <c r="AG29" s="16">
        <v>124.19152106999866</v>
      </c>
      <c r="AH29" s="16">
        <v>141.03366271499993</v>
      </c>
      <c r="AI29" s="16">
        <v>150.57783564000005</v>
      </c>
    </row>
    <row r="30" spans="1:35" x14ac:dyDescent="0.2">
      <c r="A30" s="15" t="s">
        <v>28</v>
      </c>
      <c r="B30" s="15" t="s">
        <v>106</v>
      </c>
      <c r="C30" s="17" t="s">
        <v>4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 t="s">
        <v>4</v>
      </c>
      <c r="M30" s="17" t="s">
        <v>4</v>
      </c>
      <c r="N30" s="17" t="s">
        <v>4</v>
      </c>
      <c r="O30" s="17" t="s">
        <v>4</v>
      </c>
      <c r="P30" s="17" t="s">
        <v>4</v>
      </c>
      <c r="Q30" s="17" t="s">
        <v>4</v>
      </c>
      <c r="R30" s="17" t="s">
        <v>4</v>
      </c>
      <c r="S30" s="17" t="s">
        <v>4</v>
      </c>
      <c r="T30" s="17" t="s">
        <v>4</v>
      </c>
      <c r="U30" s="17" t="s">
        <v>4</v>
      </c>
      <c r="V30" s="17" t="s">
        <v>4</v>
      </c>
      <c r="W30" s="17" t="s">
        <v>4</v>
      </c>
      <c r="X30" s="17"/>
      <c r="Y30" s="17"/>
      <c r="Z30" s="17"/>
      <c r="AA30" s="17"/>
      <c r="AB30" s="17">
        <v>52.545850726571672</v>
      </c>
      <c r="AC30" s="16">
        <v>56.808264150000092</v>
      </c>
      <c r="AD30" s="16">
        <v>60.067153888501196</v>
      </c>
      <c r="AE30" s="16">
        <v>63.391003049999924</v>
      </c>
      <c r="AF30" s="16">
        <v>71.359042260000038</v>
      </c>
      <c r="AG30" s="16">
        <v>81.977173860000022</v>
      </c>
      <c r="AH30" s="16">
        <v>103.25495978999973</v>
      </c>
      <c r="AI30" s="16">
        <v>113.23871590499967</v>
      </c>
    </row>
    <row r="31" spans="1:35" x14ac:dyDescent="0.2">
      <c r="A31" s="15" t="s">
        <v>29</v>
      </c>
      <c r="B31" s="15" t="s">
        <v>107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">
        <v>4</v>
      </c>
      <c r="U31" s="17" t="s">
        <v>4</v>
      </c>
      <c r="V31" s="17" t="s">
        <v>4</v>
      </c>
      <c r="W31" s="17" t="s">
        <v>4</v>
      </c>
      <c r="X31" s="17"/>
      <c r="Y31" s="17"/>
      <c r="Z31" s="17"/>
      <c r="AA31" s="17"/>
      <c r="AB31" s="17" t="s">
        <v>4</v>
      </c>
      <c r="AC31" s="16" t="s">
        <v>4</v>
      </c>
      <c r="AD31" s="16" t="s">
        <v>4</v>
      </c>
      <c r="AE31" s="16" t="s">
        <v>4</v>
      </c>
      <c r="AF31" s="16" t="s">
        <v>4</v>
      </c>
      <c r="AG31" s="16" t="s">
        <v>4</v>
      </c>
      <c r="AH31" s="16" t="s">
        <v>4</v>
      </c>
      <c r="AI31" s="16" t="s">
        <v>4</v>
      </c>
    </row>
    <row r="32" spans="1:35" x14ac:dyDescent="0.2">
      <c r="A32" s="15" t="s">
        <v>30</v>
      </c>
      <c r="B32" s="15" t="s">
        <v>108</v>
      </c>
      <c r="C32" s="17" t="s">
        <v>4</v>
      </c>
      <c r="D32" s="17" t="s">
        <v>4</v>
      </c>
      <c r="E32" s="17" t="s">
        <v>4</v>
      </c>
      <c r="F32" s="17" t="s">
        <v>4</v>
      </c>
      <c r="G32" s="17" t="s">
        <v>4</v>
      </c>
      <c r="H32" s="17" t="s">
        <v>4</v>
      </c>
      <c r="I32" s="17" t="s">
        <v>4</v>
      </c>
      <c r="J32" s="17" t="s">
        <v>4</v>
      </c>
      <c r="K32" s="17" t="s">
        <v>4</v>
      </c>
      <c r="L32" s="17" t="s">
        <v>4</v>
      </c>
      <c r="M32" s="17" t="s">
        <v>4</v>
      </c>
      <c r="N32" s="17" t="s">
        <v>4</v>
      </c>
      <c r="O32" s="17" t="s">
        <v>4</v>
      </c>
      <c r="P32" s="17" t="s">
        <v>4</v>
      </c>
      <c r="Q32" s="17" t="s">
        <v>4</v>
      </c>
      <c r="R32" s="17" t="s">
        <v>4</v>
      </c>
      <c r="S32" s="17" t="s">
        <v>4</v>
      </c>
      <c r="T32" s="17" t="s">
        <v>4</v>
      </c>
      <c r="U32" s="17" t="s">
        <v>4</v>
      </c>
      <c r="V32" s="17" t="s">
        <v>4</v>
      </c>
      <c r="W32" s="17" t="s">
        <v>4</v>
      </c>
      <c r="X32" s="17"/>
      <c r="Y32" s="17"/>
      <c r="Z32" s="17"/>
      <c r="AA32" s="17"/>
      <c r="AB32" s="17" t="s">
        <v>4</v>
      </c>
      <c r="AC32" s="17" t="s">
        <v>4</v>
      </c>
      <c r="AD32" s="17" t="s">
        <v>4</v>
      </c>
      <c r="AE32" s="17" t="s">
        <v>4</v>
      </c>
      <c r="AF32" s="17" t="s">
        <v>4</v>
      </c>
      <c r="AG32" s="17" t="s">
        <v>4</v>
      </c>
      <c r="AH32" s="17" t="s">
        <v>4</v>
      </c>
      <c r="AI32" s="17" t="s">
        <v>4</v>
      </c>
    </row>
    <row r="33" spans="1:35" x14ac:dyDescent="0.2">
      <c r="A33" s="15" t="s">
        <v>31</v>
      </c>
      <c r="B33" s="15" t="s">
        <v>109</v>
      </c>
      <c r="C33" s="17" t="s">
        <v>4</v>
      </c>
      <c r="D33" s="17" t="s">
        <v>4</v>
      </c>
      <c r="E33" s="17" t="s">
        <v>4</v>
      </c>
      <c r="F33" s="17" t="s">
        <v>4</v>
      </c>
      <c r="G33" s="17" t="s">
        <v>4</v>
      </c>
      <c r="H33" s="17" t="s">
        <v>4</v>
      </c>
      <c r="I33" s="17" t="s">
        <v>4</v>
      </c>
      <c r="J33" s="17" t="s">
        <v>4</v>
      </c>
      <c r="K33" s="17" t="s">
        <v>4</v>
      </c>
      <c r="L33" s="17" t="s">
        <v>4</v>
      </c>
      <c r="M33" s="17" t="s">
        <v>4</v>
      </c>
      <c r="N33" s="17" t="s">
        <v>4</v>
      </c>
      <c r="O33" s="17" t="s">
        <v>4</v>
      </c>
      <c r="P33" s="17" t="s">
        <v>4</v>
      </c>
      <c r="Q33" s="17" t="s">
        <v>4</v>
      </c>
      <c r="R33" s="17" t="s">
        <v>4</v>
      </c>
      <c r="S33" s="17" t="s">
        <v>4</v>
      </c>
      <c r="T33" s="17" t="s">
        <v>4</v>
      </c>
      <c r="U33" s="17" t="s">
        <v>4</v>
      </c>
      <c r="V33" s="17" t="s">
        <v>4</v>
      </c>
      <c r="W33" s="17" t="s">
        <v>4</v>
      </c>
      <c r="X33" s="17"/>
      <c r="Y33" s="17"/>
      <c r="Z33" s="17"/>
      <c r="AA33" s="17"/>
      <c r="AB33" s="17">
        <v>851.33201569291077</v>
      </c>
      <c r="AC33" s="17">
        <v>932.7689824867573</v>
      </c>
      <c r="AD33" s="17">
        <v>1015.4601203945388</v>
      </c>
      <c r="AE33" s="17">
        <v>1096.2046437679394</v>
      </c>
      <c r="AF33" s="17">
        <v>1154.6683447439177</v>
      </c>
      <c r="AG33" s="17">
        <v>1250.7821518152332</v>
      </c>
      <c r="AH33" s="17">
        <v>1370.1281856214528</v>
      </c>
      <c r="AI33" s="17">
        <v>1467.4842673961903</v>
      </c>
    </row>
    <row r="34" spans="1:35" x14ac:dyDescent="0.2">
      <c r="A34" s="15" t="s">
        <v>32</v>
      </c>
      <c r="B34" s="15" t="s">
        <v>110</v>
      </c>
      <c r="C34" s="17" t="s">
        <v>4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  <c r="J34" s="17" t="s">
        <v>4</v>
      </c>
      <c r="K34" s="17" t="s">
        <v>4</v>
      </c>
      <c r="L34" s="17" t="s">
        <v>4</v>
      </c>
      <c r="M34" s="17" t="s">
        <v>4</v>
      </c>
      <c r="N34" s="17" t="s">
        <v>4</v>
      </c>
      <c r="O34" s="17" t="s">
        <v>4</v>
      </c>
      <c r="P34" s="17" t="s">
        <v>4</v>
      </c>
      <c r="Q34" s="17" t="s">
        <v>4</v>
      </c>
      <c r="R34" s="17" t="s">
        <v>4</v>
      </c>
      <c r="S34" s="17" t="s">
        <v>4</v>
      </c>
      <c r="T34" s="17" t="s">
        <v>4</v>
      </c>
      <c r="U34" s="17" t="s">
        <v>4</v>
      </c>
      <c r="V34" s="17" t="s">
        <v>4</v>
      </c>
      <c r="W34" s="17" t="s">
        <v>4</v>
      </c>
      <c r="X34" s="17"/>
      <c r="Y34" s="17"/>
      <c r="Z34" s="17"/>
      <c r="AA34" s="17"/>
      <c r="AB34" s="17">
        <v>44.733105247673755</v>
      </c>
      <c r="AC34" s="16">
        <v>43.667244150000137</v>
      </c>
      <c r="AD34" s="16">
        <v>45.135607012095917</v>
      </c>
      <c r="AE34" s="16">
        <v>48.473356260000031</v>
      </c>
      <c r="AF34" s="16">
        <v>54.466446246792671</v>
      </c>
      <c r="AG34" s="16">
        <v>60.722813000624178</v>
      </c>
      <c r="AH34" s="16">
        <v>69.703093578257025</v>
      </c>
      <c r="AI34" s="16">
        <v>75.708986920651427</v>
      </c>
    </row>
    <row r="35" spans="1:35" x14ac:dyDescent="0.2">
      <c r="A35" s="15" t="s">
        <v>33</v>
      </c>
      <c r="B35" s="15" t="s">
        <v>111</v>
      </c>
      <c r="C35" s="17" t="s">
        <v>4</v>
      </c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 t="s">
        <v>4</v>
      </c>
      <c r="M35" s="17" t="s">
        <v>4</v>
      </c>
      <c r="N35" s="17" t="s">
        <v>4</v>
      </c>
      <c r="O35" s="17" t="s">
        <v>4</v>
      </c>
      <c r="P35" s="17" t="s">
        <v>4</v>
      </c>
      <c r="Q35" s="17" t="s">
        <v>4</v>
      </c>
      <c r="R35" s="17" t="s">
        <v>4</v>
      </c>
      <c r="S35" s="17" t="s">
        <v>4</v>
      </c>
      <c r="T35" s="17" t="s">
        <v>4</v>
      </c>
      <c r="U35" s="17" t="s">
        <v>4</v>
      </c>
      <c r="V35" s="17" t="s">
        <v>4</v>
      </c>
      <c r="W35" s="17" t="s">
        <v>4</v>
      </c>
      <c r="X35" s="17"/>
      <c r="Y35" s="17"/>
      <c r="Z35" s="17"/>
      <c r="AA35" s="17"/>
      <c r="AB35" s="17">
        <v>440.07500000000005</v>
      </c>
      <c r="AC35" s="16">
        <v>459.49075725</v>
      </c>
      <c r="AD35" s="16">
        <v>470.36261700000006</v>
      </c>
      <c r="AE35" s="16">
        <v>476.15000000000003</v>
      </c>
      <c r="AF35" s="16">
        <v>486.65918549999998</v>
      </c>
      <c r="AG35" s="16">
        <v>531.03677675219933</v>
      </c>
      <c r="AH35" s="16">
        <v>535.60695954126209</v>
      </c>
      <c r="AI35" s="16">
        <v>553.68743639606737</v>
      </c>
    </row>
    <row r="36" spans="1:35" x14ac:dyDescent="0.2">
      <c r="A36" s="15" t="s">
        <v>34</v>
      </c>
      <c r="B36" s="15" t="s">
        <v>112</v>
      </c>
      <c r="C36" s="17" t="s">
        <v>4</v>
      </c>
      <c r="D36" s="17" t="s">
        <v>4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  <c r="K36" s="17" t="s">
        <v>4</v>
      </c>
      <c r="L36" s="17" t="s">
        <v>4</v>
      </c>
      <c r="M36" s="17" t="s">
        <v>4</v>
      </c>
      <c r="N36" s="17" t="s">
        <v>4</v>
      </c>
      <c r="O36" s="17" t="s">
        <v>4</v>
      </c>
      <c r="P36" s="17" t="s">
        <v>4</v>
      </c>
      <c r="Q36" s="17" t="s">
        <v>4</v>
      </c>
      <c r="R36" s="17" t="s">
        <v>4</v>
      </c>
      <c r="S36" s="17" t="s">
        <v>4</v>
      </c>
      <c r="T36" s="17" t="s">
        <v>4</v>
      </c>
      <c r="U36" s="17" t="s">
        <v>4</v>
      </c>
      <c r="V36" s="17" t="s">
        <v>4</v>
      </c>
      <c r="W36" s="17" t="s">
        <v>4</v>
      </c>
      <c r="X36" s="17"/>
      <c r="Y36" s="17"/>
      <c r="Z36" s="17"/>
      <c r="AA36" s="17"/>
      <c r="AB36" s="17">
        <v>301.10319617476773</v>
      </c>
      <c r="AC36" s="16">
        <v>329.34946616640644</v>
      </c>
      <c r="AD36" s="16">
        <v>351.05466829723071</v>
      </c>
      <c r="AE36" s="16">
        <v>370.54141111032993</v>
      </c>
      <c r="AF36" s="16">
        <v>383.85600830631319</v>
      </c>
      <c r="AG36" s="16">
        <v>414</v>
      </c>
      <c r="AH36" s="16">
        <v>442.05503531974699</v>
      </c>
      <c r="AI36" s="16">
        <v>469.59303153512036</v>
      </c>
    </row>
    <row r="37" spans="1:35" x14ac:dyDescent="0.2">
      <c r="A37" s="15" t="s">
        <v>35</v>
      </c>
      <c r="B37" s="15" t="s">
        <v>113</v>
      </c>
      <c r="C37" s="17" t="s">
        <v>4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 t="s">
        <v>4</v>
      </c>
      <c r="K37" s="17" t="s">
        <v>4</v>
      </c>
      <c r="L37" s="17" t="s">
        <v>4</v>
      </c>
      <c r="M37" s="17" t="s">
        <v>4</v>
      </c>
      <c r="N37" s="17" t="s">
        <v>4</v>
      </c>
      <c r="O37" s="17" t="s">
        <v>4</v>
      </c>
      <c r="P37" s="17" t="s">
        <v>4</v>
      </c>
      <c r="Q37" s="17" t="s">
        <v>4</v>
      </c>
      <c r="R37" s="17" t="s">
        <v>4</v>
      </c>
      <c r="S37" s="17" t="s">
        <v>4</v>
      </c>
      <c r="T37" s="17" t="s">
        <v>4</v>
      </c>
      <c r="U37" s="17" t="s">
        <v>4</v>
      </c>
      <c r="V37" s="17" t="s">
        <v>4</v>
      </c>
      <c r="W37" s="17" t="s">
        <v>4</v>
      </c>
      <c r="X37" s="17"/>
      <c r="Y37" s="17"/>
      <c r="Z37" s="17"/>
      <c r="AA37" s="17"/>
      <c r="AB37" s="17">
        <v>27.116924765120455</v>
      </c>
      <c r="AC37" s="16">
        <v>27.074227599999968</v>
      </c>
      <c r="AD37" s="16">
        <v>29.204473793686745</v>
      </c>
      <c r="AE37" s="16">
        <v>29.952327099999945</v>
      </c>
      <c r="AF37" s="16">
        <v>32.728712700000024</v>
      </c>
      <c r="AG37" s="16">
        <v>34.418045959999993</v>
      </c>
      <c r="AH37" s="16">
        <v>36.539831519999979</v>
      </c>
      <c r="AI37" s="16">
        <v>37.696901799999644</v>
      </c>
    </row>
    <row r="38" spans="1:35" x14ac:dyDescent="0.2">
      <c r="A38" s="15" t="s">
        <v>36</v>
      </c>
      <c r="B38" s="15" t="s">
        <v>100</v>
      </c>
      <c r="C38" s="17" t="s">
        <v>4</v>
      </c>
      <c r="D38" s="17" t="s">
        <v>4</v>
      </c>
      <c r="E38" s="17" t="s">
        <v>4</v>
      </c>
      <c r="F38" s="17" t="s">
        <v>4</v>
      </c>
      <c r="G38" s="17" t="s">
        <v>4</v>
      </c>
      <c r="H38" s="17" t="s">
        <v>4</v>
      </c>
      <c r="I38" s="17" t="s">
        <v>4</v>
      </c>
      <c r="J38" s="17" t="s">
        <v>4</v>
      </c>
      <c r="K38" s="17" t="s">
        <v>4</v>
      </c>
      <c r="L38" s="17" t="s">
        <v>4</v>
      </c>
      <c r="M38" s="17" t="s">
        <v>4</v>
      </c>
      <c r="N38" s="17" t="s">
        <v>4</v>
      </c>
      <c r="O38" s="17" t="s">
        <v>4</v>
      </c>
      <c r="P38" s="17" t="s">
        <v>4</v>
      </c>
      <c r="Q38" s="17" t="s">
        <v>4</v>
      </c>
      <c r="R38" s="17" t="s">
        <v>4</v>
      </c>
      <c r="S38" s="17" t="s">
        <v>4</v>
      </c>
      <c r="T38" s="17" t="s">
        <v>4</v>
      </c>
      <c r="U38" s="17" t="s">
        <v>4</v>
      </c>
      <c r="V38" s="17" t="s">
        <v>4</v>
      </c>
      <c r="W38" s="17" t="s">
        <v>4</v>
      </c>
      <c r="X38" s="17"/>
      <c r="Y38" s="17"/>
      <c r="Z38" s="17"/>
      <c r="AA38" s="17"/>
      <c r="AB38" s="17">
        <v>441.48603237098507</v>
      </c>
      <c r="AC38" s="16">
        <v>379.79022322170772</v>
      </c>
      <c r="AD38" s="16">
        <v>389.74113185150236</v>
      </c>
      <c r="AE38" s="16">
        <v>380.44792891732919</v>
      </c>
      <c r="AF38" s="16">
        <v>350.85799972348877</v>
      </c>
      <c r="AG38" s="16">
        <v>375.455332457037</v>
      </c>
      <c r="AH38" s="16">
        <v>424.97808329467262</v>
      </c>
      <c r="AI38" s="16">
        <v>412.21484798867118</v>
      </c>
    </row>
    <row r="39" spans="1:35" x14ac:dyDescent="0.2">
      <c r="A39" s="13" t="s">
        <v>37</v>
      </c>
      <c r="B39" s="13" t="s">
        <v>114</v>
      </c>
      <c r="C39" s="14">
        <v>265.40579370636664</v>
      </c>
      <c r="D39" s="14">
        <v>280.94401334050747</v>
      </c>
      <c r="E39" s="14">
        <v>313.96652953728244</v>
      </c>
      <c r="F39" s="14">
        <v>325.99795425230519</v>
      </c>
      <c r="G39" s="14">
        <v>351.74312875232505</v>
      </c>
      <c r="H39" s="14">
        <v>368.92832902418354</v>
      </c>
      <c r="I39" s="14">
        <v>405.4736981776129</v>
      </c>
      <c r="J39" s="14">
        <v>440.58860830071728</v>
      </c>
      <c r="K39" s="14">
        <v>445.5040551820544</v>
      </c>
      <c r="L39" s="14">
        <v>479.15934779939585</v>
      </c>
      <c r="M39" s="14">
        <v>539.25987978567355</v>
      </c>
      <c r="N39" s="14">
        <v>530.94721743013906</v>
      </c>
      <c r="O39" s="14">
        <v>510.27218258785365</v>
      </c>
      <c r="P39" s="14">
        <v>573.09138677426074</v>
      </c>
      <c r="Q39" s="14">
        <v>586.25117949288199</v>
      </c>
      <c r="R39" s="14">
        <v>609.88946673919827</v>
      </c>
      <c r="S39" s="14">
        <v>630.12640757824943</v>
      </c>
      <c r="T39" s="14">
        <v>657.3317292881253</v>
      </c>
      <c r="U39" s="14">
        <v>663.0814347270981</v>
      </c>
      <c r="V39" s="14">
        <v>752.58021836764567</v>
      </c>
      <c r="W39" s="14">
        <v>816.33237089164231</v>
      </c>
      <c r="X39" s="14">
        <v>791.18749131928519</v>
      </c>
      <c r="Y39" s="14">
        <v>806.17428806126168</v>
      </c>
      <c r="Z39" s="14">
        <v>884.10537968989865</v>
      </c>
      <c r="AA39" s="14">
        <v>900.91471877257595</v>
      </c>
      <c r="AB39" s="14">
        <f t="shared" ref="AB39:AH39" si="6">AB40+AB41</f>
        <v>901.70458835975251</v>
      </c>
      <c r="AC39" s="18">
        <f t="shared" si="6"/>
        <v>992.17306996750085</v>
      </c>
      <c r="AD39" s="18">
        <f t="shared" si="6"/>
        <v>1019.9787201442343</v>
      </c>
      <c r="AE39" s="18">
        <f t="shared" si="6"/>
        <v>1217.3915709850023</v>
      </c>
      <c r="AF39" s="18">
        <f t="shared" si="6"/>
        <v>1323.9092078800022</v>
      </c>
      <c r="AG39" s="18">
        <f t="shared" si="6"/>
        <v>1417.3376373950027</v>
      </c>
      <c r="AH39" s="18">
        <f t="shared" si="6"/>
        <v>1574.2646751844234</v>
      </c>
      <c r="AI39" s="18">
        <v>1689.1484803345934</v>
      </c>
    </row>
    <row r="40" spans="1:35" x14ac:dyDescent="0.2">
      <c r="A40" s="15" t="s">
        <v>38</v>
      </c>
      <c r="B40" s="15" t="s">
        <v>115</v>
      </c>
      <c r="C40" s="16" t="s">
        <v>4</v>
      </c>
      <c r="D40" s="16" t="s">
        <v>4</v>
      </c>
      <c r="E40" s="16" t="s">
        <v>4</v>
      </c>
      <c r="F40" s="16" t="s">
        <v>4</v>
      </c>
      <c r="G40" s="16" t="s">
        <v>4</v>
      </c>
      <c r="H40" s="16" t="s">
        <v>4</v>
      </c>
      <c r="I40" s="16" t="s">
        <v>4</v>
      </c>
      <c r="J40" s="16" t="s">
        <v>4</v>
      </c>
      <c r="K40" s="16" t="s">
        <v>4</v>
      </c>
      <c r="L40" s="16" t="s">
        <v>4</v>
      </c>
      <c r="M40" s="16" t="s">
        <v>4</v>
      </c>
      <c r="N40" s="16" t="s">
        <v>4</v>
      </c>
      <c r="O40" s="16" t="s">
        <v>4</v>
      </c>
      <c r="P40" s="16" t="s">
        <v>4</v>
      </c>
      <c r="Q40" s="16" t="s">
        <v>4</v>
      </c>
      <c r="R40" s="16" t="s">
        <v>4</v>
      </c>
      <c r="S40" s="16" t="s">
        <v>4</v>
      </c>
      <c r="T40" s="16" t="s">
        <v>4</v>
      </c>
      <c r="U40" s="16" t="s">
        <v>4</v>
      </c>
      <c r="V40" s="16" t="s">
        <v>4</v>
      </c>
      <c r="W40" s="16" t="s">
        <v>4</v>
      </c>
      <c r="X40" s="16"/>
      <c r="Y40" s="16"/>
      <c r="Z40" s="16"/>
      <c r="AA40" s="16"/>
      <c r="AB40" s="16">
        <v>597.77700800000002</v>
      </c>
      <c r="AC40" s="16">
        <v>657.79190099999994</v>
      </c>
      <c r="AD40" s="16">
        <v>673.6215900000002</v>
      </c>
      <c r="AE40" s="16">
        <v>816.30534499999999</v>
      </c>
      <c r="AF40" s="16">
        <v>917.53293400000007</v>
      </c>
      <c r="AG40" s="16">
        <v>979.28967199999977</v>
      </c>
      <c r="AH40" s="16">
        <v>1109.3695290869202</v>
      </c>
      <c r="AI40" s="16">
        <v>1228.8081899970898</v>
      </c>
    </row>
    <row r="41" spans="1:35" x14ac:dyDescent="0.2">
      <c r="A41" s="15" t="s">
        <v>39</v>
      </c>
      <c r="B41" s="15" t="s">
        <v>116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">
        <v>4</v>
      </c>
      <c r="U41" s="17" t="s">
        <v>4</v>
      </c>
      <c r="V41" s="17" t="s">
        <v>4</v>
      </c>
      <c r="W41" s="17" t="s">
        <v>4</v>
      </c>
      <c r="X41" s="17"/>
      <c r="Y41" s="17"/>
      <c r="Z41" s="17"/>
      <c r="AA41" s="17"/>
      <c r="AB41" s="17">
        <v>303.92758035975248</v>
      </c>
      <c r="AC41" s="16">
        <v>334.38116896750086</v>
      </c>
      <c r="AD41" s="16">
        <v>346.35713014423413</v>
      </c>
      <c r="AE41" s="16">
        <v>401.08622598500239</v>
      </c>
      <c r="AF41" s="16">
        <v>406.37627388000203</v>
      </c>
      <c r="AG41" s="16">
        <v>438.04796539500285</v>
      </c>
      <c r="AH41" s="16">
        <v>464.89514609750313</v>
      </c>
      <c r="AI41" s="16">
        <v>460.34029033750352</v>
      </c>
    </row>
    <row r="42" spans="1:35" x14ac:dyDescent="0.2">
      <c r="A42" s="15" t="s">
        <v>40</v>
      </c>
      <c r="B42" s="15" t="s">
        <v>117</v>
      </c>
      <c r="C42" s="17" t="s">
        <v>4</v>
      </c>
      <c r="D42" s="17" t="s">
        <v>4</v>
      </c>
      <c r="E42" s="17" t="s">
        <v>4</v>
      </c>
      <c r="F42" s="17" t="s">
        <v>4</v>
      </c>
      <c r="G42" s="17" t="s">
        <v>4</v>
      </c>
      <c r="H42" s="17" t="s">
        <v>4</v>
      </c>
      <c r="I42" s="17" t="s">
        <v>4</v>
      </c>
      <c r="J42" s="17" t="s">
        <v>4</v>
      </c>
      <c r="K42" s="17" t="s">
        <v>4</v>
      </c>
      <c r="L42" s="17" t="s">
        <v>4</v>
      </c>
      <c r="M42" s="17" t="s">
        <v>4</v>
      </c>
      <c r="N42" s="17" t="s">
        <v>4</v>
      </c>
      <c r="O42" s="17" t="s">
        <v>4</v>
      </c>
      <c r="P42" s="17" t="s">
        <v>4</v>
      </c>
      <c r="Q42" s="17" t="s">
        <v>4</v>
      </c>
      <c r="R42" s="17" t="s">
        <v>4</v>
      </c>
      <c r="S42" s="17" t="s">
        <v>4</v>
      </c>
      <c r="T42" s="17" t="s">
        <v>4</v>
      </c>
      <c r="U42" s="17" t="s">
        <v>4</v>
      </c>
      <c r="V42" s="17" t="s">
        <v>4</v>
      </c>
      <c r="W42" s="17" t="s">
        <v>4</v>
      </c>
      <c r="X42" s="17"/>
      <c r="Y42" s="17"/>
      <c r="Z42" s="17"/>
      <c r="AA42" s="17"/>
      <c r="AB42" s="17" t="s">
        <v>4</v>
      </c>
      <c r="AC42" s="16" t="s">
        <v>4</v>
      </c>
      <c r="AD42" s="16" t="s">
        <v>4</v>
      </c>
      <c r="AE42" s="16" t="s">
        <v>4</v>
      </c>
      <c r="AF42" s="16" t="s">
        <v>4</v>
      </c>
      <c r="AG42" s="16" t="s">
        <v>4</v>
      </c>
      <c r="AH42" s="16" t="s">
        <v>4</v>
      </c>
      <c r="AI42" s="16" t="s">
        <v>4</v>
      </c>
    </row>
    <row r="43" spans="1:35" x14ac:dyDescent="0.2">
      <c r="A43" s="13" t="s">
        <v>41</v>
      </c>
      <c r="B43" s="20" t="s">
        <v>118</v>
      </c>
      <c r="C43" s="14">
        <v>2576.0744768763911</v>
      </c>
      <c r="D43" s="14">
        <v>2789.6242469419212</v>
      </c>
      <c r="E43" s="14">
        <v>2747.9952235272453</v>
      </c>
      <c r="F43" s="14">
        <v>2943.0840316498898</v>
      </c>
      <c r="G43" s="14">
        <v>3058.4229132192481</v>
      </c>
      <c r="H43" s="14">
        <v>3392.4650831775039</v>
      </c>
      <c r="I43" s="14">
        <v>3671.465839412358</v>
      </c>
      <c r="J43" s="14">
        <v>3719.9567962948472</v>
      </c>
      <c r="K43" s="14">
        <v>3937.8504633238176</v>
      </c>
      <c r="L43" s="14">
        <v>4039.7438019494066</v>
      </c>
      <c r="M43" s="14">
        <v>4291.5934847039052</v>
      </c>
      <c r="N43" s="14">
        <v>4459.8219533593592</v>
      </c>
      <c r="O43" s="14">
        <v>4646.2346765521861</v>
      </c>
      <c r="P43" s="14">
        <v>4777.0975409076955</v>
      </c>
      <c r="Q43" s="14">
        <v>4933.8241414094009</v>
      </c>
      <c r="R43" s="14">
        <v>5094.5434406152144</v>
      </c>
      <c r="S43" s="14">
        <v>5329.6432385554435</v>
      </c>
      <c r="T43" s="14">
        <v>5420.9016579223571</v>
      </c>
      <c r="U43" s="14">
        <v>5768.6168692544406</v>
      </c>
      <c r="V43" s="14">
        <v>5952.5586810810109</v>
      </c>
      <c r="W43" s="14">
        <v>6010.932082467647</v>
      </c>
      <c r="X43" s="14">
        <v>5932.9947670826641</v>
      </c>
      <c r="Y43" s="14">
        <v>6088.9419227105955</v>
      </c>
      <c r="Z43" s="14">
        <v>6307.6071158981968</v>
      </c>
      <c r="AA43" s="14">
        <v>6628.9879981210897</v>
      </c>
      <c r="AB43" s="14">
        <f t="shared" ref="AB43:AH43" si="7">SUM(AB44:AB47)</f>
        <v>6628.4315271669511</v>
      </c>
      <c r="AC43" s="14">
        <f t="shared" si="7"/>
        <v>6559.1822717622126</v>
      </c>
      <c r="AD43" s="14">
        <f t="shared" si="7"/>
        <v>6578.9004884625538</v>
      </c>
      <c r="AE43" s="14">
        <f t="shared" si="7"/>
        <v>6622.6764798768354</v>
      </c>
      <c r="AF43" s="14">
        <f t="shared" si="7"/>
        <v>6669.3553815374653</v>
      </c>
      <c r="AG43" s="14">
        <f t="shared" si="7"/>
        <v>6914.2121519724251</v>
      </c>
      <c r="AH43" s="14">
        <f t="shared" si="7"/>
        <v>7112.8411322869961</v>
      </c>
      <c r="AI43" s="14">
        <v>7107.737363691117</v>
      </c>
    </row>
    <row r="44" spans="1:35" x14ac:dyDescent="0.2">
      <c r="A44" s="15" t="s">
        <v>42</v>
      </c>
      <c r="B44" s="15" t="s">
        <v>119</v>
      </c>
      <c r="C44" s="16" t="s">
        <v>4</v>
      </c>
      <c r="D44" s="16" t="s">
        <v>4</v>
      </c>
      <c r="E44" s="16" t="s">
        <v>4</v>
      </c>
      <c r="F44" s="16" t="s">
        <v>4</v>
      </c>
      <c r="G44" s="16" t="s">
        <v>4</v>
      </c>
      <c r="H44" s="16" t="s">
        <v>4</v>
      </c>
      <c r="I44" s="16" t="s">
        <v>4</v>
      </c>
      <c r="J44" s="16" t="s">
        <v>4</v>
      </c>
      <c r="K44" s="16" t="s">
        <v>4</v>
      </c>
      <c r="L44" s="16" t="s">
        <v>4</v>
      </c>
      <c r="M44" s="16" t="s">
        <v>4</v>
      </c>
      <c r="N44" s="16" t="s">
        <v>4</v>
      </c>
      <c r="O44" s="16" t="s">
        <v>4</v>
      </c>
      <c r="P44" s="16" t="s">
        <v>4</v>
      </c>
      <c r="Q44" s="16" t="s">
        <v>4</v>
      </c>
      <c r="R44" s="16" t="s">
        <v>4</v>
      </c>
      <c r="S44" s="16" t="s">
        <v>4</v>
      </c>
      <c r="T44" s="16" t="s">
        <v>4</v>
      </c>
      <c r="U44" s="16" t="s">
        <v>4</v>
      </c>
      <c r="V44" s="16" t="s">
        <v>4</v>
      </c>
      <c r="W44" s="16" t="s">
        <v>4</v>
      </c>
      <c r="X44" s="16"/>
      <c r="Y44" s="16"/>
      <c r="Z44" s="16"/>
      <c r="AA44" s="16"/>
      <c r="AB44" s="16">
        <v>4669.9420758230599</v>
      </c>
      <c r="AC44" s="16">
        <v>4684.0797617622129</v>
      </c>
      <c r="AD44" s="16">
        <v>4760.8415440871577</v>
      </c>
      <c r="AE44" s="16">
        <v>4784.0808765345328</v>
      </c>
      <c r="AF44" s="16">
        <v>4800.7125460326661</v>
      </c>
      <c r="AG44" s="16">
        <v>5037.5313758630136</v>
      </c>
      <c r="AH44" s="16">
        <v>5223.9062357233506</v>
      </c>
      <c r="AI44" s="16">
        <v>5199.1158590084133</v>
      </c>
    </row>
    <row r="45" spans="1:35" x14ac:dyDescent="0.2">
      <c r="A45" s="15" t="s">
        <v>43</v>
      </c>
      <c r="B45" s="15" t="s">
        <v>120</v>
      </c>
      <c r="C45" s="17" t="s">
        <v>4</v>
      </c>
      <c r="D45" s="17" t="s">
        <v>4</v>
      </c>
      <c r="E45" s="17" t="s">
        <v>4</v>
      </c>
      <c r="F45" s="17" t="s">
        <v>4</v>
      </c>
      <c r="G45" s="17" t="s">
        <v>4</v>
      </c>
      <c r="H45" s="17" t="s">
        <v>4</v>
      </c>
      <c r="I45" s="17" t="s">
        <v>4</v>
      </c>
      <c r="J45" s="17" t="s">
        <v>4</v>
      </c>
      <c r="K45" s="17" t="s">
        <v>4</v>
      </c>
      <c r="L45" s="17" t="s">
        <v>4</v>
      </c>
      <c r="M45" s="17" t="s">
        <v>4</v>
      </c>
      <c r="N45" s="17" t="s">
        <v>4</v>
      </c>
      <c r="O45" s="17" t="s">
        <v>4</v>
      </c>
      <c r="P45" s="17" t="s">
        <v>4</v>
      </c>
      <c r="Q45" s="17" t="s">
        <v>4</v>
      </c>
      <c r="R45" s="17" t="s">
        <v>4</v>
      </c>
      <c r="S45" s="17" t="s">
        <v>4</v>
      </c>
      <c r="T45" s="17" t="s">
        <v>4</v>
      </c>
      <c r="U45" s="17" t="s">
        <v>4</v>
      </c>
      <c r="V45" s="17" t="s">
        <v>4</v>
      </c>
      <c r="W45" s="17" t="s">
        <v>4</v>
      </c>
      <c r="X45" s="17"/>
      <c r="Y45" s="17"/>
      <c r="Z45" s="17"/>
      <c r="AA45" s="17"/>
      <c r="AB45" s="17">
        <v>440.27624434389139</v>
      </c>
      <c r="AC45" s="16">
        <v>437.79999999999995</v>
      </c>
      <c r="AD45" s="16">
        <v>446.55600000000004</v>
      </c>
      <c r="AE45" s="16">
        <v>465.97147826086956</v>
      </c>
      <c r="AF45" s="16">
        <v>459.32934096109841</v>
      </c>
      <c r="AG45" s="16">
        <v>468.93330000000003</v>
      </c>
      <c r="AH45" s="16">
        <v>467.35440000000006</v>
      </c>
      <c r="AI45" s="16">
        <v>469.33147951857427</v>
      </c>
    </row>
    <row r="46" spans="1:35" x14ac:dyDescent="0.2">
      <c r="A46" s="15" t="s">
        <v>44</v>
      </c>
      <c r="B46" s="15" t="s">
        <v>121</v>
      </c>
      <c r="C46" s="17" t="s">
        <v>4</v>
      </c>
      <c r="D46" s="17" t="s">
        <v>4</v>
      </c>
      <c r="E46" s="17" t="s">
        <v>4</v>
      </c>
      <c r="F46" s="17" t="s">
        <v>4</v>
      </c>
      <c r="G46" s="17" t="s">
        <v>4</v>
      </c>
      <c r="H46" s="17" t="s">
        <v>4</v>
      </c>
      <c r="I46" s="17" t="s">
        <v>4</v>
      </c>
      <c r="J46" s="17" t="s">
        <v>4</v>
      </c>
      <c r="K46" s="17" t="s">
        <v>4</v>
      </c>
      <c r="L46" s="17" t="s">
        <v>4</v>
      </c>
      <c r="M46" s="17" t="s">
        <v>4</v>
      </c>
      <c r="N46" s="17" t="s">
        <v>4</v>
      </c>
      <c r="O46" s="17" t="s">
        <v>4</v>
      </c>
      <c r="P46" s="17" t="s">
        <v>4</v>
      </c>
      <c r="Q46" s="17" t="s">
        <v>4</v>
      </c>
      <c r="R46" s="17" t="s">
        <v>4</v>
      </c>
      <c r="S46" s="17" t="s">
        <v>4</v>
      </c>
      <c r="T46" s="17" t="s">
        <v>4</v>
      </c>
      <c r="U46" s="17" t="s">
        <v>4</v>
      </c>
      <c r="V46" s="17" t="s">
        <v>4</v>
      </c>
      <c r="W46" s="17" t="s">
        <v>4</v>
      </c>
      <c r="X46" s="17"/>
      <c r="Y46" s="17"/>
      <c r="Z46" s="17"/>
      <c r="AA46" s="17"/>
      <c r="AB46" s="17">
        <v>245.32682500000001</v>
      </c>
      <c r="AC46" s="16">
        <v>241.57297699999998</v>
      </c>
      <c r="AD46" s="16">
        <v>221.49779142608199</v>
      </c>
      <c r="AE46" s="16">
        <v>276.54108035927726</v>
      </c>
      <c r="AF46" s="16">
        <v>297.19540630004929</v>
      </c>
      <c r="AG46" s="16">
        <v>313.41077017307168</v>
      </c>
      <c r="AH46" s="16">
        <v>341.21569361995802</v>
      </c>
      <c r="AI46" s="16">
        <v>361.40654225554613</v>
      </c>
    </row>
    <row r="47" spans="1:35" x14ac:dyDescent="0.2">
      <c r="A47" s="15" t="s">
        <v>45</v>
      </c>
      <c r="B47" s="15" t="s">
        <v>122</v>
      </c>
      <c r="C47" s="17" t="s">
        <v>4</v>
      </c>
      <c r="D47" s="17" t="s">
        <v>4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7" t="s">
        <v>4</v>
      </c>
      <c r="M47" s="17" t="s">
        <v>4</v>
      </c>
      <c r="N47" s="17" t="s">
        <v>4</v>
      </c>
      <c r="O47" s="17" t="s">
        <v>4</v>
      </c>
      <c r="P47" s="17" t="s">
        <v>4</v>
      </c>
      <c r="Q47" s="17" t="s">
        <v>4</v>
      </c>
      <c r="R47" s="17" t="s">
        <v>4</v>
      </c>
      <c r="S47" s="17" t="s">
        <v>4</v>
      </c>
      <c r="T47" s="17" t="s">
        <v>4</v>
      </c>
      <c r="U47" s="17" t="s">
        <v>4</v>
      </c>
      <c r="V47" s="17" t="s">
        <v>4</v>
      </c>
      <c r="W47" s="17" t="s">
        <v>4</v>
      </c>
      <c r="X47" s="17"/>
      <c r="Y47" s="17"/>
      <c r="Z47" s="17"/>
      <c r="AA47" s="17"/>
      <c r="AB47" s="17">
        <v>1272.8863819999999</v>
      </c>
      <c r="AC47" s="16">
        <v>1195.7295329999999</v>
      </c>
      <c r="AD47" s="16">
        <v>1150.0051529493137</v>
      </c>
      <c r="AE47" s="16">
        <v>1096.0830447221551</v>
      </c>
      <c r="AF47" s="16">
        <v>1112.1180882436515</v>
      </c>
      <c r="AG47" s="16">
        <v>1094.33670593634</v>
      </c>
      <c r="AH47" s="16">
        <v>1080.3648029436872</v>
      </c>
      <c r="AI47" s="16">
        <v>1077.8834829085833</v>
      </c>
    </row>
    <row r="48" spans="1:35" x14ac:dyDescent="0.2">
      <c r="A48" s="13" t="s">
        <v>46</v>
      </c>
      <c r="B48" s="13" t="s">
        <v>123</v>
      </c>
      <c r="C48" s="14">
        <v>273.84491853124672</v>
      </c>
      <c r="D48" s="14">
        <v>294.52982912348921</v>
      </c>
      <c r="E48" s="14">
        <v>314.50418935187599</v>
      </c>
      <c r="F48" s="14">
        <v>336.072446622874</v>
      </c>
      <c r="G48" s="14">
        <v>363.92989390686694</v>
      </c>
      <c r="H48" s="14">
        <v>391.46111366531619</v>
      </c>
      <c r="I48" s="14">
        <v>442.32728405227448</v>
      </c>
      <c r="J48" s="14">
        <v>472.49960610656444</v>
      </c>
      <c r="K48" s="14">
        <v>487.29454575816692</v>
      </c>
      <c r="L48" s="14">
        <v>503.74743625876584</v>
      </c>
      <c r="M48" s="14">
        <v>523.87500373799458</v>
      </c>
      <c r="N48" s="14">
        <v>543.26719173822767</v>
      </c>
      <c r="O48" s="14">
        <v>554.69323346545389</v>
      </c>
      <c r="P48" s="14">
        <v>598.36747055230228</v>
      </c>
      <c r="Q48" s="14">
        <v>622.52184175907951</v>
      </c>
      <c r="R48" s="14">
        <v>647.3744136454377</v>
      </c>
      <c r="S48" s="14">
        <v>679.05425951882785</v>
      </c>
      <c r="T48" s="14">
        <v>685.81544222777541</v>
      </c>
      <c r="U48" s="14">
        <v>701.56337031407384</v>
      </c>
      <c r="V48" s="14">
        <v>726.04411005572933</v>
      </c>
      <c r="W48" s="14">
        <v>753.18383406593148</v>
      </c>
      <c r="X48" s="14">
        <v>767.55247025550182</v>
      </c>
      <c r="Y48" s="14">
        <v>796.2987855823045</v>
      </c>
      <c r="Z48" s="14">
        <v>839.75002775362907</v>
      </c>
      <c r="AA48" s="14">
        <v>873.40246249259849</v>
      </c>
      <c r="AB48" s="14">
        <f t="shared" ref="AB48:AH48" si="8">SUM(AB49:AB53)</f>
        <v>887.15817415648064</v>
      </c>
      <c r="AC48" s="18">
        <f t="shared" si="8"/>
        <v>917.55788405589863</v>
      </c>
      <c r="AD48" s="18">
        <f t="shared" si="8"/>
        <v>926.57280703630079</v>
      </c>
      <c r="AE48" s="18">
        <f t="shared" si="8"/>
        <v>963.88168566620266</v>
      </c>
      <c r="AF48" s="18">
        <f t="shared" si="8"/>
        <v>1033.6392772747026</v>
      </c>
      <c r="AG48" s="18">
        <f t="shared" si="8"/>
        <v>1039.90378535847</v>
      </c>
      <c r="AH48" s="18">
        <f t="shared" si="8"/>
        <v>1045.8014020640321</v>
      </c>
      <c r="AI48" s="18">
        <v>1054.1533140129789</v>
      </c>
    </row>
    <row r="49" spans="1:35" x14ac:dyDescent="0.2">
      <c r="A49" s="19" t="s">
        <v>47</v>
      </c>
      <c r="B49" s="15" t="s">
        <v>124</v>
      </c>
      <c r="C49" s="16" t="s">
        <v>4</v>
      </c>
      <c r="D49" s="16" t="s">
        <v>4</v>
      </c>
      <c r="E49" s="16" t="s">
        <v>4</v>
      </c>
      <c r="F49" s="16" t="s">
        <v>4</v>
      </c>
      <c r="G49" s="16" t="s">
        <v>4</v>
      </c>
      <c r="H49" s="16" t="s">
        <v>4</v>
      </c>
      <c r="I49" s="16" t="s">
        <v>4</v>
      </c>
      <c r="J49" s="16" t="s">
        <v>4</v>
      </c>
      <c r="K49" s="16" t="s">
        <v>4</v>
      </c>
      <c r="L49" s="16" t="s">
        <v>4</v>
      </c>
      <c r="M49" s="16" t="s">
        <v>4</v>
      </c>
      <c r="N49" s="16" t="s">
        <v>4</v>
      </c>
      <c r="O49" s="16" t="s">
        <v>4</v>
      </c>
      <c r="P49" s="16" t="s">
        <v>4</v>
      </c>
      <c r="Q49" s="16" t="s">
        <v>4</v>
      </c>
      <c r="R49" s="16" t="s">
        <v>4</v>
      </c>
      <c r="S49" s="16" t="s">
        <v>4</v>
      </c>
      <c r="T49" s="16" t="s">
        <v>4</v>
      </c>
      <c r="U49" s="16" t="s">
        <v>4</v>
      </c>
      <c r="V49" s="16" t="s">
        <v>4</v>
      </c>
      <c r="W49" s="16" t="s">
        <v>4</v>
      </c>
      <c r="X49" s="16"/>
      <c r="Y49" s="16"/>
      <c r="Z49" s="16"/>
      <c r="AA49" s="16"/>
      <c r="AB49" s="16">
        <v>16.051386300000001</v>
      </c>
      <c r="AC49" s="16">
        <v>13.124873750000001</v>
      </c>
      <c r="AD49" s="16">
        <v>16.181136500000001</v>
      </c>
      <c r="AE49" s="16">
        <v>16.05805282</v>
      </c>
      <c r="AF49" s="16">
        <v>14.1898059</v>
      </c>
      <c r="AG49" s="16">
        <v>13.65675845</v>
      </c>
      <c r="AH49" s="16">
        <v>13.904026269999999</v>
      </c>
      <c r="AI49" s="16">
        <v>12.21756515</v>
      </c>
    </row>
    <row r="50" spans="1:35" x14ac:dyDescent="0.2">
      <c r="A50" s="15" t="s">
        <v>48</v>
      </c>
      <c r="B50" s="15" t="s">
        <v>125</v>
      </c>
      <c r="C50" s="17" t="s">
        <v>4</v>
      </c>
      <c r="D50" s="17" t="s">
        <v>4</v>
      </c>
      <c r="E50" s="17" t="s">
        <v>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  <c r="K50" s="17" t="s">
        <v>4</v>
      </c>
      <c r="L50" s="17" t="s">
        <v>4</v>
      </c>
      <c r="M50" s="17" t="s">
        <v>4</v>
      </c>
      <c r="N50" s="17" t="s">
        <v>4</v>
      </c>
      <c r="O50" s="17" t="s">
        <v>4</v>
      </c>
      <c r="P50" s="17" t="s">
        <v>4</v>
      </c>
      <c r="Q50" s="17" t="s">
        <v>4</v>
      </c>
      <c r="R50" s="17" t="s">
        <v>4</v>
      </c>
      <c r="S50" s="17" t="s">
        <v>4</v>
      </c>
      <c r="T50" s="17" t="s">
        <v>4</v>
      </c>
      <c r="U50" s="17" t="s">
        <v>4</v>
      </c>
      <c r="V50" s="17" t="s">
        <v>4</v>
      </c>
      <c r="W50" s="17" t="s">
        <v>4</v>
      </c>
      <c r="X50" s="17"/>
      <c r="Y50" s="17"/>
      <c r="Z50" s="17"/>
      <c r="AA50" s="17"/>
      <c r="AB50" s="17">
        <v>18.542051000000001</v>
      </c>
      <c r="AC50" s="16">
        <v>16.80904</v>
      </c>
      <c r="AD50" s="16">
        <v>18.326487</v>
      </c>
      <c r="AE50" s="16">
        <v>19.396077999999999</v>
      </c>
      <c r="AF50" s="16">
        <v>21.801313</v>
      </c>
      <c r="AG50" s="16">
        <v>21.582605000000001</v>
      </c>
      <c r="AH50" s="16">
        <v>19.994474</v>
      </c>
      <c r="AI50" s="16">
        <v>23.670071</v>
      </c>
    </row>
    <row r="51" spans="1:35" x14ac:dyDescent="0.2">
      <c r="A51" s="15" t="s">
        <v>49</v>
      </c>
      <c r="B51" s="15" t="s">
        <v>126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">
        <v>4</v>
      </c>
      <c r="U51" s="17" t="s">
        <v>4</v>
      </c>
      <c r="V51" s="17" t="s">
        <v>4</v>
      </c>
      <c r="W51" s="17" t="s">
        <v>4</v>
      </c>
      <c r="X51" s="17"/>
      <c r="Y51" s="17"/>
      <c r="Z51" s="17"/>
      <c r="AA51" s="17"/>
      <c r="AB51" s="17">
        <v>120.318</v>
      </c>
      <c r="AC51" s="16">
        <v>138.21882352941176</v>
      </c>
      <c r="AD51" s="16">
        <v>129.67529411764707</v>
      </c>
      <c r="AE51" s="16">
        <v>129.86588235294118</v>
      </c>
      <c r="AF51" s="16">
        <v>128.06235294117647</v>
      </c>
      <c r="AG51" s="16">
        <v>129.05176470588236</v>
      </c>
      <c r="AH51" s="16">
        <v>127.62941176470588</v>
      </c>
      <c r="AI51" s="16">
        <v>121.13882352941175</v>
      </c>
    </row>
    <row r="52" spans="1:35" x14ac:dyDescent="0.2">
      <c r="A52" s="15" t="s">
        <v>50</v>
      </c>
      <c r="B52" s="15" t="s">
        <v>127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E52" s="16"/>
      <c r="AF52" s="16"/>
      <c r="AG52" s="16"/>
      <c r="AH52" s="16"/>
      <c r="AI52" s="16"/>
    </row>
    <row r="53" spans="1:35" x14ac:dyDescent="0.2">
      <c r="A53" s="15" t="s">
        <v>51</v>
      </c>
      <c r="B53" s="15" t="s">
        <v>128</v>
      </c>
      <c r="C53" s="17" t="s">
        <v>4</v>
      </c>
      <c r="D53" s="17" t="s">
        <v>4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7" t="s">
        <v>4</v>
      </c>
      <c r="K53" s="17" t="s">
        <v>4</v>
      </c>
      <c r="L53" s="17" t="s">
        <v>4</v>
      </c>
      <c r="M53" s="17" t="s">
        <v>4</v>
      </c>
      <c r="N53" s="17" t="s">
        <v>4</v>
      </c>
      <c r="O53" s="17" t="s">
        <v>4</v>
      </c>
      <c r="P53" s="17" t="s">
        <v>4</v>
      </c>
      <c r="Q53" s="17" t="s">
        <v>4</v>
      </c>
      <c r="R53" s="17" t="s">
        <v>4</v>
      </c>
      <c r="S53" s="17" t="s">
        <v>4</v>
      </c>
      <c r="T53" s="17" t="s">
        <v>4</v>
      </c>
      <c r="U53" s="17" t="s">
        <v>4</v>
      </c>
      <c r="V53" s="17" t="s">
        <v>4</v>
      </c>
      <c r="W53" s="17" t="s">
        <v>4</v>
      </c>
      <c r="X53" s="17"/>
      <c r="Y53" s="17"/>
      <c r="Z53" s="17"/>
      <c r="AA53" s="17"/>
      <c r="AB53" s="17">
        <v>732.24673685648065</v>
      </c>
      <c r="AC53" s="17">
        <v>749.40514677648684</v>
      </c>
      <c r="AD53" s="17">
        <v>762.38988941865375</v>
      </c>
      <c r="AE53" s="17">
        <v>798.56167249326154</v>
      </c>
      <c r="AF53" s="17">
        <v>869.58580543352605</v>
      </c>
      <c r="AG53" s="17">
        <v>875.61265720258768</v>
      </c>
      <c r="AH53" s="17">
        <v>884.27349002932635</v>
      </c>
      <c r="AI53" s="17">
        <v>897.12685433356705</v>
      </c>
    </row>
    <row r="54" spans="1:35" x14ac:dyDescent="0.2">
      <c r="A54" s="13" t="s">
        <v>52</v>
      </c>
      <c r="B54" s="13" t="s">
        <v>129</v>
      </c>
      <c r="C54" s="14">
        <v>518.97383547652066</v>
      </c>
      <c r="D54" s="14">
        <v>567.95127836274207</v>
      </c>
      <c r="E54" s="14">
        <v>601.42307291750274</v>
      </c>
      <c r="F54" s="14">
        <v>634.79447062236773</v>
      </c>
      <c r="G54" s="14">
        <v>701.8669150951514</v>
      </c>
      <c r="H54" s="14">
        <v>861.029305606192</v>
      </c>
      <c r="I54" s="14">
        <v>743.11809424122498</v>
      </c>
      <c r="J54" s="14">
        <v>804.66582590033238</v>
      </c>
      <c r="K54" s="14">
        <v>842.22690123699681</v>
      </c>
      <c r="L54" s="14">
        <v>816.78487544600898</v>
      </c>
      <c r="M54" s="14">
        <v>873.51091963641545</v>
      </c>
      <c r="N54" s="14">
        <v>864.67016389310743</v>
      </c>
      <c r="O54" s="14">
        <v>810.8780777882796</v>
      </c>
      <c r="P54" s="14">
        <v>815.25119867010278</v>
      </c>
      <c r="Q54" s="14">
        <v>861.53437181836466</v>
      </c>
      <c r="R54" s="14">
        <v>885.79916723505539</v>
      </c>
      <c r="S54" s="14">
        <v>921.51855940823964</v>
      </c>
      <c r="T54" s="14">
        <v>1050.6828086920073</v>
      </c>
      <c r="U54" s="14">
        <v>1043.7641639714388</v>
      </c>
      <c r="V54" s="14">
        <v>1040.9823323586472</v>
      </c>
      <c r="W54" s="14">
        <v>1052.624470349836</v>
      </c>
      <c r="X54" s="14">
        <v>1076.9177453174509</v>
      </c>
      <c r="Y54" s="14">
        <v>1249.6440991084703</v>
      </c>
      <c r="Z54" s="14">
        <v>1331.9620743284843</v>
      </c>
      <c r="AA54" s="14">
        <v>1496.396713664763</v>
      </c>
      <c r="AB54" s="14">
        <f t="shared" ref="AB54:AH54" si="9">SUM(AB55:AB57)</f>
        <v>1286.88008528</v>
      </c>
      <c r="AC54" s="18">
        <f t="shared" si="9"/>
        <v>1259.9560924099999</v>
      </c>
      <c r="AD54" s="18">
        <f t="shared" si="9"/>
        <v>1238.54117888</v>
      </c>
      <c r="AE54" s="18">
        <f t="shared" si="9"/>
        <v>1284.2122964600001</v>
      </c>
      <c r="AF54" s="18">
        <f t="shared" si="9"/>
        <v>1262.90414751</v>
      </c>
      <c r="AG54" s="18">
        <f t="shared" si="9"/>
        <v>1275.83781335</v>
      </c>
      <c r="AH54" s="18">
        <f t="shared" si="9"/>
        <v>1304.73032678</v>
      </c>
      <c r="AI54" s="18">
        <v>1360.03314228</v>
      </c>
    </row>
    <row r="55" spans="1:35" x14ac:dyDescent="0.2">
      <c r="A55" s="15" t="s">
        <v>53</v>
      </c>
      <c r="B55" s="15" t="s">
        <v>130</v>
      </c>
      <c r="C55" s="16" t="s">
        <v>4</v>
      </c>
      <c r="D55" s="16" t="s">
        <v>4</v>
      </c>
      <c r="E55" s="16" t="s">
        <v>4</v>
      </c>
      <c r="F55" s="16" t="s">
        <v>4</v>
      </c>
      <c r="G55" s="16" t="s">
        <v>4</v>
      </c>
      <c r="H55" s="16" t="s">
        <v>4</v>
      </c>
      <c r="I55" s="16" t="s">
        <v>4</v>
      </c>
      <c r="J55" s="16" t="s">
        <v>4</v>
      </c>
      <c r="K55" s="16" t="s">
        <v>4</v>
      </c>
      <c r="L55" s="16" t="s">
        <v>4</v>
      </c>
      <c r="M55" s="16" t="s">
        <v>4</v>
      </c>
      <c r="N55" s="16" t="s">
        <v>4</v>
      </c>
      <c r="O55" s="16" t="s">
        <v>4</v>
      </c>
      <c r="P55" s="16" t="s">
        <v>4</v>
      </c>
      <c r="Q55" s="16" t="s">
        <v>4</v>
      </c>
      <c r="R55" s="16" t="s">
        <v>4</v>
      </c>
      <c r="S55" s="16" t="s">
        <v>4</v>
      </c>
      <c r="T55" s="16" t="s">
        <v>4</v>
      </c>
      <c r="U55" s="16" t="s">
        <v>4</v>
      </c>
      <c r="V55" s="16" t="s">
        <v>4</v>
      </c>
      <c r="W55" s="16" t="s">
        <v>4</v>
      </c>
      <c r="X55" s="16"/>
      <c r="Y55" s="16"/>
      <c r="Z55" s="16"/>
      <c r="AA55" s="16"/>
      <c r="AB55" s="16">
        <v>382.61437708999995</v>
      </c>
      <c r="AC55" s="16">
        <v>363.16560995999998</v>
      </c>
      <c r="AD55" s="16">
        <v>375.76257722999998</v>
      </c>
      <c r="AE55" s="16">
        <v>380.67807332000001</v>
      </c>
      <c r="AF55" s="16">
        <v>355.08559679000001</v>
      </c>
      <c r="AG55" s="16">
        <v>354.70248775999994</v>
      </c>
      <c r="AH55" s="16">
        <v>369.22279703000004</v>
      </c>
      <c r="AI55" s="16">
        <v>419.19186962000003</v>
      </c>
    </row>
    <row r="56" spans="1:35" x14ac:dyDescent="0.2">
      <c r="A56" s="15" t="s">
        <v>54</v>
      </c>
      <c r="B56" s="15" t="s">
        <v>131</v>
      </c>
      <c r="C56" s="17" t="s">
        <v>4</v>
      </c>
      <c r="D56" s="17" t="s">
        <v>4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  <c r="J56" s="17" t="s">
        <v>4</v>
      </c>
      <c r="K56" s="17" t="s">
        <v>4</v>
      </c>
      <c r="L56" s="17" t="s">
        <v>4</v>
      </c>
      <c r="M56" s="17" t="s">
        <v>4</v>
      </c>
      <c r="N56" s="17" t="s">
        <v>4</v>
      </c>
      <c r="O56" s="17" t="s">
        <v>4</v>
      </c>
      <c r="P56" s="17" t="s">
        <v>4</v>
      </c>
      <c r="Q56" s="17" t="s">
        <v>4</v>
      </c>
      <c r="R56" s="17" t="s">
        <v>4</v>
      </c>
      <c r="S56" s="17" t="s">
        <v>4</v>
      </c>
      <c r="T56" s="17" t="s">
        <v>4</v>
      </c>
      <c r="U56" s="17" t="s">
        <v>4</v>
      </c>
      <c r="V56" s="17" t="s">
        <v>4</v>
      </c>
      <c r="W56" s="17" t="s">
        <v>4</v>
      </c>
      <c r="X56" s="17"/>
      <c r="Y56" s="17"/>
      <c r="Z56" s="17"/>
      <c r="AA56" s="17"/>
      <c r="AB56" s="17">
        <v>600.82729475999997</v>
      </c>
      <c r="AC56" s="16">
        <v>593.36313084999995</v>
      </c>
      <c r="AD56" s="16">
        <v>565.32339532000003</v>
      </c>
      <c r="AE56" s="16">
        <v>567.71505969000009</v>
      </c>
      <c r="AF56" s="16">
        <v>606.50671643999999</v>
      </c>
      <c r="AG56" s="16">
        <v>620.47547950000001</v>
      </c>
      <c r="AH56" s="16">
        <v>654.17741773</v>
      </c>
      <c r="AI56" s="16">
        <v>657.62636911000004</v>
      </c>
    </row>
    <row r="57" spans="1:35" x14ac:dyDescent="0.2">
      <c r="A57" s="15" t="s">
        <v>55</v>
      </c>
      <c r="B57" s="15" t="s">
        <v>132</v>
      </c>
      <c r="C57" s="17" t="s">
        <v>4</v>
      </c>
      <c r="D57" s="17" t="s">
        <v>4</v>
      </c>
      <c r="E57" s="17" t="s">
        <v>4</v>
      </c>
      <c r="F57" s="17" t="s">
        <v>4</v>
      </c>
      <c r="G57" s="17" t="s">
        <v>4</v>
      </c>
      <c r="H57" s="17" t="s">
        <v>4</v>
      </c>
      <c r="I57" s="17" t="s">
        <v>4</v>
      </c>
      <c r="J57" s="17" t="s">
        <v>4</v>
      </c>
      <c r="K57" s="17" t="s">
        <v>4</v>
      </c>
      <c r="L57" s="17" t="s">
        <v>4</v>
      </c>
      <c r="M57" s="17" t="s">
        <v>4</v>
      </c>
      <c r="N57" s="17" t="s">
        <v>4</v>
      </c>
      <c r="O57" s="17" t="s">
        <v>4</v>
      </c>
      <c r="P57" s="17" t="s">
        <v>4</v>
      </c>
      <c r="Q57" s="17" t="s">
        <v>4</v>
      </c>
      <c r="R57" s="17" t="s">
        <v>4</v>
      </c>
      <c r="S57" s="17" t="s">
        <v>4</v>
      </c>
      <c r="T57" s="17" t="s">
        <v>4</v>
      </c>
      <c r="U57" s="17" t="s">
        <v>4</v>
      </c>
      <c r="V57" s="17" t="s">
        <v>4</v>
      </c>
      <c r="W57" s="17" t="s">
        <v>4</v>
      </c>
      <c r="X57" s="17"/>
      <c r="Y57" s="17"/>
      <c r="Z57" s="17"/>
      <c r="AA57" s="17"/>
      <c r="AB57" s="17">
        <v>303.43841343000003</v>
      </c>
      <c r="AC57" s="16">
        <v>303.42735160000001</v>
      </c>
      <c r="AD57" s="16">
        <v>297.45520633000001</v>
      </c>
      <c r="AE57" s="16">
        <v>335.81916344999991</v>
      </c>
      <c r="AF57" s="16">
        <v>301.31183428000003</v>
      </c>
      <c r="AG57" s="16">
        <v>300.65984608999997</v>
      </c>
      <c r="AH57" s="16">
        <v>281.33011202000006</v>
      </c>
      <c r="AI57" s="16">
        <v>283.21490354999997</v>
      </c>
    </row>
    <row r="58" spans="1:35" x14ac:dyDescent="0.2">
      <c r="A58" s="13" t="s">
        <v>56</v>
      </c>
      <c r="B58" s="13" t="s">
        <v>133</v>
      </c>
      <c r="C58" s="14">
        <v>661.01507596148929</v>
      </c>
      <c r="D58" s="14">
        <v>711.74005593824859</v>
      </c>
      <c r="E58" s="14">
        <v>762.83724162907492</v>
      </c>
      <c r="F58" s="14">
        <v>825.01390699138506</v>
      </c>
      <c r="G58" s="14">
        <v>933.41869580447747</v>
      </c>
      <c r="H58" s="14">
        <v>1038.3636362135601</v>
      </c>
      <c r="I58" s="14">
        <v>1221.0254833707513</v>
      </c>
      <c r="J58" s="14">
        <v>1302.5977020945168</v>
      </c>
      <c r="K58" s="14">
        <v>1358.7647958268769</v>
      </c>
      <c r="L58" s="14">
        <v>1328.7581436721739</v>
      </c>
      <c r="M58" s="14">
        <v>1412.368697068837</v>
      </c>
      <c r="N58" s="14">
        <v>1613.9112736905477</v>
      </c>
      <c r="O58" s="14">
        <v>1654.1185441269731</v>
      </c>
      <c r="P58" s="14">
        <v>1718.3940408308854</v>
      </c>
      <c r="Q58" s="14">
        <v>1712.1337407131675</v>
      </c>
      <c r="R58" s="14">
        <v>1725.2963411680209</v>
      </c>
      <c r="S58" s="14">
        <v>1769.76133281377</v>
      </c>
      <c r="T58" s="14">
        <v>1759.7000423623278</v>
      </c>
      <c r="U58" s="14">
        <v>1835.7140555364185</v>
      </c>
      <c r="V58" s="14">
        <v>1950.5953152166803</v>
      </c>
      <c r="W58" s="14">
        <v>1945.4231180648035</v>
      </c>
      <c r="X58" s="14">
        <v>2050.5776180780863</v>
      </c>
      <c r="Y58" s="14">
        <v>2119.3795057687985</v>
      </c>
      <c r="Z58" s="14">
        <v>2281.4280688955405</v>
      </c>
      <c r="AA58" s="14">
        <v>2315.0336974219204</v>
      </c>
      <c r="AB58" s="14">
        <f t="shared" ref="AB58:AH58" si="10">SUM(AB59:AB64)</f>
        <v>2423.9987848767801</v>
      </c>
      <c r="AC58" s="18">
        <f t="shared" si="10"/>
        <v>2487.2830971859557</v>
      </c>
      <c r="AD58" s="18">
        <f t="shared" si="10"/>
        <v>2404.242842468007</v>
      </c>
      <c r="AE58" s="18">
        <f t="shared" si="10"/>
        <v>2347.6426602100364</v>
      </c>
      <c r="AF58" s="18">
        <f t="shared" si="10"/>
        <v>2393.2233838081111</v>
      </c>
      <c r="AG58" s="18">
        <f t="shared" si="10"/>
        <v>2462.5251536256678</v>
      </c>
      <c r="AH58" s="18">
        <f t="shared" si="10"/>
        <v>2610.1434249534541</v>
      </c>
      <c r="AI58" s="18">
        <v>2642.3310746748402</v>
      </c>
    </row>
    <row r="59" spans="1:35" x14ac:dyDescent="0.2">
      <c r="A59" s="15" t="s">
        <v>57</v>
      </c>
      <c r="B59" s="15" t="s">
        <v>134</v>
      </c>
      <c r="C59" s="16" t="s">
        <v>4</v>
      </c>
      <c r="D59" s="16" t="s">
        <v>4</v>
      </c>
      <c r="E59" s="16" t="s">
        <v>4</v>
      </c>
      <c r="F59" s="16" t="s">
        <v>4</v>
      </c>
      <c r="G59" s="16" t="s">
        <v>4</v>
      </c>
      <c r="H59" s="16" t="s">
        <v>4</v>
      </c>
      <c r="I59" s="16" t="s">
        <v>4</v>
      </c>
      <c r="J59" s="16" t="s">
        <v>4</v>
      </c>
      <c r="K59" s="16" t="s">
        <v>4</v>
      </c>
      <c r="L59" s="16" t="s">
        <v>4</v>
      </c>
      <c r="M59" s="16" t="s">
        <v>4</v>
      </c>
      <c r="N59" s="16" t="s">
        <v>4</v>
      </c>
      <c r="O59" s="16" t="s">
        <v>4</v>
      </c>
      <c r="P59" s="16" t="s">
        <v>4</v>
      </c>
      <c r="Q59" s="16" t="s">
        <v>4</v>
      </c>
      <c r="R59" s="16" t="s">
        <v>4</v>
      </c>
      <c r="S59" s="16" t="s">
        <v>4</v>
      </c>
      <c r="T59" s="16" t="s">
        <v>4</v>
      </c>
      <c r="U59" s="16" t="s">
        <v>4</v>
      </c>
      <c r="V59" s="16" t="s">
        <v>4</v>
      </c>
      <c r="W59" s="16" t="s">
        <v>4</v>
      </c>
      <c r="X59" s="16"/>
      <c r="Y59" s="16"/>
      <c r="Z59" s="16"/>
      <c r="AA59" s="16"/>
      <c r="AB59" s="16" t="s">
        <v>4</v>
      </c>
      <c r="AC59" s="16" t="s">
        <v>4</v>
      </c>
      <c r="AD59" s="16" t="s">
        <v>4</v>
      </c>
      <c r="AE59" s="16" t="s">
        <v>4</v>
      </c>
      <c r="AF59" s="16" t="s">
        <v>4</v>
      </c>
      <c r="AG59" s="16" t="s">
        <v>4</v>
      </c>
      <c r="AH59" s="16" t="s">
        <v>4</v>
      </c>
      <c r="AI59" s="16" t="s">
        <v>4</v>
      </c>
    </row>
    <row r="60" spans="1:35" x14ac:dyDescent="0.2">
      <c r="A60" s="15" t="s">
        <v>58</v>
      </c>
      <c r="B60" s="15" t="s">
        <v>135</v>
      </c>
      <c r="C60" s="17" t="s">
        <v>4</v>
      </c>
      <c r="D60" s="17" t="s">
        <v>4</v>
      </c>
      <c r="E60" s="17" t="s">
        <v>4</v>
      </c>
      <c r="F60" s="17" t="s">
        <v>4</v>
      </c>
      <c r="G60" s="17" t="s">
        <v>4</v>
      </c>
      <c r="H60" s="17" t="s">
        <v>4</v>
      </c>
      <c r="I60" s="17" t="s">
        <v>4</v>
      </c>
      <c r="J60" s="17" t="s">
        <v>4</v>
      </c>
      <c r="K60" s="17" t="s">
        <v>4</v>
      </c>
      <c r="L60" s="17" t="s">
        <v>4</v>
      </c>
      <c r="M60" s="17" t="s">
        <v>4</v>
      </c>
      <c r="N60" s="17" t="s">
        <v>4</v>
      </c>
      <c r="O60" s="17" t="s">
        <v>4</v>
      </c>
      <c r="P60" s="17" t="s">
        <v>4</v>
      </c>
      <c r="Q60" s="17" t="s">
        <v>4</v>
      </c>
      <c r="R60" s="17" t="s">
        <v>4</v>
      </c>
      <c r="S60" s="17" t="s">
        <v>4</v>
      </c>
      <c r="T60" s="17" t="s">
        <v>4</v>
      </c>
      <c r="U60" s="17" t="s">
        <v>4</v>
      </c>
      <c r="V60" s="17" t="s">
        <v>4</v>
      </c>
      <c r="W60" s="17" t="s">
        <v>4</v>
      </c>
      <c r="X60" s="17"/>
      <c r="Y60" s="17"/>
      <c r="Z60" s="17"/>
      <c r="AA60" s="17"/>
      <c r="AB60" s="17">
        <v>304.44904112500001</v>
      </c>
      <c r="AC60" s="17">
        <v>303.95</v>
      </c>
      <c r="AD60" s="17">
        <v>327.34697276999998</v>
      </c>
      <c r="AE60" s="17">
        <v>332.15342404500001</v>
      </c>
      <c r="AF60" s="17">
        <v>338.93254099000001</v>
      </c>
      <c r="AG60" s="17">
        <v>344.59599751000002</v>
      </c>
      <c r="AH60" s="17">
        <v>344.90980029499997</v>
      </c>
      <c r="AI60" s="17">
        <v>351.03335677500002</v>
      </c>
    </row>
    <row r="61" spans="1:35" x14ac:dyDescent="0.2">
      <c r="A61" s="15" t="s">
        <v>59</v>
      </c>
      <c r="B61" s="15" t="s">
        <v>136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">
        <v>4</v>
      </c>
      <c r="U61" s="17" t="s">
        <v>4</v>
      </c>
      <c r="V61" s="17" t="s">
        <v>4</v>
      </c>
      <c r="W61" s="17" t="s">
        <v>4</v>
      </c>
      <c r="X61" s="17"/>
      <c r="Y61" s="17"/>
      <c r="Z61" s="17"/>
      <c r="AA61" s="17"/>
      <c r="AB61" s="17">
        <v>151.668365043725</v>
      </c>
      <c r="AC61" s="16">
        <v>159.94807288580176</v>
      </c>
      <c r="AD61" s="16">
        <v>183.12457059099276</v>
      </c>
      <c r="AE61" s="16">
        <v>190.01585256349986</v>
      </c>
      <c r="AF61" s="16">
        <v>184.94268002241904</v>
      </c>
      <c r="AG61" s="16">
        <v>202.42538331095358</v>
      </c>
      <c r="AH61" s="16">
        <v>260.49964989527797</v>
      </c>
      <c r="AI61" s="16">
        <v>190.43305372089844</v>
      </c>
    </row>
    <row r="62" spans="1:35" x14ac:dyDescent="0.2">
      <c r="A62" s="15" t="s">
        <v>60</v>
      </c>
      <c r="B62" s="15" t="s">
        <v>137</v>
      </c>
      <c r="C62" s="17" t="s">
        <v>4</v>
      </c>
      <c r="D62" s="17" t="s">
        <v>4</v>
      </c>
      <c r="E62" s="17" t="s">
        <v>4</v>
      </c>
      <c r="F62" s="17" t="s">
        <v>4</v>
      </c>
      <c r="G62" s="17" t="s">
        <v>4</v>
      </c>
      <c r="H62" s="17" t="s">
        <v>4</v>
      </c>
      <c r="I62" s="17" t="s">
        <v>4</v>
      </c>
      <c r="J62" s="17" t="s">
        <v>4</v>
      </c>
      <c r="K62" s="17" t="s">
        <v>4</v>
      </c>
      <c r="L62" s="17" t="s">
        <v>4</v>
      </c>
      <c r="M62" s="17" t="s">
        <v>4</v>
      </c>
      <c r="N62" s="17" t="s">
        <v>4</v>
      </c>
      <c r="O62" s="17" t="s">
        <v>4</v>
      </c>
      <c r="P62" s="17" t="s">
        <v>4</v>
      </c>
      <c r="Q62" s="17" t="s">
        <v>4</v>
      </c>
      <c r="R62" s="17" t="s">
        <v>4</v>
      </c>
      <c r="S62" s="17" t="s">
        <v>4</v>
      </c>
      <c r="T62" s="17" t="s">
        <v>4</v>
      </c>
      <c r="U62" s="17" t="s">
        <v>4</v>
      </c>
      <c r="V62" s="17" t="s">
        <v>4</v>
      </c>
      <c r="W62" s="17" t="s">
        <v>4</v>
      </c>
      <c r="X62" s="17"/>
      <c r="Y62" s="17"/>
      <c r="Z62" s="17"/>
      <c r="AA62" s="17"/>
      <c r="AB62" s="17" t="s">
        <v>4</v>
      </c>
      <c r="AC62" s="16" t="s">
        <v>4</v>
      </c>
      <c r="AD62" s="16" t="s">
        <v>4</v>
      </c>
      <c r="AE62" s="16" t="s">
        <v>4</v>
      </c>
      <c r="AF62" s="16" t="s">
        <v>4</v>
      </c>
      <c r="AG62" s="16" t="s">
        <v>4</v>
      </c>
      <c r="AH62" s="16" t="s">
        <v>4</v>
      </c>
      <c r="AI62" s="16" t="s">
        <v>4</v>
      </c>
    </row>
    <row r="63" spans="1:35" x14ac:dyDescent="0.2">
      <c r="A63" s="15" t="s">
        <v>61</v>
      </c>
      <c r="B63" s="15" t="s">
        <v>138</v>
      </c>
      <c r="C63" s="17" t="s">
        <v>4</v>
      </c>
      <c r="D63" s="17" t="s">
        <v>4</v>
      </c>
      <c r="E63" s="17" t="s">
        <v>4</v>
      </c>
      <c r="F63" s="17" t="s">
        <v>4</v>
      </c>
      <c r="G63" s="17" t="s">
        <v>4</v>
      </c>
      <c r="H63" s="17" t="s">
        <v>4</v>
      </c>
      <c r="I63" s="17" t="s">
        <v>4</v>
      </c>
      <c r="J63" s="17" t="s">
        <v>4</v>
      </c>
      <c r="K63" s="17" t="s">
        <v>4</v>
      </c>
      <c r="L63" s="17" t="s">
        <v>4</v>
      </c>
      <c r="M63" s="17" t="s">
        <v>4</v>
      </c>
      <c r="N63" s="17" t="s">
        <v>4</v>
      </c>
      <c r="O63" s="17" t="s">
        <v>4</v>
      </c>
      <c r="P63" s="17" t="s">
        <v>4</v>
      </c>
      <c r="Q63" s="17" t="s">
        <v>4</v>
      </c>
      <c r="R63" s="17" t="s">
        <v>4</v>
      </c>
      <c r="S63" s="17" t="s">
        <v>4</v>
      </c>
      <c r="T63" s="17" t="s">
        <v>4</v>
      </c>
      <c r="U63" s="17" t="s">
        <v>4</v>
      </c>
      <c r="V63" s="17" t="s">
        <v>4</v>
      </c>
      <c r="W63" s="17" t="s">
        <v>4</v>
      </c>
      <c r="X63" s="17"/>
      <c r="Y63" s="17"/>
      <c r="Z63" s="17"/>
      <c r="AA63" s="17"/>
      <c r="AB63" s="17">
        <v>1122.76251301</v>
      </c>
      <c r="AC63" s="17">
        <v>1193.83272412</v>
      </c>
      <c r="AD63" s="17">
        <v>1228.9799664100003</v>
      </c>
      <c r="AE63" s="17">
        <v>1267.8811201600004</v>
      </c>
      <c r="AF63" s="17">
        <v>1285.3224238199996</v>
      </c>
      <c r="AG63" s="17">
        <v>1285.3224238199996</v>
      </c>
      <c r="AH63" s="17">
        <v>1336.8587988099996</v>
      </c>
      <c r="AI63" s="17">
        <v>1419.3703968399996</v>
      </c>
    </row>
    <row r="64" spans="1:35" x14ac:dyDescent="0.2">
      <c r="A64" s="15" t="s">
        <v>62</v>
      </c>
      <c r="B64" s="15" t="s">
        <v>139</v>
      </c>
      <c r="C64" s="17" t="s">
        <v>4</v>
      </c>
      <c r="D64" s="17" t="s">
        <v>4</v>
      </c>
      <c r="E64" s="17" t="s">
        <v>4</v>
      </c>
      <c r="F64" s="17" t="s">
        <v>4</v>
      </c>
      <c r="G64" s="17" t="s">
        <v>4</v>
      </c>
      <c r="H64" s="17" t="s">
        <v>4</v>
      </c>
      <c r="I64" s="17" t="s">
        <v>4</v>
      </c>
      <c r="J64" s="17" t="s">
        <v>4</v>
      </c>
      <c r="K64" s="17" t="s">
        <v>4</v>
      </c>
      <c r="L64" s="17" t="s">
        <v>4</v>
      </c>
      <c r="M64" s="17" t="s">
        <v>4</v>
      </c>
      <c r="N64" s="17" t="s">
        <v>4</v>
      </c>
      <c r="O64" s="17" t="s">
        <v>4</v>
      </c>
      <c r="P64" s="17" t="s">
        <v>4</v>
      </c>
      <c r="Q64" s="17" t="s">
        <v>4</v>
      </c>
      <c r="R64" s="17" t="s">
        <v>4</v>
      </c>
      <c r="S64" s="17" t="s">
        <v>4</v>
      </c>
      <c r="T64" s="17" t="s">
        <v>4</v>
      </c>
      <c r="U64" s="17" t="s">
        <v>4</v>
      </c>
      <c r="V64" s="17" t="s">
        <v>4</v>
      </c>
      <c r="W64" s="17" t="s">
        <v>4</v>
      </c>
      <c r="X64" s="17"/>
      <c r="Y64" s="17"/>
      <c r="Z64" s="17"/>
      <c r="AA64" s="17"/>
      <c r="AB64" s="17">
        <v>845.11886569805506</v>
      </c>
      <c r="AC64" s="16">
        <v>829.55230018015391</v>
      </c>
      <c r="AD64" s="16">
        <v>664.79133269701379</v>
      </c>
      <c r="AE64" s="16">
        <v>557.59226344153592</v>
      </c>
      <c r="AF64" s="16">
        <v>584.02573897569232</v>
      </c>
      <c r="AG64" s="16">
        <v>630.18134898471442</v>
      </c>
      <c r="AH64" s="16">
        <v>667.87517595317627</v>
      </c>
      <c r="AI64" s="16">
        <v>681.49426733894222</v>
      </c>
    </row>
    <row r="65" spans="1:35" x14ac:dyDescent="0.2">
      <c r="A65" s="13" t="s">
        <v>63</v>
      </c>
      <c r="B65" s="13" t="s">
        <v>140</v>
      </c>
      <c r="C65" s="14">
        <v>131.22511974121105</v>
      </c>
      <c r="D65" s="14">
        <v>139.3992257754586</v>
      </c>
      <c r="E65" s="14">
        <v>141.16683455255946</v>
      </c>
      <c r="F65" s="14">
        <v>149.09990199602026</v>
      </c>
      <c r="G65" s="14">
        <v>155.11801459949007</v>
      </c>
      <c r="H65" s="14">
        <v>166.85132153077291</v>
      </c>
      <c r="I65" s="14">
        <v>182.04786514172233</v>
      </c>
      <c r="J65" s="14">
        <v>189.77633236834981</v>
      </c>
      <c r="K65" s="14">
        <v>196.0395323257066</v>
      </c>
      <c r="L65" s="14">
        <v>207.05534674514092</v>
      </c>
      <c r="M65" s="14">
        <v>216.10096999135601</v>
      </c>
      <c r="N65" s="14">
        <v>222.7189652757246</v>
      </c>
      <c r="O65" s="14">
        <v>228.29543136266818</v>
      </c>
      <c r="P65" s="14">
        <v>233.29182206241271</v>
      </c>
      <c r="Q65" s="14">
        <v>238.47534226603219</v>
      </c>
      <c r="R65" s="14">
        <v>247.55804250090642</v>
      </c>
      <c r="S65" s="14">
        <v>257.386188430375</v>
      </c>
      <c r="T65" s="14">
        <v>262.00402838415442</v>
      </c>
      <c r="U65" s="14">
        <v>275.65010893148269</v>
      </c>
      <c r="V65" s="14">
        <v>284.81436837898332</v>
      </c>
      <c r="W65" s="14">
        <v>289.81502175318394</v>
      </c>
      <c r="X65" s="14">
        <v>294.32447228922786</v>
      </c>
      <c r="Y65" s="14">
        <v>305.09193534030658</v>
      </c>
      <c r="Z65" s="14">
        <v>315.25976608564611</v>
      </c>
      <c r="AA65" s="14">
        <v>325.85331252910703</v>
      </c>
      <c r="AB65" s="14">
        <f t="shared" ref="AB65:AH65" si="11">SUM(AB66:AB72)</f>
        <v>328.38717703135046</v>
      </c>
      <c r="AC65" s="18">
        <f t="shared" si="11"/>
        <v>376.06151508545895</v>
      </c>
      <c r="AD65" s="18">
        <f t="shared" si="11"/>
        <v>375.90531782866901</v>
      </c>
      <c r="AE65" s="18">
        <f t="shared" si="11"/>
        <v>407.10389099941057</v>
      </c>
      <c r="AF65" s="18">
        <f t="shared" si="11"/>
        <v>424.98518875492124</v>
      </c>
      <c r="AG65" s="18">
        <f t="shared" si="11"/>
        <v>484.94012083047517</v>
      </c>
      <c r="AH65" s="18">
        <f t="shared" si="11"/>
        <v>575.56624183197573</v>
      </c>
      <c r="AI65" s="18">
        <v>600.82232051785968</v>
      </c>
    </row>
    <row r="66" spans="1:35" x14ac:dyDescent="0.2">
      <c r="A66" s="15" t="s">
        <v>64</v>
      </c>
      <c r="B66" s="15" t="s">
        <v>141</v>
      </c>
      <c r="C66" s="16" t="s">
        <v>4</v>
      </c>
      <c r="D66" s="16" t="s">
        <v>4</v>
      </c>
      <c r="E66" s="16" t="s">
        <v>4</v>
      </c>
      <c r="F66" s="16" t="s">
        <v>4</v>
      </c>
      <c r="G66" s="16" t="s">
        <v>4</v>
      </c>
      <c r="H66" s="16" t="s">
        <v>4</v>
      </c>
      <c r="I66" s="16" t="s">
        <v>4</v>
      </c>
      <c r="J66" s="16" t="s">
        <v>4</v>
      </c>
      <c r="K66" s="16" t="s">
        <v>4</v>
      </c>
      <c r="L66" s="16" t="s">
        <v>4</v>
      </c>
      <c r="M66" s="16" t="s">
        <v>4</v>
      </c>
      <c r="N66" s="16" t="s">
        <v>4</v>
      </c>
      <c r="O66" s="16" t="s">
        <v>4</v>
      </c>
      <c r="P66" s="16" t="s">
        <v>4</v>
      </c>
      <c r="Q66" s="16" t="s">
        <v>4</v>
      </c>
      <c r="R66" s="16" t="s">
        <v>4</v>
      </c>
      <c r="S66" s="16" t="s">
        <v>4</v>
      </c>
      <c r="T66" s="16" t="s">
        <v>4</v>
      </c>
      <c r="U66" s="16" t="s">
        <v>4</v>
      </c>
      <c r="V66" s="16" t="s">
        <v>4</v>
      </c>
      <c r="W66" s="16" t="s">
        <v>4</v>
      </c>
      <c r="X66" s="16"/>
      <c r="Y66" s="16"/>
      <c r="Z66" s="16"/>
      <c r="AA66" s="16"/>
      <c r="AB66" s="16" t="s">
        <v>4</v>
      </c>
      <c r="AC66" s="16" t="s">
        <v>4</v>
      </c>
      <c r="AD66" s="16" t="s">
        <v>4</v>
      </c>
      <c r="AE66" s="16" t="s">
        <v>4</v>
      </c>
      <c r="AF66" s="16" t="s">
        <v>4</v>
      </c>
      <c r="AG66" s="16" t="s">
        <v>4</v>
      </c>
      <c r="AH66" s="16" t="s">
        <v>4</v>
      </c>
      <c r="AI66" s="16" t="s">
        <v>4</v>
      </c>
    </row>
    <row r="67" spans="1:35" x14ac:dyDescent="0.2">
      <c r="A67" s="15" t="s">
        <v>65</v>
      </c>
      <c r="B67" s="15" t="s">
        <v>142</v>
      </c>
      <c r="C67" s="17" t="s">
        <v>4</v>
      </c>
      <c r="D67" s="17" t="s">
        <v>4</v>
      </c>
      <c r="E67" s="17" t="s">
        <v>4</v>
      </c>
      <c r="F67" s="17" t="s">
        <v>4</v>
      </c>
      <c r="G67" s="17" t="s">
        <v>4</v>
      </c>
      <c r="H67" s="17" t="s">
        <v>4</v>
      </c>
      <c r="I67" s="17" t="s">
        <v>4</v>
      </c>
      <c r="J67" s="17" t="s">
        <v>4</v>
      </c>
      <c r="K67" s="17" t="s">
        <v>4</v>
      </c>
      <c r="L67" s="17" t="s">
        <v>4</v>
      </c>
      <c r="M67" s="17" t="s">
        <v>4</v>
      </c>
      <c r="N67" s="17" t="s">
        <v>4</v>
      </c>
      <c r="O67" s="17" t="s">
        <v>4</v>
      </c>
      <c r="P67" s="17" t="s">
        <v>4</v>
      </c>
      <c r="Q67" s="17" t="s">
        <v>4</v>
      </c>
      <c r="R67" s="17" t="s">
        <v>4</v>
      </c>
      <c r="S67" s="17" t="s">
        <v>4</v>
      </c>
      <c r="T67" s="17" t="s">
        <v>4</v>
      </c>
      <c r="U67" s="17" t="s">
        <v>4</v>
      </c>
      <c r="V67" s="17" t="s">
        <v>4</v>
      </c>
      <c r="W67" s="17" t="s">
        <v>4</v>
      </c>
      <c r="X67" s="17"/>
      <c r="Y67" s="17"/>
      <c r="Z67" s="17"/>
      <c r="AA67" s="17"/>
      <c r="AB67" s="17" t="s">
        <v>4</v>
      </c>
      <c r="AC67" s="17" t="s">
        <v>4</v>
      </c>
      <c r="AD67" s="17" t="s">
        <v>4</v>
      </c>
      <c r="AE67" s="17" t="s">
        <v>4</v>
      </c>
      <c r="AF67" s="17" t="s">
        <v>4</v>
      </c>
      <c r="AG67" s="17" t="s">
        <v>4</v>
      </c>
      <c r="AH67" s="17" t="s">
        <v>4</v>
      </c>
      <c r="AI67" s="17" t="s">
        <v>4</v>
      </c>
    </row>
    <row r="68" spans="1:35" x14ac:dyDescent="0.2">
      <c r="A68" s="15" t="s">
        <v>66</v>
      </c>
      <c r="B68" s="15" t="s">
        <v>143</v>
      </c>
      <c r="C68" s="17" t="s">
        <v>4</v>
      </c>
      <c r="D68" s="17" t="s">
        <v>4</v>
      </c>
      <c r="E68" s="17" t="s">
        <v>4</v>
      </c>
      <c r="F68" s="17" t="s">
        <v>4</v>
      </c>
      <c r="G68" s="17" t="s">
        <v>4</v>
      </c>
      <c r="H68" s="17" t="s">
        <v>4</v>
      </c>
      <c r="I68" s="17" t="s">
        <v>4</v>
      </c>
      <c r="J68" s="17" t="s">
        <v>4</v>
      </c>
      <c r="K68" s="17" t="s">
        <v>4</v>
      </c>
      <c r="L68" s="17" t="s">
        <v>4</v>
      </c>
      <c r="M68" s="17" t="s">
        <v>4</v>
      </c>
      <c r="N68" s="17" t="s">
        <v>4</v>
      </c>
      <c r="O68" s="17" t="s">
        <v>4</v>
      </c>
      <c r="P68" s="17" t="s">
        <v>4</v>
      </c>
      <c r="Q68" s="17" t="s">
        <v>4</v>
      </c>
      <c r="R68" s="17" t="s">
        <v>4</v>
      </c>
      <c r="S68" s="17" t="s">
        <v>4</v>
      </c>
      <c r="T68" s="17" t="s">
        <v>4</v>
      </c>
      <c r="U68" s="17" t="s">
        <v>4</v>
      </c>
      <c r="V68" s="17" t="s">
        <v>4</v>
      </c>
      <c r="W68" s="17" t="s">
        <v>4</v>
      </c>
      <c r="X68" s="17"/>
      <c r="Y68" s="17"/>
      <c r="Z68" s="17"/>
      <c r="AA68" s="17"/>
      <c r="AB68" s="17" t="s">
        <v>4</v>
      </c>
      <c r="AC68" s="17" t="s">
        <v>4</v>
      </c>
      <c r="AD68" s="17" t="s">
        <v>4</v>
      </c>
      <c r="AE68" s="17" t="s">
        <v>4</v>
      </c>
      <c r="AF68" s="17" t="s">
        <v>4</v>
      </c>
      <c r="AG68" s="17" t="s">
        <v>4</v>
      </c>
      <c r="AH68" s="17" t="s">
        <v>4</v>
      </c>
      <c r="AI68" s="17" t="s">
        <v>4</v>
      </c>
    </row>
    <row r="69" spans="1:35" x14ac:dyDescent="0.2">
      <c r="A69" s="15" t="s">
        <v>67</v>
      </c>
      <c r="B69" s="15" t="s">
        <v>144</v>
      </c>
      <c r="C69" s="17" t="s">
        <v>4</v>
      </c>
      <c r="D69" s="17" t="s">
        <v>4</v>
      </c>
      <c r="E69" s="17" t="s">
        <v>4</v>
      </c>
      <c r="F69" s="17" t="s">
        <v>4</v>
      </c>
      <c r="G69" s="17" t="s">
        <v>4</v>
      </c>
      <c r="H69" s="17" t="s">
        <v>4</v>
      </c>
      <c r="I69" s="17" t="s">
        <v>4</v>
      </c>
      <c r="J69" s="17" t="s">
        <v>4</v>
      </c>
      <c r="K69" s="17" t="s">
        <v>4</v>
      </c>
      <c r="L69" s="17" t="s">
        <v>4</v>
      </c>
      <c r="M69" s="17" t="s">
        <v>4</v>
      </c>
      <c r="N69" s="17" t="s">
        <v>4</v>
      </c>
      <c r="O69" s="17" t="s">
        <v>4</v>
      </c>
      <c r="P69" s="17" t="s">
        <v>4</v>
      </c>
      <c r="Q69" s="17" t="s">
        <v>4</v>
      </c>
      <c r="R69" s="17" t="s">
        <v>4</v>
      </c>
      <c r="S69" s="17" t="s">
        <v>4</v>
      </c>
      <c r="T69" s="17" t="s">
        <v>4</v>
      </c>
      <c r="U69" s="17" t="s">
        <v>4</v>
      </c>
      <c r="V69" s="17" t="s">
        <v>4</v>
      </c>
      <c r="W69" s="17" t="s">
        <v>4</v>
      </c>
      <c r="X69" s="17"/>
      <c r="Y69" s="17"/>
      <c r="Z69" s="17"/>
      <c r="AA69" s="17"/>
      <c r="AB69" s="17">
        <v>161.7718812064727</v>
      </c>
      <c r="AC69" s="17">
        <v>194.81806953198955</v>
      </c>
      <c r="AD69" s="17">
        <v>192.99690182241662</v>
      </c>
      <c r="AE69" s="17">
        <v>190.24896776435904</v>
      </c>
      <c r="AF69" s="17">
        <v>191.20072162975265</v>
      </c>
      <c r="AG69" s="17">
        <v>211.51482417852378</v>
      </c>
      <c r="AH69" s="17">
        <v>253.77809282476221</v>
      </c>
      <c r="AI69" s="17">
        <v>247.85867630563314</v>
      </c>
    </row>
    <row r="70" spans="1:35" x14ac:dyDescent="0.2">
      <c r="A70" s="15" t="s">
        <v>68</v>
      </c>
      <c r="B70" s="15" t="s">
        <v>145</v>
      </c>
      <c r="C70" s="17" t="s">
        <v>4</v>
      </c>
      <c r="D70" s="17" t="s">
        <v>4</v>
      </c>
      <c r="E70" s="17" t="s">
        <v>4</v>
      </c>
      <c r="F70" s="17" t="s">
        <v>4</v>
      </c>
      <c r="G70" s="17" t="s">
        <v>4</v>
      </c>
      <c r="H70" s="17" t="s">
        <v>4</v>
      </c>
      <c r="I70" s="17" t="s">
        <v>4</v>
      </c>
      <c r="J70" s="17" t="s">
        <v>4</v>
      </c>
      <c r="K70" s="17" t="s">
        <v>4</v>
      </c>
      <c r="L70" s="17" t="s">
        <v>4</v>
      </c>
      <c r="M70" s="17" t="s">
        <v>4</v>
      </c>
      <c r="N70" s="17" t="s">
        <v>4</v>
      </c>
      <c r="O70" s="17" t="s">
        <v>4</v>
      </c>
      <c r="P70" s="17" t="s">
        <v>4</v>
      </c>
      <c r="Q70" s="17" t="s">
        <v>4</v>
      </c>
      <c r="R70" s="17" t="s">
        <v>4</v>
      </c>
      <c r="S70" s="17" t="s">
        <v>4</v>
      </c>
      <c r="T70" s="17" t="s">
        <v>4</v>
      </c>
      <c r="U70" s="17" t="s">
        <v>4</v>
      </c>
      <c r="V70" s="17" t="s">
        <v>4</v>
      </c>
      <c r="W70" s="17" t="s">
        <v>4</v>
      </c>
      <c r="X70" s="17"/>
      <c r="Y70" s="17"/>
      <c r="Z70" s="17"/>
      <c r="AA70" s="17"/>
      <c r="AB70" s="17" t="s">
        <v>4</v>
      </c>
      <c r="AC70" s="16" t="s">
        <v>4</v>
      </c>
      <c r="AD70" s="16" t="s">
        <v>4</v>
      </c>
      <c r="AE70" s="16" t="s">
        <v>4</v>
      </c>
      <c r="AF70" s="16" t="s">
        <v>4</v>
      </c>
      <c r="AG70" s="16" t="s">
        <v>4</v>
      </c>
      <c r="AH70" s="16" t="s">
        <v>4</v>
      </c>
      <c r="AI70" s="16" t="s">
        <v>4</v>
      </c>
    </row>
    <row r="71" spans="1:35" x14ac:dyDescent="0.2">
      <c r="A71" s="15" t="s">
        <v>69</v>
      </c>
      <c r="B71" s="15" t="s">
        <v>146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">
        <v>4</v>
      </c>
      <c r="U71" s="17" t="s">
        <v>4</v>
      </c>
      <c r="V71" s="17" t="s">
        <v>4</v>
      </c>
      <c r="W71" s="17" t="s">
        <v>4</v>
      </c>
      <c r="X71" s="17"/>
      <c r="Y71" s="17"/>
      <c r="Z71" s="17"/>
      <c r="AA71" s="17"/>
      <c r="AB71" s="17" t="s">
        <v>4</v>
      </c>
      <c r="AC71" s="17" t="s">
        <v>4</v>
      </c>
      <c r="AD71" s="17" t="s">
        <v>4</v>
      </c>
      <c r="AE71" s="17" t="s">
        <v>4</v>
      </c>
      <c r="AF71" s="17" t="s">
        <v>4</v>
      </c>
      <c r="AG71" s="17" t="s">
        <v>4</v>
      </c>
      <c r="AH71" s="17" t="s">
        <v>4</v>
      </c>
      <c r="AI71" s="17" t="s">
        <v>4</v>
      </c>
    </row>
    <row r="72" spans="1:35" x14ac:dyDescent="0.2">
      <c r="A72" s="21" t="s">
        <v>70</v>
      </c>
      <c r="B72" s="21" t="s">
        <v>147</v>
      </c>
      <c r="C72" s="22" t="s">
        <v>4</v>
      </c>
      <c r="D72" s="22" t="s">
        <v>4</v>
      </c>
      <c r="E72" s="22" t="s">
        <v>4</v>
      </c>
      <c r="F72" s="22" t="s">
        <v>4</v>
      </c>
      <c r="G72" s="22" t="s">
        <v>4</v>
      </c>
      <c r="H72" s="22" t="s">
        <v>4</v>
      </c>
      <c r="I72" s="22" t="s">
        <v>4</v>
      </c>
      <c r="J72" s="22" t="s">
        <v>4</v>
      </c>
      <c r="K72" s="22" t="s">
        <v>4</v>
      </c>
      <c r="L72" s="22" t="s">
        <v>4</v>
      </c>
      <c r="M72" s="22" t="s">
        <v>4</v>
      </c>
      <c r="N72" s="22" t="s">
        <v>4</v>
      </c>
      <c r="O72" s="22" t="s">
        <v>4</v>
      </c>
      <c r="P72" s="22" t="s">
        <v>4</v>
      </c>
      <c r="Q72" s="22" t="s">
        <v>4</v>
      </c>
      <c r="R72" s="22" t="s">
        <v>4</v>
      </c>
      <c r="S72" s="22" t="s">
        <v>4</v>
      </c>
      <c r="T72" s="22" t="s">
        <v>4</v>
      </c>
      <c r="U72" s="22" t="s">
        <v>4</v>
      </c>
      <c r="V72" s="22" t="s">
        <v>4</v>
      </c>
      <c r="W72" s="22" t="s">
        <v>4</v>
      </c>
      <c r="X72" s="22"/>
      <c r="Y72" s="22"/>
      <c r="Z72" s="22"/>
      <c r="AA72" s="22"/>
      <c r="AB72" s="22">
        <v>166.61529582487776</v>
      </c>
      <c r="AC72" s="22">
        <v>181.24344555346937</v>
      </c>
      <c r="AD72" s="22">
        <v>182.90841600625239</v>
      </c>
      <c r="AE72" s="22">
        <v>216.85492323505153</v>
      </c>
      <c r="AF72" s="22">
        <v>233.78446712516859</v>
      </c>
      <c r="AG72" s="22">
        <v>273.42529665195138</v>
      </c>
      <c r="AH72" s="22">
        <v>321.78814900721352</v>
      </c>
      <c r="AI72" s="22">
        <v>352.9636442122266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148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73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76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77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78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79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v>1985</v>
      </c>
      <c r="D3" s="10">
        <v>1986</v>
      </c>
      <c r="E3" s="10">
        <v>1987</v>
      </c>
      <c r="F3" s="10">
        <v>1988</v>
      </c>
      <c r="G3" s="10">
        <v>1989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10">
        <v>1998</v>
      </c>
      <c r="Q3" s="10">
        <v>1999</v>
      </c>
      <c r="R3" s="10">
        <v>2000</v>
      </c>
      <c r="S3" s="10">
        <v>2001</v>
      </c>
      <c r="T3" s="10">
        <v>2002</v>
      </c>
      <c r="U3" s="10">
        <v>2003</v>
      </c>
      <c r="V3" s="10">
        <v>2004</v>
      </c>
      <c r="W3" s="10">
        <v>2005</v>
      </c>
      <c r="X3" s="10">
        <v>2006</v>
      </c>
      <c r="Y3" s="10">
        <v>2007</v>
      </c>
      <c r="Z3" s="10">
        <v>2008</v>
      </c>
      <c r="AA3" s="10">
        <v>2009</v>
      </c>
      <c r="AB3" s="10">
        <v>2010</v>
      </c>
      <c r="AC3" s="10">
        <v>2011</v>
      </c>
      <c r="AD3" s="10">
        <v>2012</v>
      </c>
      <c r="AE3" s="10">
        <v>2013</v>
      </c>
      <c r="AF3" s="10">
        <v>2014</v>
      </c>
      <c r="AG3" s="10">
        <v>2015</v>
      </c>
      <c r="AH3" s="10">
        <v>2016</v>
      </c>
      <c r="AI3" s="10">
        <v>2017</v>
      </c>
    </row>
    <row r="4" spans="1:35" x14ac:dyDescent="0.2">
      <c r="A4" s="11"/>
      <c r="B4" s="11" t="s">
        <v>1</v>
      </c>
      <c r="C4" s="37">
        <f>100*'en millions de francs'!C4/'en millions de francs'!C$4</f>
        <v>100</v>
      </c>
      <c r="D4" s="37">
        <f>100*'en millions de francs'!D4/'en millions de francs'!D$4</f>
        <v>100.00000000000001</v>
      </c>
      <c r="E4" s="37">
        <f>100*'en millions de francs'!E4/'en millions de francs'!E$4</f>
        <v>100</v>
      </c>
      <c r="F4" s="37">
        <f>100*'en millions de francs'!F4/'en millions de francs'!F$4</f>
        <v>100</v>
      </c>
      <c r="G4" s="37">
        <f>100*'en millions de francs'!G4/'en millions de francs'!G$4</f>
        <v>100.00000000000001</v>
      </c>
      <c r="H4" s="37">
        <f>100*'en millions de francs'!H4/'en millions de francs'!H$4</f>
        <v>100</v>
      </c>
      <c r="I4" s="37">
        <f>100*'en millions de francs'!I4/'en millions de francs'!I$4</f>
        <v>100</v>
      </c>
      <c r="J4" s="37">
        <f>100*'en millions de francs'!J4/'en millions de francs'!J$4</f>
        <v>100</v>
      </c>
      <c r="K4" s="37">
        <f>100*'en millions de francs'!K4/'en millions de francs'!K$4</f>
        <v>100</v>
      </c>
      <c r="L4" s="37">
        <f>100*'en millions de francs'!L4/'en millions de francs'!L$4</f>
        <v>100</v>
      </c>
      <c r="M4" s="37">
        <f>100*'en millions de francs'!M4/'en millions de francs'!M$4</f>
        <v>100</v>
      </c>
      <c r="N4" s="37">
        <f>100*'en millions de francs'!N4/'en millions de francs'!N$4</f>
        <v>100</v>
      </c>
      <c r="O4" s="37">
        <f>100*'en millions de francs'!O4/'en millions de francs'!O$4</f>
        <v>100</v>
      </c>
      <c r="P4" s="37">
        <f>100*'en millions de francs'!P4/'en millions de francs'!P$4</f>
        <v>100</v>
      </c>
      <c r="Q4" s="37">
        <f>100*'en millions de francs'!Q4/'en millions de francs'!Q$4</f>
        <v>100.00000000000001</v>
      </c>
      <c r="R4" s="37">
        <f>100*'en millions de francs'!R4/'en millions de francs'!R$4</f>
        <v>99.999999999999986</v>
      </c>
      <c r="S4" s="37">
        <f>100*'en millions de francs'!S4/'en millions de francs'!S$4</f>
        <v>100.00000000000001</v>
      </c>
      <c r="T4" s="37">
        <f>100*'en millions de francs'!T4/'en millions de francs'!T$4</f>
        <v>100</v>
      </c>
      <c r="U4" s="37">
        <f>100*'en millions de francs'!U4/'en millions de francs'!U$4</f>
        <v>100</v>
      </c>
      <c r="V4" s="37">
        <f>100*'en millions de francs'!V4/'en millions de francs'!V$4</f>
        <v>99.999999999999986</v>
      </c>
      <c r="W4" s="37">
        <f>100*'en millions de francs'!W4/'en millions de francs'!W$4</f>
        <v>100</v>
      </c>
      <c r="X4" s="37">
        <f>100*'en millions de francs'!X4/'en millions de francs'!X$4</f>
        <v>100.00000000000001</v>
      </c>
      <c r="Y4" s="37">
        <f>100*'en millions de francs'!Y4/'en millions de francs'!Y$4</f>
        <v>100</v>
      </c>
      <c r="Z4" s="37">
        <f>100*'en millions de francs'!Z4/'en millions de francs'!Z$4</f>
        <v>100</v>
      </c>
      <c r="AA4" s="37">
        <f>100*'en millions de francs'!AA4/'en millions de francs'!AA$4</f>
        <v>100</v>
      </c>
      <c r="AB4" s="37">
        <f>100*'en millions de francs'!AB4/'en millions de francs'!AB$4</f>
        <v>100</v>
      </c>
      <c r="AC4" s="37">
        <f>100*'en millions de francs'!AC4/'en millions de francs'!AC$4</f>
        <v>100</v>
      </c>
      <c r="AD4" s="37">
        <f>100*'en millions de francs'!AD4/'en millions de francs'!AD$4</f>
        <v>100</v>
      </c>
      <c r="AE4" s="37">
        <f>100*'en millions de francs'!AE4/'en millions de francs'!AE$4</f>
        <v>100</v>
      </c>
      <c r="AF4" s="37">
        <f>100*'en millions de francs'!AF4/'en millions de francs'!AF$4</f>
        <v>100</v>
      </c>
      <c r="AG4" s="37">
        <f>100*'en millions de francs'!AG4/'en millions de francs'!AG$4</f>
        <v>100</v>
      </c>
      <c r="AH4" s="37">
        <f>100*'en millions de francs'!AH4/'en millions de francs'!AH$4</f>
        <v>100</v>
      </c>
      <c r="AI4" s="37">
        <v>100</v>
      </c>
    </row>
    <row r="5" spans="1:35" x14ac:dyDescent="0.2">
      <c r="A5" s="13" t="s">
        <v>2</v>
      </c>
      <c r="B5" s="13" t="str">
        <f>IF('en millions de francs'!B5="","",'en millions de francs'!B5)</f>
        <v>Hôpitaux</v>
      </c>
      <c r="C5" s="38">
        <f>100*'en millions de francs'!C5/'en millions de francs'!C$4</f>
        <v>36.970826323313631</v>
      </c>
      <c r="D5" s="38">
        <f>100*'en millions de francs'!D5/'en millions de francs'!D$4</f>
        <v>36.38946481729112</v>
      </c>
      <c r="E5" s="38">
        <f>100*'en millions de francs'!E5/'en millions de francs'!E$4</f>
        <v>36.531580751514262</v>
      </c>
      <c r="F5" s="38">
        <f>100*'en millions de francs'!F5/'en millions de francs'!F$4</f>
        <v>36.828619104346622</v>
      </c>
      <c r="G5" s="38">
        <f>100*'en millions de francs'!G5/'en millions de francs'!G$4</f>
        <v>38.015657591199925</v>
      </c>
      <c r="H5" s="38">
        <f>100*'en millions de francs'!H5/'en millions de francs'!H$4</f>
        <v>36.227189607987967</v>
      </c>
      <c r="I5" s="38">
        <f>100*'en millions de francs'!I5/'en millions de francs'!I$4</f>
        <v>36.275088566866252</v>
      </c>
      <c r="J5" s="38">
        <f>100*'en millions de francs'!J5/'en millions de francs'!J$4</f>
        <v>35.608438459298306</v>
      </c>
      <c r="K5" s="38">
        <f>100*'en millions de francs'!K5/'en millions de francs'!K$4</f>
        <v>35.093430401114439</v>
      </c>
      <c r="L5" s="38">
        <f>100*'en millions de francs'!L5/'en millions de francs'!L$4</f>
        <v>34.678151570909655</v>
      </c>
      <c r="M5" s="38">
        <f>100*'en millions de francs'!M5/'en millions de francs'!M$4</f>
        <v>33.769612314699735</v>
      </c>
      <c r="N5" s="38">
        <f>100*'en millions de francs'!N5/'en millions de francs'!N$4</f>
        <v>33.698135620035103</v>
      </c>
      <c r="O5" s="38">
        <f>100*'en millions de francs'!O5/'en millions de francs'!O$4</f>
        <v>33.296346985693901</v>
      </c>
      <c r="P5" s="38">
        <f>100*'en millions de francs'!P5/'en millions de francs'!P$4</f>
        <v>33.026211212836728</v>
      </c>
      <c r="Q5" s="38">
        <f>100*'en millions de francs'!Q5/'en millions de francs'!Q$4</f>
        <v>33.278553902050319</v>
      </c>
      <c r="R5" s="38">
        <f>100*'en millions de francs'!R5/'en millions de francs'!R$4</f>
        <v>33.332732130864514</v>
      </c>
      <c r="S5" s="38">
        <f>100*'en millions de francs'!S5/'en millions de francs'!S$4</f>
        <v>33.938475759861163</v>
      </c>
      <c r="T5" s="38">
        <f>100*'en millions de francs'!T5/'en millions de francs'!T$4</f>
        <v>34.348253867029918</v>
      </c>
      <c r="U5" s="38">
        <f>100*'en millions de francs'!U5/'en millions de francs'!U$4</f>
        <v>34.516061457664478</v>
      </c>
      <c r="V5" s="38">
        <f>100*'en millions de francs'!V5/'en millions de francs'!V$4</f>
        <v>34.189108001548014</v>
      </c>
      <c r="W5" s="38">
        <f>100*'en millions de francs'!W5/'en millions de francs'!W$4</f>
        <v>33.63698204485268</v>
      </c>
      <c r="X5" s="38">
        <f>100*'en millions de francs'!X5/'en millions de francs'!X$4</f>
        <v>33.577065076909562</v>
      </c>
      <c r="Y5" s="38">
        <f>100*'en millions de francs'!Y5/'en millions de francs'!Y$4</f>
        <v>33.572022628609631</v>
      </c>
      <c r="Z5" s="38">
        <f>100*'en millions de francs'!Z5/'en millions de francs'!Z$4</f>
        <v>33.971476639071888</v>
      </c>
      <c r="AA5" s="38">
        <f>100*'en millions de francs'!AA5/'en millions de francs'!AA$4</f>
        <v>34.093664991766303</v>
      </c>
      <c r="AB5" s="38">
        <f>100*'en millions de francs'!AB5/'en millions de francs'!AB$4</f>
        <v>34.467380606681068</v>
      </c>
      <c r="AC5" s="38">
        <f>100*'en millions de francs'!AC5/'en millions de francs'!AC$4</f>
        <v>34.426856614584324</v>
      </c>
      <c r="AD5" s="38">
        <f>100*'en millions de francs'!AD5/'en millions de francs'!AD$4</f>
        <v>35.064049202025366</v>
      </c>
      <c r="AE5" s="38">
        <f>100*'en millions de francs'!AE5/'en millions de francs'!AE$4</f>
        <v>35.100970870458447</v>
      </c>
      <c r="AF5" s="38">
        <f>100*'en millions de francs'!AF5/'en millions de francs'!AF$4</f>
        <v>35.046596902509762</v>
      </c>
      <c r="AG5" s="38">
        <f>100*'en millions de francs'!AG5/'en millions de francs'!AG$4</f>
        <v>34.926537193779069</v>
      </c>
      <c r="AH5" s="38">
        <f>100*'en millions de francs'!AH5/'en millions de francs'!AH$4</f>
        <v>35.369657283804031</v>
      </c>
      <c r="AI5" s="38">
        <v>35.05957463619454</v>
      </c>
    </row>
    <row r="6" spans="1:35" x14ac:dyDescent="0.2">
      <c r="A6" s="15" t="s">
        <v>3</v>
      </c>
      <c r="B6" s="15" t="str">
        <f>IF('en millions de francs'!B6="","",'en millions de francs'!B6)</f>
        <v>Hôpitaux de soins généraux</v>
      </c>
      <c r="C6" s="39" t="s">
        <v>4</v>
      </c>
      <c r="D6" s="39" t="s">
        <v>4</v>
      </c>
      <c r="E6" s="39" t="s">
        <v>4</v>
      </c>
      <c r="F6" s="39" t="s">
        <v>4</v>
      </c>
      <c r="G6" s="39" t="s">
        <v>4</v>
      </c>
      <c r="H6" s="39" t="s">
        <v>4</v>
      </c>
      <c r="I6" s="39" t="s">
        <v>4</v>
      </c>
      <c r="J6" s="39" t="s">
        <v>4</v>
      </c>
      <c r="K6" s="39" t="s">
        <v>4</v>
      </c>
      <c r="L6" s="39" t="s">
        <v>4</v>
      </c>
      <c r="M6" s="39" t="s">
        <v>4</v>
      </c>
      <c r="N6" s="39" t="s">
        <v>4</v>
      </c>
      <c r="O6" s="39" t="s">
        <v>4</v>
      </c>
      <c r="P6" s="39" t="s">
        <v>4</v>
      </c>
      <c r="Q6" s="39" t="s">
        <v>4</v>
      </c>
      <c r="R6" s="39" t="s">
        <v>4</v>
      </c>
      <c r="S6" s="39" t="s">
        <v>4</v>
      </c>
      <c r="T6" s="39" t="s">
        <v>4</v>
      </c>
      <c r="U6" s="39" t="s">
        <v>4</v>
      </c>
      <c r="V6" s="39" t="s">
        <v>4</v>
      </c>
      <c r="W6" s="39" t="s">
        <v>4</v>
      </c>
      <c r="X6" s="39" t="s">
        <v>4</v>
      </c>
      <c r="Y6" s="39" t="s">
        <v>4</v>
      </c>
      <c r="Z6" s="39" t="s">
        <v>4</v>
      </c>
      <c r="AA6" s="39" t="s">
        <v>4</v>
      </c>
      <c r="AB6" s="39">
        <f>100*'en millions de francs'!AB6/'en millions de francs'!AB$4</f>
        <v>28.100141317669113</v>
      </c>
      <c r="AC6" s="39">
        <f>100*'en millions de francs'!AC6/'en millions de francs'!AC$4</f>
        <v>28.03436148028992</v>
      </c>
      <c r="AD6" s="39">
        <f>100*'en millions de francs'!AD6/'en millions de francs'!AD$4</f>
        <v>28.495764239471502</v>
      </c>
      <c r="AE6" s="39">
        <f>100*'en millions de francs'!AE6/'en millions de francs'!AE$4</f>
        <v>28.324914906573934</v>
      </c>
      <c r="AF6" s="39">
        <f>100*'en millions de francs'!AF6/'en millions de francs'!AF$4</f>
        <v>28.318848769074741</v>
      </c>
      <c r="AG6" s="39">
        <f>100*'en millions de francs'!AG6/'en millions de francs'!AG$4</f>
        <v>28.165225821781871</v>
      </c>
      <c r="AH6" s="39">
        <f>100*'en millions de francs'!AH6/'en millions de francs'!AH$4</f>
        <v>28.341917705845034</v>
      </c>
      <c r="AI6" s="39">
        <v>28.009438849603505</v>
      </c>
    </row>
    <row r="7" spans="1:35" x14ac:dyDescent="0.2">
      <c r="A7" s="15" t="s">
        <v>5</v>
      </c>
      <c r="B7" s="15" t="str">
        <f>IF('en millions de francs'!B7="","",'en millions de francs'!B7)</f>
        <v>Hôpitaux psychiatriques</v>
      </c>
      <c r="C7" s="40" t="s">
        <v>4</v>
      </c>
      <c r="D7" s="40" t="s">
        <v>4</v>
      </c>
      <c r="E7" s="40" t="s">
        <v>4</v>
      </c>
      <c r="F7" s="40" t="s">
        <v>4</v>
      </c>
      <c r="G7" s="40" t="s">
        <v>4</v>
      </c>
      <c r="H7" s="40" t="s">
        <v>4</v>
      </c>
      <c r="I7" s="40" t="s">
        <v>4</v>
      </c>
      <c r="J7" s="40" t="s">
        <v>4</v>
      </c>
      <c r="K7" s="40" t="s">
        <v>4</v>
      </c>
      <c r="L7" s="40" t="s">
        <v>4</v>
      </c>
      <c r="M7" s="40" t="s">
        <v>4</v>
      </c>
      <c r="N7" s="40" t="s">
        <v>4</v>
      </c>
      <c r="O7" s="40" t="s">
        <v>4</v>
      </c>
      <c r="P7" s="40" t="s">
        <v>4</v>
      </c>
      <c r="Q7" s="40" t="s">
        <v>4</v>
      </c>
      <c r="R7" s="40" t="s">
        <v>4</v>
      </c>
      <c r="S7" s="40" t="s">
        <v>4</v>
      </c>
      <c r="T7" s="40" t="s">
        <v>4</v>
      </c>
      <c r="U7" s="40" t="s">
        <v>4</v>
      </c>
      <c r="V7" s="40" t="s">
        <v>4</v>
      </c>
      <c r="W7" s="40" t="s">
        <v>4</v>
      </c>
      <c r="X7" s="40" t="s">
        <v>4</v>
      </c>
      <c r="Y7" s="40" t="s">
        <v>4</v>
      </c>
      <c r="Z7" s="40" t="s">
        <v>4</v>
      </c>
      <c r="AA7" s="40" t="s">
        <v>4</v>
      </c>
      <c r="AB7" s="40">
        <f>100*'en millions de francs'!AB7/'en millions de francs'!AB$4</f>
        <v>2.7520990759101416</v>
      </c>
      <c r="AC7" s="39">
        <f>100*'en millions de francs'!AC7/'en millions de francs'!AC$4</f>
        <v>2.7480603011413058</v>
      </c>
      <c r="AD7" s="39">
        <f>100*'en millions de francs'!AD7/'en millions de francs'!AD$4</f>
        <v>2.7758953839141922</v>
      </c>
      <c r="AE7" s="39">
        <f>100*'en millions de francs'!AE7/'en millions de francs'!AE$4</f>
        <v>2.9021559091166251</v>
      </c>
      <c r="AF7" s="39">
        <f>100*'en millions de francs'!AF7/'en millions de francs'!AF$4</f>
        <v>2.8146118297501639</v>
      </c>
      <c r="AG7" s="39">
        <f>100*'en millions de francs'!AG7/'en millions de francs'!AG$4</f>
        <v>2.7592839266847138</v>
      </c>
      <c r="AH7" s="39">
        <f>100*'en millions de francs'!AH7/'en millions de francs'!AH$4</f>
        <v>2.7798181861154143</v>
      </c>
      <c r="AI7" s="39">
        <v>2.7845090423667043</v>
      </c>
    </row>
    <row r="8" spans="1:35" x14ac:dyDescent="0.2">
      <c r="A8" s="15" t="s">
        <v>6</v>
      </c>
      <c r="B8" s="15" t="str">
        <f>IF('en millions de francs'!B8="","",'en millions de francs'!B8)</f>
        <v>Cliniques spécialisées</v>
      </c>
      <c r="C8" s="40" t="s">
        <v>4</v>
      </c>
      <c r="D8" s="40" t="s">
        <v>4</v>
      </c>
      <c r="E8" s="40" t="s">
        <v>4</v>
      </c>
      <c r="F8" s="40" t="s">
        <v>4</v>
      </c>
      <c r="G8" s="40" t="s">
        <v>4</v>
      </c>
      <c r="H8" s="40" t="s">
        <v>4</v>
      </c>
      <c r="I8" s="40" t="s">
        <v>4</v>
      </c>
      <c r="J8" s="40" t="s">
        <v>4</v>
      </c>
      <c r="K8" s="40" t="s">
        <v>4</v>
      </c>
      <c r="L8" s="40" t="s">
        <v>4</v>
      </c>
      <c r="M8" s="40" t="s">
        <v>4</v>
      </c>
      <c r="N8" s="40" t="s">
        <v>4</v>
      </c>
      <c r="O8" s="40" t="s">
        <v>4</v>
      </c>
      <c r="P8" s="40" t="s">
        <v>4</v>
      </c>
      <c r="Q8" s="40" t="s">
        <v>4</v>
      </c>
      <c r="R8" s="40" t="s">
        <v>4</v>
      </c>
      <c r="S8" s="40" t="s">
        <v>4</v>
      </c>
      <c r="T8" s="40" t="s">
        <v>4</v>
      </c>
      <c r="U8" s="40" t="s">
        <v>4</v>
      </c>
      <c r="V8" s="40" t="s">
        <v>4</v>
      </c>
      <c r="W8" s="40" t="s">
        <v>4</v>
      </c>
      <c r="X8" s="40" t="s">
        <v>4</v>
      </c>
      <c r="Y8" s="40" t="s">
        <v>4</v>
      </c>
      <c r="Z8" s="40" t="s">
        <v>4</v>
      </c>
      <c r="AA8" s="40" t="s">
        <v>4</v>
      </c>
      <c r="AB8" s="40">
        <f>100*'en millions de francs'!AB8/'en millions de francs'!AB$4</f>
        <v>3.6087839254300271</v>
      </c>
      <c r="AC8" s="39">
        <f>100*'en millions de francs'!AC8/'en millions de francs'!AC$4</f>
        <v>3.6347197688720212</v>
      </c>
      <c r="AD8" s="39">
        <f>100*'en millions de francs'!AD8/'en millions de francs'!AD$4</f>
        <v>3.7780019111491931</v>
      </c>
      <c r="AE8" s="39">
        <f>100*'en millions de francs'!AE8/'en millions de francs'!AE$4</f>
        <v>3.8591097182893597</v>
      </c>
      <c r="AF8" s="39">
        <f>100*'en millions de francs'!AF8/'en millions de francs'!AF$4</f>
        <v>3.8961941512992775</v>
      </c>
      <c r="AG8" s="39">
        <f>100*'en millions de francs'!AG8/'en millions de francs'!AG$4</f>
        <v>3.9842433832188631</v>
      </c>
      <c r="AH8" s="39">
        <f>100*'en millions de francs'!AH8/'en millions de francs'!AH$4</f>
        <v>4.2267961014665438</v>
      </c>
      <c r="AI8" s="39">
        <v>4.2425096652087504</v>
      </c>
    </row>
    <row r="9" spans="1:35" x14ac:dyDescent="0.2">
      <c r="A9" s="15" t="s">
        <v>7</v>
      </c>
      <c r="B9" s="15" t="str">
        <f>IF('en millions de francs'!B9="","",'en millions de francs'!B9)</f>
        <v>Maisons de naissances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40" t="s">
        <v>4</v>
      </c>
      <c r="U9" s="40" t="s">
        <v>4</v>
      </c>
      <c r="V9" s="40" t="s">
        <v>4</v>
      </c>
      <c r="W9" s="40" t="s">
        <v>4</v>
      </c>
      <c r="X9" s="40" t="s">
        <v>4</v>
      </c>
      <c r="Y9" s="40" t="s">
        <v>4</v>
      </c>
      <c r="Z9" s="40" t="s">
        <v>4</v>
      </c>
      <c r="AA9" s="40" t="s">
        <v>4</v>
      </c>
      <c r="AB9" s="40">
        <f>100*'en millions de francs'!AB9/'en millions de francs'!AB$4</f>
        <v>6.3562876717909843E-3</v>
      </c>
      <c r="AC9" s="39">
        <f>100*'en millions de francs'!AC9/'en millions de francs'!AC$4</f>
        <v>9.7150642810779463E-3</v>
      </c>
      <c r="AD9" s="39">
        <f>100*'en millions de francs'!AD9/'en millions de francs'!AD$4</f>
        <v>1.4387667490485799E-2</v>
      </c>
      <c r="AE9" s="39">
        <f>100*'en millions de francs'!AE9/'en millions de francs'!AE$4</f>
        <v>1.4790336478525918E-2</v>
      </c>
      <c r="AF9" s="39">
        <f>100*'en millions de francs'!AF9/'en millions de francs'!AF$4</f>
        <v>1.6942152385581648E-2</v>
      </c>
      <c r="AG9" s="39">
        <f>100*'en millions de francs'!AG9/'en millions de francs'!AG$4</f>
        <v>1.7784062093621971E-2</v>
      </c>
      <c r="AH9" s="39">
        <f>100*'en millions de francs'!AH9/'en millions de francs'!AH$4</f>
        <v>2.1125290377033142E-2</v>
      </c>
      <c r="AI9" s="39">
        <v>2.3117079015579502E-2</v>
      </c>
    </row>
    <row r="10" spans="1:35" x14ac:dyDescent="0.2">
      <c r="A10" s="13" t="s">
        <v>8</v>
      </c>
      <c r="B10" s="13" t="str">
        <f>IF('en millions de francs'!B10="","",'en millions de francs'!B10)</f>
        <v>Institutions médico-sociales</v>
      </c>
      <c r="C10" s="38">
        <f>100*'en millions de francs'!C10/'en millions de francs'!C$4</f>
        <v>9.5810749639412229</v>
      </c>
      <c r="D10" s="38">
        <f>100*'en millions de francs'!D10/'en millions de francs'!D$4</f>
        <v>10.175737853952054</v>
      </c>
      <c r="E10" s="38">
        <f>100*'en millions de francs'!E10/'en millions de francs'!E$4</f>
        <v>10.701615587713521</v>
      </c>
      <c r="F10" s="38">
        <f>100*'en millions de francs'!F10/'en millions de francs'!F$4</f>
        <v>10.987421193205414</v>
      </c>
      <c r="G10" s="38">
        <f>100*'en millions de francs'!G10/'en millions de francs'!G$4</f>
        <v>10.292116262074641</v>
      </c>
      <c r="H10" s="38">
        <f>100*'en millions de francs'!H10/'en millions de francs'!H$4</f>
        <v>11.963923395199826</v>
      </c>
      <c r="I10" s="38">
        <f>100*'en millions de francs'!I10/'en millions de francs'!I$4</f>
        <v>13.758954185340235</v>
      </c>
      <c r="J10" s="38">
        <f>100*'en millions de francs'!J10/'en millions de francs'!J$4</f>
        <v>14.588395061950282</v>
      </c>
      <c r="K10" s="38">
        <f>100*'en millions de francs'!K10/'en millions de francs'!K$4</f>
        <v>15.110268127581239</v>
      </c>
      <c r="L10" s="38">
        <f>100*'en millions de francs'!L10/'en millions de francs'!L$4</f>
        <v>15.096872360650138</v>
      </c>
      <c r="M10" s="38">
        <f>100*'en millions de francs'!M10/'en millions de francs'!M$4</f>
        <v>15.057461188344423</v>
      </c>
      <c r="N10" s="38">
        <f>100*'en millions de francs'!N10/'en millions de francs'!N$4</f>
        <v>15.28628424488965</v>
      </c>
      <c r="O10" s="38">
        <f>100*'en millions de francs'!O10/'en millions de francs'!O$4</f>
        <v>15.559992686384442</v>
      </c>
      <c r="P10" s="38">
        <f>100*'en millions de francs'!P10/'en millions de francs'!P$4</f>
        <v>15.6736059400748</v>
      </c>
      <c r="Q10" s="38">
        <f>100*'en millions de francs'!Q10/'en millions de francs'!Q$4</f>
        <v>15.468399325579645</v>
      </c>
      <c r="R10" s="38">
        <f>100*'en millions de francs'!R10/'en millions de francs'!R$4</f>
        <v>15.749845740444838</v>
      </c>
      <c r="S10" s="38">
        <f>100*'en millions de francs'!S10/'en millions de francs'!S$4</f>
        <v>15.869200259469226</v>
      </c>
      <c r="T10" s="38">
        <f>100*'en millions de francs'!T10/'en millions de francs'!T$4</f>
        <v>16.309380500299238</v>
      </c>
      <c r="U10" s="38">
        <f>100*'en millions de francs'!U10/'en millions de francs'!U$4</f>
        <v>16.306344156461861</v>
      </c>
      <c r="V10" s="38">
        <f>100*'en millions de francs'!V10/'en millions de francs'!V$4</f>
        <v>16.193251426111761</v>
      </c>
      <c r="W10" s="38">
        <f>100*'en millions de francs'!W10/'en millions de francs'!W$4</f>
        <v>16.352892245466261</v>
      </c>
      <c r="X10" s="38">
        <f>100*'en millions de francs'!X10/'en millions de francs'!X$4</f>
        <v>16.313520791965018</v>
      </c>
      <c r="Y10" s="38">
        <f>100*'en millions de francs'!Y10/'en millions de francs'!Y$4</f>
        <v>16.489509013166948</v>
      </c>
      <c r="Z10" s="38">
        <f>100*'en millions de francs'!Z10/'en millions de francs'!Z$4</f>
        <v>16.357321322869939</v>
      </c>
      <c r="AA10" s="38">
        <f>100*'en millions de francs'!AA10/'en millions de francs'!AA$4</f>
        <v>16.46654695244635</v>
      </c>
      <c r="AB10" s="38">
        <f>100*'en millions de francs'!AB10/'en millions de francs'!AB$4</f>
        <v>16.527149566581436</v>
      </c>
      <c r="AC10" s="41">
        <f>100*'en millions de francs'!AC10/'en millions de francs'!AC$4</f>
        <v>16.894471628921135</v>
      </c>
      <c r="AD10" s="41">
        <f>100*'en millions de francs'!AD10/'en millions de francs'!AD$4</f>
        <v>16.961301434762081</v>
      </c>
      <c r="AE10" s="41">
        <f>100*'en millions de francs'!AE10/'en millions de francs'!AE$4</f>
        <v>16.681066846743168</v>
      </c>
      <c r="AF10" s="41">
        <f>100*'en millions de francs'!AF10/'en millions de francs'!AF$4</f>
        <v>16.498528400230072</v>
      </c>
      <c r="AG10" s="41">
        <f>100*'en millions de francs'!AG10/'en millions de francs'!AG$4</f>
        <v>16.263771305724397</v>
      </c>
      <c r="AH10" s="41">
        <f>100*'en millions de francs'!AH10/'en millions de francs'!AH$4</f>
        <v>15.903530836638348</v>
      </c>
      <c r="AI10" s="41">
        <v>15.879140562229132</v>
      </c>
    </row>
    <row r="11" spans="1:35" x14ac:dyDescent="0.2">
      <c r="A11" s="15" t="s">
        <v>9</v>
      </c>
      <c r="B11" s="15" t="str">
        <f>IF('en millions de francs'!B11="","",'en millions de francs'!B11)</f>
        <v>Etablissements médico-sociaux</v>
      </c>
      <c r="C11" s="39" t="s">
        <v>4</v>
      </c>
      <c r="D11" s="39" t="s">
        <v>4</v>
      </c>
      <c r="E11" s="39" t="s">
        <v>4</v>
      </c>
      <c r="F11" s="39" t="s">
        <v>4</v>
      </c>
      <c r="G11" s="39" t="s">
        <v>4</v>
      </c>
      <c r="H11" s="39" t="s">
        <v>4</v>
      </c>
      <c r="I11" s="39" t="s">
        <v>4</v>
      </c>
      <c r="J11" s="39" t="s">
        <v>4</v>
      </c>
      <c r="K11" s="39" t="s">
        <v>4</v>
      </c>
      <c r="L11" s="39" t="s">
        <v>4</v>
      </c>
      <c r="M11" s="39" t="s">
        <v>4</v>
      </c>
      <c r="N11" s="39" t="s">
        <v>4</v>
      </c>
      <c r="O11" s="39" t="s">
        <v>4</v>
      </c>
      <c r="P11" s="39" t="s">
        <v>4</v>
      </c>
      <c r="Q11" s="39" t="s">
        <v>4</v>
      </c>
      <c r="R11" s="39" t="s">
        <v>4</v>
      </c>
      <c r="S11" s="39" t="s">
        <v>4</v>
      </c>
      <c r="T11" s="39" t="s">
        <v>4</v>
      </c>
      <c r="U11" s="39" t="s">
        <v>4</v>
      </c>
      <c r="V11" s="39" t="s">
        <v>4</v>
      </c>
      <c r="W11" s="39" t="s">
        <v>4</v>
      </c>
      <c r="X11" s="39" t="s">
        <v>4</v>
      </c>
      <c r="Y11" s="39" t="s">
        <v>4</v>
      </c>
      <c r="Z11" s="39" t="s">
        <v>4</v>
      </c>
      <c r="AA11" s="39" t="s">
        <v>4</v>
      </c>
      <c r="AB11" s="39">
        <f>100*'en millions de francs'!AB11/'en millions de francs'!AB$4</f>
        <v>12.487387868797343</v>
      </c>
      <c r="AC11" s="39">
        <f>100*'en millions de francs'!AC11/'en millions de francs'!AC$4</f>
        <v>12.848044561003913</v>
      </c>
      <c r="AD11" s="39">
        <f>100*'en millions de francs'!AD11/'en millions de francs'!AD$4</f>
        <v>12.985980146917955</v>
      </c>
      <c r="AE11" s="39">
        <f>100*'en millions de francs'!AE11/'en millions de francs'!AE$4</f>
        <v>12.763005701296592</v>
      </c>
      <c r="AF11" s="39">
        <f>100*'en millions de francs'!AF11/'en millions de francs'!AF$4</f>
        <v>12.617696740978561</v>
      </c>
      <c r="AG11" s="39">
        <f>100*'en millions de francs'!AG11/'en millions de francs'!AG$4</f>
        <v>12.389340766705864</v>
      </c>
      <c r="AH11" s="39">
        <f>100*'en millions de francs'!AH11/'en millions de francs'!AH$4</f>
        <v>12.168918515452779</v>
      </c>
      <c r="AI11" s="39">
        <v>12.109975099195468</v>
      </c>
    </row>
    <row r="12" spans="1:35" x14ac:dyDescent="0.2">
      <c r="A12" s="19" t="s">
        <v>10</v>
      </c>
      <c r="B12" s="15" t="str">
        <f>IF('en millions de francs'!B12="","",'en millions de francs'!B12)</f>
        <v>Institutions pour handicapés et autres</v>
      </c>
      <c r="C12" s="40" t="s">
        <v>4</v>
      </c>
      <c r="D12" s="40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40" t="s">
        <v>4</v>
      </c>
      <c r="U12" s="40" t="s">
        <v>4</v>
      </c>
      <c r="V12" s="40" t="s">
        <v>4</v>
      </c>
      <c r="W12" s="40" t="s">
        <v>4</v>
      </c>
      <c r="X12" s="40" t="s">
        <v>4</v>
      </c>
      <c r="Y12" s="40" t="s">
        <v>4</v>
      </c>
      <c r="Z12" s="40" t="s">
        <v>4</v>
      </c>
      <c r="AA12" s="40" t="s">
        <v>4</v>
      </c>
      <c r="AB12" s="40">
        <f>100*'en millions de francs'!AB12/'en millions de francs'!AB$4</f>
        <v>3.5349401840697312</v>
      </c>
      <c r="AC12" s="39">
        <f>100*'en millions de francs'!AC12/'en millions de francs'!AC$4</f>
        <v>3.5288810162860562</v>
      </c>
      <c r="AD12" s="39">
        <f>100*'en millions de francs'!AD12/'en millions de francs'!AD$4</f>
        <v>3.4741325786865032</v>
      </c>
      <c r="AE12" s="39">
        <f>100*'en millions de francs'!AE12/'en millions de francs'!AE$4</f>
        <v>3.4154372865703992</v>
      </c>
      <c r="AF12" s="39">
        <f>100*'en millions de francs'!AF12/'en millions de francs'!AF$4</f>
        <v>3.404398256522311</v>
      </c>
      <c r="AG12" s="39">
        <f>100*'en millions de francs'!AG12/'en millions de francs'!AG$4</f>
        <v>3.4201852572923719</v>
      </c>
      <c r="AH12" s="39">
        <f>100*'en millions de francs'!AH12/'en millions de francs'!AH$4</f>
        <v>3.2953884926200541</v>
      </c>
      <c r="AI12" s="39">
        <v>3.3381977289657665</v>
      </c>
    </row>
    <row r="13" spans="1:35" x14ac:dyDescent="0.2">
      <c r="A13" s="19" t="s">
        <v>11</v>
      </c>
      <c r="B13" s="15" t="str">
        <f>IF('en millions de francs'!B13="","",'en millions de francs'!B13)</f>
        <v>Institutions pour personnes dépendantes et Établissements pour personnes présentant des troubles psychosociaux.</v>
      </c>
      <c r="C13" s="40" t="s">
        <v>4</v>
      </c>
      <c r="D13" s="40" t="s">
        <v>4</v>
      </c>
      <c r="E13" s="40" t="s">
        <v>4</v>
      </c>
      <c r="F13" s="40" t="s">
        <v>4</v>
      </c>
      <c r="G13" s="40" t="s">
        <v>4</v>
      </c>
      <c r="H13" s="40" t="s">
        <v>4</v>
      </c>
      <c r="I13" s="40" t="s">
        <v>4</v>
      </c>
      <c r="J13" s="40" t="s">
        <v>4</v>
      </c>
      <c r="K13" s="40" t="s">
        <v>4</v>
      </c>
      <c r="L13" s="40" t="s">
        <v>4</v>
      </c>
      <c r="M13" s="40" t="s">
        <v>4</v>
      </c>
      <c r="N13" s="40" t="s">
        <v>4</v>
      </c>
      <c r="O13" s="40" t="s">
        <v>4</v>
      </c>
      <c r="P13" s="40" t="s">
        <v>4</v>
      </c>
      <c r="Q13" s="40" t="s">
        <v>4</v>
      </c>
      <c r="R13" s="40" t="s">
        <v>4</v>
      </c>
      <c r="S13" s="40" t="s">
        <v>4</v>
      </c>
      <c r="T13" s="40" t="s">
        <v>4</v>
      </c>
      <c r="U13" s="40" t="s">
        <v>4</v>
      </c>
      <c r="V13" s="40" t="s">
        <v>4</v>
      </c>
      <c r="W13" s="40" t="s">
        <v>4</v>
      </c>
      <c r="X13" s="40" t="s">
        <v>4</v>
      </c>
      <c r="Y13" s="40" t="s">
        <v>4</v>
      </c>
      <c r="Z13" s="40" t="s">
        <v>4</v>
      </c>
      <c r="AA13" s="40" t="s">
        <v>4</v>
      </c>
      <c r="AB13" s="40">
        <f>100*'en millions de francs'!AB13/'en millions de francs'!AB$4</f>
        <v>0.50482151371435968</v>
      </c>
      <c r="AC13" s="39">
        <f>100*'en millions de francs'!AC13/'en millions de francs'!AC$4</f>
        <v>0.51754605163116296</v>
      </c>
      <c r="AD13" s="39">
        <f>100*'en millions de francs'!AD13/'en millions de francs'!AD$4</f>
        <v>0.50118870915762503</v>
      </c>
      <c r="AE13" s="39">
        <f>100*'en millions de francs'!AE13/'en millions de francs'!AE$4</f>
        <v>0.50262385887617311</v>
      </c>
      <c r="AF13" s="39">
        <f>100*'en millions de francs'!AF13/'en millions de francs'!AF$4</f>
        <v>0.47643340272919771</v>
      </c>
      <c r="AG13" s="39">
        <f>100*'en millions de francs'!AG13/'en millions de francs'!AG$4</f>
        <v>0.45424528172616241</v>
      </c>
      <c r="AH13" s="39">
        <f>100*'en millions de francs'!AH13/'en millions de francs'!AH$4</f>
        <v>0.43922382856551662</v>
      </c>
      <c r="AI13" s="39">
        <v>0.43096773406790068</v>
      </c>
    </row>
    <row r="14" spans="1:35" x14ac:dyDescent="0.2">
      <c r="A14" s="20" t="s">
        <v>12</v>
      </c>
      <c r="B14" s="20" t="str">
        <f>IF('en millions de francs'!B14="","",'en millions de francs'!B14)</f>
        <v>Cabinets médicaux et centres de soins ambulatoires  2)</v>
      </c>
      <c r="C14" s="38">
        <f>100*'en millions de francs'!C14/'en millions de francs'!C$4</f>
        <v>18.726418531322725</v>
      </c>
      <c r="D14" s="38">
        <f>100*'en millions de francs'!D14/'en millions de francs'!D$4</f>
        <v>18.782709374036809</v>
      </c>
      <c r="E14" s="38">
        <f>100*'en millions de francs'!E14/'en millions de francs'!E$4</f>
        <v>18.99553591030109</v>
      </c>
      <c r="F14" s="38">
        <f>100*'en millions de francs'!F14/'en millions de francs'!F$4</f>
        <v>18.681581302978259</v>
      </c>
      <c r="G14" s="38">
        <f>100*'en millions de francs'!G14/'en millions de francs'!G$4</f>
        <v>18.47606935471552</v>
      </c>
      <c r="H14" s="38">
        <f>100*'en millions de francs'!H14/'en millions de francs'!H$4</f>
        <v>18.006551769930788</v>
      </c>
      <c r="I14" s="38">
        <f>100*'en millions de francs'!I14/'en millions de francs'!I$4</f>
        <v>17.481975877975273</v>
      </c>
      <c r="J14" s="38">
        <f>100*'en millions de francs'!J14/'en millions de francs'!J$4</f>
        <v>17.637062730403031</v>
      </c>
      <c r="K14" s="38">
        <f>100*'en millions de francs'!K14/'en millions de francs'!K$4</f>
        <v>17.249362396933325</v>
      </c>
      <c r="L14" s="38">
        <f>100*'en millions de francs'!L14/'en millions de francs'!L$4</f>
        <v>17.693363181722233</v>
      </c>
      <c r="M14" s="38">
        <f>100*'en millions de francs'!M14/'en millions de francs'!M$4</f>
        <v>18.024931318394348</v>
      </c>
      <c r="N14" s="38">
        <f>100*'en millions de francs'!N14/'en millions de francs'!N$4</f>
        <v>18.008750520268379</v>
      </c>
      <c r="O14" s="38">
        <f>100*'en millions de francs'!O14/'en millions de francs'!O$4</f>
        <v>18.291279845874971</v>
      </c>
      <c r="P14" s="38">
        <f>100*'en millions de francs'!P14/'en millions de francs'!P$4</f>
        <v>18.641816938409267</v>
      </c>
      <c r="Q14" s="38">
        <f>100*'en millions de francs'!Q14/'en millions de francs'!Q$4</f>
        <v>18.836183669386461</v>
      </c>
      <c r="R14" s="38">
        <f>100*'en millions de francs'!R14/'en millions de francs'!R$4</f>
        <v>18.832880454013576</v>
      </c>
      <c r="S14" s="38">
        <f>100*'en millions de francs'!S14/'en millions de francs'!S$4</f>
        <v>18.749842572052081</v>
      </c>
      <c r="T14" s="38">
        <f>100*'en millions de francs'!T14/'en millions de francs'!T$4</f>
        <v>18.321334447336355</v>
      </c>
      <c r="U14" s="38">
        <f>100*'en millions de francs'!U14/'en millions de francs'!U$4</f>
        <v>18.140017791762475</v>
      </c>
      <c r="V14" s="38">
        <f>100*'en millions de francs'!V14/'en millions de francs'!V$4</f>
        <v>18.294157738473398</v>
      </c>
      <c r="W14" s="38">
        <f>100*'en millions de francs'!W14/'en millions de francs'!W$4</f>
        <v>18.605826876699659</v>
      </c>
      <c r="X14" s="38">
        <f>100*'en millions de francs'!X14/'en millions de francs'!X$4</f>
        <v>18.664721828437152</v>
      </c>
      <c r="Y14" s="38">
        <f>100*'en millions de francs'!Y14/'en millions de francs'!Y$4</f>
        <v>18.585938457600168</v>
      </c>
      <c r="Z14" s="38">
        <f>100*'en millions de francs'!Z14/'en millions de francs'!Z$4</f>
        <v>18.617633496345157</v>
      </c>
      <c r="AA14" s="38">
        <f>100*'en millions de francs'!AA14/'en millions de francs'!AA$4</f>
        <v>18.463939203474762</v>
      </c>
      <c r="AB14" s="38">
        <f>100*'en millions de francs'!AB14/'en millions de francs'!AB$4</f>
        <v>18.367301976719389</v>
      </c>
      <c r="AC14" s="41">
        <f>100*'en millions de francs'!AC14/'en millions de francs'!AC$4</f>
        <v>18.427821670633765</v>
      </c>
      <c r="AD14" s="41">
        <f>100*'en millions de francs'!AD14/'en millions de francs'!AD$4</f>
        <v>18.444808460502859</v>
      </c>
      <c r="AE14" s="41">
        <f>100*'en millions de francs'!AE14/'en millions de francs'!AE$4</f>
        <v>19.067180554888829</v>
      </c>
      <c r="AF14" s="41">
        <f>100*'en millions de francs'!AF14/'en millions de francs'!AF$4</f>
        <v>19.434496765810309</v>
      </c>
      <c r="AG14" s="41">
        <f>100*'en millions de francs'!AG14/'en millions de francs'!AG$4</f>
        <v>19.846105104851556</v>
      </c>
      <c r="AH14" s="41">
        <f>100*'en millions de francs'!AH14/'en millions de francs'!AH$4</f>
        <v>19.463238829951671</v>
      </c>
      <c r="AI14" s="41">
        <v>19.705934927998154</v>
      </c>
    </row>
    <row r="15" spans="1:35" x14ac:dyDescent="0.2">
      <c r="A15" s="15" t="s">
        <v>13</v>
      </c>
      <c r="B15" s="15" t="str">
        <f>IF('en millions de francs'!B15="","",'en millions de francs'!B15)</f>
        <v>Cabinets médicaux, soins de base 2)</v>
      </c>
      <c r="C15" s="39" t="s">
        <v>4</v>
      </c>
      <c r="D15" s="39" t="s">
        <v>4</v>
      </c>
      <c r="E15" s="39" t="s">
        <v>4</v>
      </c>
      <c r="F15" s="39" t="s">
        <v>4</v>
      </c>
      <c r="G15" s="39" t="s">
        <v>4</v>
      </c>
      <c r="H15" s="39" t="s">
        <v>4</v>
      </c>
      <c r="I15" s="39" t="s">
        <v>4</v>
      </c>
      <c r="J15" s="39" t="s">
        <v>4</v>
      </c>
      <c r="K15" s="39" t="s">
        <v>4</v>
      </c>
      <c r="L15" s="39" t="s">
        <v>4</v>
      </c>
      <c r="M15" s="39" t="s">
        <v>4</v>
      </c>
      <c r="N15" s="39" t="s">
        <v>4</v>
      </c>
      <c r="O15" s="39" t="s">
        <v>4</v>
      </c>
      <c r="P15" s="39" t="s">
        <v>4</v>
      </c>
      <c r="Q15" s="39" t="s">
        <v>4</v>
      </c>
      <c r="R15" s="39" t="s">
        <v>4</v>
      </c>
      <c r="S15" s="39" t="s">
        <v>4</v>
      </c>
      <c r="T15" s="39" t="s">
        <v>4</v>
      </c>
      <c r="U15" s="39" t="s">
        <v>4</v>
      </c>
      <c r="V15" s="39" t="s">
        <v>4</v>
      </c>
      <c r="W15" s="39" t="s">
        <v>4</v>
      </c>
      <c r="X15" s="39" t="s">
        <v>4</v>
      </c>
      <c r="Y15" s="39" t="s">
        <v>4</v>
      </c>
      <c r="Z15" s="39" t="s">
        <v>4</v>
      </c>
      <c r="AA15" s="39" t="s">
        <v>4</v>
      </c>
      <c r="AB15" s="39">
        <f>100*'en millions de francs'!AB15/'en millions de francs'!AB$4</f>
        <v>8.1462984231440174</v>
      </c>
      <c r="AC15" s="39">
        <f>100*'en millions de francs'!AC15/'en millions de francs'!AC$4</f>
        <v>8.0485742833327585</v>
      </c>
      <c r="AD15" s="39">
        <f>100*'en millions de francs'!AD15/'en millions de francs'!AD$4</f>
        <v>7.9252011360099432</v>
      </c>
      <c r="AE15" s="39">
        <f>100*'en millions de francs'!AE15/'en millions de francs'!AE$4</f>
        <v>7.8392437683266234</v>
      </c>
      <c r="AF15" s="39">
        <f>100*'en millions de francs'!AF15/'en millions de francs'!AF$4</f>
        <v>7.6819574235298527</v>
      </c>
      <c r="AG15" s="39">
        <f>100*'en millions de francs'!AG15/'en millions de francs'!AG$4</f>
        <v>7.7624237651681227</v>
      </c>
      <c r="AH15" s="39">
        <f>100*'en millions de francs'!AH15/'en millions de francs'!AH$4</f>
        <v>7.491128392908367</v>
      </c>
      <c r="AI15" s="39">
        <v>7.1245435798037633</v>
      </c>
    </row>
    <row r="16" spans="1:35" x14ac:dyDescent="0.2">
      <c r="A16" s="15" t="s">
        <v>14</v>
      </c>
      <c r="B16" s="15" t="str">
        <f>IF('en millions de francs'!B16="","",'en millions de francs'!B16)</f>
        <v>Cabinets médicaux, psychiatrie 2)</v>
      </c>
      <c r="C16" s="40" t="s">
        <v>4</v>
      </c>
      <c r="D16" s="40" t="s">
        <v>4</v>
      </c>
      <c r="E16" s="40" t="s">
        <v>4</v>
      </c>
      <c r="F16" s="40" t="s">
        <v>4</v>
      </c>
      <c r="G16" s="40" t="s">
        <v>4</v>
      </c>
      <c r="H16" s="40" t="s">
        <v>4</v>
      </c>
      <c r="I16" s="40" t="s">
        <v>4</v>
      </c>
      <c r="J16" s="40" t="s">
        <v>4</v>
      </c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4</v>
      </c>
      <c r="P16" s="40" t="s">
        <v>4</v>
      </c>
      <c r="Q16" s="40" t="s">
        <v>4</v>
      </c>
      <c r="R16" s="40" t="s">
        <v>4</v>
      </c>
      <c r="S16" s="40" t="s">
        <v>4</v>
      </c>
      <c r="T16" s="40" t="s">
        <v>4</v>
      </c>
      <c r="U16" s="40" t="s">
        <v>4</v>
      </c>
      <c r="V16" s="40" t="s">
        <v>4</v>
      </c>
      <c r="W16" s="40" t="s">
        <v>4</v>
      </c>
      <c r="X16" s="40" t="s">
        <v>4</v>
      </c>
      <c r="Y16" s="40" t="s">
        <v>4</v>
      </c>
      <c r="Z16" s="40" t="s">
        <v>4</v>
      </c>
      <c r="AA16" s="40" t="s">
        <v>4</v>
      </c>
      <c r="AB16" s="40">
        <f>100*'en millions de francs'!AB16/'en millions de francs'!AB$4</f>
        <v>1.5314542344973652</v>
      </c>
      <c r="AC16" s="39">
        <f>100*'en millions de francs'!AC16/'en millions de francs'!AC$4</f>
        <v>1.5602478100914456</v>
      </c>
      <c r="AD16" s="39">
        <f>100*'en millions de francs'!AD16/'en millions de francs'!AD$4</f>
        <v>1.5738750500109724</v>
      </c>
      <c r="AE16" s="39">
        <f>100*'en millions de francs'!AE16/'en millions de francs'!AE$4</f>
        <v>1.6317274180706767</v>
      </c>
      <c r="AF16" s="39">
        <f>100*'en millions de francs'!AF16/'en millions de francs'!AF$4</f>
        <v>1.646542500507127</v>
      </c>
      <c r="AG16" s="39">
        <f>100*'en millions de francs'!AG16/'en millions de francs'!AG$4</f>
        <v>1.6659749442496388</v>
      </c>
      <c r="AH16" s="39">
        <f>100*'en millions de francs'!AH16/'en millions de francs'!AH$4</f>
        <v>1.6635735579340827</v>
      </c>
      <c r="AI16" s="39">
        <v>1.6830090437025971</v>
      </c>
    </row>
    <row r="17" spans="1:35" x14ac:dyDescent="0.2">
      <c r="A17" s="15" t="s">
        <v>15</v>
      </c>
      <c r="B17" s="15" t="str">
        <f>IF('en millions de francs'!B17="","",'en millions de francs'!B17)</f>
        <v>Cabinets médicaux, radiologues 2)</v>
      </c>
      <c r="C17" s="40" t="s">
        <v>4</v>
      </c>
      <c r="D17" s="40" t="s">
        <v>4</v>
      </c>
      <c r="E17" s="40" t="s">
        <v>4</v>
      </c>
      <c r="F17" s="40" t="s">
        <v>4</v>
      </c>
      <c r="G17" s="40" t="s">
        <v>4</v>
      </c>
      <c r="H17" s="40" t="s">
        <v>4</v>
      </c>
      <c r="I17" s="40" t="s">
        <v>4</v>
      </c>
      <c r="J17" s="40" t="s">
        <v>4</v>
      </c>
      <c r="K17" s="40" t="s">
        <v>4</v>
      </c>
      <c r="L17" s="40" t="s">
        <v>4</v>
      </c>
      <c r="M17" s="40" t="s">
        <v>4</v>
      </c>
      <c r="N17" s="40" t="s">
        <v>4</v>
      </c>
      <c r="O17" s="40" t="s">
        <v>4</v>
      </c>
      <c r="P17" s="40" t="s">
        <v>4</v>
      </c>
      <c r="Q17" s="40" t="s">
        <v>4</v>
      </c>
      <c r="R17" s="40" t="s">
        <v>4</v>
      </c>
      <c r="S17" s="40" t="s">
        <v>4</v>
      </c>
      <c r="T17" s="40" t="s">
        <v>4</v>
      </c>
      <c r="U17" s="40" t="s">
        <v>4</v>
      </c>
      <c r="V17" s="40" t="s">
        <v>4</v>
      </c>
      <c r="W17" s="40" t="s">
        <v>4</v>
      </c>
      <c r="X17" s="40" t="s">
        <v>4</v>
      </c>
      <c r="Y17" s="40" t="s">
        <v>4</v>
      </c>
      <c r="Z17" s="40" t="s">
        <v>4</v>
      </c>
      <c r="AA17" s="40" t="s">
        <v>4</v>
      </c>
      <c r="AB17" s="40">
        <f>100*'en millions de francs'!AB17/'en millions de francs'!AB$4</f>
        <v>0.6143212961205029</v>
      </c>
      <c r="AC17" s="39">
        <f>100*'en millions de francs'!AC17/'en millions de francs'!AC$4</f>
        <v>0.6247114536626438</v>
      </c>
      <c r="AD17" s="39">
        <f>100*'en millions de francs'!AD17/'en millions de francs'!AD$4</f>
        <v>0.64075018837857312</v>
      </c>
      <c r="AE17" s="39">
        <f>100*'en millions de francs'!AE17/'en millions de francs'!AE$4</f>
        <v>0.67872526527519561</v>
      </c>
      <c r="AF17" s="39">
        <f>100*'en millions de francs'!AF17/'en millions de francs'!AF$4</f>
        <v>0.72523689089921095</v>
      </c>
      <c r="AG17" s="39">
        <f>100*'en millions de francs'!AG17/'en millions de francs'!AG$4</f>
        <v>0.73822451532041133</v>
      </c>
      <c r="AH17" s="39">
        <f>100*'en millions de francs'!AH17/'en millions de francs'!AH$4</f>
        <v>0.72871938041186091</v>
      </c>
      <c r="AI17" s="39">
        <v>0.72640665415298855</v>
      </c>
    </row>
    <row r="18" spans="1:35" x14ac:dyDescent="0.2">
      <c r="A18" s="15" t="s">
        <v>16</v>
      </c>
      <c r="B18" s="15" t="str">
        <f>IF('en millions de francs'!B18="","",'en millions de francs'!B18)</f>
        <v>Cabinets médicaux, spécialistes, sans chirurgie 2)</v>
      </c>
      <c r="C18" s="40" t="s">
        <v>4</v>
      </c>
      <c r="D18" s="40" t="s">
        <v>4</v>
      </c>
      <c r="E18" s="40" t="s">
        <v>4</v>
      </c>
      <c r="F18" s="40" t="s">
        <v>4</v>
      </c>
      <c r="G18" s="40" t="s">
        <v>4</v>
      </c>
      <c r="H18" s="40" t="s">
        <v>4</v>
      </c>
      <c r="I18" s="40" t="s">
        <v>4</v>
      </c>
      <c r="J18" s="40" t="s">
        <v>4</v>
      </c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4</v>
      </c>
      <c r="P18" s="40" t="s">
        <v>4</v>
      </c>
      <c r="Q18" s="40" t="s">
        <v>4</v>
      </c>
      <c r="R18" s="40" t="s">
        <v>4</v>
      </c>
      <c r="S18" s="40" t="s">
        <v>4</v>
      </c>
      <c r="T18" s="40" t="s">
        <v>4</v>
      </c>
      <c r="U18" s="40" t="s">
        <v>4</v>
      </c>
      <c r="V18" s="40" t="s">
        <v>4</v>
      </c>
      <c r="W18" s="40" t="s">
        <v>4</v>
      </c>
      <c r="X18" s="40" t="s">
        <v>4</v>
      </c>
      <c r="Y18" s="40" t="s">
        <v>4</v>
      </c>
      <c r="Z18" s="40" t="s">
        <v>4</v>
      </c>
      <c r="AA18" s="40" t="s">
        <v>4</v>
      </c>
      <c r="AB18" s="40">
        <f>100*'en millions de francs'!AB18/'en millions de francs'!AB$4</f>
        <v>5.5202650916221305</v>
      </c>
      <c r="AC18" s="39">
        <f>100*'en millions de francs'!AC18/'en millions de francs'!AC$4</f>
        <v>5.514012487747201</v>
      </c>
      <c r="AD18" s="39">
        <f>100*'en millions de francs'!AD18/'en millions de francs'!AD$4</f>
        <v>5.4634628176150422</v>
      </c>
      <c r="AE18" s="39">
        <f>100*'en millions de francs'!AE18/'en millions de francs'!AE$4</f>
        <v>5.6787692372049428</v>
      </c>
      <c r="AF18" s="39">
        <f>100*'en millions de francs'!AF18/'en millions de francs'!AF$4</f>
        <v>5.8092959178237162</v>
      </c>
      <c r="AG18" s="39">
        <f>100*'en millions de francs'!AG18/'en millions de francs'!AG$4</f>
        <v>5.8144255637631472</v>
      </c>
      <c r="AH18" s="39">
        <f>100*'en millions de francs'!AH18/'en millions de francs'!AH$4</f>
        <v>5.6136736423670044</v>
      </c>
      <c r="AI18" s="39">
        <v>5.6696902406395324</v>
      </c>
    </row>
    <row r="19" spans="1:35" x14ac:dyDescent="0.2">
      <c r="A19" s="15" t="s">
        <v>17</v>
      </c>
      <c r="B19" s="15" t="str">
        <f>IF('en millions de francs'!B19="","",'en millions de francs'!B19)</f>
        <v>Cabinets médicaux, spécialistes, avec chirurgie 2)</v>
      </c>
      <c r="C19" s="40" t="s">
        <v>4</v>
      </c>
      <c r="D19" s="40" t="s">
        <v>4</v>
      </c>
      <c r="E19" s="40" t="s">
        <v>4</v>
      </c>
      <c r="F19" s="40" t="s">
        <v>4</v>
      </c>
      <c r="G19" s="40" t="s">
        <v>4</v>
      </c>
      <c r="H19" s="40" t="s">
        <v>4</v>
      </c>
      <c r="I19" s="40" t="s">
        <v>4</v>
      </c>
      <c r="J19" s="40" t="s">
        <v>4</v>
      </c>
      <c r="K19" s="40" t="s">
        <v>4</v>
      </c>
      <c r="L19" s="40" t="s">
        <v>4</v>
      </c>
      <c r="M19" s="40" t="s">
        <v>4</v>
      </c>
      <c r="N19" s="40" t="s">
        <v>4</v>
      </c>
      <c r="O19" s="40" t="s">
        <v>4</v>
      </c>
      <c r="P19" s="40" t="s">
        <v>4</v>
      </c>
      <c r="Q19" s="40" t="s">
        <v>4</v>
      </c>
      <c r="R19" s="40" t="s">
        <v>4</v>
      </c>
      <c r="S19" s="40" t="s">
        <v>4</v>
      </c>
      <c r="T19" s="40" t="s">
        <v>4</v>
      </c>
      <c r="U19" s="40" t="s">
        <v>4</v>
      </c>
      <c r="V19" s="40" t="s">
        <v>4</v>
      </c>
      <c r="W19" s="40" t="s">
        <v>4</v>
      </c>
      <c r="X19" s="40" t="s">
        <v>4</v>
      </c>
      <c r="Y19" s="40" t="s">
        <v>4</v>
      </c>
      <c r="Z19" s="40" t="s">
        <v>4</v>
      </c>
      <c r="AA19" s="40" t="s">
        <v>4</v>
      </c>
      <c r="AB19" s="40">
        <f>100*'en millions de francs'!AB19/'en millions de francs'!AB$4</f>
        <v>2.1207669058111986</v>
      </c>
      <c r="AC19" s="39">
        <f>100*'en millions de francs'!AC19/'en millions de francs'!AC$4</f>
        <v>2.0966521655385133</v>
      </c>
      <c r="AD19" s="39">
        <f>100*'en millions de francs'!AD19/'en millions de francs'!AD$4</f>
        <v>2.1414161780543455</v>
      </c>
      <c r="AE19" s="39">
        <f>100*'en millions de francs'!AE19/'en millions de francs'!AE$4</f>
        <v>2.3050794128437353</v>
      </c>
      <c r="AF19" s="39">
        <f>100*'en millions de francs'!AF19/'en millions de francs'!AF$4</f>
        <v>2.4312156475986426</v>
      </c>
      <c r="AG19" s="39">
        <f>100*'en millions de francs'!AG19/'en millions de francs'!AG$4</f>
        <v>2.5219296374064379</v>
      </c>
      <c r="AH19" s="39">
        <f>100*'en millions de francs'!AH19/'en millions de francs'!AH$4</f>
        <v>2.472512824234284</v>
      </c>
      <c r="AI19" s="39">
        <v>2.5477840381309638</v>
      </c>
    </row>
    <row r="20" spans="1:35" x14ac:dyDescent="0.2">
      <c r="A20" s="15" t="s">
        <v>18</v>
      </c>
      <c r="B20" s="15" t="str">
        <f>IF('en millions de francs'!B20="","",'en millions de francs'!B20)</f>
        <v>Cabinets médicaux, cabinets de groupe 2)</v>
      </c>
      <c r="C20" s="40" t="s">
        <v>4</v>
      </c>
      <c r="D20" s="40" t="s">
        <v>4</v>
      </c>
      <c r="E20" s="40" t="s">
        <v>4</v>
      </c>
      <c r="F20" s="40" t="s">
        <v>4</v>
      </c>
      <c r="G20" s="40" t="s">
        <v>4</v>
      </c>
      <c r="H20" s="40" t="s">
        <v>4</v>
      </c>
      <c r="I20" s="40" t="s">
        <v>4</v>
      </c>
      <c r="J20" s="40" t="s">
        <v>4</v>
      </c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 t="s">
        <v>4</v>
      </c>
      <c r="R20" s="40" t="s">
        <v>4</v>
      </c>
      <c r="S20" s="40" t="s">
        <v>4</v>
      </c>
      <c r="T20" s="40" t="s">
        <v>4</v>
      </c>
      <c r="U20" s="40" t="s">
        <v>4</v>
      </c>
      <c r="V20" s="40" t="s">
        <v>4</v>
      </c>
      <c r="W20" s="40" t="s">
        <v>4</v>
      </c>
      <c r="X20" s="40" t="s">
        <v>4</v>
      </c>
      <c r="Y20" s="40" t="s">
        <v>4</v>
      </c>
      <c r="Z20" s="40" t="s">
        <v>4</v>
      </c>
      <c r="AA20" s="40" t="s">
        <v>4</v>
      </c>
      <c r="AB20" s="40">
        <f>100*'en millions de francs'!AB20/'en millions de francs'!AB$4</f>
        <v>0.43419602552417325</v>
      </c>
      <c r="AC20" s="39">
        <f>100*'en millions de francs'!AC20/'en millions de francs'!AC$4</f>
        <v>0.58362347026120875</v>
      </c>
      <c r="AD20" s="39">
        <f>100*'en millions de francs'!AD20/'en millions de francs'!AD$4</f>
        <v>0.70010309043398</v>
      </c>
      <c r="AE20" s="39">
        <f>100*'en millions de francs'!AE20/'en millions de francs'!AE$4</f>
        <v>0.93363545316765362</v>
      </c>
      <c r="AF20" s="39">
        <f>100*'en millions de francs'!AF20/'en millions de francs'!AF$4</f>
        <v>1.1402483854517573</v>
      </c>
      <c r="AG20" s="39">
        <f>100*'en millions de francs'!AG20/'en millions de francs'!AG$4</f>
        <v>1.3431266789437988</v>
      </c>
      <c r="AH20" s="39">
        <f>100*'en millions de francs'!AH20/'en millions de francs'!AH$4</f>
        <v>1.4936310320960733</v>
      </c>
      <c r="AI20" s="39">
        <v>1.9545013715683097</v>
      </c>
    </row>
    <row r="21" spans="1:35" x14ac:dyDescent="0.2">
      <c r="A21" s="13" t="s">
        <v>19</v>
      </c>
      <c r="B21" s="13" t="str">
        <f>IF('en millions de francs'!B21="","",'en millions de francs'!B21)</f>
        <v>Cabinets dentaires, cliniques dentaires</v>
      </c>
      <c r="C21" s="38">
        <f>100*'en millions de francs'!C21/'en millions de francs'!C$4</f>
        <v>8.3319129537899315</v>
      </c>
      <c r="D21" s="38">
        <f>100*'en millions de francs'!D21/'en millions de francs'!D$4</f>
        <v>8.0932552993906324</v>
      </c>
      <c r="E21" s="38">
        <f>100*'en millions de francs'!E21/'en millions de francs'!E$4</f>
        <v>7.9347773458496453</v>
      </c>
      <c r="F21" s="38">
        <f>100*'en millions de francs'!F21/'en millions de francs'!F$4</f>
        <v>7.743366250995817</v>
      </c>
      <c r="G21" s="38">
        <f>100*'en millions de francs'!G21/'en millions de francs'!G$4</f>
        <v>7.462376616438914</v>
      </c>
      <c r="H21" s="38">
        <f>100*'en millions de francs'!H21/'en millions de francs'!H$4</f>
        <v>7.2281672214271735</v>
      </c>
      <c r="I21" s="38">
        <f>100*'en millions de francs'!I21/'en millions de francs'!I$4</f>
        <v>7.0618692852625315</v>
      </c>
      <c r="J21" s="38">
        <f>100*'en millions de francs'!J21/'en millions de francs'!J$4</f>
        <v>7.1132870619339528</v>
      </c>
      <c r="K21" s="38">
        <f>100*'en millions de francs'!K21/'en millions de francs'!K$4</f>
        <v>6.9332058588018297</v>
      </c>
      <c r="L21" s="38">
        <f>100*'en millions de francs'!L21/'en millions de francs'!L$4</f>
        <v>7.2588127731928882</v>
      </c>
      <c r="M21" s="38">
        <f>100*'en millions de francs'!M21/'en millions de francs'!M$4</f>
        <v>7.1692533072092042</v>
      </c>
      <c r="N21" s="38">
        <f>100*'en millions de francs'!N21/'en millions de francs'!N$4</f>
        <v>6.9794212325651221</v>
      </c>
      <c r="O21" s="38">
        <f>100*'en millions de francs'!O21/'en millions de francs'!O$4</f>
        <v>6.886113651080918</v>
      </c>
      <c r="P21" s="38">
        <f>100*'en millions de francs'!P21/'en millions de francs'!P$4</f>
        <v>6.7031572776056523</v>
      </c>
      <c r="Q21" s="38">
        <f>100*'en millions de francs'!Q21/'en millions de francs'!Q$4</f>
        <v>6.4966515694141274</v>
      </c>
      <c r="R21" s="38">
        <f>100*'en millions de francs'!R21/'en millions de francs'!R$4</f>
        <v>6.4815078627191749</v>
      </c>
      <c r="S21" s="38">
        <f>100*'en millions de francs'!S21/'en millions de francs'!S$4</f>
        <v>6.2753451025113387</v>
      </c>
      <c r="T21" s="38">
        <f>100*'en millions de francs'!T21/'en millions de francs'!T$4</f>
        <v>6.1345156334342503</v>
      </c>
      <c r="U21" s="38">
        <f>100*'en millions de francs'!U21/'en millions de francs'!U$4</f>
        <v>6.1096318101759515</v>
      </c>
      <c r="V21" s="38">
        <f>100*'en millions de francs'!V21/'en millions de francs'!V$4</f>
        <v>6.0729319239039121</v>
      </c>
      <c r="W21" s="38">
        <f>100*'en millions de francs'!W21/'en millions de francs'!W$4</f>
        <v>6.0829650929664023</v>
      </c>
      <c r="X21" s="38">
        <f>100*'en millions de francs'!X21/'en millions de francs'!X$4</f>
        <v>6.2712503233228798</v>
      </c>
      <c r="Y21" s="38">
        <f>100*'en millions de francs'!Y21/'en millions de francs'!Y$4</f>
        <v>6.2672742466109872</v>
      </c>
      <c r="Z21" s="38">
        <f>100*'en millions de francs'!Z21/'en millions de francs'!Z$4</f>
        <v>6.1072138707969579</v>
      </c>
      <c r="AA21" s="38">
        <f>100*'en millions de francs'!AA21/'en millions de francs'!AA$4</f>
        <v>5.9315433579164178</v>
      </c>
      <c r="AB21" s="38">
        <f>100*'en millions de francs'!AB21/'en millions de francs'!AB$4</f>
        <v>5.9250193283833079</v>
      </c>
      <c r="AC21" s="41">
        <f>100*'en millions de francs'!AC21/'en millions de francs'!AC$4</f>
        <v>5.8219653586724878</v>
      </c>
      <c r="AD21" s="41">
        <f>100*'en millions de francs'!AD21/'en millions de francs'!AD$4</f>
        <v>5.7437542784342126</v>
      </c>
      <c r="AE21" s="41">
        <f>100*'en millions de francs'!AE21/'en millions de francs'!AE$4</f>
        <v>5.6265265764959214</v>
      </c>
      <c r="AF21" s="41">
        <f>100*'en millions de francs'!AF21/'en millions de francs'!AF$4</f>
        <v>5.5639296845433552</v>
      </c>
      <c r="AG21" s="41">
        <f>100*'en millions de francs'!AG21/'en millions de francs'!AG$4</f>
        <v>5.2332989028646839</v>
      </c>
      <c r="AH21" s="41">
        <f>100*'en millions de francs'!AH21/'en millions de francs'!AH$4</f>
        <v>4.9735142855696397</v>
      </c>
      <c r="AI21" s="41">
        <v>5.1038323043379776</v>
      </c>
    </row>
    <row r="22" spans="1:35" x14ac:dyDescent="0.2">
      <c r="A22" s="15" t="s">
        <v>20</v>
      </c>
      <c r="B22" s="15" t="str">
        <f>IF('en millions de francs'!B22="","",'en millions de francs'!B22)</f>
        <v>Cabinets dentaires</v>
      </c>
      <c r="C22" s="39" t="s">
        <v>4</v>
      </c>
      <c r="D22" s="39" t="s">
        <v>4</v>
      </c>
      <c r="E22" s="39" t="s">
        <v>4</v>
      </c>
      <c r="F22" s="39" t="s">
        <v>4</v>
      </c>
      <c r="G22" s="39" t="s">
        <v>4</v>
      </c>
      <c r="H22" s="39" t="s">
        <v>4</v>
      </c>
      <c r="I22" s="39" t="s">
        <v>4</v>
      </c>
      <c r="J22" s="39" t="s">
        <v>4</v>
      </c>
      <c r="K22" s="39" t="s">
        <v>4</v>
      </c>
      <c r="L22" s="39" t="s">
        <v>4</v>
      </c>
      <c r="M22" s="39" t="s">
        <v>4</v>
      </c>
      <c r="N22" s="39" t="s">
        <v>4</v>
      </c>
      <c r="O22" s="39" t="s">
        <v>4</v>
      </c>
      <c r="P22" s="39" t="s">
        <v>4</v>
      </c>
      <c r="Q22" s="39" t="s">
        <v>4</v>
      </c>
      <c r="R22" s="39" t="s">
        <v>4</v>
      </c>
      <c r="S22" s="39" t="s">
        <v>4</v>
      </c>
      <c r="T22" s="39" t="s">
        <v>4</v>
      </c>
      <c r="U22" s="39" t="s">
        <v>4</v>
      </c>
      <c r="V22" s="39" t="s">
        <v>4</v>
      </c>
      <c r="W22" s="39" t="s">
        <v>4</v>
      </c>
      <c r="X22" s="39" t="s">
        <v>4</v>
      </c>
      <c r="Y22" s="39" t="s">
        <v>4</v>
      </c>
      <c r="Z22" s="39" t="s">
        <v>4</v>
      </c>
      <c r="AA22" s="39" t="s">
        <v>4</v>
      </c>
      <c r="AB22" s="39">
        <f>100*'en millions de francs'!AB22/'en millions de francs'!AB$4</f>
        <v>5.8162194081224632</v>
      </c>
      <c r="AC22" s="39">
        <f>100*'en millions de francs'!AC22/'en millions de francs'!AC$4</f>
        <v>5.7206882206119598</v>
      </c>
      <c r="AD22" s="39">
        <f>100*'en millions de francs'!AD22/'en millions de francs'!AD$4</f>
        <v>5.6424659395835937</v>
      </c>
      <c r="AE22" s="39">
        <f>100*'en millions de francs'!AE22/'en millions de francs'!AE$4</f>
        <v>5.5434351443268817</v>
      </c>
      <c r="AF22" s="39">
        <f>100*'en millions de francs'!AF22/'en millions de francs'!AF$4</f>
        <v>5.4930985772896141</v>
      </c>
      <c r="AG22" s="39">
        <f>100*'en millions de francs'!AG22/'en millions de francs'!AG$4</f>
        <v>5.170619635993849</v>
      </c>
      <c r="AH22" s="39">
        <f>100*'en millions de francs'!AH22/'en millions de francs'!AH$4</f>
        <v>4.9146923527274193</v>
      </c>
      <c r="AI22" s="39">
        <v>5.0468830964279592</v>
      </c>
    </row>
    <row r="23" spans="1:35" x14ac:dyDescent="0.2">
      <c r="A23" s="15" t="s">
        <v>21</v>
      </c>
      <c r="B23" s="15" t="str">
        <f>IF('en millions de francs'!B23="","",'en millions de francs'!B23)</f>
        <v>Cliniques dentaires universitaires</v>
      </c>
      <c r="C23" s="40" t="s">
        <v>4</v>
      </c>
      <c r="D23" s="40" t="s">
        <v>4</v>
      </c>
      <c r="E23" s="40" t="s">
        <v>4</v>
      </c>
      <c r="F23" s="40" t="s">
        <v>4</v>
      </c>
      <c r="G23" s="40" t="s">
        <v>4</v>
      </c>
      <c r="H23" s="40" t="s">
        <v>4</v>
      </c>
      <c r="I23" s="40" t="s">
        <v>4</v>
      </c>
      <c r="J23" s="40" t="s">
        <v>4</v>
      </c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 t="s">
        <v>4</v>
      </c>
      <c r="R23" s="40" t="s">
        <v>4</v>
      </c>
      <c r="S23" s="40" t="s">
        <v>4</v>
      </c>
      <c r="T23" s="40" t="s">
        <v>4</v>
      </c>
      <c r="U23" s="40" t="s">
        <v>4</v>
      </c>
      <c r="V23" s="40" t="s">
        <v>4</v>
      </c>
      <c r="W23" s="40" t="s">
        <v>4</v>
      </c>
      <c r="X23" s="40" t="s">
        <v>4</v>
      </c>
      <c r="Y23" s="40" t="s">
        <v>4</v>
      </c>
      <c r="Z23" s="40" t="s">
        <v>4</v>
      </c>
      <c r="AA23" s="40" t="s">
        <v>4</v>
      </c>
      <c r="AB23" s="40">
        <f>100*'en millions de francs'!AB23/'en millions de francs'!AB$4</f>
        <v>0.10879992026084463</v>
      </c>
      <c r="AC23" s="39">
        <f>100*'en millions de francs'!AC23/'en millions de francs'!AC$4</f>
        <v>0.10127713806052775</v>
      </c>
      <c r="AD23" s="39">
        <f>100*'en millions de francs'!AD23/'en millions de francs'!AD$4</f>
        <v>0.10128833885061865</v>
      </c>
      <c r="AE23" s="39">
        <f>100*'en millions de francs'!AE23/'en millions de francs'!AE$4</f>
        <v>8.3091432169039123E-2</v>
      </c>
      <c r="AF23" s="39">
        <f>100*'en millions de francs'!AF23/'en millions de francs'!AF$4</f>
        <v>7.0831107253740505E-2</v>
      </c>
      <c r="AG23" s="39">
        <f>100*'en millions de francs'!AG23/'en millions de francs'!AG$4</f>
        <v>6.2679266870834235E-2</v>
      </c>
      <c r="AH23" s="39">
        <f>100*'en millions de francs'!AH23/'en millions de francs'!AH$4</f>
        <v>5.8821932842220398E-2</v>
      </c>
      <c r="AI23" s="39">
        <v>5.6949207910018687E-2</v>
      </c>
    </row>
    <row r="24" spans="1:35" x14ac:dyDescent="0.2">
      <c r="A24" s="13" t="s">
        <v>22</v>
      </c>
      <c r="B24" s="13" t="str">
        <f>IF('en millions de francs'!B24="","",'en millions de francs'!B24)</f>
        <v>Autres prestataires de services ambulatoires</v>
      </c>
      <c r="C24" s="38">
        <f>100*'en millions de francs'!C24/'en millions de francs'!C$4</f>
        <v>3.9819617621645929</v>
      </c>
      <c r="D24" s="38">
        <f>100*'en millions de francs'!D24/'en millions de francs'!D$4</f>
        <v>3.9728496422218087</v>
      </c>
      <c r="E24" s="38">
        <f>100*'en millions de francs'!E24/'en millions de francs'!E$4</f>
        <v>4.1420903011630763</v>
      </c>
      <c r="F24" s="38">
        <f>100*'en millions de francs'!F24/'en millions de francs'!F$4</f>
        <v>4.0496100103238959</v>
      </c>
      <c r="G24" s="38">
        <f>100*'en millions de francs'!G24/'en millions de francs'!G$4</f>
        <v>4.3168662822107917</v>
      </c>
      <c r="H24" s="38">
        <f>100*'en millions de francs'!H24/'en millions de francs'!H$4</f>
        <v>4.2933151807158918</v>
      </c>
      <c r="I24" s="38">
        <f>100*'en millions de francs'!I24/'en millions de francs'!I$4</f>
        <v>4.224641094652748</v>
      </c>
      <c r="J24" s="38">
        <f>100*'en millions de francs'!J24/'en millions de francs'!J$4</f>
        <v>4.3740095893223918</v>
      </c>
      <c r="K24" s="38">
        <f>100*'en millions de francs'!K24/'en millions de francs'!K$4</f>
        <v>4.6308065226822146</v>
      </c>
      <c r="L24" s="38">
        <f>100*'en millions de francs'!L24/'en millions de francs'!L$4</f>
        <v>4.7852990808976079</v>
      </c>
      <c r="M24" s="38">
        <f>100*'en millions de francs'!M24/'en millions de francs'!M$4</f>
        <v>4.951809907020789</v>
      </c>
      <c r="N24" s="38">
        <f>100*'en millions de francs'!N24/'en millions de francs'!N$4</f>
        <v>4.9879402247507372</v>
      </c>
      <c r="O24" s="38">
        <f>100*'en millions de francs'!O24/'en millions de francs'!O$4</f>
        <v>4.9364860540598405</v>
      </c>
      <c r="P24" s="38">
        <f>100*'en millions de francs'!P24/'en millions de francs'!P$4</f>
        <v>4.9961413838265871</v>
      </c>
      <c r="Q24" s="38">
        <f>100*'en millions de francs'!Q24/'en millions de francs'!Q$4</f>
        <v>5.0468444662208416</v>
      </c>
      <c r="R24" s="38">
        <f>100*'en millions de francs'!R24/'en millions de francs'!R$4</f>
        <v>5.0018789092371039</v>
      </c>
      <c r="S24" s="38">
        <f>100*'en millions de francs'!S24/'en millions de francs'!S$4</f>
        <v>5.0066945109375007</v>
      </c>
      <c r="T24" s="38">
        <f>100*'en millions de francs'!T24/'en millions de francs'!T$4</f>
        <v>5.0014191857522201</v>
      </c>
      <c r="U24" s="38">
        <f>100*'en millions de francs'!U24/'en millions de francs'!U$4</f>
        <v>4.8959003515988808</v>
      </c>
      <c r="V24" s="38">
        <f>100*'en millions de francs'!V24/'en millions de francs'!V$4</f>
        <v>5.1588020802661312</v>
      </c>
      <c r="W24" s="38">
        <f>100*'en millions de francs'!W24/'en millions de francs'!W$4</f>
        <v>5.3500045344020153</v>
      </c>
      <c r="X24" s="38">
        <f>100*'en millions de francs'!X24/'en millions de francs'!X$4</f>
        <v>5.4028652903855727</v>
      </c>
      <c r="Y24" s="38">
        <f>100*'en millions de francs'!Y24/'en millions de francs'!Y$4</f>
        <v>5.3926093432477424</v>
      </c>
      <c r="Z24" s="38">
        <f>100*'en millions de francs'!Z24/'en millions de francs'!Z$4</f>
        <v>5.3267816671213195</v>
      </c>
      <c r="AA24" s="38">
        <f>100*'en millions de francs'!AA24/'en millions de francs'!AA$4</f>
        <v>5.3550596473739835</v>
      </c>
      <c r="AB24" s="38">
        <f>100*'en millions de francs'!AB24/'en millions de francs'!AB$4</f>
        <v>5.5957341023485361</v>
      </c>
      <c r="AC24" s="41">
        <f>100*'en millions de francs'!AC24/'en millions de francs'!AC$4</f>
        <v>5.6048672229112588</v>
      </c>
      <c r="AD24" s="41">
        <f>100*'en millions de francs'!AD24/'en millions de francs'!AD$4</f>
        <v>5.6745754823386392</v>
      </c>
      <c r="AE24" s="41">
        <f>100*'en millions de francs'!AE24/'en millions de francs'!AE$4</f>
        <v>5.731294195001527</v>
      </c>
      <c r="AF24" s="41">
        <f>100*'en millions de francs'!AF24/'en millions de francs'!AF$4</f>
        <v>5.9076441632850578</v>
      </c>
      <c r="AG24" s="41">
        <f>100*'en millions de francs'!AG24/'en millions de francs'!AG$4</f>
        <v>6.2407726836626622</v>
      </c>
      <c r="AH24" s="41">
        <f>100*'en millions de francs'!AH24/'en millions de francs'!AH$4</f>
        <v>6.6128767935888524</v>
      </c>
      <c r="AI24" s="41">
        <v>6.7893264782302376</v>
      </c>
    </row>
    <row r="25" spans="1:35" x14ac:dyDescent="0.2">
      <c r="A25" s="15" t="s">
        <v>23</v>
      </c>
      <c r="B25" s="15" t="str">
        <f>IF('en millions de francs'!B25="","",'en millions de francs'!B25)</f>
        <v>Psychothérapeutes 2)</v>
      </c>
      <c r="C25" s="39" t="s">
        <v>4</v>
      </c>
      <c r="D25" s="39" t="s">
        <v>4</v>
      </c>
      <c r="E25" s="39" t="s">
        <v>4</v>
      </c>
      <c r="F25" s="39" t="s">
        <v>4</v>
      </c>
      <c r="G25" s="39" t="s">
        <v>4</v>
      </c>
      <c r="H25" s="39" t="s">
        <v>4</v>
      </c>
      <c r="I25" s="39" t="s">
        <v>4</v>
      </c>
      <c r="J25" s="39" t="s">
        <v>4</v>
      </c>
      <c r="K25" s="39" t="s">
        <v>4</v>
      </c>
      <c r="L25" s="39" t="s">
        <v>4</v>
      </c>
      <c r="M25" s="39" t="s">
        <v>4</v>
      </c>
      <c r="N25" s="39" t="s">
        <v>4</v>
      </c>
      <c r="O25" s="39" t="s">
        <v>4</v>
      </c>
      <c r="P25" s="39" t="s">
        <v>4</v>
      </c>
      <c r="Q25" s="39" t="s">
        <v>4</v>
      </c>
      <c r="R25" s="39" t="s">
        <v>4</v>
      </c>
      <c r="S25" s="39" t="s">
        <v>4</v>
      </c>
      <c r="T25" s="39" t="s">
        <v>4</v>
      </c>
      <c r="U25" s="39" t="s">
        <v>4</v>
      </c>
      <c r="V25" s="39" t="s">
        <v>4</v>
      </c>
      <c r="W25" s="39" t="s">
        <v>4</v>
      </c>
      <c r="X25" s="39" t="s">
        <v>4</v>
      </c>
      <c r="Y25" s="39" t="s">
        <v>4</v>
      </c>
      <c r="Z25" s="39" t="s">
        <v>4</v>
      </c>
      <c r="AA25" s="39" t="s">
        <v>4</v>
      </c>
      <c r="AB25" s="39">
        <f>100*'en millions de francs'!AB25/'en millions de francs'!AB$4</f>
        <v>0.58904151310069353</v>
      </c>
      <c r="AC25" s="39">
        <f>100*'en millions de francs'!AC25/'en millions de francs'!AC$4</f>
        <v>0.58752452683348944</v>
      </c>
      <c r="AD25" s="39">
        <f>100*'en millions de francs'!AD25/'en millions de francs'!AD$4</f>
        <v>0.58619185766756665</v>
      </c>
      <c r="AE25" s="39">
        <f>100*'en millions de francs'!AE25/'en millions de francs'!AE$4</f>
        <v>0.59900227163770225</v>
      </c>
      <c r="AF25" s="39">
        <f>100*'en millions de francs'!AF25/'en millions de francs'!AF$4</f>
        <v>0.6503584736997392</v>
      </c>
      <c r="AG25" s="39">
        <f>100*'en millions de francs'!AG25/'en millions de francs'!AG$4</f>
        <v>0.70033453243027277</v>
      </c>
      <c r="AH25" s="39">
        <f>100*'en millions de francs'!AH25/'en millions de francs'!AH$4</f>
        <v>0.75622820653759515</v>
      </c>
      <c r="AI25" s="39">
        <v>0.78375438685293086</v>
      </c>
    </row>
    <row r="26" spans="1:35" x14ac:dyDescent="0.2">
      <c r="A26" s="15" t="s">
        <v>24</v>
      </c>
      <c r="B26" s="15" t="str">
        <f>IF('en millions de francs'!B26="","",'en millions de francs'!B26)</f>
        <v>Physiothérapeutes 2)</v>
      </c>
      <c r="C26" s="40" t="s">
        <v>4</v>
      </c>
      <c r="D26" s="40" t="s">
        <v>4</v>
      </c>
      <c r="E26" s="40" t="s">
        <v>4</v>
      </c>
      <c r="F26" s="40" t="s">
        <v>4</v>
      </c>
      <c r="G26" s="40" t="s">
        <v>4</v>
      </c>
      <c r="H26" s="40" t="s">
        <v>4</v>
      </c>
      <c r="I26" s="40" t="s">
        <v>4</v>
      </c>
      <c r="J26" s="40" t="s">
        <v>4</v>
      </c>
      <c r="K26" s="40" t="s">
        <v>4</v>
      </c>
      <c r="L26" s="40" t="s">
        <v>4</v>
      </c>
      <c r="M26" s="40" t="s">
        <v>4</v>
      </c>
      <c r="N26" s="40" t="s">
        <v>4</v>
      </c>
      <c r="O26" s="40" t="s">
        <v>4</v>
      </c>
      <c r="P26" s="40" t="s">
        <v>4</v>
      </c>
      <c r="Q26" s="40" t="s">
        <v>4</v>
      </c>
      <c r="R26" s="40" t="s">
        <v>4</v>
      </c>
      <c r="S26" s="40" t="s">
        <v>4</v>
      </c>
      <c r="T26" s="40" t="s">
        <v>4</v>
      </c>
      <c r="U26" s="40" t="s">
        <v>4</v>
      </c>
      <c r="V26" s="40" t="s">
        <v>4</v>
      </c>
      <c r="W26" s="40" t="s">
        <v>4</v>
      </c>
      <c r="X26" s="40" t="s">
        <v>4</v>
      </c>
      <c r="Y26" s="40" t="s">
        <v>4</v>
      </c>
      <c r="Z26" s="40" t="s">
        <v>4</v>
      </c>
      <c r="AA26" s="40" t="s">
        <v>4</v>
      </c>
      <c r="AB26" s="40">
        <f>100*'en millions de francs'!AB26/'en millions de francs'!AB$4</f>
        <v>1.3680920695318042</v>
      </c>
      <c r="AC26" s="39">
        <f>100*'en millions de francs'!AC26/'en millions de francs'!AC$4</f>
        <v>1.3545157226308269</v>
      </c>
      <c r="AD26" s="39">
        <f>100*'en millions de francs'!AD26/'en millions de francs'!AD$4</f>
        <v>1.340629724734238</v>
      </c>
      <c r="AE26" s="39">
        <f>100*'en millions de francs'!AE26/'en millions de francs'!AE$4</f>
        <v>1.3766899243579478</v>
      </c>
      <c r="AF26" s="39">
        <f>100*'en millions de francs'!AF26/'en millions de francs'!AF$4</f>
        <v>1.5104737877251824</v>
      </c>
      <c r="AG26" s="39">
        <f>100*'en millions de francs'!AG26/'en millions de francs'!AG$4</f>
        <v>1.63998870397531</v>
      </c>
      <c r="AH26" s="39">
        <f>100*'en millions de francs'!AH26/'en millions de francs'!AH$4</f>
        <v>1.7592582252033089</v>
      </c>
      <c r="AI26" s="39">
        <v>1.8144603789943154</v>
      </c>
    </row>
    <row r="27" spans="1:35" x14ac:dyDescent="0.2">
      <c r="A27" s="15" t="s">
        <v>25</v>
      </c>
      <c r="B27" s="15" t="str">
        <f>IF('en millions de francs'!B27="","",'en millions de francs'!B27)</f>
        <v>Ergothérapeutes 2)</v>
      </c>
      <c r="C27" s="40" t="s">
        <v>4</v>
      </c>
      <c r="D27" s="40" t="s">
        <v>4</v>
      </c>
      <c r="E27" s="40" t="s">
        <v>4</v>
      </c>
      <c r="F27" s="40" t="s">
        <v>4</v>
      </c>
      <c r="G27" s="40" t="s">
        <v>4</v>
      </c>
      <c r="H27" s="40" t="s">
        <v>4</v>
      </c>
      <c r="I27" s="40" t="s">
        <v>4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4</v>
      </c>
      <c r="Q27" s="40" t="s">
        <v>4</v>
      </c>
      <c r="R27" s="40" t="s">
        <v>4</v>
      </c>
      <c r="S27" s="40" t="s">
        <v>4</v>
      </c>
      <c r="T27" s="40" t="s">
        <v>4</v>
      </c>
      <c r="U27" s="40" t="s">
        <v>4</v>
      </c>
      <c r="V27" s="40" t="s">
        <v>4</v>
      </c>
      <c r="W27" s="40" t="s">
        <v>4</v>
      </c>
      <c r="X27" s="40" t="s">
        <v>4</v>
      </c>
      <c r="Y27" s="40" t="s">
        <v>4</v>
      </c>
      <c r="Z27" s="40" t="s">
        <v>4</v>
      </c>
      <c r="AA27" s="40" t="s">
        <v>4</v>
      </c>
      <c r="AB27" s="40">
        <f>100*'en millions de francs'!AB27/'en millions de francs'!AB$4</f>
        <v>0.1456000637984502</v>
      </c>
      <c r="AC27" s="39">
        <f>100*'en millions de francs'!AC27/'en millions de francs'!AC$4</f>
        <v>0.15331300292183242</v>
      </c>
      <c r="AD27" s="39">
        <f>100*'en millions de francs'!AD27/'en millions de francs'!AD$4</f>
        <v>0.16308234110867675</v>
      </c>
      <c r="AE27" s="39">
        <f>100*'en millions de francs'!AE27/'en millions de francs'!AE$4</f>
        <v>0.16923985375120815</v>
      </c>
      <c r="AF27" s="39">
        <f>100*'en millions de francs'!AF27/'en millions de francs'!AF$4</f>
        <v>0.18414995857192923</v>
      </c>
      <c r="AG27" s="39">
        <f>100*'en millions de francs'!AG27/'en millions de francs'!AG$4</f>
        <v>0.19146664228099289</v>
      </c>
      <c r="AH27" s="39">
        <f>100*'en millions de francs'!AH27/'en millions de francs'!AH$4</f>
        <v>0.20215003235929035</v>
      </c>
      <c r="AI27" s="39">
        <v>0.21471936737314631</v>
      </c>
    </row>
    <row r="28" spans="1:35" x14ac:dyDescent="0.2">
      <c r="A28" s="15" t="s">
        <v>26</v>
      </c>
      <c r="B28" s="15" t="str">
        <f>IF('en millions de francs'!B28="","",'en millions de francs'!B28)</f>
        <v>Logopédistes 2)</v>
      </c>
      <c r="C28" s="40" t="s">
        <v>4</v>
      </c>
      <c r="D28" s="40" t="s">
        <v>4</v>
      </c>
      <c r="E28" s="40" t="s">
        <v>4</v>
      </c>
      <c r="F28" s="40" t="s">
        <v>4</v>
      </c>
      <c r="G28" s="40" t="s">
        <v>4</v>
      </c>
      <c r="H28" s="40" t="s">
        <v>4</v>
      </c>
      <c r="I28" s="40" t="s">
        <v>4</v>
      </c>
      <c r="J28" s="40" t="s">
        <v>4</v>
      </c>
      <c r="K28" s="40" t="s">
        <v>4</v>
      </c>
      <c r="L28" s="40" t="s">
        <v>4</v>
      </c>
      <c r="M28" s="40" t="s">
        <v>4</v>
      </c>
      <c r="N28" s="40" t="s">
        <v>4</v>
      </c>
      <c r="O28" s="40" t="s">
        <v>4</v>
      </c>
      <c r="P28" s="40" t="s">
        <v>4</v>
      </c>
      <c r="Q28" s="40" t="s">
        <v>4</v>
      </c>
      <c r="R28" s="40" t="s">
        <v>4</v>
      </c>
      <c r="S28" s="40" t="s">
        <v>4</v>
      </c>
      <c r="T28" s="40" t="s">
        <v>4</v>
      </c>
      <c r="U28" s="40" t="s">
        <v>4</v>
      </c>
      <c r="V28" s="40" t="s">
        <v>4</v>
      </c>
      <c r="W28" s="40" t="s">
        <v>4</v>
      </c>
      <c r="X28" s="40" t="s">
        <v>4</v>
      </c>
      <c r="Y28" s="40" t="s">
        <v>4</v>
      </c>
      <c r="Z28" s="40" t="s">
        <v>4</v>
      </c>
      <c r="AA28" s="40" t="s">
        <v>4</v>
      </c>
      <c r="AB28" s="40">
        <f>100*'en millions de francs'!AB28/'en millions de francs'!AB$4</f>
        <v>1.0948812885348906E-2</v>
      </c>
      <c r="AC28" s="39">
        <f>100*'en millions de francs'!AC28/'en millions de francs'!AC$4</f>
        <v>1.1212389800251174E-2</v>
      </c>
      <c r="AD28" s="39">
        <f>100*'en millions de francs'!AD28/'en millions de francs'!AD$4</f>
        <v>1.1727344662549795E-2</v>
      </c>
      <c r="AE28" s="39">
        <f>100*'en millions de francs'!AE28/'en millions de francs'!AE$4</f>
        <v>1.1601984436452243E-2</v>
      </c>
      <c r="AF28" s="39">
        <f>100*'en millions de francs'!AF28/'en millions de francs'!AF$4</f>
        <v>1.2105197259257461E-2</v>
      </c>
      <c r="AG28" s="39">
        <f>100*'en millions de francs'!AG28/'en millions de francs'!AG$4</f>
        <v>1.3433232554996523E-2</v>
      </c>
      <c r="AH28" s="39">
        <f>100*'en millions de francs'!AH28/'en millions de francs'!AH$4</f>
        <v>1.3514155919706993E-2</v>
      </c>
      <c r="AI28" s="39">
        <v>1.357096948028475E-2</v>
      </c>
    </row>
    <row r="29" spans="1:35" x14ac:dyDescent="0.2">
      <c r="A29" s="15" t="s">
        <v>27</v>
      </c>
      <c r="B29" s="15" t="str">
        <f>IF('en millions de francs'!B29="","",'en millions de francs'!B29)</f>
        <v>Chiropracticiens 2)</v>
      </c>
      <c r="C29" s="40" t="s">
        <v>4</v>
      </c>
      <c r="D29" s="40" t="s">
        <v>4</v>
      </c>
      <c r="E29" s="40" t="s">
        <v>4</v>
      </c>
      <c r="F29" s="40" t="s">
        <v>4</v>
      </c>
      <c r="G29" s="40" t="s">
        <v>4</v>
      </c>
      <c r="H29" s="40" t="s">
        <v>4</v>
      </c>
      <c r="I29" s="40" t="s">
        <v>4</v>
      </c>
      <c r="J29" s="40" t="s">
        <v>4</v>
      </c>
      <c r="K29" s="40" t="s">
        <v>4</v>
      </c>
      <c r="L29" s="40" t="s">
        <v>4</v>
      </c>
      <c r="M29" s="40" t="s">
        <v>4</v>
      </c>
      <c r="N29" s="40" t="s">
        <v>4</v>
      </c>
      <c r="O29" s="40" t="s">
        <v>4</v>
      </c>
      <c r="P29" s="40" t="s">
        <v>4</v>
      </c>
      <c r="Q29" s="40" t="s">
        <v>4</v>
      </c>
      <c r="R29" s="40" t="s">
        <v>4</v>
      </c>
      <c r="S29" s="40" t="s">
        <v>4</v>
      </c>
      <c r="T29" s="40" t="s">
        <v>4</v>
      </c>
      <c r="U29" s="40" t="s">
        <v>4</v>
      </c>
      <c r="V29" s="40" t="s">
        <v>4</v>
      </c>
      <c r="W29" s="40" t="s">
        <v>4</v>
      </c>
      <c r="X29" s="40" t="s">
        <v>4</v>
      </c>
      <c r="Y29" s="40" t="s">
        <v>4</v>
      </c>
      <c r="Z29" s="40" t="s">
        <v>4</v>
      </c>
      <c r="AA29" s="40" t="s">
        <v>4</v>
      </c>
      <c r="AB29" s="40">
        <f>100*'en millions de francs'!AB29/'en millions de francs'!AB$4</f>
        <v>0.16950984845744396</v>
      </c>
      <c r="AC29" s="39">
        <f>100*'en millions de francs'!AC29/'en millions de francs'!AC$4</f>
        <v>0.16626018353619515</v>
      </c>
      <c r="AD29" s="39">
        <f>100*'en millions de francs'!AD29/'en millions de francs'!AD$4</f>
        <v>0.16404253084311007</v>
      </c>
      <c r="AE29" s="39">
        <f>100*'en millions de francs'!AE29/'en millions de francs'!AE$4</f>
        <v>0.1594506716405574</v>
      </c>
      <c r="AF29" s="39">
        <f>100*'en millions de francs'!AF29/'en millions de francs'!AF$4</f>
        <v>0.15728029044111355</v>
      </c>
      <c r="AG29" s="39">
        <f>100*'en millions de francs'!AG29/'en millions de francs'!AG$4</f>
        <v>0.15977111623534093</v>
      </c>
      <c r="AH29" s="39">
        <f>100*'en millions de francs'!AH29/'en millions de francs'!AH$4</f>
        <v>0.17528066243283733</v>
      </c>
      <c r="AI29" s="39">
        <v>0.1819135106512767</v>
      </c>
    </row>
    <row r="30" spans="1:35" x14ac:dyDescent="0.2">
      <c r="A30" s="15" t="s">
        <v>28</v>
      </c>
      <c r="B30" s="15" t="str">
        <f>IF('en millions de francs'!B30="","",'en millions de francs'!B30)</f>
        <v>Sages-femmes 2)</v>
      </c>
      <c r="C30" s="40" t="s">
        <v>4</v>
      </c>
      <c r="D30" s="40" t="s">
        <v>4</v>
      </c>
      <c r="E30" s="40" t="s">
        <v>4</v>
      </c>
      <c r="F30" s="40" t="s">
        <v>4</v>
      </c>
      <c r="G30" s="40" t="s">
        <v>4</v>
      </c>
      <c r="H30" s="40" t="s">
        <v>4</v>
      </c>
      <c r="I30" s="40" t="s">
        <v>4</v>
      </c>
      <c r="J30" s="40" t="s">
        <v>4</v>
      </c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4</v>
      </c>
      <c r="Q30" s="40" t="s">
        <v>4</v>
      </c>
      <c r="R30" s="40" t="s">
        <v>4</v>
      </c>
      <c r="S30" s="40" t="s">
        <v>4</v>
      </c>
      <c r="T30" s="40" t="s">
        <v>4</v>
      </c>
      <c r="U30" s="40" t="s">
        <v>4</v>
      </c>
      <c r="V30" s="40" t="s">
        <v>4</v>
      </c>
      <c r="W30" s="40" t="s">
        <v>4</v>
      </c>
      <c r="X30" s="40" t="s">
        <v>4</v>
      </c>
      <c r="Y30" s="40" t="s">
        <v>4</v>
      </c>
      <c r="Z30" s="40" t="s">
        <v>4</v>
      </c>
      <c r="AA30" s="40" t="s">
        <v>4</v>
      </c>
      <c r="AB30" s="40">
        <f>100*'en millions de francs'!AB30/'en millions de francs'!AB$4</f>
        <v>8.0643514516635303E-2</v>
      </c>
      <c r="AC30" s="39">
        <f>100*'en millions de francs'!AC30/'en millions de francs'!AC$4</f>
        <v>8.4922299180437741E-2</v>
      </c>
      <c r="AD30" s="39">
        <f>100*'en millions de francs'!AD30/'en millions de francs'!AD$4</f>
        <v>8.6726296853951029E-2</v>
      </c>
      <c r="AE30" s="39">
        <f>100*'en millions de francs'!AE30/'en millions de francs'!AE$4</f>
        <v>8.7823847289879992E-2</v>
      </c>
      <c r="AF30" s="39">
        <f>100*'en millions de francs'!AF30/'en millions de francs'!AF$4</f>
        <v>9.5534350595801287E-2</v>
      </c>
      <c r="AG30" s="39">
        <f>100*'en millions de francs'!AG30/'en millions de francs'!AG$4</f>
        <v>0.10546279215026734</v>
      </c>
      <c r="AH30" s="39">
        <f>100*'en millions de francs'!AH30/'en millions de francs'!AH$4</f>
        <v>0.12832821188258212</v>
      </c>
      <c r="AI30" s="39">
        <v>0.13680401411247861</v>
      </c>
    </row>
    <row r="31" spans="1:35" x14ac:dyDescent="0.2">
      <c r="A31" s="15" t="s">
        <v>29</v>
      </c>
      <c r="B31" s="15" t="str">
        <f>IF('en millions de francs'!B31="","",'en millions de francs'!B31)</f>
        <v>Naturopathes</v>
      </c>
      <c r="C31" s="40" t="s">
        <v>4</v>
      </c>
      <c r="D31" s="40" t="s">
        <v>4</v>
      </c>
      <c r="E31" s="40" t="s">
        <v>4</v>
      </c>
      <c r="F31" s="40" t="s">
        <v>4</v>
      </c>
      <c r="G31" s="40" t="s">
        <v>4</v>
      </c>
      <c r="H31" s="40" t="s">
        <v>4</v>
      </c>
      <c r="I31" s="40" t="s">
        <v>4</v>
      </c>
      <c r="J31" s="40" t="s">
        <v>4</v>
      </c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 t="s">
        <v>4</v>
      </c>
      <c r="R31" s="40" t="s">
        <v>4</v>
      </c>
      <c r="S31" s="40" t="s">
        <v>4</v>
      </c>
      <c r="T31" s="40" t="s">
        <v>4</v>
      </c>
      <c r="U31" s="40" t="s">
        <v>4</v>
      </c>
      <c r="V31" s="40" t="s">
        <v>4</v>
      </c>
      <c r="W31" s="40" t="s">
        <v>4</v>
      </c>
      <c r="X31" s="40" t="s">
        <v>4</v>
      </c>
      <c r="Y31" s="40" t="s">
        <v>4</v>
      </c>
      <c r="Z31" s="40" t="s">
        <v>4</v>
      </c>
      <c r="AA31" s="40" t="s">
        <v>4</v>
      </c>
      <c r="AB31" s="40" t="s">
        <v>4</v>
      </c>
      <c r="AC31" s="39" t="s">
        <v>4</v>
      </c>
      <c r="AD31" s="39" t="s">
        <v>4</v>
      </c>
      <c r="AE31" s="39" t="s">
        <v>4</v>
      </c>
      <c r="AF31" s="39" t="s">
        <v>4</v>
      </c>
      <c r="AG31" s="39" t="s">
        <v>4</v>
      </c>
      <c r="AH31" s="39" t="s">
        <v>4</v>
      </c>
      <c r="AI31" s="39" t="s">
        <v>4</v>
      </c>
    </row>
    <row r="32" spans="1:35" x14ac:dyDescent="0.2">
      <c r="A32" s="15" t="s">
        <v>30</v>
      </c>
      <c r="B32" s="15" t="str">
        <f>IF('en millions de francs'!B32="","",'en millions de francs'!B32)</f>
        <v>Centres de santé ambulatoires</v>
      </c>
      <c r="C32" s="40" t="s">
        <v>4</v>
      </c>
      <c r="D32" s="40" t="s">
        <v>4</v>
      </c>
      <c r="E32" s="40" t="s">
        <v>4</v>
      </c>
      <c r="F32" s="40" t="s">
        <v>4</v>
      </c>
      <c r="G32" s="40" t="s">
        <v>4</v>
      </c>
      <c r="H32" s="40" t="s">
        <v>4</v>
      </c>
      <c r="I32" s="40" t="s">
        <v>4</v>
      </c>
      <c r="J32" s="40" t="s">
        <v>4</v>
      </c>
      <c r="K32" s="40" t="s">
        <v>4</v>
      </c>
      <c r="L32" s="40" t="s">
        <v>4</v>
      </c>
      <c r="M32" s="40" t="s">
        <v>4</v>
      </c>
      <c r="N32" s="40" t="s">
        <v>4</v>
      </c>
      <c r="O32" s="40" t="s">
        <v>4</v>
      </c>
      <c r="P32" s="40" t="s">
        <v>4</v>
      </c>
      <c r="Q32" s="40" t="s">
        <v>4</v>
      </c>
      <c r="R32" s="40" t="s">
        <v>4</v>
      </c>
      <c r="S32" s="40" t="s">
        <v>4</v>
      </c>
      <c r="T32" s="40" t="s">
        <v>4</v>
      </c>
      <c r="U32" s="40" t="s">
        <v>4</v>
      </c>
      <c r="V32" s="40" t="s">
        <v>4</v>
      </c>
      <c r="W32" s="40" t="s">
        <v>4</v>
      </c>
      <c r="X32" s="40" t="s">
        <v>4</v>
      </c>
      <c r="Y32" s="40" t="s">
        <v>4</v>
      </c>
      <c r="Z32" s="40" t="s">
        <v>4</v>
      </c>
      <c r="AA32" s="40" t="s">
        <v>4</v>
      </c>
      <c r="AB32" s="40" t="s">
        <v>4</v>
      </c>
      <c r="AC32" s="40" t="s">
        <v>4</v>
      </c>
      <c r="AD32" s="40" t="s">
        <v>4</v>
      </c>
      <c r="AE32" s="40" t="s">
        <v>4</v>
      </c>
      <c r="AF32" s="40" t="s">
        <v>4</v>
      </c>
      <c r="AG32" s="40" t="s">
        <v>4</v>
      </c>
      <c r="AH32" s="40" t="s">
        <v>4</v>
      </c>
      <c r="AI32" s="40" t="s">
        <v>4</v>
      </c>
    </row>
    <row r="33" spans="1:35" x14ac:dyDescent="0.2">
      <c r="A33" s="15" t="s">
        <v>31</v>
      </c>
      <c r="B33" s="15" t="str">
        <f>IF('en millions de francs'!B33="","",'en millions de francs'!B33)</f>
        <v>Prestataires d'aide et de soins à domicile</v>
      </c>
      <c r="C33" s="40" t="s">
        <v>4</v>
      </c>
      <c r="D33" s="40" t="s">
        <v>4</v>
      </c>
      <c r="E33" s="40" t="s">
        <v>4</v>
      </c>
      <c r="F33" s="40" t="s">
        <v>4</v>
      </c>
      <c r="G33" s="40" t="s">
        <v>4</v>
      </c>
      <c r="H33" s="40" t="s">
        <v>4</v>
      </c>
      <c r="I33" s="40" t="s">
        <v>4</v>
      </c>
      <c r="J33" s="40" t="s">
        <v>4</v>
      </c>
      <c r="K33" s="40" t="s">
        <v>4</v>
      </c>
      <c r="L33" s="40" t="s">
        <v>4</v>
      </c>
      <c r="M33" s="40" t="s">
        <v>4</v>
      </c>
      <c r="N33" s="40" t="s">
        <v>4</v>
      </c>
      <c r="O33" s="40" t="s">
        <v>4</v>
      </c>
      <c r="P33" s="40" t="s">
        <v>4</v>
      </c>
      <c r="Q33" s="40" t="s">
        <v>4</v>
      </c>
      <c r="R33" s="40" t="s">
        <v>4</v>
      </c>
      <c r="S33" s="40" t="s">
        <v>4</v>
      </c>
      <c r="T33" s="40" t="s">
        <v>4</v>
      </c>
      <c r="U33" s="40" t="s">
        <v>4</v>
      </c>
      <c r="V33" s="40" t="s">
        <v>4</v>
      </c>
      <c r="W33" s="40" t="s">
        <v>4</v>
      </c>
      <c r="X33" s="40" t="s">
        <v>4</v>
      </c>
      <c r="Y33" s="40" t="s">
        <v>4</v>
      </c>
      <c r="Z33" s="40" t="s">
        <v>4</v>
      </c>
      <c r="AA33" s="40" t="s">
        <v>4</v>
      </c>
      <c r="AB33" s="40">
        <f>100*'en millions de francs'!AB33/'en millions de francs'!AB$4</f>
        <v>1.3065618848433662</v>
      </c>
      <c r="AC33" s="40">
        <f>100*'en millions de francs'!AC33/'en millions de francs'!AC$4</f>
        <v>1.3943901962540912</v>
      </c>
      <c r="AD33" s="40">
        <f>100*'en millions de francs'!AD33/'en millions de francs'!AD$4</f>
        <v>1.4661439762596198</v>
      </c>
      <c r="AE33" s="40">
        <f>100*'en millions de francs'!AE33/'en millions de francs'!AE$4</f>
        <v>1.5187156631170062</v>
      </c>
      <c r="AF33" s="40">
        <f>100*'en millions de francs'!AF33/'en millions de francs'!AF$4</f>
        <v>1.5458516114428429</v>
      </c>
      <c r="AG33" s="40">
        <f>100*'en millions de francs'!AG33/'en millions de francs'!AG$4</f>
        <v>1.6091183910222451</v>
      </c>
      <c r="AH33" s="40">
        <f>100*'en millions de francs'!AH33/'en millions de francs'!AH$4</f>
        <v>1.7028344252743237</v>
      </c>
      <c r="AI33" s="40">
        <v>1.7728719088896434</v>
      </c>
    </row>
    <row r="34" spans="1:35" x14ac:dyDescent="0.2">
      <c r="A34" s="15" t="s">
        <v>32</v>
      </c>
      <c r="B34" s="15" t="str">
        <f>IF('en millions de francs'!B34="","",'en millions de francs'!B34)</f>
        <v>Professionnels des soins</v>
      </c>
      <c r="C34" s="40" t="s">
        <v>4</v>
      </c>
      <c r="D34" s="40" t="s">
        <v>4</v>
      </c>
      <c r="E34" s="40" t="s">
        <v>4</v>
      </c>
      <c r="F34" s="40" t="s">
        <v>4</v>
      </c>
      <c r="G34" s="40" t="s">
        <v>4</v>
      </c>
      <c r="H34" s="40" t="s">
        <v>4</v>
      </c>
      <c r="I34" s="40" t="s">
        <v>4</v>
      </c>
      <c r="J34" s="40" t="s">
        <v>4</v>
      </c>
      <c r="K34" s="40" t="s">
        <v>4</v>
      </c>
      <c r="L34" s="40" t="s">
        <v>4</v>
      </c>
      <c r="M34" s="40" t="s">
        <v>4</v>
      </c>
      <c r="N34" s="40" t="s">
        <v>4</v>
      </c>
      <c r="O34" s="40" t="s">
        <v>4</v>
      </c>
      <c r="P34" s="40" t="s">
        <v>4</v>
      </c>
      <c r="Q34" s="40" t="s">
        <v>4</v>
      </c>
      <c r="R34" s="40" t="s">
        <v>4</v>
      </c>
      <c r="S34" s="40" t="s">
        <v>4</v>
      </c>
      <c r="T34" s="40" t="s">
        <v>4</v>
      </c>
      <c r="U34" s="40" t="s">
        <v>4</v>
      </c>
      <c r="V34" s="40" t="s">
        <v>4</v>
      </c>
      <c r="W34" s="40" t="s">
        <v>4</v>
      </c>
      <c r="X34" s="40" t="s">
        <v>4</v>
      </c>
      <c r="Y34" s="40" t="s">
        <v>4</v>
      </c>
      <c r="Z34" s="40" t="s">
        <v>4</v>
      </c>
      <c r="AA34" s="40" t="s">
        <v>4</v>
      </c>
      <c r="AB34" s="40">
        <f>100*'en millions de francs'!AB34/'en millions de francs'!AB$4</f>
        <v>6.8653086257688595E-2</v>
      </c>
      <c r="AC34" s="39">
        <f>100*'en millions de francs'!AC34/'en millions de francs'!AC$4</f>
        <v>6.5277875104577096E-2</v>
      </c>
      <c r="AD34" s="39">
        <f>100*'en millions de francs'!AD34/'en millions de francs'!AD$4</f>
        <v>6.5167796358063426E-2</v>
      </c>
      <c r="AE34" s="39">
        <f>100*'en millions de francs'!AE34/'en millions de francs'!AE$4</f>
        <v>6.7156480146691663E-2</v>
      </c>
      <c r="AF34" s="39">
        <f>100*'en millions de francs'!AF34/'en millions de francs'!AF$4</f>
        <v>7.2918811781267509E-2</v>
      </c>
      <c r="AG34" s="39">
        <f>100*'en millions de francs'!AG34/'en millions de francs'!AG$4</f>
        <v>7.811927521679482E-2</v>
      </c>
      <c r="AH34" s="39">
        <f>100*'en millions de francs'!AH34/'en millions de francs'!AH$4</f>
        <v>8.6628994672741419E-2</v>
      </c>
      <c r="AI34" s="39">
        <v>9.1464241998499798E-2</v>
      </c>
    </row>
    <row r="35" spans="1:35" x14ac:dyDescent="0.2">
      <c r="A35" s="15" t="s">
        <v>33</v>
      </c>
      <c r="B35" s="15" t="str">
        <f>IF('en millions de francs'!B35="","",'en millions de francs'!B35)</f>
        <v>Ménages assurant une prise en charge de proches</v>
      </c>
      <c r="C35" s="40" t="s">
        <v>4</v>
      </c>
      <c r="D35" s="40" t="s">
        <v>4</v>
      </c>
      <c r="E35" s="40" t="s">
        <v>4</v>
      </c>
      <c r="F35" s="40" t="s">
        <v>4</v>
      </c>
      <c r="G35" s="40" t="s">
        <v>4</v>
      </c>
      <c r="H35" s="40" t="s">
        <v>4</v>
      </c>
      <c r="I35" s="40" t="s">
        <v>4</v>
      </c>
      <c r="J35" s="40" t="s">
        <v>4</v>
      </c>
      <c r="K35" s="40" t="s">
        <v>4</v>
      </c>
      <c r="L35" s="40" t="s">
        <v>4</v>
      </c>
      <c r="M35" s="40" t="s">
        <v>4</v>
      </c>
      <c r="N35" s="40" t="s">
        <v>4</v>
      </c>
      <c r="O35" s="40" t="s">
        <v>4</v>
      </c>
      <c r="P35" s="40" t="s">
        <v>4</v>
      </c>
      <c r="Q35" s="40" t="s">
        <v>4</v>
      </c>
      <c r="R35" s="40" t="s">
        <v>4</v>
      </c>
      <c r="S35" s="40" t="s">
        <v>4</v>
      </c>
      <c r="T35" s="40" t="s">
        <v>4</v>
      </c>
      <c r="U35" s="40" t="s">
        <v>4</v>
      </c>
      <c r="V35" s="40" t="s">
        <v>4</v>
      </c>
      <c r="W35" s="40" t="s">
        <v>4</v>
      </c>
      <c r="X35" s="40" t="s">
        <v>4</v>
      </c>
      <c r="Y35" s="40" t="s">
        <v>4</v>
      </c>
      <c r="Z35" s="40" t="s">
        <v>4</v>
      </c>
      <c r="AA35" s="40" t="s">
        <v>4</v>
      </c>
      <c r="AB35" s="40">
        <f>100*'en millions de francs'!AB35/'en millions de francs'!AB$4</f>
        <v>0.67539480587307188</v>
      </c>
      <c r="AC35" s="39">
        <f>100*'en millions de francs'!AC35/'en millions de francs'!AC$4</f>
        <v>0.68688970067448063</v>
      </c>
      <c r="AD35" s="39">
        <f>100*'en millions de francs'!AD35/'en millions de francs'!AD$4</f>
        <v>0.67912003999164583</v>
      </c>
      <c r="AE35" s="39">
        <f>100*'en millions de francs'!AE35/'en millions de francs'!AE$4</f>
        <v>0.65967286957255999</v>
      </c>
      <c r="AF35" s="39">
        <f>100*'en millions de francs'!AF35/'en millions de francs'!AF$4</f>
        <v>0.65153157575778353</v>
      </c>
      <c r="AG35" s="39">
        <f>100*'en millions de francs'!AG35/'en millions de francs'!AG$4</f>
        <v>0.68317335879874774</v>
      </c>
      <c r="AH35" s="39">
        <f>100*'en millions de francs'!AH35/'en millions de francs'!AH$4</f>
        <v>0.6656676205151506</v>
      </c>
      <c r="AI35" s="39">
        <v>0.66891136354969372</v>
      </c>
    </row>
    <row r="36" spans="1:35" x14ac:dyDescent="0.2">
      <c r="A36" s="15" t="s">
        <v>34</v>
      </c>
      <c r="B36" s="15" t="str">
        <f>IF('en millions de francs'!B36="","",'en millions de francs'!B36)</f>
        <v>Prestataires des soins, financement privé</v>
      </c>
      <c r="C36" s="40" t="s">
        <v>4</v>
      </c>
      <c r="D36" s="40" t="s">
        <v>4</v>
      </c>
      <c r="E36" s="40" t="s">
        <v>4</v>
      </c>
      <c r="F36" s="40" t="s">
        <v>4</v>
      </c>
      <c r="G36" s="40" t="s">
        <v>4</v>
      </c>
      <c r="H36" s="40" t="s">
        <v>4</v>
      </c>
      <c r="I36" s="40" t="s">
        <v>4</v>
      </c>
      <c r="J36" s="40" t="s">
        <v>4</v>
      </c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 t="s">
        <v>4</v>
      </c>
      <c r="R36" s="40" t="s">
        <v>4</v>
      </c>
      <c r="S36" s="40" t="s">
        <v>4</v>
      </c>
      <c r="T36" s="40" t="s">
        <v>4</v>
      </c>
      <c r="U36" s="40" t="s">
        <v>4</v>
      </c>
      <c r="V36" s="40" t="s">
        <v>4</v>
      </c>
      <c r="W36" s="40" t="s">
        <v>4</v>
      </c>
      <c r="X36" s="40" t="s">
        <v>4</v>
      </c>
      <c r="Y36" s="40" t="s">
        <v>4</v>
      </c>
      <c r="Z36" s="40" t="s">
        <v>4</v>
      </c>
      <c r="AA36" s="40" t="s">
        <v>4</v>
      </c>
      <c r="AB36" s="40">
        <f>100*'en millions de francs'!AB36/'en millions de francs'!AB$4</f>
        <v>0.4621110827204879</v>
      </c>
      <c r="AC36" s="39">
        <f>100*'en millions de francs'!AC36/'en millions de francs'!AC$4</f>
        <v>0.49234234348104039</v>
      </c>
      <c r="AD36" s="39">
        <f>100*'en millions de francs'!AD36/'en millions de francs'!AD$4</f>
        <v>0.50686056195080065</v>
      </c>
      <c r="AE36" s="39">
        <f>100*'en millions de francs'!AE36/'en millions de francs'!AE$4</f>
        <v>0.51335947907721735</v>
      </c>
      <c r="AF36" s="39">
        <f>100*'en millions de francs'!AF36/'en millions de francs'!AF$4</f>
        <v>0.51390031752704912</v>
      </c>
      <c r="AG36" s="39">
        <f>100*'en millions de francs'!AG36/'en millions de francs'!AG$4</f>
        <v>0.53260674763899052</v>
      </c>
      <c r="AH36" s="39">
        <f>100*'en millions de francs'!AH36/'en millions de francs'!AH$4</f>
        <v>0.54939861825183667</v>
      </c>
      <c r="AI36" s="39">
        <v>0.56731667433554711</v>
      </c>
    </row>
    <row r="37" spans="1:35" x14ac:dyDescent="0.2">
      <c r="A37" s="15" t="s">
        <v>35</v>
      </c>
      <c r="B37" s="15" t="str">
        <f>IF('en millions de francs'!B37="","",'en millions de francs'!B37)</f>
        <v>Consultation diététique 2)</v>
      </c>
      <c r="C37" s="40" t="s">
        <v>4</v>
      </c>
      <c r="D37" s="40" t="s">
        <v>4</v>
      </c>
      <c r="E37" s="40" t="s">
        <v>4</v>
      </c>
      <c r="F37" s="40" t="s">
        <v>4</v>
      </c>
      <c r="G37" s="40" t="s">
        <v>4</v>
      </c>
      <c r="H37" s="40" t="s">
        <v>4</v>
      </c>
      <c r="I37" s="40" t="s">
        <v>4</v>
      </c>
      <c r="J37" s="40" t="s">
        <v>4</v>
      </c>
      <c r="K37" s="40" t="s">
        <v>4</v>
      </c>
      <c r="L37" s="40" t="s">
        <v>4</v>
      </c>
      <c r="M37" s="40" t="s">
        <v>4</v>
      </c>
      <c r="N37" s="40" t="s">
        <v>4</v>
      </c>
      <c r="O37" s="40" t="s">
        <v>4</v>
      </c>
      <c r="P37" s="40" t="s">
        <v>4</v>
      </c>
      <c r="Q37" s="40" t="s">
        <v>4</v>
      </c>
      <c r="R37" s="40" t="s">
        <v>4</v>
      </c>
      <c r="S37" s="40" t="s">
        <v>4</v>
      </c>
      <c r="T37" s="40" t="s">
        <v>4</v>
      </c>
      <c r="U37" s="40" t="s">
        <v>4</v>
      </c>
      <c r="V37" s="40" t="s">
        <v>4</v>
      </c>
      <c r="W37" s="40" t="s">
        <v>4</v>
      </c>
      <c r="X37" s="40" t="s">
        <v>4</v>
      </c>
      <c r="Y37" s="40" t="s">
        <v>4</v>
      </c>
      <c r="Z37" s="40" t="s">
        <v>4</v>
      </c>
      <c r="AA37" s="40" t="s">
        <v>4</v>
      </c>
      <c r="AB37" s="40">
        <f>100*'en millions de francs'!AB37/'en millions de francs'!AB$4</f>
        <v>4.1617065585668862E-2</v>
      </c>
      <c r="AC37" s="39">
        <f>100*'en millions de francs'!AC37/'en millions de francs'!AC$4</f>
        <v>4.0473084167041179E-2</v>
      </c>
      <c r="AD37" s="39">
        <f>100*'en millions de francs'!AD37/'en millions de francs'!AD$4</f>
        <v>4.2166070801293108E-2</v>
      </c>
      <c r="AE37" s="39">
        <f>100*'en millions de francs'!AE37/'en millions de francs'!AE$4</f>
        <v>4.1496876128180017E-2</v>
      </c>
      <c r="AF37" s="39">
        <f>100*'en millions de francs'!AF37/'en millions de francs'!AF$4</f>
        <v>4.3816679913369884E-2</v>
      </c>
      <c r="AG37" s="39">
        <f>100*'en millions de francs'!AG37/'en millions de francs'!AG$4</f>
        <v>4.4278462605905539E-2</v>
      </c>
      <c r="AH37" s="39">
        <f>100*'en millions de francs'!AH37/'en millions de francs'!AH$4</f>
        <v>4.5412745799224552E-2</v>
      </c>
      <c r="AI37" s="39">
        <v>4.554173406708667E-2</v>
      </c>
    </row>
    <row r="38" spans="1:35" x14ac:dyDescent="0.2">
      <c r="A38" s="15" t="s">
        <v>36</v>
      </c>
      <c r="B38" s="15" t="str">
        <f>IF('en millions de francs'!B38="","",'en millions de francs'!B38)</f>
        <v>Autres prestataires de services ambulatoires</v>
      </c>
      <c r="C38" s="40" t="s">
        <v>4</v>
      </c>
      <c r="D38" s="40" t="s">
        <v>4</v>
      </c>
      <c r="E38" s="40" t="s">
        <v>4</v>
      </c>
      <c r="F38" s="40" t="s">
        <v>4</v>
      </c>
      <c r="G38" s="40" t="s">
        <v>4</v>
      </c>
      <c r="H38" s="40" t="s">
        <v>4</v>
      </c>
      <c r="I38" s="40" t="s">
        <v>4</v>
      </c>
      <c r="J38" s="40" t="s">
        <v>4</v>
      </c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4</v>
      </c>
      <c r="P38" s="40" t="s">
        <v>4</v>
      </c>
      <c r="Q38" s="40" t="s">
        <v>4</v>
      </c>
      <c r="R38" s="40" t="s">
        <v>4</v>
      </c>
      <c r="S38" s="40" t="s">
        <v>4</v>
      </c>
      <c r="T38" s="40" t="s">
        <v>4</v>
      </c>
      <c r="U38" s="40" t="s">
        <v>4</v>
      </c>
      <c r="V38" s="40" t="s">
        <v>4</v>
      </c>
      <c r="W38" s="40" t="s">
        <v>4</v>
      </c>
      <c r="X38" s="40" t="s">
        <v>4</v>
      </c>
      <c r="Y38" s="40" t="s">
        <v>4</v>
      </c>
      <c r="Z38" s="40" t="s">
        <v>4</v>
      </c>
      <c r="AA38" s="40" t="s">
        <v>4</v>
      </c>
      <c r="AB38" s="40">
        <f>100*'en millions de francs'!AB38/'en millions de francs'!AB$4</f>
        <v>0.67756035477787679</v>
      </c>
      <c r="AC38" s="39">
        <f>100*'en millions de francs'!AC38/'en millions de francs'!AC$4</f>
        <v>0.56774589832699618</v>
      </c>
      <c r="AD38" s="39">
        <f>100*'en millions de francs'!AD38/'en millions de francs'!AD$4</f>
        <v>0.56271694110712367</v>
      </c>
      <c r="AE38" s="39">
        <f>100*'en millions de francs'!AE38/'en millions de francs'!AE$4</f>
        <v>0.52708427384612389</v>
      </c>
      <c r="AF38" s="39">
        <f>100*'en millions de francs'!AF38/'en millions de francs'!AF$4</f>
        <v>0.46972310856972127</v>
      </c>
      <c r="AG38" s="39">
        <f>100*'en millions de francs'!AG38/'en millions de francs'!AG$4</f>
        <v>0.48301942875279802</v>
      </c>
      <c r="AH38" s="39">
        <f>100*'en millions de francs'!AH38/'en millions de francs'!AH$4</f>
        <v>0.52817489474025503</v>
      </c>
      <c r="AI38" s="39">
        <v>0.49799792792533404</v>
      </c>
    </row>
    <row r="39" spans="1:35" x14ac:dyDescent="0.2">
      <c r="A39" s="13" t="s">
        <v>37</v>
      </c>
      <c r="B39" s="13" t="str">
        <f>IF('en millions de francs'!B39="","",'en millions de francs'!B39)</f>
        <v>Prestataires de services auxiliaires</v>
      </c>
      <c r="C39" s="38">
        <f>100*'en millions de francs'!C39/'en millions de francs'!C$4</f>
        <v>1.3435239357003632</v>
      </c>
      <c r="D39" s="38">
        <f>100*'en millions de francs'!D39/'en millions de francs'!D$4</f>
        <v>1.3263266099737767</v>
      </c>
      <c r="E39" s="38">
        <f>100*'en millions de francs'!E39/'en millions de francs'!E$4</f>
        <v>1.3952201294030351</v>
      </c>
      <c r="F39" s="38">
        <f>100*'en millions de francs'!F39/'en millions de francs'!F$4</f>
        <v>1.3573332496762058</v>
      </c>
      <c r="G39" s="38">
        <f>100*'en millions de francs'!G39/'en millions de francs'!G$4</f>
        <v>1.3550701335266204</v>
      </c>
      <c r="H39" s="38">
        <f>100*'en millions de francs'!H39/'en millions de francs'!H$4</f>
        <v>1.32174099181639</v>
      </c>
      <c r="I39" s="38">
        <f>100*'en millions de francs'!I39/'en millions de francs'!I$4</f>
        <v>1.2894862758648671</v>
      </c>
      <c r="J39" s="38">
        <f>100*'en millions de francs'!J39/'en millions de francs'!J$4</f>
        <v>1.3146804129725205</v>
      </c>
      <c r="K39" s="38">
        <f>100*'en millions de francs'!K39/'en millions de francs'!K$4</f>
        <v>1.2862397014673146</v>
      </c>
      <c r="L39" s="38">
        <f>100*'en millions de francs'!L39/'en millions de francs'!L$4</f>
        <v>1.33104356163367</v>
      </c>
      <c r="M39" s="38">
        <f>100*'en millions de francs'!M39/'en millions de francs'!M$4</f>
        <v>1.4432227117488234</v>
      </c>
      <c r="N39" s="38">
        <f>100*'en millions de francs'!N39/'en millions de francs'!N$4</f>
        <v>1.3564529772942158</v>
      </c>
      <c r="O39" s="38">
        <f>100*'en millions de francs'!O39/'en millions de francs'!O$4</f>
        <v>1.2768067302712602</v>
      </c>
      <c r="P39" s="38">
        <f>100*'en millions de francs'!P39/'en millions de francs'!P$4</f>
        <v>1.3781733609950531</v>
      </c>
      <c r="Q39" s="38">
        <f>100*'en millions de francs'!Q39/'en millions de francs'!Q$4</f>
        <v>1.3665427716982204</v>
      </c>
      <c r="R39" s="38">
        <f>100*'en millions de francs'!R39/'en millions de francs'!R$4</f>
        <v>1.3641475223199013</v>
      </c>
      <c r="S39" s="38">
        <f>100*'en millions de francs'!S39/'en millions de francs'!S$4</f>
        <v>1.3250211245827967</v>
      </c>
      <c r="T39" s="38">
        <f>100*'en millions de francs'!T39/'en millions de francs'!T$4</f>
        <v>1.3288456477812691</v>
      </c>
      <c r="U39" s="38">
        <f>100*'en millions de francs'!U39/'en millions de francs'!U$4</f>
        <v>1.291054942433131</v>
      </c>
      <c r="V39" s="38">
        <f>100*'en millions de francs'!V39/'en millions de francs'!V$4</f>
        <v>1.4121453910609694</v>
      </c>
      <c r="W39" s="38">
        <f>100*'en millions de francs'!W39/'en millions de francs'!W$4</f>
        <v>1.5000714162387576</v>
      </c>
      <c r="X39" s="38">
        <f>100*'en millions de francs'!X39/'en millions de francs'!X$4</f>
        <v>1.4332849009246891</v>
      </c>
      <c r="Y39" s="38">
        <f>100*'en millions de francs'!Y39/'en millions de francs'!Y$4</f>
        <v>1.3968292169501775</v>
      </c>
      <c r="Z39" s="38">
        <f>100*'en millions de francs'!Z39/'en millions de francs'!Z$4</f>
        <v>1.4503015868412148</v>
      </c>
      <c r="AA39" s="38">
        <f>100*'en millions de francs'!AA39/'en millions de francs'!AA$4</f>
        <v>1.4144735564107171</v>
      </c>
      <c r="AB39" s="38">
        <f>100*'en millions de francs'!AB39/'en millions de francs'!AB$4</f>
        <v>1.3838700117254858</v>
      </c>
      <c r="AC39" s="41">
        <f>100*'en millions de francs'!AC39/'en millions de francs'!AC$4</f>
        <v>1.4831929746009209</v>
      </c>
      <c r="AD39" s="41">
        <f>100*'en millions de francs'!AD39/'en millions de francs'!AD$4</f>
        <v>1.472668031386049</v>
      </c>
      <c r="AE39" s="41">
        <f>100*'en millions de francs'!AE39/'en millions de francs'!AE$4</f>
        <v>1.686611763152627</v>
      </c>
      <c r="AF39" s="41">
        <f>100*'en millions de francs'!AF39/'en millions de francs'!AF$4</f>
        <v>1.7724285867204637</v>
      </c>
      <c r="AG39" s="41">
        <f>100*'en millions de francs'!AG39/'en millions de francs'!AG$4</f>
        <v>1.823390312462037</v>
      </c>
      <c r="AH39" s="41">
        <f>100*'en millions de francs'!AH39/'en millions de francs'!AH$4</f>
        <v>1.9565410824545877</v>
      </c>
      <c r="AI39" s="41">
        <v>2.0406650737335221</v>
      </c>
    </row>
    <row r="40" spans="1:35" x14ac:dyDescent="0.2">
      <c r="A40" s="15" t="s">
        <v>38</v>
      </c>
      <c r="B40" s="15" t="str">
        <f>IF('en millions de francs'!B40="","",'en millions de francs'!B40)</f>
        <v>Laboratoires d'analyse</v>
      </c>
      <c r="C40" s="39" t="s">
        <v>4</v>
      </c>
      <c r="D40" s="39" t="s">
        <v>4</v>
      </c>
      <c r="E40" s="39" t="s">
        <v>4</v>
      </c>
      <c r="F40" s="39" t="s">
        <v>4</v>
      </c>
      <c r="G40" s="39" t="s">
        <v>4</v>
      </c>
      <c r="H40" s="39" t="s">
        <v>4</v>
      </c>
      <c r="I40" s="39" t="s">
        <v>4</v>
      </c>
      <c r="J40" s="39" t="s">
        <v>4</v>
      </c>
      <c r="K40" s="39" t="s">
        <v>4</v>
      </c>
      <c r="L40" s="39" t="s">
        <v>4</v>
      </c>
      <c r="M40" s="39" t="s">
        <v>4</v>
      </c>
      <c r="N40" s="39" t="s">
        <v>4</v>
      </c>
      <c r="O40" s="39" t="s">
        <v>4</v>
      </c>
      <c r="P40" s="39" t="s">
        <v>4</v>
      </c>
      <c r="Q40" s="39" t="s">
        <v>4</v>
      </c>
      <c r="R40" s="39" t="s">
        <v>4</v>
      </c>
      <c r="S40" s="39" t="s">
        <v>4</v>
      </c>
      <c r="T40" s="39" t="s">
        <v>4</v>
      </c>
      <c r="U40" s="39" t="s">
        <v>4</v>
      </c>
      <c r="V40" s="39" t="s">
        <v>4</v>
      </c>
      <c r="W40" s="39" t="s">
        <v>4</v>
      </c>
      <c r="X40" s="39" t="s">
        <v>4</v>
      </c>
      <c r="Y40" s="39" t="s">
        <v>4</v>
      </c>
      <c r="Z40" s="39" t="s">
        <v>4</v>
      </c>
      <c r="AA40" s="39" t="s">
        <v>4</v>
      </c>
      <c r="AB40" s="39">
        <f>100*'en millions de francs'!AB40/'en millions de francs'!AB$4</f>
        <v>0.91742427148451</v>
      </c>
      <c r="AC40" s="39">
        <f>100*'en millions de francs'!AC40/'en millions de francs'!AC$4</f>
        <v>0.98332877180847256</v>
      </c>
      <c r="AD40" s="39">
        <f>100*'en millions de francs'!AD40/'en millions de francs'!AD$4</f>
        <v>0.97258987982039424</v>
      </c>
      <c r="AE40" s="39">
        <f>100*'en millions de francs'!AE40/'en millions de francs'!AE$4</f>
        <v>1.1309345571428511</v>
      </c>
      <c r="AF40" s="39">
        <f>100*'en millions de francs'!AF40/'en millions de francs'!AF$4</f>
        <v>1.2283784958964521</v>
      </c>
      <c r="AG40" s="39">
        <f>100*'en millions de francs'!AG40/'en millions de francs'!AG$4</f>
        <v>1.2598461043487286</v>
      </c>
      <c r="AH40" s="39">
        <f>100*'en millions de francs'!AH40/'en millions de francs'!AH$4</f>
        <v>1.3787561224592582</v>
      </c>
      <c r="AI40" s="39">
        <v>1.4845266623026856</v>
      </c>
    </row>
    <row r="41" spans="1:35" x14ac:dyDescent="0.2">
      <c r="A41" s="15" t="s">
        <v>39</v>
      </c>
      <c r="B41" s="15" t="str">
        <f>IF('en millions de francs'!B41="","",'en millions de francs'!B41)</f>
        <v xml:space="preserve">Services de transport </v>
      </c>
      <c r="C41" s="40" t="s">
        <v>4</v>
      </c>
      <c r="D41" s="40" t="s">
        <v>4</v>
      </c>
      <c r="E41" s="40" t="s">
        <v>4</v>
      </c>
      <c r="F41" s="40" t="s">
        <v>4</v>
      </c>
      <c r="G41" s="40" t="s">
        <v>4</v>
      </c>
      <c r="H41" s="40" t="s">
        <v>4</v>
      </c>
      <c r="I41" s="40" t="s">
        <v>4</v>
      </c>
      <c r="J41" s="40" t="s">
        <v>4</v>
      </c>
      <c r="K41" s="40" t="s">
        <v>4</v>
      </c>
      <c r="L41" s="40" t="s">
        <v>4</v>
      </c>
      <c r="M41" s="40" t="s">
        <v>4</v>
      </c>
      <c r="N41" s="40" t="s">
        <v>4</v>
      </c>
      <c r="O41" s="40" t="s">
        <v>4</v>
      </c>
      <c r="P41" s="40" t="s">
        <v>4</v>
      </c>
      <c r="Q41" s="40" t="s">
        <v>4</v>
      </c>
      <c r="R41" s="40" t="s">
        <v>4</v>
      </c>
      <c r="S41" s="40" t="s">
        <v>4</v>
      </c>
      <c r="T41" s="40" t="s">
        <v>4</v>
      </c>
      <c r="U41" s="40" t="s">
        <v>4</v>
      </c>
      <c r="V41" s="40" t="s">
        <v>4</v>
      </c>
      <c r="W41" s="40" t="s">
        <v>4</v>
      </c>
      <c r="X41" s="40" t="s">
        <v>4</v>
      </c>
      <c r="Y41" s="40" t="s">
        <v>4</v>
      </c>
      <c r="Z41" s="40" t="s">
        <v>4</v>
      </c>
      <c r="AA41" s="40" t="s">
        <v>4</v>
      </c>
      <c r="AB41" s="40">
        <f>100*'en millions de francs'!AB41/'en millions de francs'!AB$4</f>
        <v>0.46644574024097585</v>
      </c>
      <c r="AC41" s="39">
        <f>100*'en millions de francs'!AC41/'en millions de francs'!AC$4</f>
        <v>0.49986420279244814</v>
      </c>
      <c r="AD41" s="39">
        <f>100*'en millions de francs'!AD41/'en millions de francs'!AD$4</f>
        <v>0.50007815156565461</v>
      </c>
      <c r="AE41" s="39">
        <f>100*'en millions de francs'!AE41/'en millions de francs'!AE$4</f>
        <v>0.55567720600977588</v>
      </c>
      <c r="AF41" s="39">
        <f>100*'en millions de francs'!AF41/'en millions de francs'!AF$4</f>
        <v>0.54405009082401135</v>
      </c>
      <c r="AG41" s="39">
        <f>100*'en millions de francs'!AG41/'en millions de francs'!AG$4</f>
        <v>0.56354420811330797</v>
      </c>
      <c r="AH41" s="39">
        <f>100*'en millions de francs'!AH41/'en millions de francs'!AH$4</f>
        <v>0.57778495999532953</v>
      </c>
      <c r="AI41" s="39">
        <v>0.55613841143083675</v>
      </c>
    </row>
    <row r="42" spans="1:35" x14ac:dyDescent="0.2">
      <c r="A42" s="15" t="s">
        <v>40</v>
      </c>
      <c r="B42" s="15" t="str">
        <f>IF('en millions de francs'!B42="","",'en millions de francs'!B42)</f>
        <v>Informations et conseils</v>
      </c>
      <c r="C42" s="40" t="s">
        <v>4</v>
      </c>
      <c r="D42" s="40" t="s">
        <v>4</v>
      </c>
      <c r="E42" s="40" t="s">
        <v>4</v>
      </c>
      <c r="F42" s="40" t="s">
        <v>4</v>
      </c>
      <c r="G42" s="40" t="s">
        <v>4</v>
      </c>
      <c r="H42" s="40" t="s">
        <v>4</v>
      </c>
      <c r="I42" s="40" t="s">
        <v>4</v>
      </c>
      <c r="J42" s="40" t="s">
        <v>4</v>
      </c>
      <c r="K42" s="40" t="s">
        <v>4</v>
      </c>
      <c r="L42" s="40" t="s">
        <v>4</v>
      </c>
      <c r="M42" s="40" t="s">
        <v>4</v>
      </c>
      <c r="N42" s="40" t="s">
        <v>4</v>
      </c>
      <c r="O42" s="40" t="s">
        <v>4</v>
      </c>
      <c r="P42" s="40" t="s">
        <v>4</v>
      </c>
      <c r="Q42" s="40" t="s">
        <v>4</v>
      </c>
      <c r="R42" s="40" t="s">
        <v>4</v>
      </c>
      <c r="S42" s="40" t="s">
        <v>4</v>
      </c>
      <c r="T42" s="40" t="s">
        <v>4</v>
      </c>
      <c r="U42" s="40" t="s">
        <v>4</v>
      </c>
      <c r="V42" s="40" t="s">
        <v>4</v>
      </c>
      <c r="W42" s="40" t="s">
        <v>4</v>
      </c>
      <c r="X42" s="40" t="s">
        <v>4</v>
      </c>
      <c r="Y42" s="40" t="s">
        <v>4</v>
      </c>
      <c r="Z42" s="40" t="s">
        <v>4</v>
      </c>
      <c r="AA42" s="40" t="s">
        <v>4</v>
      </c>
      <c r="AB42" s="40" t="s">
        <v>4</v>
      </c>
      <c r="AC42" s="39" t="s">
        <v>4</v>
      </c>
      <c r="AD42" s="39" t="s">
        <v>4</v>
      </c>
      <c r="AE42" s="39" t="s">
        <v>4</v>
      </c>
      <c r="AF42" s="39" t="s">
        <v>4</v>
      </c>
      <c r="AG42" s="39" t="s">
        <v>4</v>
      </c>
      <c r="AH42" s="39" t="s">
        <v>4</v>
      </c>
      <c r="AI42" s="39" t="s">
        <v>4</v>
      </c>
    </row>
    <row r="43" spans="1:35" x14ac:dyDescent="0.2">
      <c r="A43" s="13" t="s">
        <v>41</v>
      </c>
      <c r="B43" s="20" t="str">
        <f>IF('en millions de francs'!B43="","",'en millions de francs'!B43)</f>
        <v>Commerce de détail</v>
      </c>
      <c r="C43" s="38">
        <f>100*'en millions de francs'!C43/'en millions de francs'!C$4</f>
        <v>13.040475384871749</v>
      </c>
      <c r="D43" s="38">
        <f>100*'en millions de francs'!D43/'en millions de francs'!D$4</f>
        <v>13.169716010508974</v>
      </c>
      <c r="E43" s="38">
        <f>100*'en millions de francs'!E43/'en millions de francs'!E$4</f>
        <v>12.21167828627836</v>
      </c>
      <c r="F43" s="38">
        <f>100*'en millions de francs'!F43/'en millions de francs'!F$4</f>
        <v>12.253898408386243</v>
      </c>
      <c r="G43" s="38">
        <f>100*'en millions de francs'!G43/'en millions de francs'!G$4</f>
        <v>11.782398024653629</v>
      </c>
      <c r="H43" s="38">
        <f>100*'en millions de francs'!H43/'en millions de francs'!H$4</f>
        <v>12.154014237945873</v>
      </c>
      <c r="I43" s="38">
        <f>100*'en millions de francs'!I43/'en millions de francs'!I$4</f>
        <v>11.675984986220028</v>
      </c>
      <c r="J43" s="38">
        <f>100*'en millions de francs'!J43/'en millions de francs'!J$4</f>
        <v>11.100047175652049</v>
      </c>
      <c r="K43" s="38">
        <f>100*'en millions de francs'!K43/'en millions de francs'!K$4</f>
        <v>11.36918855272539</v>
      </c>
      <c r="L43" s="38">
        <f>100*'en millions de francs'!L43/'en millions de francs'!L$4</f>
        <v>11.221893098672135</v>
      </c>
      <c r="M43" s="38">
        <f>100*'en millions de francs'!M43/'en millions de francs'!M$4</f>
        <v>11.485603544583405</v>
      </c>
      <c r="N43" s="38">
        <f>100*'en millions de francs'!N43/'en millions de francs'!N$4</f>
        <v>11.393860949337009</v>
      </c>
      <c r="O43" s="38">
        <f>100*'en millions de francs'!O43/'en millions de francs'!O$4</f>
        <v>11.625841870030158</v>
      </c>
      <c r="P43" s="38">
        <f>100*'en millions de francs'!P43/'en millions de francs'!P$4</f>
        <v>11.487990791156754</v>
      </c>
      <c r="Q43" s="38">
        <f>100*'en millions de francs'!Q43/'en millions de francs'!Q$4</f>
        <v>11.500670622284106</v>
      </c>
      <c r="R43" s="38">
        <f>100*'en millions de francs'!R43/'en millions de francs'!R$4</f>
        <v>11.395030068355313</v>
      </c>
      <c r="S43" s="38">
        <f>100*'en millions de francs'!S43/'en millions de francs'!S$4</f>
        <v>11.207100341527717</v>
      </c>
      <c r="T43" s="38">
        <f>100*'en millions de francs'!T43/'en millions de francs'!T$4</f>
        <v>10.958761389750126</v>
      </c>
      <c r="U43" s="38">
        <f>100*'en millions de francs'!U43/'en millions de francs'!U$4</f>
        <v>11.231804918681311</v>
      </c>
      <c r="V43" s="38">
        <f>100*'en millions de francs'!V43/'en millions de francs'!V$4</f>
        <v>11.169411713665486</v>
      </c>
      <c r="W43" s="38">
        <f>100*'en millions de francs'!W43/'en millions de francs'!W$4</f>
        <v>11.045534543746639</v>
      </c>
      <c r="X43" s="38">
        <f>100*'en millions de francs'!X43/'en millions de francs'!X$4</f>
        <v>10.747985667398655</v>
      </c>
      <c r="Y43" s="38">
        <f>100*'en millions de francs'!Y43/'en millions de francs'!Y$4</f>
        <v>10.550090847487601</v>
      </c>
      <c r="Z43" s="38">
        <f>100*'en millions de francs'!Z43/'en millions de francs'!Z$4</f>
        <v>10.347106600082835</v>
      </c>
      <c r="AA43" s="38">
        <f>100*'en millions de francs'!AA43/'en millions de francs'!AA$4</f>
        <v>10.407786701366213</v>
      </c>
      <c r="AB43" s="38">
        <f>100*'en millions de francs'!AB43/'en millions de francs'!AB$4</f>
        <v>10.172830141530129</v>
      </c>
      <c r="AC43" s="38">
        <f>100*'en millions de francs'!AC43/'en millions de francs'!AC$4</f>
        <v>9.8052782917432797</v>
      </c>
      <c r="AD43" s="38">
        <f>100*'en millions de francs'!AD43/'en millions de francs'!AD$4</f>
        <v>9.4987632973939071</v>
      </c>
      <c r="AE43" s="38">
        <f>100*'en millions de francs'!AE43/'en millions de francs'!AE$4</f>
        <v>9.1752598923260571</v>
      </c>
      <c r="AF43" s="38">
        <f>100*'en millions de francs'!AF43/'en millions de francs'!AF$4</f>
        <v>8.9288268884873609</v>
      </c>
      <c r="AG43" s="38">
        <f>100*'en millions de francs'!AG43/'en millions de francs'!AG$4</f>
        <v>8.8950629148502873</v>
      </c>
      <c r="AH43" s="38">
        <f>100*'en millions de francs'!AH43/'en millions de francs'!AH$4</f>
        <v>8.840042025755297</v>
      </c>
      <c r="AI43" s="38">
        <v>8.586877684359715</v>
      </c>
    </row>
    <row r="44" spans="1:35" x14ac:dyDescent="0.2">
      <c r="A44" s="15" t="s">
        <v>42</v>
      </c>
      <c r="B44" s="15" t="str">
        <f>IF('en millions de francs'!B44="","",'en millions de francs'!B44)</f>
        <v>Pharmacies</v>
      </c>
      <c r="C44" s="39" t="s">
        <v>4</v>
      </c>
      <c r="D44" s="39" t="s">
        <v>4</v>
      </c>
      <c r="E44" s="39" t="s">
        <v>4</v>
      </c>
      <c r="F44" s="39" t="s">
        <v>4</v>
      </c>
      <c r="G44" s="39" t="s">
        <v>4</v>
      </c>
      <c r="H44" s="39" t="s">
        <v>4</v>
      </c>
      <c r="I44" s="39" t="s">
        <v>4</v>
      </c>
      <c r="J44" s="39" t="s">
        <v>4</v>
      </c>
      <c r="K44" s="39" t="s">
        <v>4</v>
      </c>
      <c r="L44" s="39" t="s">
        <v>4</v>
      </c>
      <c r="M44" s="39" t="s">
        <v>4</v>
      </c>
      <c r="N44" s="39" t="s">
        <v>4</v>
      </c>
      <c r="O44" s="39" t="s">
        <v>4</v>
      </c>
      <c r="P44" s="39" t="s">
        <v>4</v>
      </c>
      <c r="Q44" s="39" t="s">
        <v>4</v>
      </c>
      <c r="R44" s="39" t="s">
        <v>4</v>
      </c>
      <c r="S44" s="39" t="s">
        <v>4</v>
      </c>
      <c r="T44" s="39" t="s">
        <v>4</v>
      </c>
      <c r="U44" s="39" t="s">
        <v>4</v>
      </c>
      <c r="V44" s="39" t="s">
        <v>4</v>
      </c>
      <c r="W44" s="39" t="s">
        <v>4</v>
      </c>
      <c r="X44" s="39" t="s">
        <v>4</v>
      </c>
      <c r="Y44" s="39" t="s">
        <v>4</v>
      </c>
      <c r="Z44" s="39" t="s">
        <v>4</v>
      </c>
      <c r="AA44" s="39" t="s">
        <v>4</v>
      </c>
      <c r="AB44" s="39">
        <f>100*'en millions de francs'!AB44/'en millions de francs'!AB$4</f>
        <v>7.1670842964017627</v>
      </c>
      <c r="AC44" s="39">
        <f>100*'en millions de francs'!AC44/'en millions de francs'!AC$4</f>
        <v>7.0021999239947466</v>
      </c>
      <c r="AD44" s="39">
        <f>100*'en millions de francs'!AD44/'en millions de francs'!AD$4</f>
        <v>6.8738092334713734</v>
      </c>
      <c r="AE44" s="39">
        <f>100*'en millions de francs'!AE44/'en millions de francs'!AE$4</f>
        <v>6.6280129372902312</v>
      </c>
      <c r="AF44" s="39">
        <f>100*'en millions de francs'!AF44/'en millions de francs'!AF$4</f>
        <v>6.4271175867424866</v>
      </c>
      <c r="AG44" s="39">
        <f>100*'en millions de francs'!AG44/'en millions de francs'!AG$4</f>
        <v>6.4807323725308423</v>
      </c>
      <c r="AH44" s="39">
        <f>100*'en millions de francs'!AH44/'en millions de francs'!AH$4</f>
        <v>6.4924198085598794</v>
      </c>
      <c r="AI44" s="39">
        <v>6.2810666269379265</v>
      </c>
    </row>
    <row r="45" spans="1:35" x14ac:dyDescent="0.2">
      <c r="A45" s="15" t="s">
        <v>43</v>
      </c>
      <c r="B45" s="15" t="str">
        <f>IF('en millions de francs'!B45="","",'en millions de francs'!B45)</f>
        <v>Drogueries</v>
      </c>
      <c r="C45" s="40" t="s">
        <v>4</v>
      </c>
      <c r="D45" s="40" t="s">
        <v>4</v>
      </c>
      <c r="E45" s="40" t="s">
        <v>4</v>
      </c>
      <c r="F45" s="40" t="s">
        <v>4</v>
      </c>
      <c r="G45" s="40" t="s">
        <v>4</v>
      </c>
      <c r="H45" s="40" t="s">
        <v>4</v>
      </c>
      <c r="I45" s="40" t="s">
        <v>4</v>
      </c>
      <c r="J45" s="40" t="s">
        <v>4</v>
      </c>
      <c r="K45" s="40" t="s">
        <v>4</v>
      </c>
      <c r="L45" s="40" t="s">
        <v>4</v>
      </c>
      <c r="M45" s="40" t="s">
        <v>4</v>
      </c>
      <c r="N45" s="40" t="s">
        <v>4</v>
      </c>
      <c r="O45" s="40" t="s">
        <v>4</v>
      </c>
      <c r="P45" s="40" t="s">
        <v>4</v>
      </c>
      <c r="Q45" s="40" t="s">
        <v>4</v>
      </c>
      <c r="R45" s="40" t="s">
        <v>4</v>
      </c>
      <c r="S45" s="40" t="s">
        <v>4</v>
      </c>
      <c r="T45" s="40" t="s">
        <v>4</v>
      </c>
      <c r="U45" s="40" t="s">
        <v>4</v>
      </c>
      <c r="V45" s="40" t="s">
        <v>4</v>
      </c>
      <c r="W45" s="40" t="s">
        <v>4</v>
      </c>
      <c r="X45" s="40" t="s">
        <v>4</v>
      </c>
      <c r="Y45" s="40" t="s">
        <v>4</v>
      </c>
      <c r="Z45" s="40" t="s">
        <v>4</v>
      </c>
      <c r="AA45" s="40" t="s">
        <v>4</v>
      </c>
      <c r="AB45" s="40">
        <f>100*'en millions de francs'!AB45/'en millions de francs'!AB$4</f>
        <v>0.67570366091954248</v>
      </c>
      <c r="AC45" s="39">
        <f>100*'en millions de francs'!AC45/'en millions de francs'!AC$4</f>
        <v>0.65446433080627009</v>
      </c>
      <c r="AD45" s="39">
        <f>100*'en millions de francs'!AD45/'en millions de francs'!AD$4</f>
        <v>0.64474751525270424</v>
      </c>
      <c r="AE45" s="39">
        <f>100*'en millions de francs'!AE45/'en millions de francs'!AE$4</f>
        <v>0.64557123218169821</v>
      </c>
      <c r="AF45" s="39">
        <f>100*'en millions de francs'!AF45/'en millions de francs'!AF$4</f>
        <v>0.61494281465312794</v>
      </c>
      <c r="AG45" s="39">
        <f>100*'en millions de francs'!AG45/'en millions de francs'!AG$4</f>
        <v>0.6032778738469059</v>
      </c>
      <c r="AH45" s="39">
        <f>100*'en millions de francs'!AH45/'en millions de francs'!AH$4</f>
        <v>0.58084139095530019</v>
      </c>
      <c r="AI45" s="39">
        <v>0.5670006926019433</v>
      </c>
    </row>
    <row r="46" spans="1:35" x14ac:dyDescent="0.2">
      <c r="A46" s="15" t="s">
        <v>44</v>
      </c>
      <c r="B46" s="15" t="str">
        <f>IF('en millions de francs'!B46="","",'en millions de francs'!B46)</f>
        <v>Commerce de détail appareils médicaux et orthopédiques</v>
      </c>
      <c r="C46" s="40" t="s">
        <v>4</v>
      </c>
      <c r="D46" s="40" t="s">
        <v>4</v>
      </c>
      <c r="E46" s="40" t="s">
        <v>4</v>
      </c>
      <c r="F46" s="40" t="s">
        <v>4</v>
      </c>
      <c r="G46" s="40" t="s">
        <v>4</v>
      </c>
      <c r="H46" s="40" t="s">
        <v>4</v>
      </c>
      <c r="I46" s="40" t="s">
        <v>4</v>
      </c>
      <c r="J46" s="40" t="s">
        <v>4</v>
      </c>
      <c r="K46" s="40" t="s">
        <v>4</v>
      </c>
      <c r="L46" s="40" t="s">
        <v>4</v>
      </c>
      <c r="M46" s="40" t="s">
        <v>4</v>
      </c>
      <c r="N46" s="40" t="s">
        <v>4</v>
      </c>
      <c r="O46" s="40" t="s">
        <v>4</v>
      </c>
      <c r="P46" s="40" t="s">
        <v>4</v>
      </c>
      <c r="Q46" s="40" t="s">
        <v>4</v>
      </c>
      <c r="R46" s="40" t="s">
        <v>4</v>
      </c>
      <c r="S46" s="40" t="s">
        <v>4</v>
      </c>
      <c r="T46" s="40" t="s">
        <v>4</v>
      </c>
      <c r="U46" s="40" t="s">
        <v>4</v>
      </c>
      <c r="V46" s="40" t="s">
        <v>4</v>
      </c>
      <c r="W46" s="40" t="s">
        <v>4</v>
      </c>
      <c r="X46" s="40" t="s">
        <v>4</v>
      </c>
      <c r="Y46" s="40" t="s">
        <v>4</v>
      </c>
      <c r="Z46" s="40" t="s">
        <v>4</v>
      </c>
      <c r="AA46" s="40" t="s">
        <v>4</v>
      </c>
      <c r="AB46" s="40">
        <f>100*'en millions de francs'!AB46/'en millions de francs'!AB$4</f>
        <v>0.37650960255940935</v>
      </c>
      <c r="AC46" s="39">
        <f>100*'en millions de francs'!AC46/'en millions de francs'!AC$4</f>
        <v>0.36112584909361234</v>
      </c>
      <c r="AD46" s="39">
        <f>100*'en millions de francs'!AD46/'en millions de francs'!AD$4</f>
        <v>0.31980345277171979</v>
      </c>
      <c r="AE46" s="39">
        <f>100*'en millions de francs'!AE46/'en millions de francs'!AE$4</f>
        <v>0.38312852679890863</v>
      </c>
      <c r="AF46" s="39">
        <f>100*'en millions de francs'!AF46/'en millions de francs'!AF$4</f>
        <v>0.39788048216064309</v>
      </c>
      <c r="AG46" s="39">
        <f>100*'en millions de francs'!AG46/'en millions de francs'!AG$4</f>
        <v>0.40319973665920494</v>
      </c>
      <c r="AH46" s="39">
        <f>100*'en millions de francs'!AH46/'en millions de francs'!AH$4</f>
        <v>0.42407260549594478</v>
      </c>
      <c r="AI46" s="39">
        <v>0.43661626954997029</v>
      </c>
    </row>
    <row r="47" spans="1:35" x14ac:dyDescent="0.2">
      <c r="A47" s="15" t="s">
        <v>45</v>
      </c>
      <c r="B47" s="15" t="str">
        <f>IF('en millions de francs'!B47="","",'en millions de francs'!B47)</f>
        <v>Audioprothésistes, opticiens</v>
      </c>
      <c r="C47" s="40" t="s">
        <v>4</v>
      </c>
      <c r="D47" s="40" t="s">
        <v>4</v>
      </c>
      <c r="E47" s="40" t="s">
        <v>4</v>
      </c>
      <c r="F47" s="40" t="s">
        <v>4</v>
      </c>
      <c r="G47" s="40" t="s">
        <v>4</v>
      </c>
      <c r="H47" s="40" t="s">
        <v>4</v>
      </c>
      <c r="I47" s="40" t="s">
        <v>4</v>
      </c>
      <c r="J47" s="40" t="s">
        <v>4</v>
      </c>
      <c r="K47" s="40" t="s">
        <v>4</v>
      </c>
      <c r="L47" s="40" t="s">
        <v>4</v>
      </c>
      <c r="M47" s="40" t="s">
        <v>4</v>
      </c>
      <c r="N47" s="40" t="s">
        <v>4</v>
      </c>
      <c r="O47" s="40" t="s">
        <v>4</v>
      </c>
      <c r="P47" s="40" t="s">
        <v>4</v>
      </c>
      <c r="Q47" s="40" t="s">
        <v>4</v>
      </c>
      <c r="R47" s="40" t="s">
        <v>4</v>
      </c>
      <c r="S47" s="40" t="s">
        <v>4</v>
      </c>
      <c r="T47" s="40" t="s">
        <v>4</v>
      </c>
      <c r="U47" s="40" t="s">
        <v>4</v>
      </c>
      <c r="V47" s="40" t="s">
        <v>4</v>
      </c>
      <c r="W47" s="40" t="s">
        <v>4</v>
      </c>
      <c r="X47" s="40" t="s">
        <v>4</v>
      </c>
      <c r="Y47" s="40" t="s">
        <v>4</v>
      </c>
      <c r="Z47" s="40" t="s">
        <v>4</v>
      </c>
      <c r="AA47" s="40" t="s">
        <v>4</v>
      </c>
      <c r="AB47" s="40">
        <f>100*'en millions de francs'!AB47/'en millions de francs'!AB$4</f>
        <v>1.9535325816494158</v>
      </c>
      <c r="AC47" s="39">
        <f>100*'en millions de francs'!AC47/'en millions de francs'!AC$4</f>
        <v>1.7874881878486499</v>
      </c>
      <c r="AD47" s="39">
        <f>100*'en millions de francs'!AD47/'en millions de francs'!AD$4</f>
        <v>1.6604030958981091</v>
      </c>
      <c r="AE47" s="39">
        <f>100*'en millions de francs'!AE47/'en millions de francs'!AE$4</f>
        <v>1.5185471960552195</v>
      </c>
      <c r="AF47" s="39">
        <f>100*'en millions de francs'!AF47/'en millions de francs'!AF$4</f>
        <v>1.4888860049311041</v>
      </c>
      <c r="AG47" s="39">
        <f>100*'en millions de francs'!AG47/'en millions de francs'!AG$4</f>
        <v>1.4078529318133344</v>
      </c>
      <c r="AH47" s="39">
        <f>100*'en millions de francs'!AH47/'en millions de francs'!AH$4</f>
        <v>1.3427082207441721</v>
      </c>
      <c r="AI47" s="39">
        <v>1.3021940952698752</v>
      </c>
    </row>
    <row r="48" spans="1:35" x14ac:dyDescent="0.2">
      <c r="A48" s="13" t="s">
        <v>46</v>
      </c>
      <c r="B48" s="13" t="str">
        <f>IF('en millions de francs'!B48="","",'en millions de francs'!B48)</f>
        <v>Organismes de prévention et d’assistance</v>
      </c>
      <c r="C48" s="38">
        <f>100*'en millions de francs'!C48/'en millions de francs'!C$4</f>
        <v>1.3862440513400904</v>
      </c>
      <c r="D48" s="38">
        <f>100*'en millions de francs'!D48/'en millions de francs'!D$4</f>
        <v>1.3904647589840242</v>
      </c>
      <c r="E48" s="38">
        <f>100*'en millions de francs'!E48/'en millions de francs'!E$4</f>
        <v>1.3976094089138082</v>
      </c>
      <c r="F48" s="38">
        <f>100*'en millions de francs'!F48/'en millions de francs'!F$4</f>
        <v>1.3992796585104128</v>
      </c>
      <c r="G48" s="38">
        <f>100*'en millions de francs'!G48/'en millions de francs'!G$4</f>
        <v>1.4020189439946442</v>
      </c>
      <c r="H48" s="38">
        <f>100*'en millions de francs'!H48/'en millions de francs'!H$4</f>
        <v>1.40246806744848</v>
      </c>
      <c r="I48" s="38">
        <f>100*'en millions de francs'!I48/'en millions de francs'!I$4</f>
        <v>1.4066879424966863</v>
      </c>
      <c r="J48" s="38">
        <f>100*'en millions de francs'!J48/'en millions de francs'!J$4</f>
        <v>1.4099002234337163</v>
      </c>
      <c r="K48" s="38">
        <f>100*'en millions de francs'!K48/'en millions de francs'!K$4</f>
        <v>1.406895366657221</v>
      </c>
      <c r="L48" s="38">
        <f>100*'en millions de francs'!L48/'en millions de francs'!L$4</f>
        <v>1.3993461356876471</v>
      </c>
      <c r="M48" s="38">
        <f>100*'en millions de francs'!M48/'en millions de francs'!M$4</f>
        <v>1.4020481253169985</v>
      </c>
      <c r="N48" s="38">
        <f>100*'en millions de francs'!N48/'en millions de francs'!N$4</f>
        <v>1.3879277930231331</v>
      </c>
      <c r="O48" s="38">
        <f>100*'en millions de francs'!O48/'en millions de francs'!O$4</f>
        <v>1.3879574036993125</v>
      </c>
      <c r="P48" s="38">
        <f>100*'en millions de francs'!P48/'en millions de francs'!P$4</f>
        <v>1.438957428138776</v>
      </c>
      <c r="Q48" s="38">
        <f>100*'en millions de francs'!Q48/'en millions de francs'!Q$4</f>
        <v>1.4510891454683417</v>
      </c>
      <c r="R48" s="38">
        <f>100*'en millions de francs'!R48/'en millions de francs'!R$4</f>
        <v>1.4479905795214549</v>
      </c>
      <c r="S48" s="38">
        <f>100*'en millions de francs'!S48/'en millions de francs'!S$4</f>
        <v>1.4279059372521898</v>
      </c>
      <c r="T48" s="38">
        <f>100*'en millions de francs'!T48/'en millions de francs'!T$4</f>
        <v>1.3864276209099602</v>
      </c>
      <c r="U48" s="38">
        <f>100*'en millions de francs'!U48/'en millions de francs'!U$4</f>
        <v>1.3659813248229593</v>
      </c>
      <c r="V48" s="38">
        <f>100*'en millions de francs'!V48/'en millions de francs'!V$4</f>
        <v>1.3623529009917428</v>
      </c>
      <c r="W48" s="38">
        <f>100*'en millions de francs'!W48/'en millions de francs'!W$4</f>
        <v>1.3840312854693713</v>
      </c>
      <c r="X48" s="38">
        <f>100*'en millions de francs'!X48/'en millions de francs'!X$4</f>
        <v>1.3904686036557943</v>
      </c>
      <c r="Y48" s="38">
        <f>100*'en millions de francs'!Y48/'en millions de francs'!Y$4</f>
        <v>1.3797182887068014</v>
      </c>
      <c r="Z48" s="38">
        <f>100*'en millions de francs'!Z48/'en millions de francs'!Z$4</f>
        <v>1.3775403088580001</v>
      </c>
      <c r="AA48" s="38">
        <f>100*'en millions de francs'!AA48/'en millions de francs'!AA$4</f>
        <v>1.3712781704609327</v>
      </c>
      <c r="AB48" s="38">
        <f>100*'en millions de francs'!AB48/'en millions de francs'!AB$4</f>
        <v>1.361545242999773</v>
      </c>
      <c r="AC48" s="41">
        <f>100*'en millions de francs'!AC48/'en millions de francs'!AC$4</f>
        <v>1.3716512255931039</v>
      </c>
      <c r="AD48" s="41">
        <f>100*'en millions de francs'!AD48/'en millions de francs'!AD$4</f>
        <v>1.3378064901991649</v>
      </c>
      <c r="AE48" s="41">
        <f>100*'en millions de francs'!AE48/'en millions de francs'!AE$4</f>
        <v>1.3353913630407648</v>
      </c>
      <c r="AF48" s="41">
        <f>100*'en millions de francs'!AF48/'en millions de francs'!AF$4</f>
        <v>1.3838198212492665</v>
      </c>
      <c r="AG48" s="41">
        <f>100*'en millions de francs'!AG48/'en millions de francs'!AG$4</f>
        <v>1.3378255385923903</v>
      </c>
      <c r="AH48" s="41">
        <f>100*'en millions de francs'!AH48/'en millions de francs'!AH$4</f>
        <v>1.2997518393704555</v>
      </c>
      <c r="AI48" s="41">
        <v>1.2735256108691044</v>
      </c>
    </row>
    <row r="49" spans="1:35" x14ac:dyDescent="0.2">
      <c r="A49" s="19" t="s">
        <v>47</v>
      </c>
      <c r="B49" s="15" t="str">
        <f>IF('en millions de francs'!B49="","",'en millions de francs'!B49)</f>
        <v>Organismes de prévention et d’assistance, Etat</v>
      </c>
      <c r="C49" s="39" t="s">
        <v>4</v>
      </c>
      <c r="D49" s="39" t="s">
        <v>4</v>
      </c>
      <c r="E49" s="39" t="s">
        <v>4</v>
      </c>
      <c r="F49" s="39" t="s">
        <v>4</v>
      </c>
      <c r="G49" s="39" t="s">
        <v>4</v>
      </c>
      <c r="H49" s="39" t="s">
        <v>4</v>
      </c>
      <c r="I49" s="39" t="s">
        <v>4</v>
      </c>
      <c r="J49" s="39" t="s">
        <v>4</v>
      </c>
      <c r="K49" s="39" t="s">
        <v>4</v>
      </c>
      <c r="L49" s="39" t="s">
        <v>4</v>
      </c>
      <c r="M49" s="39" t="s">
        <v>4</v>
      </c>
      <c r="N49" s="39" t="s">
        <v>4</v>
      </c>
      <c r="O49" s="39" t="s">
        <v>4</v>
      </c>
      <c r="P49" s="39" t="s">
        <v>4</v>
      </c>
      <c r="Q49" s="39" t="s">
        <v>4</v>
      </c>
      <c r="R49" s="39" t="s">
        <v>4</v>
      </c>
      <c r="S49" s="39" t="s">
        <v>4</v>
      </c>
      <c r="T49" s="39" t="s">
        <v>4</v>
      </c>
      <c r="U49" s="39" t="s">
        <v>4</v>
      </c>
      <c r="V49" s="39" t="s">
        <v>4</v>
      </c>
      <c r="W49" s="39" t="s">
        <v>4</v>
      </c>
      <c r="X49" s="39" t="s">
        <v>4</v>
      </c>
      <c r="Y49" s="39" t="s">
        <v>4</v>
      </c>
      <c r="Z49" s="39" t="s">
        <v>4</v>
      </c>
      <c r="AA49" s="39" t="s">
        <v>4</v>
      </c>
      <c r="AB49" s="39">
        <f>100*'en millions de francs'!AB49/'en millions de francs'!AB$4</f>
        <v>2.4634489425852831E-2</v>
      </c>
      <c r="AC49" s="39">
        <f>100*'en millions de francs'!AC49/'en millions de francs'!AC$4</f>
        <v>1.9620287153290391E-2</v>
      </c>
      <c r="AD49" s="39">
        <f>100*'en millions de francs'!AD49/'en millions de francs'!AD$4</f>
        <v>2.3362685872185884E-2</v>
      </c>
      <c r="AE49" s="39">
        <f>100*'en millions de francs'!AE49/'en millions de francs'!AE$4</f>
        <v>2.2247320767651242E-2</v>
      </c>
      <c r="AF49" s="39">
        <f>100*'en millions de francs'!AF49/'en millions de francs'!AF$4</f>
        <v>1.899708640704182E-2</v>
      </c>
      <c r="AG49" s="39">
        <f>100*'en millions de francs'!AG49/'en millions de francs'!AG$4</f>
        <v>1.7569279471849761E-2</v>
      </c>
      <c r="AH49" s="39">
        <f>100*'en millions de francs'!AH49/'en millions de francs'!AH$4</f>
        <v>1.7280320798404452E-2</v>
      </c>
      <c r="AI49" s="39">
        <v>1.4760075137225498E-2</v>
      </c>
    </row>
    <row r="50" spans="1:35" x14ac:dyDescent="0.2">
      <c r="A50" s="15" t="s">
        <v>48</v>
      </c>
      <c r="B50" s="15" t="str">
        <f>IF('en millions de francs'!B50="","",'en millions de francs'!B50)</f>
        <v>Organismes de prévention et d’assistance, AOS</v>
      </c>
      <c r="C50" s="40" t="s">
        <v>4</v>
      </c>
      <c r="D50" s="40" t="s">
        <v>4</v>
      </c>
      <c r="E50" s="40" t="s">
        <v>4</v>
      </c>
      <c r="F50" s="40" t="s">
        <v>4</v>
      </c>
      <c r="G50" s="40" t="s">
        <v>4</v>
      </c>
      <c r="H50" s="40" t="s">
        <v>4</v>
      </c>
      <c r="I50" s="40" t="s">
        <v>4</v>
      </c>
      <c r="J50" s="40" t="s">
        <v>4</v>
      </c>
      <c r="K50" s="40" t="s">
        <v>4</v>
      </c>
      <c r="L50" s="40" t="s">
        <v>4</v>
      </c>
      <c r="M50" s="40" t="s">
        <v>4</v>
      </c>
      <c r="N50" s="40" t="s">
        <v>4</v>
      </c>
      <c r="O50" s="40" t="s">
        <v>4</v>
      </c>
      <c r="P50" s="40" t="s">
        <v>4</v>
      </c>
      <c r="Q50" s="40" t="s">
        <v>4</v>
      </c>
      <c r="R50" s="40" t="s">
        <v>4</v>
      </c>
      <c r="S50" s="40" t="s">
        <v>4</v>
      </c>
      <c r="T50" s="40" t="s">
        <v>4</v>
      </c>
      <c r="U50" s="40" t="s">
        <v>4</v>
      </c>
      <c r="V50" s="40" t="s">
        <v>4</v>
      </c>
      <c r="W50" s="40" t="s">
        <v>4</v>
      </c>
      <c r="X50" s="40" t="s">
        <v>4</v>
      </c>
      <c r="Y50" s="40" t="s">
        <v>4</v>
      </c>
      <c r="Z50" s="40" t="s">
        <v>4</v>
      </c>
      <c r="AA50" s="40" t="s">
        <v>4</v>
      </c>
      <c r="AB50" s="40">
        <f>100*'en millions de francs'!AB50/'en millions de francs'!AB$4</f>
        <v>2.8456978777784692E-2</v>
      </c>
      <c r="AC50" s="39">
        <f>100*'en millions de francs'!AC50/'en millions de francs'!AC$4</f>
        <v>2.5127722967327154E-2</v>
      </c>
      <c r="AD50" s="39">
        <f>100*'en millions de francs'!AD50/'en millions de francs'!AD$4</f>
        <v>2.6460190785838698E-2</v>
      </c>
      <c r="AE50" s="39">
        <f>100*'en millions de francs'!AE50/'en millions de francs'!AE$4</f>
        <v>2.6871923622205609E-2</v>
      </c>
      <c r="AF50" s="39">
        <f>100*'en millions de francs'!AF50/'en millions de francs'!AF$4</f>
        <v>2.9187251028427681E-2</v>
      </c>
      <c r="AG50" s="39">
        <f>100*'en millions de francs'!AG50/'en millions de francs'!AG$4</f>
        <v>2.7765799648857527E-2</v>
      </c>
      <c r="AH50" s="39">
        <f>100*'en millions de francs'!AH50/'en millions de francs'!AH$4</f>
        <v>2.4849703115193921E-2</v>
      </c>
      <c r="AI50" s="39">
        <v>2.8595879962503186E-2</v>
      </c>
    </row>
    <row r="51" spans="1:35" x14ac:dyDescent="0.2">
      <c r="A51" s="15" t="s">
        <v>49</v>
      </c>
      <c r="B51" s="15" t="str">
        <f>IF('en millions de francs'!B51="","",'en millions de francs'!B51)</f>
        <v xml:space="preserve">Organismes de prévention et d’assistance, autres assurances sociales </v>
      </c>
      <c r="C51" s="40" t="s">
        <v>4</v>
      </c>
      <c r="D51" s="40" t="s">
        <v>4</v>
      </c>
      <c r="E51" s="40" t="s">
        <v>4</v>
      </c>
      <c r="F51" s="40" t="s">
        <v>4</v>
      </c>
      <c r="G51" s="40" t="s">
        <v>4</v>
      </c>
      <c r="H51" s="40" t="s">
        <v>4</v>
      </c>
      <c r="I51" s="40" t="s">
        <v>4</v>
      </c>
      <c r="J51" s="40" t="s">
        <v>4</v>
      </c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4</v>
      </c>
      <c r="T51" s="40" t="s">
        <v>4</v>
      </c>
      <c r="U51" s="40" t="s">
        <v>4</v>
      </c>
      <c r="V51" s="40" t="s">
        <v>4</v>
      </c>
      <c r="W51" s="40" t="s">
        <v>4</v>
      </c>
      <c r="X51" s="40" t="s">
        <v>4</v>
      </c>
      <c r="Y51" s="40" t="s">
        <v>4</v>
      </c>
      <c r="Z51" s="40" t="s">
        <v>4</v>
      </c>
      <c r="AA51" s="40" t="s">
        <v>4</v>
      </c>
      <c r="AB51" s="40">
        <f>100*'en millions de francs'!AB51/'en millions de francs'!AB$4</f>
        <v>0.18465523434195591</v>
      </c>
      <c r="AC51" s="39">
        <f>100*'en millions de francs'!AC51/'en millions de francs'!AC$4</f>
        <v>0.20662240714026137</v>
      </c>
      <c r="AD51" s="39">
        <f>100*'en millions de francs'!AD51/'en millions de francs'!AD$4</f>
        <v>0.18722808264140792</v>
      </c>
      <c r="AE51" s="39">
        <f>100*'en millions de francs'!AE51/'en millions de francs'!AE$4</f>
        <v>0.17992019168610143</v>
      </c>
      <c r="AF51" s="39">
        <f>100*'en millions de francs'!AF51/'en millions de francs'!AF$4</f>
        <v>0.17144784089771206</v>
      </c>
      <c r="AG51" s="39">
        <f>100*'en millions de francs'!AG51/'en millions de francs'!AG$4</f>
        <v>0.16602376975138228</v>
      </c>
      <c r="AH51" s="39">
        <f>100*'en millions de francs'!AH51/'en millions de francs'!AH$4</f>
        <v>0.15862147666999288</v>
      </c>
      <c r="AI51" s="39">
        <v>0.14634815655795519</v>
      </c>
    </row>
    <row r="52" spans="1:35" x14ac:dyDescent="0.2">
      <c r="A52" s="15" t="s">
        <v>50</v>
      </c>
      <c r="B52" s="15" t="str">
        <f>IF('en millions de francs'!B52="","",'en millions de francs'!B52)</f>
        <v>Organismes de prévention et d’assistance, autre financement public</v>
      </c>
      <c r="C52" s="40" t="s">
        <v>4</v>
      </c>
      <c r="D52" s="40" t="s">
        <v>4</v>
      </c>
      <c r="E52" s="40" t="s">
        <v>4</v>
      </c>
      <c r="F52" s="40" t="s">
        <v>4</v>
      </c>
      <c r="G52" s="40" t="s">
        <v>4</v>
      </c>
      <c r="H52" s="40" t="s">
        <v>4</v>
      </c>
      <c r="I52" s="40" t="s">
        <v>4</v>
      </c>
      <c r="J52" s="40" t="s">
        <v>4</v>
      </c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4</v>
      </c>
      <c r="V52" s="40" t="s">
        <v>4</v>
      </c>
      <c r="W52" s="40" t="s">
        <v>4</v>
      </c>
      <c r="X52" s="40" t="s">
        <v>4</v>
      </c>
      <c r="Y52" s="40" t="s">
        <v>4</v>
      </c>
      <c r="Z52" s="40" t="s">
        <v>4</v>
      </c>
      <c r="AA52" s="40" t="s">
        <v>4</v>
      </c>
      <c r="AB52" s="40">
        <f>100*'en millions de francs'!AB52/'en millions de francs'!AB$4</f>
        <v>0</v>
      </c>
      <c r="AC52" s="39">
        <f>100*'en millions de francs'!AC52/'en millions de francs'!AC$4</f>
        <v>0</v>
      </c>
      <c r="AD52" s="39">
        <f>100*'en millions de francs'!AD52/'en millions de francs'!AD$4</f>
        <v>0</v>
      </c>
      <c r="AE52" s="39">
        <f>100*'en millions de francs'!AE52/'en millions de francs'!AE$4</f>
        <v>0</v>
      </c>
      <c r="AF52" s="39">
        <f>100*'en millions de francs'!AF52/'en millions de francs'!AF$4</f>
        <v>0</v>
      </c>
      <c r="AG52" s="39">
        <f>100*'en millions de francs'!AG52/'en millions de francs'!AG$4</f>
        <v>0</v>
      </c>
      <c r="AH52" s="39">
        <f>100*'en millions de francs'!AH52/'en millions de francs'!AH$4</f>
        <v>0</v>
      </c>
      <c r="AI52" s="39">
        <v>0</v>
      </c>
    </row>
    <row r="53" spans="1:35" x14ac:dyDescent="0.2">
      <c r="A53" s="15" t="s">
        <v>51</v>
      </c>
      <c r="B53" s="15" t="str">
        <f>IF('en millions de francs'!B53="","",'en millions de francs'!B53)</f>
        <v>Organismes de prévention et d’assistance, financement par des dons</v>
      </c>
      <c r="C53" s="40" t="s">
        <v>4</v>
      </c>
      <c r="D53" s="40" t="s">
        <v>4</v>
      </c>
      <c r="E53" s="40" t="s">
        <v>4</v>
      </c>
      <c r="F53" s="40" t="s">
        <v>4</v>
      </c>
      <c r="G53" s="40" t="s">
        <v>4</v>
      </c>
      <c r="H53" s="40" t="s">
        <v>4</v>
      </c>
      <c r="I53" s="40" t="s">
        <v>4</v>
      </c>
      <c r="J53" s="40" t="s">
        <v>4</v>
      </c>
      <c r="K53" s="40" t="s">
        <v>4</v>
      </c>
      <c r="L53" s="40" t="s">
        <v>4</v>
      </c>
      <c r="M53" s="40" t="s">
        <v>4</v>
      </c>
      <c r="N53" s="40" t="s">
        <v>4</v>
      </c>
      <c r="O53" s="40" t="s">
        <v>4</v>
      </c>
      <c r="P53" s="40" t="s">
        <v>4</v>
      </c>
      <c r="Q53" s="40" t="s">
        <v>4</v>
      </c>
      <c r="R53" s="40" t="s">
        <v>4</v>
      </c>
      <c r="S53" s="40" t="s">
        <v>4</v>
      </c>
      <c r="T53" s="40" t="s">
        <v>4</v>
      </c>
      <c r="U53" s="40" t="s">
        <v>4</v>
      </c>
      <c r="V53" s="40" t="s">
        <v>4</v>
      </c>
      <c r="W53" s="40" t="s">
        <v>4</v>
      </c>
      <c r="X53" s="40" t="s">
        <v>4</v>
      </c>
      <c r="Y53" s="40" t="s">
        <v>4</v>
      </c>
      <c r="Z53" s="40" t="s">
        <v>4</v>
      </c>
      <c r="AA53" s="40" t="s">
        <v>4</v>
      </c>
      <c r="AB53" s="40">
        <f>100*'en millions de francs'!AB53/'en millions de francs'!AB$4</f>
        <v>1.1237985404541795</v>
      </c>
      <c r="AC53" s="40">
        <f>100*'en millions de francs'!AC53/'en millions de francs'!AC$4</f>
        <v>1.1202808083322251</v>
      </c>
      <c r="AD53" s="40">
        <f>100*'en millions de francs'!AD53/'en millions de francs'!AD$4</f>
        <v>1.1007555308997325</v>
      </c>
      <c r="AE53" s="40">
        <f>100*'en millions de francs'!AE53/'en millions de francs'!AE$4</f>
        <v>1.1063519269648068</v>
      </c>
      <c r="AF53" s="40">
        <f>100*'en millions de francs'!AF53/'en millions de francs'!AF$4</f>
        <v>1.1641876429160849</v>
      </c>
      <c r="AG53" s="40">
        <f>100*'en millions de francs'!AG53/'en millions de francs'!AG$4</f>
        <v>1.1264666897203008</v>
      </c>
      <c r="AH53" s="40">
        <f>100*'en millions de francs'!AH53/'en millions de francs'!AH$4</f>
        <v>1.0990003387868643</v>
      </c>
      <c r="AI53" s="40">
        <v>1.0838214992114203</v>
      </c>
    </row>
    <row r="54" spans="1:35" x14ac:dyDescent="0.2">
      <c r="A54" s="13" t="s">
        <v>52</v>
      </c>
      <c r="B54" s="13" t="str">
        <f>IF('en millions de francs'!B54="","",'en millions de francs'!B54)</f>
        <v>Etat comme prestataire de services</v>
      </c>
      <c r="C54" s="38">
        <f>100*'en millions de francs'!C54/'en millions de francs'!C$4</f>
        <v>2.6271233955666355</v>
      </c>
      <c r="D54" s="38">
        <f>100*'en millions de francs'!D54/'en millions de francs'!D$4</f>
        <v>2.681277613657969</v>
      </c>
      <c r="E54" s="38">
        <f>100*'en millions de francs'!E54/'en millions de francs'!E$4</f>
        <v>2.6726338595983585</v>
      </c>
      <c r="F54" s="38">
        <f>100*'en millions de francs'!F54/'en millions de francs'!F$4</f>
        <v>2.6430461616317102</v>
      </c>
      <c r="G54" s="38">
        <f>100*'en millions de francs'!G54/'en millions de francs'!G$4</f>
        <v>2.7039018437389077</v>
      </c>
      <c r="H54" s="38">
        <f>100*'en millions de francs'!H54/'en millions de francs'!H$4</f>
        <v>3.0847664406392203</v>
      </c>
      <c r="I54" s="38">
        <f>100*'en millions de francs'!I54/'en millions de francs'!I$4</f>
        <v>2.3632620023880535</v>
      </c>
      <c r="J54" s="38">
        <f>100*'en millions de francs'!J54/'en millions de francs'!J$4</f>
        <v>2.4010570867449301</v>
      </c>
      <c r="K54" s="38">
        <f>100*'en millions de francs'!K54/'en millions de francs'!K$4</f>
        <v>2.4316404428061271</v>
      </c>
      <c r="L54" s="38">
        <f>100*'en millions de francs'!L54/'en millions de francs'!L$4</f>
        <v>2.2689242205023721</v>
      </c>
      <c r="M54" s="38">
        <f>100*'en millions de francs'!M54/'en millions de francs'!M$4</f>
        <v>2.3377796966481621</v>
      </c>
      <c r="N54" s="38">
        <f>100*'en millions de francs'!N54/'en millions de francs'!N$4</f>
        <v>2.2090414634193061</v>
      </c>
      <c r="O54" s="38">
        <f>100*'en millions de francs'!O54/'en millions de francs'!O$4</f>
        <v>2.0289849662170134</v>
      </c>
      <c r="P54" s="38">
        <f>100*'en millions de francs'!P54/'en millions de francs'!P$4</f>
        <v>1.9605206263010679</v>
      </c>
      <c r="Q54" s="38">
        <f>100*'en millions de francs'!Q54/'en millions de francs'!Q$4</f>
        <v>2.0082237947842758</v>
      </c>
      <c r="R54" s="38">
        <f>100*'en millions de francs'!R54/'en millions de francs'!R$4</f>
        <v>1.9812782563983082</v>
      </c>
      <c r="S54" s="38">
        <f>100*'en millions de francs'!S54/'en millions de francs'!S$4</f>
        <v>1.9377565250816697</v>
      </c>
      <c r="T54" s="38">
        <f>100*'en millions de francs'!T54/'en millions de francs'!T$4</f>
        <v>2.1240345100045905</v>
      </c>
      <c r="U54" s="38">
        <f>100*'en millions de francs'!U54/'en millions de francs'!U$4</f>
        <v>2.0322645335176968</v>
      </c>
      <c r="V54" s="38">
        <f>100*'en millions de francs'!V54/'en millions de francs'!V$4</f>
        <v>1.9533046005443075</v>
      </c>
      <c r="W54" s="38">
        <f>100*'en millions de francs'!W54/'en millions de francs'!W$4</f>
        <v>1.9342757145359415</v>
      </c>
      <c r="X54" s="38">
        <f>100*'en millions de francs'!X54/'en millions de francs'!X$4</f>
        <v>1.9509028654226634</v>
      </c>
      <c r="Y54" s="38">
        <f>100*'en millions de francs'!Y54/'en millions de francs'!Y$4</f>
        <v>2.1652134213085326</v>
      </c>
      <c r="Z54" s="38">
        <f>100*'en millions de francs'!Z54/'en millions de francs'!Z$4</f>
        <v>2.1849733689987043</v>
      </c>
      <c r="AA54" s="38">
        <f>100*'en millions de francs'!AA54/'en millions de francs'!AA$4</f>
        <v>2.349405040537492</v>
      </c>
      <c r="AB54" s="38">
        <f>100*'en millions de francs'!AB54/'en millions de francs'!AB$4</f>
        <v>1.975009090222366</v>
      </c>
      <c r="AC54" s="41">
        <f>100*'en millions de francs'!AC54/'en millions de francs'!AC$4</f>
        <v>1.8835000476573633</v>
      </c>
      <c r="AD54" s="41">
        <f>100*'en millions de francs'!AD54/'en millions de francs'!AD$4</f>
        <v>1.7882333853336088</v>
      </c>
      <c r="AE54" s="41">
        <f>100*'en millions de francs'!AE54/'en millions de francs'!AE$4</f>
        <v>1.7791872534834303</v>
      </c>
      <c r="AF54" s="41">
        <f>100*'en millions de francs'!AF54/'en millions de francs'!AF$4</f>
        <v>1.6907559823675222</v>
      </c>
      <c r="AG54" s="41">
        <f>100*'en millions de francs'!AG54/'en millions de francs'!AG$4</f>
        <v>1.6413522422299154</v>
      </c>
      <c r="AH54" s="41">
        <f>100*'en millions de francs'!AH54/'en millions de francs'!AH$4</f>
        <v>1.6215560992438685</v>
      </c>
      <c r="AI54" s="41">
        <v>1.643059899637179</v>
      </c>
    </row>
    <row r="55" spans="1:35" x14ac:dyDescent="0.2">
      <c r="A55" s="15" t="s">
        <v>53</v>
      </c>
      <c r="B55" s="15" t="str">
        <f>IF('en millions de francs'!B55="","",'en millions de francs'!B55)</f>
        <v>Confédération comme prestataire de services</v>
      </c>
      <c r="C55" s="39" t="s">
        <v>4</v>
      </c>
      <c r="D55" s="39" t="s">
        <v>4</v>
      </c>
      <c r="E55" s="39" t="s">
        <v>4</v>
      </c>
      <c r="F55" s="39" t="s">
        <v>4</v>
      </c>
      <c r="G55" s="39" t="s">
        <v>4</v>
      </c>
      <c r="H55" s="39" t="s">
        <v>4</v>
      </c>
      <c r="I55" s="39" t="s">
        <v>4</v>
      </c>
      <c r="J55" s="39" t="s">
        <v>4</v>
      </c>
      <c r="K55" s="39" t="s">
        <v>4</v>
      </c>
      <c r="L55" s="39" t="s">
        <v>4</v>
      </c>
      <c r="M55" s="39" t="s">
        <v>4</v>
      </c>
      <c r="N55" s="39" t="s">
        <v>4</v>
      </c>
      <c r="O55" s="39" t="s">
        <v>4</v>
      </c>
      <c r="P55" s="39" t="s">
        <v>4</v>
      </c>
      <c r="Q55" s="39" t="s">
        <v>4</v>
      </c>
      <c r="R55" s="39" t="s">
        <v>4</v>
      </c>
      <c r="S55" s="39" t="s">
        <v>4</v>
      </c>
      <c r="T55" s="39" t="s">
        <v>4</v>
      </c>
      <c r="U55" s="39" t="s">
        <v>4</v>
      </c>
      <c r="V55" s="39" t="s">
        <v>4</v>
      </c>
      <c r="W55" s="39" t="s">
        <v>4</v>
      </c>
      <c r="X55" s="39" t="s">
        <v>4</v>
      </c>
      <c r="Y55" s="39" t="s">
        <v>4</v>
      </c>
      <c r="Z55" s="39" t="s">
        <v>4</v>
      </c>
      <c r="AA55" s="39" t="s">
        <v>4</v>
      </c>
      <c r="AB55" s="39">
        <f>100*'en millions de francs'!AB55/'en millions de francs'!AB$4</f>
        <v>0.58720845978287073</v>
      </c>
      <c r="AC55" s="39">
        <f>100*'en millions de francs'!AC55/'en millions de francs'!AC$4</f>
        <v>0.54289387367364628</v>
      </c>
      <c r="AD55" s="39">
        <f>100*'en millions de francs'!AD55/'en millions de francs'!AD$4</f>
        <v>0.54253439208967036</v>
      </c>
      <c r="AE55" s="39">
        <f>100*'en millions de francs'!AE55/'en millions de francs'!AE$4</f>
        <v>0.52740312298720537</v>
      </c>
      <c r="AF55" s="39">
        <f>100*'en millions de francs'!AF55/'en millions de francs'!AF$4</f>
        <v>0.47538294826961952</v>
      </c>
      <c r="AG55" s="39">
        <f>100*'en millions de francs'!AG55/'en millions de francs'!AG$4</f>
        <v>0.45632110721089952</v>
      </c>
      <c r="AH55" s="39">
        <f>100*'en millions de francs'!AH55/'en millions de francs'!AH$4</f>
        <v>0.4588806331968025</v>
      </c>
      <c r="AI55" s="39">
        <v>0.50642688756239085</v>
      </c>
    </row>
    <row r="56" spans="1:35" x14ac:dyDescent="0.2">
      <c r="A56" s="15" t="s">
        <v>54</v>
      </c>
      <c r="B56" s="15" t="str">
        <f>IF('en millions de francs'!B56="","",'en millions de francs'!B56)</f>
        <v>Cantons comme prestataires de services</v>
      </c>
      <c r="C56" s="40" t="s">
        <v>4</v>
      </c>
      <c r="D56" s="40" t="s">
        <v>4</v>
      </c>
      <c r="E56" s="40" t="s">
        <v>4</v>
      </c>
      <c r="F56" s="40" t="s">
        <v>4</v>
      </c>
      <c r="G56" s="40" t="s">
        <v>4</v>
      </c>
      <c r="H56" s="40" t="s">
        <v>4</v>
      </c>
      <c r="I56" s="40" t="s">
        <v>4</v>
      </c>
      <c r="J56" s="40" t="s">
        <v>4</v>
      </c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4</v>
      </c>
      <c r="Q56" s="40" t="s">
        <v>4</v>
      </c>
      <c r="R56" s="40" t="s">
        <v>4</v>
      </c>
      <c r="S56" s="40" t="s">
        <v>4</v>
      </c>
      <c r="T56" s="40" t="s">
        <v>4</v>
      </c>
      <c r="U56" s="40" t="s">
        <v>4</v>
      </c>
      <c r="V56" s="40" t="s">
        <v>4</v>
      </c>
      <c r="W56" s="40" t="s">
        <v>4</v>
      </c>
      <c r="X56" s="40" t="s">
        <v>4</v>
      </c>
      <c r="Y56" s="40" t="s">
        <v>4</v>
      </c>
      <c r="Z56" s="40" t="s">
        <v>4</v>
      </c>
      <c r="AA56" s="40" t="s">
        <v>4</v>
      </c>
      <c r="AB56" s="40">
        <f>100*'en millions de francs'!AB56/'en millions de francs'!AB$4</f>
        <v>0.92210562769453641</v>
      </c>
      <c r="AC56" s="39">
        <f>100*'en millions de francs'!AC56/'en millions de francs'!AC$4</f>
        <v>0.8870146284989916</v>
      </c>
      <c r="AD56" s="39">
        <f>100*'en millions de francs'!AD56/'en millions de francs'!AD$4</f>
        <v>0.81622653026001724</v>
      </c>
      <c r="AE56" s="39">
        <f>100*'en millions de francs'!AE56/'en millions de francs'!AE$4</f>
        <v>0.78652992234644448</v>
      </c>
      <c r="AF56" s="39">
        <f>100*'en millions de francs'!AF56/'en millions de francs'!AF$4</f>
        <v>0.81198154364196717</v>
      </c>
      <c r="AG56" s="39">
        <f>100*'en millions de francs'!AG56/'en millions de francs'!AG$4</f>
        <v>0.79823533122279744</v>
      </c>
      <c r="AH56" s="39">
        <f>100*'en millions de francs'!AH56/'en millions de francs'!AH$4</f>
        <v>0.81303037105425702</v>
      </c>
      <c r="AI56" s="39">
        <v>0.79448028319164643</v>
      </c>
    </row>
    <row r="57" spans="1:35" x14ac:dyDescent="0.2">
      <c r="A57" s="15" t="s">
        <v>55</v>
      </c>
      <c r="B57" s="15" t="str">
        <f>IF('en millions de francs'!B57="","",'en millions de francs'!B57)</f>
        <v>Communes comme prestataires de services</v>
      </c>
      <c r="C57" s="40" t="s">
        <v>4</v>
      </c>
      <c r="D57" s="40" t="s">
        <v>4</v>
      </c>
      <c r="E57" s="40" t="s">
        <v>4</v>
      </c>
      <c r="F57" s="40" t="s">
        <v>4</v>
      </c>
      <c r="G57" s="40" t="s">
        <v>4</v>
      </c>
      <c r="H57" s="40" t="s">
        <v>4</v>
      </c>
      <c r="I57" s="40" t="s">
        <v>4</v>
      </c>
      <c r="J57" s="40" t="s">
        <v>4</v>
      </c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 t="s">
        <v>4</v>
      </c>
      <c r="R57" s="40" t="s">
        <v>4</v>
      </c>
      <c r="S57" s="40" t="s">
        <v>4</v>
      </c>
      <c r="T57" s="40" t="s">
        <v>4</v>
      </c>
      <c r="U57" s="40" t="s">
        <v>4</v>
      </c>
      <c r="V57" s="40" t="s">
        <v>4</v>
      </c>
      <c r="W57" s="40" t="s">
        <v>4</v>
      </c>
      <c r="X57" s="40" t="s">
        <v>4</v>
      </c>
      <c r="Y57" s="40" t="s">
        <v>4</v>
      </c>
      <c r="Z57" s="40" t="s">
        <v>4</v>
      </c>
      <c r="AA57" s="40" t="s">
        <v>4</v>
      </c>
      <c r="AB57" s="40">
        <f>100*'en millions de francs'!AB57/'en millions de francs'!AB$4</f>
        <v>0.4656950027449589</v>
      </c>
      <c r="AC57" s="39">
        <f>100*'en millions de francs'!AC57/'en millions de francs'!AC$4</f>
        <v>0.45359154548472558</v>
      </c>
      <c r="AD57" s="39">
        <f>100*'en millions de francs'!AD57/'en millions de francs'!AD$4</f>
        <v>0.42947246298392128</v>
      </c>
      <c r="AE57" s="39">
        <f>100*'en millions de francs'!AE57/'en millions de francs'!AE$4</f>
        <v>0.46525420814978052</v>
      </c>
      <c r="AF57" s="39">
        <f>100*'en millions de francs'!AF57/'en millions de francs'!AF$4</f>
        <v>0.40339149045593548</v>
      </c>
      <c r="AG57" s="39">
        <f>100*'en millions de francs'!AG57/'en millions de francs'!AG$4</f>
        <v>0.38679580379621825</v>
      </c>
      <c r="AH57" s="39">
        <f>100*'en millions de francs'!AH57/'en millions de francs'!AH$4</f>
        <v>0.34964509499280899</v>
      </c>
      <c r="AI57" s="39">
        <v>0.3421527288831418</v>
      </c>
    </row>
    <row r="58" spans="1:35" x14ac:dyDescent="0.2">
      <c r="A58" s="13" t="s">
        <v>56</v>
      </c>
      <c r="B58" s="13" t="str">
        <f>IF('en millions de francs'!B58="","",'en millions de francs'!B58)</f>
        <v>Assureurs comme prestataires de services</v>
      </c>
      <c r="C58" s="38">
        <f>100*'en millions de francs'!C58/'en millions de francs'!C$4</f>
        <v>3.3461574595300592</v>
      </c>
      <c r="D58" s="38">
        <f>100*'en millions de francs'!D58/'en millions de francs'!D$4</f>
        <v>3.360099275121355</v>
      </c>
      <c r="E58" s="38">
        <f>100*'en millions de francs'!E58/'en millions de francs'!E$4</f>
        <v>3.3899341963226277</v>
      </c>
      <c r="F58" s="38">
        <f>100*'en millions de francs'!F58/'en millions de francs'!F$4</f>
        <v>3.4350485725379709</v>
      </c>
      <c r="G58" s="38">
        <f>100*'en millions de francs'!G58/'en millions de francs'!G$4</f>
        <v>3.5959417352275893</v>
      </c>
      <c r="H58" s="38">
        <f>100*'en millions de francs'!H58/'en millions de francs'!H$4</f>
        <v>3.7200932387738082</v>
      </c>
      <c r="I58" s="38">
        <f>100*'en millions de francs'!I58/'en millions de francs'!I$4</f>
        <v>3.8831016915877989</v>
      </c>
      <c r="J58" s="38">
        <f>100*'en millions de francs'!J58/'en millions de francs'!J$4</f>
        <v>3.886845126412878</v>
      </c>
      <c r="K58" s="38">
        <f>100*'en millions de francs'!K58/'en millions de francs'!K$4</f>
        <v>3.9229659192091204</v>
      </c>
      <c r="L58" s="38">
        <f>100*'en millions de francs'!L58/'en millions de francs'!L$4</f>
        <v>3.6911206683660658</v>
      </c>
      <c r="M58" s="38">
        <f>100*'en millions de francs'!M58/'en millions de francs'!M$4</f>
        <v>3.7799262607538648</v>
      </c>
      <c r="N58" s="38">
        <f>100*'en millions de francs'!N58/'en millions de francs'!N$4</f>
        <v>4.1231871651616538</v>
      </c>
      <c r="O58" s="38">
        <f>100*'en millions de francs'!O58/'en millions de francs'!O$4</f>
        <v>4.1389473341400427</v>
      </c>
      <c r="P58" s="38">
        <f>100*'en millions de francs'!P58/'en millions de francs'!P$4</f>
        <v>4.1324035667257677</v>
      </c>
      <c r="Q58" s="38">
        <f>100*'en millions de francs'!Q58/'en millions de francs'!Q$4</f>
        <v>3.9909582605464458</v>
      </c>
      <c r="R58" s="38">
        <f>100*'en millions de francs'!R58/'en millions de francs'!R$4</f>
        <v>3.8589922558514673</v>
      </c>
      <c r="S58" s="38">
        <f>100*'en millions de francs'!S58/'en millions de francs'!S$4</f>
        <v>3.7214297373449647</v>
      </c>
      <c r="T58" s="38">
        <f>100*'en millions de francs'!T58/'en millions de francs'!T$4</f>
        <v>3.5573663015264652</v>
      </c>
      <c r="U58" s="38">
        <f>100*'en millions de francs'!U58/'en millions de francs'!U$4</f>
        <v>3.5742332391943314</v>
      </c>
      <c r="V58" s="38">
        <f>100*'en millions de francs'!V58/'en millions de francs'!V$4</f>
        <v>3.6601070782632914</v>
      </c>
      <c r="W58" s="38">
        <f>100*'en millions de francs'!W58/'en millions de francs'!W$4</f>
        <v>3.5748595988072767</v>
      </c>
      <c r="X58" s="38">
        <f>100*'en millions de francs'!X58/'en millions de francs'!X$4</f>
        <v>3.7147477309893047</v>
      </c>
      <c r="Y58" s="38">
        <f>100*'en millions de francs'!Y58/'en millions de francs'!Y$4</f>
        <v>3.672172704220904</v>
      </c>
      <c r="Z58" s="38">
        <f>100*'en millions de francs'!Z58/'en millions de francs'!Z$4</f>
        <v>3.7424936264315489</v>
      </c>
      <c r="AA58" s="38">
        <f>100*'en millions de francs'!AA58/'en millions de francs'!AA$4</f>
        <v>3.634699132970491</v>
      </c>
      <c r="AB58" s="38">
        <f>100*'en millions de francs'!AB58/'en millions de francs'!AB$4</f>
        <v>3.7201753990761004</v>
      </c>
      <c r="AC58" s="41">
        <f>100*'en millions de francs'!AC58/'en millions de francs'!AC$4</f>
        <v>3.718223087541237</v>
      </c>
      <c r="AD58" s="41">
        <f>100*'en millions de francs'!AD58/'en millions de francs'!AD$4</f>
        <v>3.4712994534735762</v>
      </c>
      <c r="AE58" s="41">
        <f>100*'en millions de francs'!AE58/'en millions de francs'!AE$4</f>
        <v>3.2524964200182995</v>
      </c>
      <c r="AF58" s="41">
        <f>100*'en millions de francs'!AF58/'en millions de francs'!AF$4</f>
        <v>3.2040093947695012</v>
      </c>
      <c r="AG58" s="41">
        <f>100*'en millions de francs'!AG58/'en millions de francs'!AG$4</f>
        <v>3.1680133165501747</v>
      </c>
      <c r="AH58" s="41">
        <f>100*'en millions de francs'!AH58/'en millions de francs'!AH$4</f>
        <v>3.2439607662681582</v>
      </c>
      <c r="AI58" s="41">
        <v>3.1922076715610097</v>
      </c>
    </row>
    <row r="59" spans="1:35" x14ac:dyDescent="0.2">
      <c r="A59" s="15" t="s">
        <v>57</v>
      </c>
      <c r="B59" s="15" t="str">
        <f>IF('en millions de francs'!B59="","",'en millions de francs'!B59)</f>
        <v>AVS comme prestataire de services</v>
      </c>
      <c r="C59" s="39" t="s">
        <v>4</v>
      </c>
      <c r="D59" s="39" t="s">
        <v>4</v>
      </c>
      <c r="E59" s="39" t="s">
        <v>4</v>
      </c>
      <c r="F59" s="39" t="s">
        <v>4</v>
      </c>
      <c r="G59" s="39" t="s">
        <v>4</v>
      </c>
      <c r="H59" s="39" t="s">
        <v>4</v>
      </c>
      <c r="I59" s="39" t="s">
        <v>4</v>
      </c>
      <c r="J59" s="39" t="s">
        <v>4</v>
      </c>
      <c r="K59" s="39" t="s">
        <v>4</v>
      </c>
      <c r="L59" s="39" t="s">
        <v>4</v>
      </c>
      <c r="M59" s="39" t="s">
        <v>4</v>
      </c>
      <c r="N59" s="39" t="s">
        <v>4</v>
      </c>
      <c r="O59" s="39" t="s">
        <v>4</v>
      </c>
      <c r="P59" s="39" t="s">
        <v>4</v>
      </c>
      <c r="Q59" s="39" t="s">
        <v>4</v>
      </c>
      <c r="R59" s="39" t="s">
        <v>4</v>
      </c>
      <c r="S59" s="39" t="s">
        <v>4</v>
      </c>
      <c r="T59" s="39" t="s">
        <v>4</v>
      </c>
      <c r="U59" s="39" t="s">
        <v>4</v>
      </c>
      <c r="V59" s="39" t="s">
        <v>4</v>
      </c>
      <c r="W59" s="39" t="s">
        <v>4</v>
      </c>
      <c r="X59" s="39" t="s">
        <v>4</v>
      </c>
      <c r="Y59" s="39" t="s">
        <v>4</v>
      </c>
      <c r="Z59" s="39" t="s">
        <v>4</v>
      </c>
      <c r="AA59" s="39" t="s">
        <v>4</v>
      </c>
      <c r="AB59" s="39" t="s">
        <v>4</v>
      </c>
      <c r="AC59" s="39" t="s">
        <v>4</v>
      </c>
      <c r="AD59" s="39" t="s">
        <v>4</v>
      </c>
      <c r="AE59" s="39" t="s">
        <v>4</v>
      </c>
      <c r="AF59" s="39" t="s">
        <v>4</v>
      </c>
      <c r="AG59" s="39" t="s">
        <v>4</v>
      </c>
      <c r="AH59" s="39" t="s">
        <v>4</v>
      </c>
      <c r="AI59" s="39" t="s">
        <v>4</v>
      </c>
    </row>
    <row r="60" spans="1:35" x14ac:dyDescent="0.2">
      <c r="A60" s="15" t="s">
        <v>58</v>
      </c>
      <c r="B60" s="15" t="str">
        <f>IF('en millions de francs'!B60="","",'en millions de francs'!B60)</f>
        <v>AI comme prestataire de services</v>
      </c>
      <c r="C60" s="40" t="s">
        <v>4</v>
      </c>
      <c r="D60" s="40" t="s">
        <v>4</v>
      </c>
      <c r="E60" s="40" t="s">
        <v>4</v>
      </c>
      <c r="F60" s="40" t="s">
        <v>4</v>
      </c>
      <c r="G60" s="40" t="s">
        <v>4</v>
      </c>
      <c r="H60" s="40" t="s">
        <v>4</v>
      </c>
      <c r="I60" s="40" t="s">
        <v>4</v>
      </c>
      <c r="J60" s="40" t="s">
        <v>4</v>
      </c>
      <c r="K60" s="40" t="s">
        <v>4</v>
      </c>
      <c r="L60" s="40" t="s">
        <v>4</v>
      </c>
      <c r="M60" s="40" t="s">
        <v>4</v>
      </c>
      <c r="N60" s="40" t="s">
        <v>4</v>
      </c>
      <c r="O60" s="40" t="s">
        <v>4</v>
      </c>
      <c r="P60" s="40" t="s">
        <v>4</v>
      </c>
      <c r="Q60" s="40" t="s">
        <v>4</v>
      </c>
      <c r="R60" s="40" t="s">
        <v>4</v>
      </c>
      <c r="S60" s="40" t="s">
        <v>4</v>
      </c>
      <c r="T60" s="40" t="s">
        <v>4</v>
      </c>
      <c r="U60" s="40" t="s">
        <v>4</v>
      </c>
      <c r="V60" s="40" t="s">
        <v>4</v>
      </c>
      <c r="W60" s="40" t="s">
        <v>4</v>
      </c>
      <c r="X60" s="40" t="s">
        <v>4</v>
      </c>
      <c r="Y60" s="40" t="s">
        <v>4</v>
      </c>
      <c r="Z60" s="40" t="s">
        <v>4</v>
      </c>
      <c r="AA60" s="40" t="s">
        <v>4</v>
      </c>
      <c r="AB60" s="40">
        <f>100*'en millions de francs'!AB60/'en millions de francs'!AB$4</f>
        <v>0.46724603994515079</v>
      </c>
      <c r="AC60" s="40">
        <f>100*'en millions de francs'!AC60/'en millions de francs'!AC$4</f>
        <v>0.45437284912874787</v>
      </c>
      <c r="AD60" s="40">
        <f>100*'en millions de francs'!AD60/'en millions de francs'!AD$4</f>
        <v>0.47263086224113465</v>
      </c>
      <c r="AE60" s="40">
        <f>100*'en millions de francs'!AE60/'en millions de francs'!AE$4</f>
        <v>0.46017557991833768</v>
      </c>
      <c r="AF60" s="40">
        <f>100*'en millions de francs'!AF60/'en millions de francs'!AF$4</f>
        <v>0.45375749412789879</v>
      </c>
      <c r="AG60" s="40">
        <f>100*'en millions de francs'!AG60/'en millions de francs'!AG$4</f>
        <v>0.44331921131211299</v>
      </c>
      <c r="AH60" s="40">
        <f>100*'en millions de francs'!AH60/'en millions de francs'!AH$4</f>
        <v>0.42866374673580177</v>
      </c>
      <c r="AI60" s="40">
        <v>0.42408439472667636</v>
      </c>
    </row>
    <row r="61" spans="1:35" x14ac:dyDescent="0.2">
      <c r="A61" s="15" t="s">
        <v>59</v>
      </c>
      <c r="B61" s="15" t="str">
        <f>IF('en millions de francs'!B61="","",'en millions de francs'!B61)</f>
        <v>Assureurs-accidents comme prestataires de services</v>
      </c>
      <c r="C61" s="40" t="s">
        <v>4</v>
      </c>
      <c r="D61" s="40" t="s">
        <v>4</v>
      </c>
      <c r="E61" s="40" t="s">
        <v>4</v>
      </c>
      <c r="F61" s="40" t="s">
        <v>4</v>
      </c>
      <c r="G61" s="40" t="s">
        <v>4</v>
      </c>
      <c r="H61" s="40" t="s">
        <v>4</v>
      </c>
      <c r="I61" s="40" t="s">
        <v>4</v>
      </c>
      <c r="J61" s="40" t="s">
        <v>4</v>
      </c>
      <c r="K61" s="40" t="s">
        <v>4</v>
      </c>
      <c r="L61" s="40" t="s">
        <v>4</v>
      </c>
      <c r="M61" s="40" t="s">
        <v>4</v>
      </c>
      <c r="N61" s="40" t="s">
        <v>4</v>
      </c>
      <c r="O61" s="40" t="s">
        <v>4</v>
      </c>
      <c r="P61" s="40" t="s">
        <v>4</v>
      </c>
      <c r="Q61" s="40" t="s">
        <v>4</v>
      </c>
      <c r="R61" s="40" t="s">
        <v>4</v>
      </c>
      <c r="S61" s="40" t="s">
        <v>4</v>
      </c>
      <c r="T61" s="40" t="s">
        <v>4</v>
      </c>
      <c r="U61" s="40" t="s">
        <v>4</v>
      </c>
      <c r="V61" s="40" t="s">
        <v>4</v>
      </c>
      <c r="W61" s="40" t="s">
        <v>4</v>
      </c>
      <c r="X61" s="40" t="s">
        <v>4</v>
      </c>
      <c r="Y61" s="40" t="s">
        <v>4</v>
      </c>
      <c r="Z61" s="40" t="s">
        <v>4</v>
      </c>
      <c r="AA61" s="40" t="s">
        <v>4</v>
      </c>
      <c r="AB61" s="40">
        <f>100*'en millions de francs'!AB61/'en millions de francs'!AB$4</f>
        <v>0.23276947330748812</v>
      </c>
      <c r="AC61" s="39">
        <f>100*'en millions de francs'!AC61/'en millions de francs'!AC$4</f>
        <v>0.23910531860429141</v>
      </c>
      <c r="AD61" s="39">
        <f>100*'en millions de francs'!AD61/'en millions de francs'!AD$4</f>
        <v>0.26439934044164903</v>
      </c>
      <c r="AE61" s="39">
        <f>100*'en millions de francs'!AE61/'en millions de francs'!AE$4</f>
        <v>0.26325381229621009</v>
      </c>
      <c r="AF61" s="39">
        <f>100*'en millions de francs'!AF61/'en millions de francs'!AF$4</f>
        <v>0.24759831794004891</v>
      </c>
      <c r="AG61" s="39">
        <f>100*'en millions de francs'!AG61/'en millions de francs'!AG$4</f>
        <v>0.26041817643677045</v>
      </c>
      <c r="AH61" s="39">
        <f>100*'en millions de francs'!AH61/'en millions de francs'!AH$4</f>
        <v>0.32375640196934485</v>
      </c>
      <c r="AI61" s="39">
        <v>0.23006271274368942</v>
      </c>
    </row>
    <row r="62" spans="1:35" x14ac:dyDescent="0.2">
      <c r="A62" s="15" t="s">
        <v>60</v>
      </c>
      <c r="B62" s="15" t="str">
        <f>IF('en millions de francs'!B62="","",'en millions de francs'!B62)</f>
        <v>Assurance-militaire comme prestataire de services</v>
      </c>
      <c r="C62" s="40" t="s">
        <v>4</v>
      </c>
      <c r="D62" s="40" t="s">
        <v>4</v>
      </c>
      <c r="E62" s="40" t="s">
        <v>4</v>
      </c>
      <c r="F62" s="40" t="s">
        <v>4</v>
      </c>
      <c r="G62" s="40" t="s">
        <v>4</v>
      </c>
      <c r="H62" s="40" t="s">
        <v>4</v>
      </c>
      <c r="I62" s="40" t="s">
        <v>4</v>
      </c>
      <c r="J62" s="40" t="s">
        <v>4</v>
      </c>
      <c r="K62" s="40" t="s">
        <v>4</v>
      </c>
      <c r="L62" s="40" t="s">
        <v>4</v>
      </c>
      <c r="M62" s="40" t="s">
        <v>4</v>
      </c>
      <c r="N62" s="40" t="s">
        <v>4</v>
      </c>
      <c r="O62" s="40" t="s">
        <v>4</v>
      </c>
      <c r="P62" s="40" t="s">
        <v>4</v>
      </c>
      <c r="Q62" s="40" t="s">
        <v>4</v>
      </c>
      <c r="R62" s="40" t="s">
        <v>4</v>
      </c>
      <c r="S62" s="40" t="s">
        <v>4</v>
      </c>
      <c r="T62" s="40" t="s">
        <v>4</v>
      </c>
      <c r="U62" s="40" t="s">
        <v>4</v>
      </c>
      <c r="V62" s="40" t="s">
        <v>4</v>
      </c>
      <c r="W62" s="40" t="s">
        <v>4</v>
      </c>
      <c r="X62" s="40" t="s">
        <v>4</v>
      </c>
      <c r="Y62" s="40" t="s">
        <v>4</v>
      </c>
      <c r="Z62" s="40" t="s">
        <v>4</v>
      </c>
      <c r="AA62" s="40" t="s">
        <v>4</v>
      </c>
      <c r="AB62" s="40" t="s">
        <v>4</v>
      </c>
      <c r="AC62" s="39" t="s">
        <v>4</v>
      </c>
      <c r="AD62" s="39" t="s">
        <v>4</v>
      </c>
      <c r="AE62" s="39" t="s">
        <v>4</v>
      </c>
      <c r="AF62" s="39" t="s">
        <v>4</v>
      </c>
      <c r="AG62" s="39" t="s">
        <v>4</v>
      </c>
      <c r="AH62" s="39" t="s">
        <v>4</v>
      </c>
      <c r="AI62" s="39" t="s">
        <v>4</v>
      </c>
    </row>
    <row r="63" spans="1:35" x14ac:dyDescent="0.2">
      <c r="A63" s="15" t="s">
        <v>61</v>
      </c>
      <c r="B63" s="15" t="str">
        <f>IF('en millions de francs'!B63="","",'en millions de francs'!B63)</f>
        <v>Assureurs-maladie obligatoire comme prestataires de services</v>
      </c>
      <c r="C63" s="40" t="s">
        <v>4</v>
      </c>
      <c r="D63" s="40" t="s">
        <v>4</v>
      </c>
      <c r="E63" s="40" t="s">
        <v>4</v>
      </c>
      <c r="F63" s="40" t="s">
        <v>4</v>
      </c>
      <c r="G63" s="40" t="s">
        <v>4</v>
      </c>
      <c r="H63" s="40" t="s">
        <v>4</v>
      </c>
      <c r="I63" s="40" t="s">
        <v>4</v>
      </c>
      <c r="J63" s="40" t="s">
        <v>4</v>
      </c>
      <c r="K63" s="40" t="s">
        <v>4</v>
      </c>
      <c r="L63" s="40" t="s">
        <v>4</v>
      </c>
      <c r="M63" s="40" t="s">
        <v>4</v>
      </c>
      <c r="N63" s="40" t="s">
        <v>4</v>
      </c>
      <c r="O63" s="40" t="s">
        <v>4</v>
      </c>
      <c r="P63" s="40" t="s">
        <v>4</v>
      </c>
      <c r="Q63" s="40" t="s">
        <v>4</v>
      </c>
      <c r="R63" s="40" t="s">
        <v>4</v>
      </c>
      <c r="S63" s="40" t="s">
        <v>4</v>
      </c>
      <c r="T63" s="40" t="s">
        <v>4</v>
      </c>
      <c r="U63" s="40" t="s">
        <v>4</v>
      </c>
      <c r="V63" s="40" t="s">
        <v>4</v>
      </c>
      <c r="W63" s="40" t="s">
        <v>4</v>
      </c>
      <c r="X63" s="40" t="s">
        <v>4</v>
      </c>
      <c r="Y63" s="40" t="s">
        <v>4</v>
      </c>
      <c r="Z63" s="40" t="s">
        <v>4</v>
      </c>
      <c r="AA63" s="40" t="s">
        <v>4</v>
      </c>
      <c r="AB63" s="40">
        <f>100*'en millions de francs'!AB63/'en millions de francs'!AB$4</f>
        <v>1.7231334875099726</v>
      </c>
      <c r="AC63" s="40">
        <f>100*'en millions de francs'!AC63/'en millions de francs'!AC$4</f>
        <v>1.7846526607716362</v>
      </c>
      <c r="AD63" s="40">
        <f>100*'en millions de francs'!AD63/'en millions de francs'!AD$4</f>
        <v>1.7744286934633049</v>
      </c>
      <c r="AE63" s="40">
        <f>100*'en millions de francs'!AE63/'en millions de francs'!AE$4</f>
        <v>1.7565615390377387</v>
      </c>
      <c r="AF63" s="40">
        <f>100*'en millions de francs'!AF63/'en millions de francs'!AF$4</f>
        <v>1.7207692140607054</v>
      </c>
      <c r="AG63" s="40">
        <f>100*'en millions de francs'!AG63/'en millions de francs'!AG$4</f>
        <v>1.6535540961793094</v>
      </c>
      <c r="AH63" s="40">
        <f>100*'en millions de francs'!AH63/'en millions de francs'!AH$4</f>
        <v>1.6614862815277487</v>
      </c>
      <c r="AI63" s="40">
        <v>1.7147454052996776</v>
      </c>
    </row>
    <row r="64" spans="1:35" x14ac:dyDescent="0.2">
      <c r="A64" s="15" t="s">
        <v>62</v>
      </c>
      <c r="B64" s="15" t="str">
        <f>IF('en millions de francs'!B64="","",'en millions de francs'!B64)</f>
        <v>Assureurs-maladie privés comme prestataires de services</v>
      </c>
      <c r="C64" s="40" t="s">
        <v>4</v>
      </c>
      <c r="D64" s="40" t="s">
        <v>4</v>
      </c>
      <c r="E64" s="40" t="s">
        <v>4</v>
      </c>
      <c r="F64" s="40" t="s">
        <v>4</v>
      </c>
      <c r="G64" s="40" t="s">
        <v>4</v>
      </c>
      <c r="H64" s="40" t="s">
        <v>4</v>
      </c>
      <c r="I64" s="40" t="s">
        <v>4</v>
      </c>
      <c r="J64" s="40" t="s">
        <v>4</v>
      </c>
      <c r="K64" s="40" t="s">
        <v>4</v>
      </c>
      <c r="L64" s="40" t="s">
        <v>4</v>
      </c>
      <c r="M64" s="40" t="s">
        <v>4</v>
      </c>
      <c r="N64" s="40" t="s">
        <v>4</v>
      </c>
      <c r="O64" s="40" t="s">
        <v>4</v>
      </c>
      <c r="P64" s="40" t="s">
        <v>4</v>
      </c>
      <c r="Q64" s="40" t="s">
        <v>4</v>
      </c>
      <c r="R64" s="40" t="s">
        <v>4</v>
      </c>
      <c r="S64" s="40" t="s">
        <v>4</v>
      </c>
      <c r="T64" s="40" t="s">
        <v>4</v>
      </c>
      <c r="U64" s="40" t="s">
        <v>4</v>
      </c>
      <c r="V64" s="40" t="s">
        <v>4</v>
      </c>
      <c r="W64" s="40" t="s">
        <v>4</v>
      </c>
      <c r="X64" s="40" t="s">
        <v>4</v>
      </c>
      <c r="Y64" s="40" t="s">
        <v>4</v>
      </c>
      <c r="Z64" s="40" t="s">
        <v>4</v>
      </c>
      <c r="AA64" s="40" t="s">
        <v>4</v>
      </c>
      <c r="AB64" s="40">
        <f>100*'en millions de francs'!AB64/'en millions de francs'!AB$4</f>
        <v>1.2970263983134886</v>
      </c>
      <c r="AC64" s="39">
        <f>100*'en millions de francs'!AC64/'en millions de francs'!AC$4</f>
        <v>1.2400922590365615</v>
      </c>
      <c r="AD64" s="39">
        <f>100*'en millions de francs'!AD64/'en millions de francs'!AD$4</f>
        <v>0.95984055732748752</v>
      </c>
      <c r="AE64" s="39">
        <f>100*'en millions de francs'!AE64/'en millions de francs'!AE$4</f>
        <v>0.77250548876601244</v>
      </c>
      <c r="AF64" s="39">
        <f>100*'en millions de francs'!AF64/'en millions de francs'!AF$4</f>
        <v>0.78188436864084798</v>
      </c>
      <c r="AG64" s="39">
        <f>100*'en millions de francs'!AG64/'en millions de francs'!AG$4</f>
        <v>0.81072183262198161</v>
      </c>
      <c r="AH64" s="39">
        <f>100*'en millions de francs'!AH64/'en millions de francs'!AH$4</f>
        <v>0.83005433603526302</v>
      </c>
      <c r="AI64" s="39">
        <v>0.82331515879096628</v>
      </c>
    </row>
    <row r="65" spans="1:35" x14ac:dyDescent="0.2">
      <c r="A65" s="13" t="s">
        <v>63</v>
      </c>
      <c r="B65" s="13" t="str">
        <f>IF('en millions de francs'!B65="","",'en millions de francs'!B65)</f>
        <v>Reste du monde (importations)</v>
      </c>
      <c r="C65" s="38">
        <f>100*'en millions de francs'!C65/'en millions de francs'!C$4</f>
        <v>0.66428123845901577</v>
      </c>
      <c r="D65" s="38">
        <f>100*'en millions de francs'!D65/'en millions de francs'!D$4</f>
        <v>0.65809874486147379</v>
      </c>
      <c r="E65" s="38">
        <f>100*'en millions de francs'!E65/'en millions de francs'!E$4</f>
        <v>0.62732422294221235</v>
      </c>
      <c r="F65" s="38">
        <f>100*'en millions de francs'!F65/'en millions de francs'!F$4</f>
        <v>0.62079608740744407</v>
      </c>
      <c r="G65" s="38">
        <f>100*'en millions de francs'!G65/'en millions de francs'!G$4</f>
        <v>0.59758321221882815</v>
      </c>
      <c r="H65" s="38">
        <f>100*'en millions de francs'!H65/'en millions de francs'!H$4</f>
        <v>0.59776984811459954</v>
      </c>
      <c r="I65" s="38">
        <f>100*'en millions de francs'!I65/'en millions de francs'!I$4</f>
        <v>0.57894809134554626</v>
      </c>
      <c r="J65" s="38">
        <f>100*'en millions de francs'!J65/'en millions de francs'!J$4</f>
        <v>0.56627707187595544</v>
      </c>
      <c r="K65" s="38">
        <f>100*'en millions de francs'!K65/'en millions de francs'!K$4</f>
        <v>0.56599671002179008</v>
      </c>
      <c r="L65" s="38">
        <f>100*'en millions de francs'!L65/'en millions de francs'!L$4</f>
        <v>0.57517334776557272</v>
      </c>
      <c r="M65" s="38">
        <f>100*'en millions de francs'!M65/'en millions de francs'!M$4</f>
        <v>0.57835162528024886</v>
      </c>
      <c r="N65" s="38">
        <f>100*'en millions de francs'!N65/'en millions de francs'!N$4</f>
        <v>0.56899780925567123</v>
      </c>
      <c r="O65" s="38">
        <f>100*'en millions de francs'!O65/'en millions de francs'!O$4</f>
        <v>0.57124247254816696</v>
      </c>
      <c r="P65" s="38">
        <f>100*'en millions de francs'!P65/'en millions de francs'!P$4</f>
        <v>0.56102147392953183</v>
      </c>
      <c r="Q65" s="38">
        <f>100*'en millions de francs'!Q65/'en millions de francs'!Q$4</f>
        <v>0.55588247256713996</v>
      </c>
      <c r="R65" s="38">
        <f>100*'en millions de francs'!R65/'en millions de francs'!R$4</f>
        <v>0.55371622027436407</v>
      </c>
      <c r="S65" s="38">
        <f>100*'en millions de francs'!S65/'en millions de francs'!S$4</f>
        <v>0.54122812937933307</v>
      </c>
      <c r="T65" s="38">
        <f>100*'en millions de francs'!T65/'en millions de francs'!T$4</f>
        <v>0.52966089617565826</v>
      </c>
      <c r="U65" s="38">
        <f>100*'en millions de francs'!U65/'en millions de francs'!U$4</f>
        <v>0.53670547368693811</v>
      </c>
      <c r="V65" s="38">
        <f>100*'en millions de francs'!V65/'en millions de francs'!V$4</f>
        <v>0.53442714517091183</v>
      </c>
      <c r="W65" s="38">
        <f>100*'en millions de francs'!W65/'en millions de francs'!W$4</f>
        <v>0.53255664681496695</v>
      </c>
      <c r="X65" s="38">
        <f>100*'en millions de francs'!X65/'en millions de francs'!X$4</f>
        <v>0.53318692058863537</v>
      </c>
      <c r="Y65" s="38">
        <f>100*'en millions de francs'!Y65/'en millions de francs'!Y$4</f>
        <v>0.52862183209051994</v>
      </c>
      <c r="Z65" s="38">
        <f>100*'en millions de francs'!Z65/'en millions de francs'!Z$4</f>
        <v>0.51715751258246379</v>
      </c>
      <c r="AA65" s="38">
        <f>100*'en millions de francs'!AA65/'en millions de francs'!AA$4</f>
        <v>0.5116032452763265</v>
      </c>
      <c r="AB65" s="38">
        <f>100*'en millions de francs'!AB65/'en millions de francs'!AB$4</f>
        <v>0.50398453373242058</v>
      </c>
      <c r="AC65" s="41">
        <f>100*'en millions de francs'!AC65/'en millions de francs'!AC$4</f>
        <v>0.56217187714115346</v>
      </c>
      <c r="AD65" s="41">
        <f>100*'en millions de francs'!AD65/'en millions de francs'!AD$4</f>
        <v>0.5427404841505038</v>
      </c>
      <c r="AE65" s="41">
        <f>100*'en millions de francs'!AE65/'en millions de francs'!AE$4</f>
        <v>0.56401426439091851</v>
      </c>
      <c r="AF65" s="41">
        <f>100*'en millions de francs'!AF65/'en millions de francs'!AF$4</f>
        <v>0.56896341002735051</v>
      </c>
      <c r="AG65" s="41">
        <f>100*'en millions de francs'!AG65/'en millions de francs'!AG$4</f>
        <v>0.62387048443279813</v>
      </c>
      <c r="AH65" s="41">
        <f>100*'en millions de francs'!AH65/'en millions de francs'!AH$4</f>
        <v>0.71533015735510241</v>
      </c>
      <c r="AI65" s="41">
        <v>0.72585515084941366</v>
      </c>
    </row>
    <row r="66" spans="1:35" x14ac:dyDescent="0.2">
      <c r="A66" s="15" t="s">
        <v>64</v>
      </c>
      <c r="B66" s="15" t="str">
        <f>IF('en millions de francs'!B66="","",'en millions de francs'!B66)</f>
        <v>Importations, hôpitaux</v>
      </c>
      <c r="C66" s="39" t="s">
        <v>4</v>
      </c>
      <c r="D66" s="39" t="s">
        <v>4</v>
      </c>
      <c r="E66" s="39" t="s">
        <v>4</v>
      </c>
      <c r="F66" s="39" t="s">
        <v>4</v>
      </c>
      <c r="G66" s="39" t="s">
        <v>4</v>
      </c>
      <c r="H66" s="39" t="s">
        <v>4</v>
      </c>
      <c r="I66" s="39" t="s">
        <v>4</v>
      </c>
      <c r="J66" s="39" t="s">
        <v>4</v>
      </c>
      <c r="K66" s="39" t="s">
        <v>4</v>
      </c>
      <c r="L66" s="39" t="s">
        <v>4</v>
      </c>
      <c r="M66" s="39" t="s">
        <v>4</v>
      </c>
      <c r="N66" s="39" t="s">
        <v>4</v>
      </c>
      <c r="O66" s="39" t="s">
        <v>4</v>
      </c>
      <c r="P66" s="39" t="s">
        <v>4</v>
      </c>
      <c r="Q66" s="39" t="s">
        <v>4</v>
      </c>
      <c r="R66" s="39" t="s">
        <v>4</v>
      </c>
      <c r="S66" s="39" t="s">
        <v>4</v>
      </c>
      <c r="T66" s="39" t="s">
        <v>4</v>
      </c>
      <c r="U66" s="39" t="s">
        <v>4</v>
      </c>
      <c r="V66" s="39" t="s">
        <v>4</v>
      </c>
      <c r="W66" s="39" t="s">
        <v>4</v>
      </c>
      <c r="X66" s="39" t="s">
        <v>4</v>
      </c>
      <c r="Y66" s="39" t="s">
        <v>4</v>
      </c>
      <c r="Z66" s="39" t="s">
        <v>4</v>
      </c>
      <c r="AA66" s="39" t="s">
        <v>4</v>
      </c>
      <c r="AB66" s="39" t="s">
        <v>4</v>
      </c>
      <c r="AC66" s="39" t="s">
        <v>4</v>
      </c>
      <c r="AD66" s="39" t="s">
        <v>4</v>
      </c>
      <c r="AE66" s="39" t="s">
        <v>4</v>
      </c>
      <c r="AF66" s="39" t="s">
        <v>4</v>
      </c>
      <c r="AG66" s="39" t="s">
        <v>4</v>
      </c>
      <c r="AH66" s="39" t="s">
        <v>4</v>
      </c>
      <c r="AI66" s="39" t="s">
        <v>4</v>
      </c>
    </row>
    <row r="67" spans="1:35" x14ac:dyDescent="0.2">
      <c r="A67" s="15" t="s">
        <v>65</v>
      </c>
      <c r="B67" s="15" t="str">
        <f>IF('en millions de francs'!B67="","",'en millions de francs'!B67)</f>
        <v>Importations, institutions médico-sociales</v>
      </c>
      <c r="C67" s="40" t="s">
        <v>4</v>
      </c>
      <c r="D67" s="40" t="s">
        <v>4</v>
      </c>
      <c r="E67" s="40" t="s">
        <v>4</v>
      </c>
      <c r="F67" s="40" t="s">
        <v>4</v>
      </c>
      <c r="G67" s="40" t="s">
        <v>4</v>
      </c>
      <c r="H67" s="40" t="s">
        <v>4</v>
      </c>
      <c r="I67" s="40" t="s">
        <v>4</v>
      </c>
      <c r="J67" s="40" t="s">
        <v>4</v>
      </c>
      <c r="K67" s="40" t="s">
        <v>4</v>
      </c>
      <c r="L67" s="40" t="s">
        <v>4</v>
      </c>
      <c r="M67" s="40" t="s">
        <v>4</v>
      </c>
      <c r="N67" s="40" t="s">
        <v>4</v>
      </c>
      <c r="O67" s="40" t="s">
        <v>4</v>
      </c>
      <c r="P67" s="40" t="s">
        <v>4</v>
      </c>
      <c r="Q67" s="40" t="s">
        <v>4</v>
      </c>
      <c r="R67" s="40" t="s">
        <v>4</v>
      </c>
      <c r="S67" s="40" t="s">
        <v>4</v>
      </c>
      <c r="T67" s="40" t="s">
        <v>4</v>
      </c>
      <c r="U67" s="40" t="s">
        <v>4</v>
      </c>
      <c r="V67" s="40" t="s">
        <v>4</v>
      </c>
      <c r="W67" s="40" t="s">
        <v>4</v>
      </c>
      <c r="X67" s="40" t="s">
        <v>4</v>
      </c>
      <c r="Y67" s="40" t="s">
        <v>4</v>
      </c>
      <c r="Z67" s="40" t="s">
        <v>4</v>
      </c>
      <c r="AA67" s="40" t="s">
        <v>4</v>
      </c>
      <c r="AB67" s="40" t="s">
        <v>4</v>
      </c>
      <c r="AC67" s="40" t="s">
        <v>4</v>
      </c>
      <c r="AD67" s="40" t="s">
        <v>4</v>
      </c>
      <c r="AE67" s="40" t="s">
        <v>4</v>
      </c>
      <c r="AF67" s="40" t="s">
        <v>4</v>
      </c>
      <c r="AG67" s="40" t="s">
        <v>4</v>
      </c>
      <c r="AH67" s="40" t="s">
        <v>4</v>
      </c>
      <c r="AI67" s="40" t="s">
        <v>4</v>
      </c>
    </row>
    <row r="68" spans="1:35" x14ac:dyDescent="0.2">
      <c r="A68" s="15" t="s">
        <v>66</v>
      </c>
      <c r="B68" s="15" t="str">
        <f>IF('en millions de francs'!B68="","",'en millions de francs'!B68)</f>
        <v>Importations, cabinets médicaux</v>
      </c>
      <c r="C68" s="40" t="s">
        <v>4</v>
      </c>
      <c r="D68" s="40" t="s">
        <v>4</v>
      </c>
      <c r="E68" s="40" t="s">
        <v>4</v>
      </c>
      <c r="F68" s="40" t="s">
        <v>4</v>
      </c>
      <c r="G68" s="40" t="s">
        <v>4</v>
      </c>
      <c r="H68" s="40" t="s">
        <v>4</v>
      </c>
      <c r="I68" s="40" t="s">
        <v>4</v>
      </c>
      <c r="J68" s="40" t="s">
        <v>4</v>
      </c>
      <c r="K68" s="40" t="s">
        <v>4</v>
      </c>
      <c r="L68" s="40" t="s">
        <v>4</v>
      </c>
      <c r="M68" s="40" t="s">
        <v>4</v>
      </c>
      <c r="N68" s="40" t="s">
        <v>4</v>
      </c>
      <c r="O68" s="40" t="s">
        <v>4</v>
      </c>
      <c r="P68" s="40" t="s">
        <v>4</v>
      </c>
      <c r="Q68" s="40" t="s">
        <v>4</v>
      </c>
      <c r="R68" s="40" t="s">
        <v>4</v>
      </c>
      <c r="S68" s="40" t="s">
        <v>4</v>
      </c>
      <c r="T68" s="40" t="s">
        <v>4</v>
      </c>
      <c r="U68" s="40" t="s">
        <v>4</v>
      </c>
      <c r="V68" s="40" t="s">
        <v>4</v>
      </c>
      <c r="W68" s="40" t="s">
        <v>4</v>
      </c>
      <c r="X68" s="40" t="s">
        <v>4</v>
      </c>
      <c r="Y68" s="40" t="s">
        <v>4</v>
      </c>
      <c r="Z68" s="40" t="s">
        <v>4</v>
      </c>
      <c r="AA68" s="40" t="s">
        <v>4</v>
      </c>
      <c r="AB68" s="40" t="s">
        <v>4</v>
      </c>
      <c r="AC68" s="40" t="s">
        <v>4</v>
      </c>
      <c r="AD68" s="40" t="s">
        <v>4</v>
      </c>
      <c r="AE68" s="40" t="s">
        <v>4</v>
      </c>
      <c r="AF68" s="40" t="s">
        <v>4</v>
      </c>
      <c r="AG68" s="40" t="s">
        <v>4</v>
      </c>
      <c r="AH68" s="40" t="s">
        <v>4</v>
      </c>
      <c r="AI68" s="40" t="s">
        <v>4</v>
      </c>
    </row>
    <row r="69" spans="1:35" x14ac:dyDescent="0.2">
      <c r="A69" s="15" t="s">
        <v>67</v>
      </c>
      <c r="B69" s="15" t="str">
        <f>IF('en millions de francs'!B69="","",'en millions de francs'!B69)</f>
        <v>Importations, dentistes, cliniques dentaires</v>
      </c>
      <c r="C69" s="40" t="s">
        <v>4</v>
      </c>
      <c r="D69" s="40" t="s">
        <v>4</v>
      </c>
      <c r="E69" s="40" t="s">
        <v>4</v>
      </c>
      <c r="F69" s="40" t="s">
        <v>4</v>
      </c>
      <c r="G69" s="40" t="s">
        <v>4</v>
      </c>
      <c r="H69" s="40" t="s">
        <v>4</v>
      </c>
      <c r="I69" s="40" t="s">
        <v>4</v>
      </c>
      <c r="J69" s="40" t="s">
        <v>4</v>
      </c>
      <c r="K69" s="40" t="s">
        <v>4</v>
      </c>
      <c r="L69" s="40" t="s">
        <v>4</v>
      </c>
      <c r="M69" s="40" t="s">
        <v>4</v>
      </c>
      <c r="N69" s="40" t="s">
        <v>4</v>
      </c>
      <c r="O69" s="40" t="s">
        <v>4</v>
      </c>
      <c r="P69" s="40" t="s">
        <v>4</v>
      </c>
      <c r="Q69" s="40" t="s">
        <v>4</v>
      </c>
      <c r="R69" s="40" t="s">
        <v>4</v>
      </c>
      <c r="S69" s="40" t="s">
        <v>4</v>
      </c>
      <c r="T69" s="40" t="s">
        <v>4</v>
      </c>
      <c r="U69" s="40" t="s">
        <v>4</v>
      </c>
      <c r="V69" s="40" t="s">
        <v>4</v>
      </c>
      <c r="W69" s="40" t="s">
        <v>4</v>
      </c>
      <c r="X69" s="40" t="s">
        <v>4</v>
      </c>
      <c r="Y69" s="40" t="s">
        <v>4</v>
      </c>
      <c r="Z69" s="40" t="s">
        <v>4</v>
      </c>
      <c r="AA69" s="40" t="s">
        <v>4</v>
      </c>
      <c r="AB69" s="40">
        <f>100*'en millions de francs'!AB69/'en millions de francs'!AB$4</f>
        <v>0.24827560825579109</v>
      </c>
      <c r="AC69" s="40">
        <f>100*'en millions de francs'!AC69/'en millions de francs'!AC$4</f>
        <v>0.29123224647150059</v>
      </c>
      <c r="AD69" s="40">
        <f>100*'en millions de francs'!AD69/'en millions de francs'!AD$4</f>
        <v>0.27865323252060931</v>
      </c>
      <c r="AE69" s="40">
        <f>100*'en millions de francs'!AE69/'en millions de francs'!AE$4</f>
        <v>0.26357677727256579</v>
      </c>
      <c r="AF69" s="40">
        <f>100*'en millions de francs'!AF69/'en millions de francs'!AF$4</f>
        <v>0.25597648449082461</v>
      </c>
      <c r="AG69" s="40">
        <f>100*'en millions de francs'!AG69/'en millions de francs'!AG$4</f>
        <v>0.27211164875158567</v>
      </c>
      <c r="AH69" s="40">
        <f>100*'en millions de francs'!AH69/'en millions de francs'!AH$4</f>
        <v>0.31540265894644015</v>
      </c>
      <c r="AI69" s="40">
        <v>0.2994387703907106</v>
      </c>
    </row>
    <row r="70" spans="1:35" x14ac:dyDescent="0.2">
      <c r="A70" s="15" t="s">
        <v>68</v>
      </c>
      <c r="B70" s="15" t="str">
        <f>IF('en millions de francs'!B70="","",'en millions de francs'!B70)</f>
        <v>Importations, autres prestataires ambulatoires</v>
      </c>
      <c r="C70" s="40" t="s">
        <v>4</v>
      </c>
      <c r="D70" s="40" t="s">
        <v>4</v>
      </c>
      <c r="E70" s="40" t="s">
        <v>4</v>
      </c>
      <c r="F70" s="40" t="s">
        <v>4</v>
      </c>
      <c r="G70" s="40" t="s">
        <v>4</v>
      </c>
      <c r="H70" s="40" t="s">
        <v>4</v>
      </c>
      <c r="I70" s="40" t="s">
        <v>4</v>
      </c>
      <c r="J70" s="40" t="s">
        <v>4</v>
      </c>
      <c r="K70" s="40" t="s">
        <v>4</v>
      </c>
      <c r="L70" s="40" t="s">
        <v>4</v>
      </c>
      <c r="M70" s="40" t="s">
        <v>4</v>
      </c>
      <c r="N70" s="40" t="s">
        <v>4</v>
      </c>
      <c r="O70" s="40" t="s">
        <v>4</v>
      </c>
      <c r="P70" s="40" t="s">
        <v>4</v>
      </c>
      <c r="Q70" s="40" t="s">
        <v>4</v>
      </c>
      <c r="R70" s="40" t="s">
        <v>4</v>
      </c>
      <c r="S70" s="40" t="s">
        <v>4</v>
      </c>
      <c r="T70" s="40" t="s">
        <v>4</v>
      </c>
      <c r="U70" s="40" t="s">
        <v>4</v>
      </c>
      <c r="V70" s="40" t="s">
        <v>4</v>
      </c>
      <c r="W70" s="40" t="s">
        <v>4</v>
      </c>
      <c r="X70" s="40" t="s">
        <v>4</v>
      </c>
      <c r="Y70" s="40" t="s">
        <v>4</v>
      </c>
      <c r="Z70" s="40" t="s">
        <v>4</v>
      </c>
      <c r="AA70" s="40" t="s">
        <v>4</v>
      </c>
      <c r="AB70" s="40" t="s">
        <v>4</v>
      </c>
      <c r="AC70" s="39" t="s">
        <v>4</v>
      </c>
      <c r="AD70" s="39" t="s">
        <v>4</v>
      </c>
      <c r="AE70" s="39" t="s">
        <v>4</v>
      </c>
      <c r="AF70" s="39" t="s">
        <v>4</v>
      </c>
      <c r="AG70" s="39" t="s">
        <v>4</v>
      </c>
      <c r="AH70" s="39" t="s">
        <v>4</v>
      </c>
      <c r="AI70" s="39" t="s">
        <v>4</v>
      </c>
    </row>
    <row r="71" spans="1:35" x14ac:dyDescent="0.2">
      <c r="A71" s="15" t="s">
        <v>69</v>
      </c>
      <c r="B71" s="15" t="str">
        <f>IF('en millions de francs'!B71="","",'en millions de francs'!B71)</f>
        <v>Importations, prestataires de services auxiliaires</v>
      </c>
      <c r="C71" s="40" t="s">
        <v>4</v>
      </c>
      <c r="D71" s="40" t="s">
        <v>4</v>
      </c>
      <c r="E71" s="40" t="s">
        <v>4</v>
      </c>
      <c r="F71" s="40" t="s">
        <v>4</v>
      </c>
      <c r="G71" s="40" t="s">
        <v>4</v>
      </c>
      <c r="H71" s="40" t="s">
        <v>4</v>
      </c>
      <c r="I71" s="40" t="s">
        <v>4</v>
      </c>
      <c r="J71" s="40" t="s">
        <v>4</v>
      </c>
      <c r="K71" s="40" t="s">
        <v>4</v>
      </c>
      <c r="L71" s="40" t="s">
        <v>4</v>
      </c>
      <c r="M71" s="40" t="s">
        <v>4</v>
      </c>
      <c r="N71" s="40" t="s">
        <v>4</v>
      </c>
      <c r="O71" s="40" t="s">
        <v>4</v>
      </c>
      <c r="P71" s="40" t="s">
        <v>4</v>
      </c>
      <c r="Q71" s="40" t="s">
        <v>4</v>
      </c>
      <c r="R71" s="40" t="s">
        <v>4</v>
      </c>
      <c r="S71" s="40" t="s">
        <v>4</v>
      </c>
      <c r="T71" s="40" t="s">
        <v>4</v>
      </c>
      <c r="U71" s="40" t="s">
        <v>4</v>
      </c>
      <c r="V71" s="40" t="s">
        <v>4</v>
      </c>
      <c r="W71" s="40" t="s">
        <v>4</v>
      </c>
      <c r="X71" s="40" t="s">
        <v>4</v>
      </c>
      <c r="Y71" s="40" t="s">
        <v>4</v>
      </c>
      <c r="Z71" s="40" t="s">
        <v>4</v>
      </c>
      <c r="AA71" s="40" t="s">
        <v>4</v>
      </c>
      <c r="AB71" s="40" t="s">
        <v>4</v>
      </c>
      <c r="AC71" s="40" t="s">
        <v>4</v>
      </c>
      <c r="AD71" s="40" t="s">
        <v>4</v>
      </c>
      <c r="AE71" s="40" t="s">
        <v>4</v>
      </c>
      <c r="AF71" s="40" t="s">
        <v>4</v>
      </c>
      <c r="AG71" s="40" t="s">
        <v>4</v>
      </c>
      <c r="AH71" s="40" t="s">
        <v>4</v>
      </c>
      <c r="AI71" s="40" t="s">
        <v>4</v>
      </c>
    </row>
    <row r="72" spans="1:35" x14ac:dyDescent="0.2">
      <c r="A72" s="21" t="s">
        <v>70</v>
      </c>
      <c r="B72" s="21" t="str">
        <f>IF('en millions de francs'!B72="","",'en millions de francs'!B72)</f>
        <v>Importations, commerce de détail</v>
      </c>
      <c r="C72" s="42" t="s">
        <v>4</v>
      </c>
      <c r="D72" s="42" t="s">
        <v>4</v>
      </c>
      <c r="E72" s="42" t="s">
        <v>4</v>
      </c>
      <c r="F72" s="42" t="s">
        <v>4</v>
      </c>
      <c r="G72" s="42" t="s">
        <v>4</v>
      </c>
      <c r="H72" s="42" t="s">
        <v>4</v>
      </c>
      <c r="I72" s="42" t="s">
        <v>4</v>
      </c>
      <c r="J72" s="42" t="s">
        <v>4</v>
      </c>
      <c r="K72" s="42" t="s">
        <v>4</v>
      </c>
      <c r="L72" s="42" t="s">
        <v>4</v>
      </c>
      <c r="M72" s="42" t="s">
        <v>4</v>
      </c>
      <c r="N72" s="42" t="s">
        <v>4</v>
      </c>
      <c r="O72" s="42" t="s">
        <v>4</v>
      </c>
      <c r="P72" s="42" t="s">
        <v>4</v>
      </c>
      <c r="Q72" s="42" t="s">
        <v>4</v>
      </c>
      <c r="R72" s="42" t="s">
        <v>4</v>
      </c>
      <c r="S72" s="42" t="s">
        <v>4</v>
      </c>
      <c r="T72" s="42" t="s">
        <v>4</v>
      </c>
      <c r="U72" s="42" t="s">
        <v>4</v>
      </c>
      <c r="V72" s="42" t="s">
        <v>4</v>
      </c>
      <c r="W72" s="42" t="s">
        <v>4</v>
      </c>
      <c r="X72" s="42" t="s">
        <v>4</v>
      </c>
      <c r="Y72" s="42" t="s">
        <v>4</v>
      </c>
      <c r="Z72" s="42" t="s">
        <v>4</v>
      </c>
      <c r="AA72" s="42" t="s">
        <v>4</v>
      </c>
      <c r="AB72" s="42">
        <f>100*'en millions de francs'!AB72/'en millions de francs'!AB$4</f>
        <v>0.25570892547662954</v>
      </c>
      <c r="AC72" s="42">
        <f>100*'en millions de francs'!AC72/'en millions de francs'!AC$4</f>
        <v>0.27093963066965276</v>
      </c>
      <c r="AD72" s="42">
        <f>100*'en millions de francs'!AD72/'en millions de francs'!AD$4</f>
        <v>0.26408725162989455</v>
      </c>
      <c r="AE72" s="42">
        <f>100*'en millions de francs'!AE72/'en millions de francs'!AE$4</f>
        <v>0.30043748711835278</v>
      </c>
      <c r="AF72" s="42">
        <f>100*'en millions de francs'!AF72/'en millions de francs'!AF$4</f>
        <v>0.31298692553652591</v>
      </c>
      <c r="AG72" s="42">
        <f>100*'en millions de francs'!AG72/'en millions de francs'!AG$4</f>
        <v>0.35175883568121252</v>
      </c>
      <c r="AH72" s="42">
        <f>100*'en millions de francs'!AH72/'en millions de francs'!AH$4</f>
        <v>0.39992749840866226</v>
      </c>
      <c r="AI72" s="42">
        <v>0.42641638045870306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148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73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76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77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78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2"/>
  <sheetViews>
    <sheetView zoomScaleNormal="100" workbookViewId="0"/>
  </sheetViews>
  <sheetFormatPr baseColWidth="10" defaultColWidth="12" defaultRowHeight="14.25" outlineLevelCol="1" x14ac:dyDescent="0.2"/>
  <cols>
    <col min="1" max="1" width="3.42578125" style="7" customWidth="1"/>
    <col min="2" max="2" width="46.42578125" style="7" customWidth="1"/>
    <col min="3" max="3" width="6.85546875" style="7" customWidth="1" collapsed="1"/>
    <col min="4" max="7" width="6.85546875" style="7" hidden="1" customWidth="1" outlineLevel="1"/>
    <col min="8" max="8" width="6.85546875" style="7" customWidth="1" collapsed="1"/>
    <col min="9" max="12" width="6.85546875" style="7" hidden="1" customWidth="1" outlineLevel="1"/>
    <col min="13" max="13" width="6.85546875" style="7" customWidth="1" collapsed="1"/>
    <col min="14" max="17" width="6.85546875" style="7" hidden="1" customWidth="1" outlineLevel="1"/>
    <col min="18" max="18" width="6.85546875" style="7" customWidth="1" collapsed="1"/>
    <col min="19" max="22" width="6.85546875" style="7" hidden="1" customWidth="1" outlineLevel="1"/>
    <col min="23" max="23" width="6.85546875" style="7" customWidth="1" collapsed="1"/>
    <col min="24" max="27" width="6.85546875" style="7" hidden="1" customWidth="1" outlineLevel="1"/>
    <col min="28" max="35" width="6.85546875" style="7" customWidth="1"/>
    <col min="36" max="16384" width="12" style="7"/>
  </cols>
  <sheetData>
    <row r="1" spans="1:35" x14ac:dyDescent="0.2">
      <c r="A1" s="1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5"/>
      <c r="AG1" s="4"/>
      <c r="AH1" s="4"/>
      <c r="AI1" s="6" t="s">
        <v>0</v>
      </c>
    </row>
    <row r="2" spans="1:35" x14ac:dyDescent="0.2">
      <c r="A2" s="8" t="s">
        <v>80</v>
      </c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9"/>
      <c r="B3" s="9"/>
      <c r="C3" s="10">
        <f>'en millions de francs'!C3</f>
        <v>1985</v>
      </c>
      <c r="D3" s="10">
        <f>'en millions de francs'!D3</f>
        <v>1986</v>
      </c>
      <c r="E3" s="10">
        <f>'en millions de francs'!E3</f>
        <v>1987</v>
      </c>
      <c r="F3" s="10">
        <f>'en millions de francs'!F3</f>
        <v>1988</v>
      </c>
      <c r="G3" s="10">
        <f>'en millions de francs'!G3</f>
        <v>1989</v>
      </c>
      <c r="H3" s="10">
        <f>'en millions de francs'!H3</f>
        <v>1990</v>
      </c>
      <c r="I3" s="10">
        <f>'en millions de francs'!I3</f>
        <v>1991</v>
      </c>
      <c r="J3" s="10">
        <f>'en millions de francs'!J3</f>
        <v>1992</v>
      </c>
      <c r="K3" s="10">
        <f>'en millions de francs'!K3</f>
        <v>1993</v>
      </c>
      <c r="L3" s="10">
        <f>'en millions de francs'!L3</f>
        <v>1994</v>
      </c>
      <c r="M3" s="10">
        <f>'en millions de francs'!M3</f>
        <v>1995</v>
      </c>
      <c r="N3" s="10">
        <f>'en millions de francs'!N3</f>
        <v>1996</v>
      </c>
      <c r="O3" s="10">
        <f>'en millions de francs'!O3</f>
        <v>1997</v>
      </c>
      <c r="P3" s="10">
        <f>'en millions de francs'!P3</f>
        <v>1998</v>
      </c>
      <c r="Q3" s="10">
        <f>'en millions de francs'!Q3</f>
        <v>1999</v>
      </c>
      <c r="R3" s="10">
        <f>'en millions de francs'!R3</f>
        <v>2000</v>
      </c>
      <c r="S3" s="10">
        <f>'en millions de francs'!S3</f>
        <v>2001</v>
      </c>
      <c r="T3" s="10">
        <f>'en millions de francs'!T3</f>
        <v>2002</v>
      </c>
      <c r="U3" s="10">
        <f>'en millions de francs'!U3</f>
        <v>2003</v>
      </c>
      <c r="V3" s="10">
        <f>'en millions de francs'!V3</f>
        <v>2004</v>
      </c>
      <c r="W3" s="10">
        <f>'en millions de francs'!W3</f>
        <v>2005</v>
      </c>
      <c r="X3" s="10">
        <f>'en millions de francs'!X3</f>
        <v>2006</v>
      </c>
      <c r="Y3" s="10">
        <f>'en millions de francs'!Y3</f>
        <v>2007</v>
      </c>
      <c r="Z3" s="10">
        <f>'en millions de francs'!Z3</f>
        <v>2008</v>
      </c>
      <c r="AA3" s="10">
        <f>'en millions de francs'!AA3</f>
        <v>2009</v>
      </c>
      <c r="AB3" s="10">
        <f>'en millions de francs'!AB3</f>
        <v>2010</v>
      </c>
      <c r="AC3" s="10">
        <f>'en millions de francs'!AC3</f>
        <v>2011</v>
      </c>
      <c r="AD3" s="10">
        <f>'en millions de francs'!AD3</f>
        <v>2012</v>
      </c>
      <c r="AE3" s="10">
        <f>'en millions de francs'!AE3</f>
        <v>2013</v>
      </c>
      <c r="AF3" s="10">
        <f>'en millions de francs'!AF3</f>
        <v>2014</v>
      </c>
      <c r="AG3" s="10">
        <f>'en millions de francs'!AG3</f>
        <v>2015</v>
      </c>
      <c r="AH3" s="10">
        <f>'en millions de francs'!AH3</f>
        <v>2016</v>
      </c>
      <c r="AI3" s="10">
        <v>2017</v>
      </c>
    </row>
    <row r="4" spans="1:35" x14ac:dyDescent="0.2">
      <c r="A4" s="11"/>
      <c r="B4" s="11" t="s">
        <v>1</v>
      </c>
      <c r="C4" s="43"/>
      <c r="D4" s="43">
        <f>100*'en millions de francs'!D4/'en millions de francs'!C4-100</f>
        <v>7.2270376961721894</v>
      </c>
      <c r="E4" s="43">
        <f>100*'en millions de francs'!E4/'en millions de francs'!D4-100</f>
        <v>6.2359045170003213</v>
      </c>
      <c r="F4" s="43">
        <f>100*'en millions de francs'!F4/'en millions de francs'!E4-100</f>
        <v>6.7303092448699147</v>
      </c>
      <c r="G4" s="43">
        <f>100*'en millions de francs'!G4/'en millions de francs'!F4-100</f>
        <v>8.0775427775607227</v>
      </c>
      <c r="H4" s="43">
        <f>100*'en millions de francs'!H4/'en millions de francs'!G4-100</f>
        <v>7.5305325353363628</v>
      </c>
      <c r="I4" s="43">
        <f>100*'en millions de francs'!I4/'en millions de francs'!H4-100</f>
        <v>12.65496013942041</v>
      </c>
      <c r="J4" s="43">
        <f>100*'en millions de francs'!J4/'en millions de francs'!I4-100</f>
        <v>6.5778874547496287</v>
      </c>
      <c r="K4" s="43">
        <f>100*'en millions de francs'!K4/'en millions de francs'!J4-100</f>
        <v>3.3514751083365439</v>
      </c>
      <c r="L4" s="43">
        <f>100*'en millions de francs'!L4/'en millions de francs'!K4-100</f>
        <v>3.9340725590648731</v>
      </c>
      <c r="M4" s="43">
        <f>100*'en millions de francs'!M4/'en millions de francs'!L4-100</f>
        <v>3.7951497545106463</v>
      </c>
      <c r="N4" s="43">
        <f>100*'en millions de francs'!N4/'en millions de francs'!M4-100</f>
        <v>4.7567099058956614</v>
      </c>
      <c r="O4" s="43">
        <f>100*'en millions de francs'!O4/'en millions de francs'!N4-100</f>
        <v>2.1010302256774764</v>
      </c>
      <c r="P4" s="43">
        <f>100*'en millions de francs'!P4/'en millions de francs'!O4-100</f>
        <v>4.0502912041096835</v>
      </c>
      <c r="Q4" s="43">
        <f>100*'en millions de francs'!Q4/'en millions de francs'!P4-100</f>
        <v>3.1669211581188819</v>
      </c>
      <c r="R4" s="43">
        <f>100*'en millions de francs'!R4/'en millions de francs'!Q4-100</f>
        <v>4.2147747291531061</v>
      </c>
      <c r="S4" s="43">
        <f>100*'en millions de francs'!S4/'en millions de francs'!R4-100</f>
        <v>6.3690018951321434</v>
      </c>
      <c r="T4" s="43">
        <f>100*'en millions de francs'!T4/'en millions de francs'!S4-100</f>
        <v>4.0172048876296884</v>
      </c>
      <c r="U4" s="43">
        <f>100*'en millions de francs'!U4/'en millions de francs'!T4-100</f>
        <v>3.8274256769480104</v>
      </c>
      <c r="V4" s="43">
        <f>100*'en millions de francs'!V4/'en millions de francs'!U4-100</f>
        <v>3.7650839676982883</v>
      </c>
      <c r="W4" s="43">
        <f>100*'en millions de francs'!W4/'en millions de francs'!V4-100</f>
        <v>2.1131554971586155</v>
      </c>
      <c r="X4" s="43">
        <f>100*'en millions de francs'!X4/'en millions de francs'!W4-100</f>
        <v>1.4359273484337649</v>
      </c>
      <c r="Y4" s="43">
        <f>100*'en millions de francs'!Y4/'en millions de francs'!X4-100</f>
        <v>4.5535409145126238</v>
      </c>
      <c r="Z4" s="43">
        <f>100*'en millions de francs'!Z4/'en millions de francs'!Y4-100</f>
        <v>5.6233843124106215</v>
      </c>
      <c r="AA4" s="43">
        <f>100*'en millions de francs'!AA4/'en millions de francs'!Z4-100</f>
        <v>4.4823996522407015</v>
      </c>
      <c r="AB4" s="43">
        <f>100*'en millions de francs'!AB4/'en millions de francs'!AA4-100</f>
        <v>2.3010595286739459</v>
      </c>
      <c r="AC4" s="43">
        <f>100*'en millions de francs'!AC4/'en millions de francs'!AB4-100</f>
        <v>2.6646176490431372</v>
      </c>
      <c r="AD4" s="43">
        <f>100*'en millions de francs'!AD4/'en millions de francs'!AC4-100</f>
        <v>3.5372144335837703</v>
      </c>
      <c r="AE4" s="43">
        <f>100*'en millions de francs'!AE4/'en millions de francs'!AD4-100</f>
        <v>4.2146834272982403</v>
      </c>
      <c r="AF4" s="43">
        <f>100*'en millions de francs'!AF4/'en millions de francs'!AE4-100</f>
        <v>3.4842582930730401</v>
      </c>
      <c r="AG4" s="43">
        <f>100*'en millions de francs'!AG4/'en millions de francs'!AF4-100</f>
        <v>4.0648877491642281</v>
      </c>
      <c r="AH4" s="43">
        <f>100*'en millions de francs'!AH4/'en millions de francs'!AG4-100</f>
        <v>3.5130492724639169</v>
      </c>
      <c r="AI4" s="43">
        <v>2.8744002319402711</v>
      </c>
    </row>
    <row r="5" spans="1:35" x14ac:dyDescent="0.2">
      <c r="A5" s="13" t="str">
        <f>IF('en millions de francs'!A5="","",'en millions de francs'!A5)</f>
        <v>A</v>
      </c>
      <c r="B5" s="13" t="str">
        <f>IF('en millions de francs'!B5="","",'en millions de francs'!B5)</f>
        <v>Hôpitaux</v>
      </c>
      <c r="C5" s="44"/>
      <c r="D5" s="44">
        <f>100*'en millions de francs'!D5/'en millions de francs'!C5-100</f>
        <v>5.5409062698353893</v>
      </c>
      <c r="E5" s="44">
        <f>100*'en millions de francs'!E5/'en millions de francs'!D5-100</f>
        <v>6.650799731708176</v>
      </c>
      <c r="F5" s="44">
        <f>100*'en millions de francs'!F5/'en millions de francs'!E5-100</f>
        <v>7.5981335930969038</v>
      </c>
      <c r="G5" s="44">
        <f>100*'en millions de francs'!G5/'en millions de francs'!F5-100</f>
        <v>11.561034854144097</v>
      </c>
      <c r="H5" s="44">
        <f>100*'en millions de francs'!H5/'en millions de francs'!G5-100</f>
        <v>2.471698180154803</v>
      </c>
      <c r="I5" s="44">
        <f>100*'en millions de francs'!I5/'en millions de francs'!H5-100</f>
        <v>12.803910564820313</v>
      </c>
      <c r="J5" s="44">
        <f>100*'en millions de francs'!J5/'en millions de francs'!I5-100</f>
        <v>4.6192386149237592</v>
      </c>
      <c r="K5" s="44">
        <f>100*'en millions de francs'!K5/'en millions de francs'!J5-100</f>
        <v>1.8566933990284156</v>
      </c>
      <c r="L5" s="44">
        <f>100*'en millions de francs'!L5/'en millions de francs'!K5-100</f>
        <v>2.7041665744570764</v>
      </c>
      <c r="M5" s="44">
        <f>100*'en millions de francs'!M5/'en millions de francs'!L5-100</f>
        <v>1.0758015803920813</v>
      </c>
      <c r="N5" s="44">
        <f>100*'en millions de francs'!N5/'en millions de francs'!M5-100</f>
        <v>4.5349820608070814</v>
      </c>
      <c r="O5" s="44">
        <f>100*'en millions de francs'!O5/'en millions de francs'!N5-100</f>
        <v>0.883662180104821</v>
      </c>
      <c r="P5" s="44">
        <f>100*'en millions de francs'!P5/'en millions de francs'!O5-100</f>
        <v>3.2061233486235352</v>
      </c>
      <c r="Q5" s="44">
        <f>100*'en millions de francs'!Q5/'en millions de francs'!P5-100</f>
        <v>3.9551865196874303</v>
      </c>
      <c r="R5" s="44">
        <f>100*'en millions de francs'!R5/'en millions de francs'!Q5-100</f>
        <v>4.3844387093763686</v>
      </c>
      <c r="S5" s="44">
        <f>100*'en millions de francs'!S5/'en millions de francs'!R5-100</f>
        <v>8.3020071155787178</v>
      </c>
      <c r="T5" s="44">
        <f>100*'en millions de francs'!T5/'en millions de francs'!S5-100</f>
        <v>5.2731237931642738</v>
      </c>
      <c r="U5" s="44">
        <f>100*'en millions de francs'!U5/'en millions de francs'!T5-100</f>
        <v>4.3346721358825988</v>
      </c>
      <c r="V5" s="44">
        <f>100*'en millions de francs'!V5/'en millions de francs'!U5-100</f>
        <v>2.7821690175361624</v>
      </c>
      <c r="W5" s="44">
        <f>100*'en millions de francs'!W5/'en millions de francs'!V5-100</f>
        <v>0.46411207468923976</v>
      </c>
      <c r="X5" s="44">
        <f>100*'en millions de francs'!X5/'en millions de francs'!W5-100</f>
        <v>1.2552413047478836</v>
      </c>
      <c r="Y5" s="44">
        <f>100*'en millions de francs'!Y5/'en millions de francs'!X5-100</f>
        <v>4.537839547420873</v>
      </c>
      <c r="Z5" s="44">
        <f>100*'en millions de francs'!Z5/'en millions de francs'!Y5-100</f>
        <v>6.8801356535178826</v>
      </c>
      <c r="AA5" s="44">
        <f>100*'en millions de francs'!AA5/'en millions de francs'!Z5-100</f>
        <v>4.8582011646301737</v>
      </c>
      <c r="AB5" s="44">
        <f>100*'en millions de francs'!AB5/'en millions de francs'!AA5-100</f>
        <v>3.4224263097878094</v>
      </c>
      <c r="AC5" s="44">
        <f>100*'en millions de francs'!AC5/'en millions de francs'!AB5-100</f>
        <v>2.5439127947433207</v>
      </c>
      <c r="AD5" s="44">
        <f>100*'en millions de francs'!AD5/'en millions de francs'!AC5-100</f>
        <v>5.4535423254954907</v>
      </c>
      <c r="AE5" s="44">
        <f>100*'en millions de francs'!AE5/'en millions de francs'!AD5-100</f>
        <v>4.3244191844320312</v>
      </c>
      <c r="AF5" s="44">
        <f>100*'en millions de francs'!AF5/'en millions de francs'!AE5-100</f>
        <v>3.3239536176158424</v>
      </c>
      <c r="AG5" s="44">
        <f>100*'en millions de francs'!AG5/'en millions de francs'!AF5-100</f>
        <v>3.7083909358784268</v>
      </c>
      <c r="AH5" s="44">
        <f>100*'en millions de francs'!AH5/'en millions de francs'!AG5-100</f>
        <v>4.8263404085958541</v>
      </c>
      <c r="AI5" s="44">
        <v>1.9725094915466741</v>
      </c>
    </row>
    <row r="6" spans="1:35" x14ac:dyDescent="0.2">
      <c r="A6" s="15" t="str">
        <f>IF('en millions de francs'!A6="","",'en millions de francs'!A6)</f>
        <v>A1</v>
      </c>
      <c r="B6" s="15" t="str">
        <f>IF('en millions de francs'!B6="","",'en millions de francs'!B6)</f>
        <v>Hôpitaux de soins généraux</v>
      </c>
      <c r="C6" s="45"/>
      <c r="D6" s="45"/>
      <c r="E6" s="45"/>
      <c r="F6" s="45"/>
      <c r="G6" s="45"/>
      <c r="H6" s="45" t="s">
        <v>4</v>
      </c>
      <c r="I6" s="45" t="s">
        <v>4</v>
      </c>
      <c r="J6" s="45" t="s">
        <v>4</v>
      </c>
      <c r="K6" s="45" t="s">
        <v>4</v>
      </c>
      <c r="L6" s="45" t="s">
        <v>4</v>
      </c>
      <c r="M6" s="45" t="s">
        <v>4</v>
      </c>
      <c r="N6" s="45" t="s">
        <v>4</v>
      </c>
      <c r="O6" s="45" t="s">
        <v>4</v>
      </c>
      <c r="P6" s="45" t="s">
        <v>4</v>
      </c>
      <c r="Q6" s="45" t="s">
        <v>4</v>
      </c>
      <c r="R6" s="45" t="s">
        <v>4</v>
      </c>
      <c r="S6" s="45" t="s">
        <v>4</v>
      </c>
      <c r="T6" s="45" t="s">
        <v>4</v>
      </c>
      <c r="U6" s="45" t="s">
        <v>4</v>
      </c>
      <c r="V6" s="45" t="s">
        <v>4</v>
      </c>
      <c r="W6" s="45" t="s">
        <v>4</v>
      </c>
      <c r="X6" s="45" t="s">
        <v>4</v>
      </c>
      <c r="Y6" s="45" t="s">
        <v>4</v>
      </c>
      <c r="Z6" s="45" t="s">
        <v>4</v>
      </c>
      <c r="AA6" s="45" t="s">
        <v>4</v>
      </c>
      <c r="AB6" s="45" t="s">
        <v>4</v>
      </c>
      <c r="AC6" s="45">
        <f>100*'en millions de francs'!AC6/'en millions de francs'!AB6-100</f>
        <v>2.424289254349091</v>
      </c>
      <c r="AD6" s="45">
        <f>100*'en millions de francs'!AD6/'en millions de francs'!AC6-100</f>
        <v>5.2412787994234549</v>
      </c>
      <c r="AE6" s="45">
        <f>100*'en millions de francs'!AE6/'en millions de francs'!AD6-100</f>
        <v>3.5898534002087388</v>
      </c>
      <c r="AF6" s="45">
        <f>100*'en millions de francs'!AF6/'en millions de francs'!AE6-100</f>
        <v>3.4620958349728568</v>
      </c>
      <c r="AG6" s="45">
        <f>100*'en millions de francs'!AG6/'en millions de francs'!AF6-100</f>
        <v>3.500360748222505</v>
      </c>
      <c r="AH6" s="45">
        <f>100*'en millions de francs'!AH6/'en millions de francs'!AG6-100</f>
        <v>4.16242861054576</v>
      </c>
      <c r="AI6" s="45">
        <v>1.6675812975040003</v>
      </c>
    </row>
    <row r="7" spans="1:35" x14ac:dyDescent="0.2">
      <c r="A7" s="15" t="str">
        <f>IF('en millions de francs'!A7="","",'en millions de francs'!A7)</f>
        <v>A2</v>
      </c>
      <c r="B7" s="15" t="str">
        <f>IF('en millions de francs'!B7="","",'en millions de francs'!B7)</f>
        <v>Hôpitaux psychiatriques</v>
      </c>
      <c r="C7" s="46"/>
      <c r="D7" s="46"/>
      <c r="E7" s="46"/>
      <c r="F7" s="46"/>
      <c r="G7" s="46"/>
      <c r="H7" s="46" t="s">
        <v>4</v>
      </c>
      <c r="I7" s="46" t="s">
        <v>4</v>
      </c>
      <c r="J7" s="46" t="s">
        <v>4</v>
      </c>
      <c r="K7" s="46" t="s">
        <v>4</v>
      </c>
      <c r="L7" s="46" t="s">
        <v>4</v>
      </c>
      <c r="M7" s="46" t="s">
        <v>4</v>
      </c>
      <c r="N7" s="46" t="s">
        <v>4</v>
      </c>
      <c r="O7" s="46" t="s">
        <v>4</v>
      </c>
      <c r="P7" s="46" t="s">
        <v>4</v>
      </c>
      <c r="Q7" s="46" t="s">
        <v>4</v>
      </c>
      <c r="R7" s="46" t="s">
        <v>4</v>
      </c>
      <c r="S7" s="46" t="s">
        <v>4</v>
      </c>
      <c r="T7" s="46" t="s">
        <v>4</v>
      </c>
      <c r="U7" s="46" t="s">
        <v>4</v>
      </c>
      <c r="V7" s="46" t="s">
        <v>4</v>
      </c>
      <c r="W7" s="46" t="s">
        <v>4</v>
      </c>
      <c r="X7" s="46" t="s">
        <v>4</v>
      </c>
      <c r="Y7" s="46" t="s">
        <v>4</v>
      </c>
      <c r="Z7" s="46" t="s">
        <v>4</v>
      </c>
      <c r="AA7" s="46" t="s">
        <v>4</v>
      </c>
      <c r="AB7" s="46" t="s">
        <v>4</v>
      </c>
      <c r="AC7" s="45">
        <f>100*'en millions de francs'!AC7/'en millions de francs'!AB7-100</f>
        <v>2.5139547346725948</v>
      </c>
      <c r="AD7" s="45">
        <f>100*'en millions de francs'!AD7/'en millions de francs'!AC7-100</f>
        <v>4.5859421243975333</v>
      </c>
      <c r="AE7" s="45">
        <f>100*'en millions de francs'!AE7/'en millions de francs'!AD7-100</f>
        <v>8.9548478944411016</v>
      </c>
      <c r="AF7" s="45">
        <f>100*'en millions de francs'!AF7/'en millions de francs'!AE7-100</f>
        <v>0.36263615942766592</v>
      </c>
      <c r="AG7" s="45">
        <f>100*'en millions de francs'!AG7/'en millions de francs'!AF7-100</f>
        <v>2.0192443815621743</v>
      </c>
      <c r="AH7" s="45">
        <f>100*'en millions de francs'!AH7/'en millions de francs'!AG7-100</f>
        <v>4.2833809471667621</v>
      </c>
      <c r="AI7" s="45">
        <v>3.0479975649730875</v>
      </c>
    </row>
    <row r="8" spans="1:35" x14ac:dyDescent="0.2">
      <c r="A8" s="15" t="str">
        <f>IF('en millions de francs'!A8="","",'en millions de francs'!A8)</f>
        <v>A3</v>
      </c>
      <c r="B8" s="15" t="str">
        <f>IF('en millions de francs'!B8="","",'en millions de francs'!B8)</f>
        <v>Cliniques spécialisées</v>
      </c>
      <c r="C8" s="46"/>
      <c r="D8" s="46"/>
      <c r="E8" s="46"/>
      <c r="F8" s="46"/>
      <c r="G8" s="46"/>
      <c r="H8" s="46" t="s">
        <v>4</v>
      </c>
      <c r="I8" s="46" t="s">
        <v>4</v>
      </c>
      <c r="J8" s="46" t="s">
        <v>4</v>
      </c>
      <c r="K8" s="46" t="s">
        <v>4</v>
      </c>
      <c r="L8" s="46" t="s">
        <v>4</v>
      </c>
      <c r="M8" s="46" t="s">
        <v>4</v>
      </c>
      <c r="N8" s="46" t="s">
        <v>4</v>
      </c>
      <c r="O8" s="46" t="s">
        <v>4</v>
      </c>
      <c r="P8" s="46" t="s">
        <v>4</v>
      </c>
      <c r="Q8" s="46" t="s">
        <v>4</v>
      </c>
      <c r="R8" s="46" t="s">
        <v>4</v>
      </c>
      <c r="S8" s="46" t="s">
        <v>4</v>
      </c>
      <c r="T8" s="46" t="s">
        <v>4</v>
      </c>
      <c r="U8" s="46" t="s">
        <v>4</v>
      </c>
      <c r="V8" s="46" t="s">
        <v>4</v>
      </c>
      <c r="W8" s="46" t="s">
        <v>4</v>
      </c>
      <c r="X8" s="46" t="s">
        <v>4</v>
      </c>
      <c r="Y8" s="46" t="s">
        <v>4</v>
      </c>
      <c r="Z8" s="46" t="s">
        <v>4</v>
      </c>
      <c r="AA8" s="46" t="s">
        <v>4</v>
      </c>
      <c r="AB8" s="46" t="s">
        <v>4</v>
      </c>
      <c r="AC8" s="45">
        <f>100*'en millions de francs'!AC8/'en millions de francs'!AB8-100</f>
        <v>3.402454412173924</v>
      </c>
      <c r="AD8" s="45">
        <f>100*'en millions de francs'!AD8/'en millions de francs'!AC8-100</f>
        <v>7.6186938412957517</v>
      </c>
      <c r="AE8" s="45">
        <f>100*'en millions de francs'!AE8/'en millions de francs'!AD8-100</f>
        <v>6.4520100998048093</v>
      </c>
      <c r="AF8" s="45">
        <f>100*'en millions de francs'!AF8/'en millions de francs'!AE8-100</f>
        <v>4.4786988051068874</v>
      </c>
      <c r="AG8" s="45">
        <f>100*'en millions de francs'!AG8/'en millions de francs'!AF8-100</f>
        <v>6.4166271852126755</v>
      </c>
      <c r="AH8" s="45">
        <f>100*'en millions de francs'!AH8/'en millions de francs'!AG8-100</f>
        <v>9.8147153757173839</v>
      </c>
      <c r="AI8" s="45">
        <v>3.256846748564314</v>
      </c>
    </row>
    <row r="9" spans="1:35" x14ac:dyDescent="0.2">
      <c r="A9" s="15" t="str">
        <f>IF('en millions de francs'!A9="","",'en millions de francs'!A9)</f>
        <v>A4</v>
      </c>
      <c r="B9" s="15" t="str">
        <f>IF('en millions de francs'!B9="","",'en millions de francs'!B9)</f>
        <v>Maisons de naissances</v>
      </c>
      <c r="C9" s="46"/>
      <c r="D9" s="46"/>
      <c r="E9" s="46"/>
      <c r="F9" s="46"/>
      <c r="G9" s="46"/>
      <c r="H9" s="46" t="s">
        <v>4</v>
      </c>
      <c r="I9" s="46" t="s">
        <v>4</v>
      </c>
      <c r="J9" s="46" t="s">
        <v>4</v>
      </c>
      <c r="K9" s="46" t="s">
        <v>4</v>
      </c>
      <c r="L9" s="46" t="s">
        <v>4</v>
      </c>
      <c r="M9" s="46" t="s">
        <v>4</v>
      </c>
      <c r="N9" s="46" t="s">
        <v>4</v>
      </c>
      <c r="O9" s="46" t="s">
        <v>4</v>
      </c>
      <c r="P9" s="46" t="s">
        <v>4</v>
      </c>
      <c r="Q9" s="46" t="s">
        <v>4</v>
      </c>
      <c r="R9" s="46" t="s">
        <v>4</v>
      </c>
      <c r="S9" s="46" t="s">
        <v>4</v>
      </c>
      <c r="T9" s="46" t="s">
        <v>4</v>
      </c>
      <c r="U9" s="46" t="s">
        <v>4</v>
      </c>
      <c r="V9" s="46" t="s">
        <v>4</v>
      </c>
      <c r="W9" s="46" t="s">
        <v>4</v>
      </c>
      <c r="X9" s="46" t="s">
        <v>4</v>
      </c>
      <c r="Y9" s="46" t="s">
        <v>4</v>
      </c>
      <c r="Z9" s="46" t="s">
        <v>4</v>
      </c>
      <c r="AA9" s="46" t="s">
        <v>4</v>
      </c>
      <c r="AB9" s="46" t="s">
        <v>4</v>
      </c>
      <c r="AC9" s="45">
        <f>100*'en millions de francs'!AC9/'en millions de francs'!AB9-100</f>
        <v>56.914446191468869</v>
      </c>
      <c r="AD9" s="45">
        <f>100*'en millions de francs'!AD9/'en millions de francs'!AC9-100</f>
        <v>53.334962184752868</v>
      </c>
      <c r="AE9" s="45">
        <f>100*'en millions de francs'!AE9/'en millions de francs'!AD9-100</f>
        <v>7.1313494638424686</v>
      </c>
      <c r="AF9" s="45">
        <f>100*'en millions de francs'!AF9/'en millions de francs'!AE9-100</f>
        <v>18.539972099733632</v>
      </c>
      <c r="AG9" s="45">
        <f>100*'en millions de francs'!AG9/'en millions de francs'!AF9-100</f>
        <v>9.2362046673563754</v>
      </c>
      <c r="AH9" s="45">
        <f>100*'en millions de francs'!AH9/'en millions de francs'!AG9-100</f>
        <v>22.960840565057808</v>
      </c>
      <c r="AI9" s="45">
        <v>12.573867454507592</v>
      </c>
    </row>
    <row r="10" spans="1:35" x14ac:dyDescent="0.2">
      <c r="A10" s="13" t="str">
        <f>IF('en millions de francs'!A10="","",'en millions de francs'!A10)</f>
        <v>B</v>
      </c>
      <c r="B10" s="13" t="str">
        <f>IF('en millions de francs'!B10="","",'en millions de francs'!B10)</f>
        <v>Institutions médico-sociales</v>
      </c>
      <c r="C10" s="44"/>
      <c r="D10" s="44">
        <f>100*'en millions de francs'!D10/'en millions de francs'!C10-100</f>
        <v>13.882234567471514</v>
      </c>
      <c r="E10" s="44">
        <f>100*'en millions de francs'!E10/'en millions de francs'!D10-100</f>
        <v>11.726130141258309</v>
      </c>
      <c r="F10" s="44">
        <f>100*'en millions de francs'!F10/'en millions de francs'!E10-100</f>
        <v>9.5807312590084877</v>
      </c>
      <c r="G10" s="44">
        <f>100*'en millions de francs'!G10/'en millions de francs'!F10-100</f>
        <v>1.2381901108762605</v>
      </c>
      <c r="H10" s="44">
        <f>100*'en millions de francs'!H10/'en millions de francs'!G10-100</f>
        <v>24.997330105799051</v>
      </c>
      <c r="I10" s="44">
        <f>100*'en millions de francs'!I10/'en millions de francs'!H10-100</f>
        <v>29.557368775155624</v>
      </c>
      <c r="J10" s="44">
        <f>100*'en millions de francs'!J10/'en millions de francs'!I10-100</f>
        <v>13.002798476831671</v>
      </c>
      <c r="K10" s="44">
        <f>100*'en millions de francs'!K10/'en millions de francs'!J10-100</f>
        <v>7.0486844945113916</v>
      </c>
      <c r="L10" s="44">
        <f>100*'en millions de francs'!L10/'en millions de francs'!K10-100</f>
        <v>3.8419314666338238</v>
      </c>
      <c r="M10" s="44">
        <f>100*'en millions de francs'!M10/'en millions de francs'!L10-100</f>
        <v>3.5241871051783988</v>
      </c>
      <c r="N10" s="44">
        <f>100*'en millions de francs'!N10/'en millions de francs'!M10-100</f>
        <v>6.3486615805142179</v>
      </c>
      <c r="O10" s="44">
        <f>100*'en millions de francs'!O10/'en millions de francs'!N10-100</f>
        <v>3.9291994138453248</v>
      </c>
      <c r="P10" s="44">
        <f>100*'en millions de francs'!P10/'en millions de francs'!O10-100</f>
        <v>4.8100275593505586</v>
      </c>
      <c r="Q10" s="44">
        <f>100*'en millions de francs'!Q10/'en millions de francs'!P10-100</f>
        <v>1.8162087120048227</v>
      </c>
      <c r="R10" s="44">
        <f>100*'en millions de francs'!R10/'en millions de francs'!Q10-100</f>
        <v>6.1109550711617544</v>
      </c>
      <c r="S10" s="44">
        <f>100*'en millions de francs'!S10/'en millions de francs'!R10-100</f>
        <v>7.1750809685097181</v>
      </c>
      <c r="T10" s="44">
        <f>100*'en millions de francs'!T10/'en millions de francs'!S10-100</f>
        <v>6.9024365029141848</v>
      </c>
      <c r="U10" s="44">
        <f>100*'en millions de francs'!U10/'en millions de francs'!T10-100</f>
        <v>3.8080959566009227</v>
      </c>
      <c r="V10" s="44">
        <f>100*'en millions de francs'!V10/'en millions de francs'!U10-100</f>
        <v>3.0454207158795583</v>
      </c>
      <c r="W10" s="44">
        <f>100*'en millions de francs'!W10/'en millions de francs'!V10-100</f>
        <v>3.1198358346326529</v>
      </c>
      <c r="X10" s="44">
        <f>100*'en millions de francs'!X10/'en millions de francs'!W10-100</f>
        <v>1.1917087822616708</v>
      </c>
      <c r="Y10" s="44">
        <f>100*'en millions de francs'!Y10/'en millions de francs'!X10-100</f>
        <v>5.6814514324537413</v>
      </c>
      <c r="Z10" s="44">
        <f>100*'en millions de francs'!Z10/'en millions de francs'!Y10-100</f>
        <v>4.776657390313531</v>
      </c>
      <c r="AA10" s="44">
        <f>100*'en millions de francs'!AA10/'en millions de francs'!Z10-100</f>
        <v>5.1800784259476416</v>
      </c>
      <c r="AB10" s="44">
        <f>100*'en millions de francs'!AB10/'en millions de francs'!AA10-100</f>
        <v>2.677562972542944</v>
      </c>
      <c r="AC10" s="47">
        <f>100*'en millions de francs'!AC10/'en millions de francs'!AB10-100</f>
        <v>4.9463770614717646</v>
      </c>
      <c r="AD10" s="47">
        <f>100*'en millions de francs'!AD10/'en millions de francs'!AC10-100</f>
        <v>3.9467787034757009</v>
      </c>
      <c r="AE10" s="47">
        <f>100*'en millions de francs'!AE10/'en millions de francs'!AD10-100</f>
        <v>2.4928486383759747</v>
      </c>
      <c r="AF10" s="47">
        <f>100*'en millions de francs'!AF10/'en millions de francs'!AE10-100</f>
        <v>2.3518453652352918</v>
      </c>
      <c r="AG10" s="47">
        <f>100*'en millions de francs'!AG10/'en millions de francs'!AF10-100</f>
        <v>2.584151401326551</v>
      </c>
      <c r="AH10" s="47">
        <f>100*'en millions de francs'!AH10/'en millions de francs'!AG10-100</f>
        <v>1.2202483761973326</v>
      </c>
      <c r="AI10" s="47">
        <v>2.7166280442975221</v>
      </c>
    </row>
    <row r="11" spans="1:35" x14ac:dyDescent="0.2">
      <c r="A11" s="15" t="str">
        <f>IF('en millions de francs'!A11="","",'en millions de francs'!A11)</f>
        <v>B1</v>
      </c>
      <c r="B11" s="15" t="str">
        <f>IF('en millions de francs'!B11="","",'en millions de francs'!B11)</f>
        <v>Etablissements médico-sociaux</v>
      </c>
      <c r="C11" s="45"/>
      <c r="D11" s="45"/>
      <c r="E11" s="45"/>
      <c r="F11" s="45"/>
      <c r="G11" s="45"/>
      <c r="H11" s="45" t="s">
        <v>4</v>
      </c>
      <c r="I11" s="45" t="s">
        <v>4</v>
      </c>
      <c r="J11" s="45" t="s">
        <v>4</v>
      </c>
      <c r="K11" s="45" t="s">
        <v>4</v>
      </c>
      <c r="L11" s="45" t="s">
        <v>4</v>
      </c>
      <c r="M11" s="45" t="s">
        <v>4</v>
      </c>
      <c r="N11" s="45" t="s">
        <v>4</v>
      </c>
      <c r="O11" s="45" t="s">
        <v>4</v>
      </c>
      <c r="P11" s="45" t="s">
        <v>4</v>
      </c>
      <c r="Q11" s="45" t="s">
        <v>4</v>
      </c>
      <c r="R11" s="45" t="s">
        <v>4</v>
      </c>
      <c r="S11" s="45" t="s">
        <v>4</v>
      </c>
      <c r="T11" s="45" t="s">
        <v>4</v>
      </c>
      <c r="U11" s="45" t="s">
        <v>4</v>
      </c>
      <c r="V11" s="45" t="s">
        <v>4</v>
      </c>
      <c r="W11" s="45" t="s">
        <v>4</v>
      </c>
      <c r="X11" s="45" t="s">
        <v>4</v>
      </c>
      <c r="Y11" s="45" t="s">
        <v>4</v>
      </c>
      <c r="Z11" s="45" t="s">
        <v>4</v>
      </c>
      <c r="AA11" s="45" t="s">
        <v>4</v>
      </c>
      <c r="AB11" s="45" t="s">
        <v>4</v>
      </c>
      <c r="AC11" s="45">
        <f>100*'en millions de francs'!AC11/'en millions de francs'!AB11-100</f>
        <v>5.6297438865708216</v>
      </c>
      <c r="AD11" s="45">
        <f>100*'en millions de francs'!AD11/'en millions de francs'!AC11-100</f>
        <v>4.6487817440016386</v>
      </c>
      <c r="AE11" s="45">
        <f>100*'en millions de francs'!AE11/'en millions de francs'!AD11-100</f>
        <v>2.4252758508264236</v>
      </c>
      <c r="AF11" s="45">
        <f>100*'en millions de francs'!AF11/'en millions de francs'!AE11-100</f>
        <v>2.3060726576688779</v>
      </c>
      <c r="AG11" s="45">
        <f>100*'en millions de francs'!AG11/'en millions de francs'!AF11-100</f>
        <v>2.1815139989962233</v>
      </c>
      <c r="AH11" s="45">
        <f>100*'en millions de francs'!AH11/'en millions de francs'!AG11-100</f>
        <v>1.6714194566125968</v>
      </c>
      <c r="AI11" s="45">
        <v>2.37610051965342</v>
      </c>
    </row>
    <row r="12" spans="1:35" x14ac:dyDescent="0.2">
      <c r="A12" s="19" t="str">
        <f>IF('en millions de francs'!A12="","",'en millions de francs'!A12)</f>
        <v>B2</v>
      </c>
      <c r="B12" s="15" t="str">
        <f>IF('en millions de francs'!B12="","",'en millions de francs'!B12)</f>
        <v>Institutions pour handicapés et autres</v>
      </c>
      <c r="C12" s="46"/>
      <c r="D12" s="46"/>
      <c r="E12" s="46"/>
      <c r="F12" s="46"/>
      <c r="G12" s="46"/>
      <c r="H12" s="46" t="s">
        <v>4</v>
      </c>
      <c r="I12" s="46" t="s">
        <v>4</v>
      </c>
      <c r="J12" s="46" t="s">
        <v>4</v>
      </c>
      <c r="K12" s="46" t="s">
        <v>4</v>
      </c>
      <c r="L12" s="46" t="s">
        <v>4</v>
      </c>
      <c r="M12" s="46" t="s">
        <v>4</v>
      </c>
      <c r="N12" s="46" t="s">
        <v>4</v>
      </c>
      <c r="O12" s="46" t="s">
        <v>4</v>
      </c>
      <c r="P12" s="46" t="s">
        <v>4</v>
      </c>
      <c r="Q12" s="46" t="s">
        <v>4</v>
      </c>
      <c r="R12" s="46" t="s">
        <v>4</v>
      </c>
      <c r="S12" s="46" t="s">
        <v>4</v>
      </c>
      <c r="T12" s="46" t="s">
        <v>4</v>
      </c>
      <c r="U12" s="46" t="s">
        <v>4</v>
      </c>
      <c r="V12" s="46" t="s">
        <v>4</v>
      </c>
      <c r="W12" s="46" t="s">
        <v>4</v>
      </c>
      <c r="X12" s="46" t="s">
        <v>4</v>
      </c>
      <c r="Y12" s="46" t="s">
        <v>4</v>
      </c>
      <c r="Z12" s="46" t="s">
        <v>4</v>
      </c>
      <c r="AA12" s="46" t="s">
        <v>4</v>
      </c>
      <c r="AB12" s="46" t="s">
        <v>4</v>
      </c>
      <c r="AC12" s="45">
        <f>100*'en millions de francs'!AC12/'en millions de francs'!AB12-100</f>
        <v>2.4886423534537556</v>
      </c>
      <c r="AD12" s="45">
        <f>100*'en millions de francs'!AD12/'en millions de francs'!AC12-100</f>
        <v>1.9308976726932627</v>
      </c>
      <c r="AE12" s="45">
        <f>100*'en millions de francs'!AE12/'en millions de francs'!AD12-100</f>
        <v>2.4539816843425371</v>
      </c>
      <c r="AF12" s="45">
        <f>100*'en millions de francs'!AF12/'en millions de francs'!AE12-100</f>
        <v>3.1497869674559098</v>
      </c>
      <c r="AG12" s="45">
        <f>100*'en millions de francs'!AG12/'en millions de francs'!AF12-100</f>
        <v>4.5474612729535977</v>
      </c>
      <c r="AH12" s="45">
        <f>100*'en millions de francs'!AH12/'en millions de francs'!AG12-100</f>
        <v>-0.2639664967919515</v>
      </c>
      <c r="AI12" s="45">
        <v>4.2108054913854716</v>
      </c>
    </row>
    <row r="13" spans="1:35" x14ac:dyDescent="0.2">
      <c r="A13" s="19" t="str">
        <f>IF('en millions de francs'!A13="","",'en millions de francs'!A13)</f>
        <v>B3</v>
      </c>
      <c r="B13" s="15" t="str">
        <f>IF('en millions de francs'!B13="","",'en millions de francs'!B13)</f>
        <v>Institutions pour personnes dépendantes et Établissements pour personnes présentant des troubles psychosociaux.</v>
      </c>
      <c r="C13" s="46"/>
      <c r="D13" s="46"/>
      <c r="E13" s="46"/>
      <c r="F13" s="46"/>
      <c r="G13" s="46"/>
      <c r="H13" s="46" t="s">
        <v>4</v>
      </c>
      <c r="I13" s="46" t="s">
        <v>4</v>
      </c>
      <c r="J13" s="46" t="s">
        <v>4</v>
      </c>
      <c r="K13" s="46" t="s">
        <v>4</v>
      </c>
      <c r="L13" s="46" t="s">
        <v>4</v>
      </c>
      <c r="M13" s="46" t="s">
        <v>4</v>
      </c>
      <c r="N13" s="46" t="s">
        <v>4</v>
      </c>
      <c r="O13" s="46" t="s">
        <v>4</v>
      </c>
      <c r="P13" s="46" t="s">
        <v>4</v>
      </c>
      <c r="Q13" s="46" t="s">
        <v>4</v>
      </c>
      <c r="R13" s="46" t="s">
        <v>4</v>
      </c>
      <c r="S13" s="46" t="s">
        <v>4</v>
      </c>
      <c r="T13" s="46" t="s">
        <v>4</v>
      </c>
      <c r="U13" s="46" t="s">
        <v>4</v>
      </c>
      <c r="V13" s="46" t="s">
        <v>4</v>
      </c>
      <c r="W13" s="46" t="s">
        <v>4</v>
      </c>
      <c r="X13" s="46" t="s">
        <v>4</v>
      </c>
      <c r="Y13" s="46" t="s">
        <v>4</v>
      </c>
      <c r="Z13" s="46" t="s">
        <v>4</v>
      </c>
      <c r="AA13" s="46" t="s">
        <v>4</v>
      </c>
      <c r="AB13" s="46" t="s">
        <v>4</v>
      </c>
      <c r="AC13" s="45">
        <f>100*'en millions de francs'!AC13/'en millions de francs'!AB13-100</f>
        <v>5.2523833929740249</v>
      </c>
      <c r="AD13" s="45">
        <f>100*'en millions de francs'!AD13/'en millions de francs'!AC13-100</f>
        <v>0.26486085285694116</v>
      </c>
      <c r="AE13" s="45">
        <f>100*'en millions de francs'!AE13/'en millions de francs'!AD13-100</f>
        <v>4.513101310336026</v>
      </c>
      <c r="AF13" s="45">
        <f>100*'en millions de francs'!AF13/'en millions de francs'!AE13-100</f>
        <v>-1.9080442824294863</v>
      </c>
      <c r="AG13" s="45">
        <f>100*'en millions de francs'!AG13/'en millions de francs'!AF13-100</f>
        <v>-0.781548937094243</v>
      </c>
      <c r="AH13" s="45">
        <f>100*'en millions de francs'!AH13/'en millions de francs'!AG13-100</f>
        <v>8.9972613850861194E-2</v>
      </c>
      <c r="AI13" s="45">
        <v>0.94066914891963904</v>
      </c>
    </row>
    <row r="14" spans="1:35" x14ac:dyDescent="0.2">
      <c r="A14" s="20" t="str">
        <f>IF('en millions de francs'!A14="","",'en millions de francs'!A14)</f>
        <v>C</v>
      </c>
      <c r="B14" s="20" t="str">
        <f>IF('en millions de francs'!B14="","",'en millions de francs'!B14)</f>
        <v>Cabinets médicaux et centres de soins ambulatoires  2)</v>
      </c>
      <c r="C14" s="44"/>
      <c r="D14" s="44">
        <f>100*'en millions de francs'!D14/'en millions de francs'!C14-100</f>
        <v>7.5493577545195052</v>
      </c>
      <c r="E14" s="44">
        <f>100*'en millions de francs'!E14/'en millions de francs'!D14-100</f>
        <v>7.4396616073649966</v>
      </c>
      <c r="F14" s="44">
        <f>100*'en millions de francs'!F14/'en millions de francs'!E14-100</f>
        <v>4.9662909783336175</v>
      </c>
      <c r="G14" s="44">
        <f>100*'en millions de francs'!G14/'en millions de francs'!F14-100</f>
        <v>6.8886056089429246</v>
      </c>
      <c r="H14" s="44">
        <f>100*'en millions de francs'!H14/'en millions de francs'!G14-100</f>
        <v>4.7979450483922648</v>
      </c>
      <c r="I14" s="44">
        <f>100*'en millions de francs'!I14/'en millions de francs'!H14-100</f>
        <v>9.373039372278626</v>
      </c>
      <c r="J14" s="44">
        <f>100*'en millions de francs'!J14/'en millions de francs'!I14-100</f>
        <v>7.5233657701945589</v>
      </c>
      <c r="K14" s="44">
        <f>100*'en millions de francs'!K14/'en millions de francs'!J14-100</f>
        <v>1.0795887984344148</v>
      </c>
      <c r="L14" s="44">
        <f>100*'en millions de francs'!L14/'en millions de francs'!K14-100</f>
        <v>6.6093488226522226</v>
      </c>
      <c r="M14" s="44">
        <f>100*'en millions de francs'!M14/'en millions de francs'!L14-100</f>
        <v>5.7402386585386864</v>
      </c>
      <c r="N14" s="44">
        <f>100*'en millions de francs'!N14/'en millions de francs'!M14-100</f>
        <v>4.6626708693308814</v>
      </c>
      <c r="O14" s="44">
        <f>100*'en millions de francs'!O14/'en millions de francs'!N14-100</f>
        <v>3.7028368130324907</v>
      </c>
      <c r="P14" s="44">
        <f>100*'en millions de francs'!P14/'en millions de francs'!O14-100</f>
        <v>6.0443280819753511</v>
      </c>
      <c r="Q14" s="44">
        <f>100*'en millions de francs'!Q14/'en millions de francs'!P14-100</f>
        <v>4.2425790339973872</v>
      </c>
      <c r="R14" s="44">
        <f>100*'en millions de francs'!R14/'en millions de francs'!Q14-100</f>
        <v>4.1964990607900887</v>
      </c>
      <c r="S14" s="44">
        <f>100*'en millions de francs'!S14/'en millions de francs'!R14-100</f>
        <v>5.8999999999999631</v>
      </c>
      <c r="T14" s="44">
        <f>100*'en millions de francs'!T14/'en millions de francs'!S14-100</f>
        <v>1.6400000000000006</v>
      </c>
      <c r="U14" s="44">
        <f>100*'en millions de francs'!U14/'en millions de francs'!T14-100</f>
        <v>2.7998999999999938</v>
      </c>
      <c r="V14" s="44">
        <f>100*'en millions de francs'!V14/'en millions de francs'!U14-100</f>
        <v>4.6468000000000131</v>
      </c>
      <c r="W14" s="44">
        <f>100*'en millions de francs'!W14/'en millions de francs'!V14-100</f>
        <v>3.8528102891599758</v>
      </c>
      <c r="X14" s="44">
        <f>100*'en millions de francs'!X14/'en millions de francs'!W14-100</f>
        <v>1.7570129999999864</v>
      </c>
      <c r="Y14" s="44">
        <f>100*'en millions de francs'!Y14/'en millions de francs'!X14-100</f>
        <v>4.1122227710170023</v>
      </c>
      <c r="Z14" s="44">
        <f>100*'en millions de francs'!Z14/'en millions de francs'!Y14-100</f>
        <v>5.8035063582140083</v>
      </c>
      <c r="AA14" s="44">
        <f>100*'en millions de francs'!AA14/'en millions de francs'!Z14-100</f>
        <v>3.6198652954919908</v>
      </c>
      <c r="AB14" s="44">
        <f>100*'en millions de francs'!AB14/'en millions de francs'!AA14-100</f>
        <v>1.7656325768170831</v>
      </c>
      <c r="AC14" s="47">
        <f>100*'en millions de francs'!AC14/'en millions de francs'!AB14-100</f>
        <v>3.0028943999688664</v>
      </c>
      <c r="AD14" s="47">
        <f>100*'en millions de francs'!AD14/'en millions de francs'!AC14-100</f>
        <v>3.6326551718679383</v>
      </c>
      <c r="AE14" s="47">
        <f>100*'en millions de francs'!AE14/'en millions de francs'!AD14-100</f>
        <v>7.731136901418509</v>
      </c>
      <c r="AF14" s="47">
        <f>100*'en millions de francs'!AF14/'en millions de francs'!AE14-100</f>
        <v>5.4778118515977212</v>
      </c>
      <c r="AG14" s="47">
        <f>100*'en millions de francs'!AG14/'en millions de francs'!AF14-100</f>
        <v>6.268905487061204</v>
      </c>
      <c r="AH14" s="47">
        <f>100*'en millions de francs'!AH14/'en millions de francs'!AG14-100</f>
        <v>1.5161004823061859</v>
      </c>
      <c r="AI14" s="47">
        <v>4.1571885562936899</v>
      </c>
    </row>
    <row r="15" spans="1:35" x14ac:dyDescent="0.2">
      <c r="A15" s="15" t="str">
        <f>IF('en millions de francs'!A15="","",'en millions de francs'!A15)</f>
        <v>C1</v>
      </c>
      <c r="B15" s="15" t="str">
        <f>IF('en millions de francs'!B15="","",'en millions de francs'!B15)</f>
        <v>Cabinets médicaux, soins de base 2)</v>
      </c>
      <c r="C15" s="45"/>
      <c r="D15" s="45"/>
      <c r="E15" s="45"/>
      <c r="F15" s="45"/>
      <c r="G15" s="45"/>
      <c r="H15" s="45" t="s">
        <v>4</v>
      </c>
      <c r="I15" s="45" t="s">
        <v>4</v>
      </c>
      <c r="J15" s="45" t="s">
        <v>4</v>
      </c>
      <c r="K15" s="45" t="s">
        <v>4</v>
      </c>
      <c r="L15" s="45" t="s">
        <v>4</v>
      </c>
      <c r="M15" s="45" t="s">
        <v>4</v>
      </c>
      <c r="N15" s="45" t="s">
        <v>4</v>
      </c>
      <c r="O15" s="45" t="s">
        <v>4</v>
      </c>
      <c r="P15" s="45" t="s">
        <v>4</v>
      </c>
      <c r="Q15" s="45" t="s">
        <v>4</v>
      </c>
      <c r="R15" s="45" t="s">
        <v>4</v>
      </c>
      <c r="S15" s="45" t="s">
        <v>4</v>
      </c>
      <c r="T15" s="45" t="s">
        <v>4</v>
      </c>
      <c r="U15" s="45" t="s">
        <v>4</v>
      </c>
      <c r="V15" s="45" t="s">
        <v>4</v>
      </c>
      <c r="W15" s="45" t="s">
        <v>4</v>
      </c>
      <c r="X15" s="45" t="s">
        <v>4</v>
      </c>
      <c r="Y15" s="45" t="s">
        <v>4</v>
      </c>
      <c r="Z15" s="45" t="s">
        <v>4</v>
      </c>
      <c r="AA15" s="45" t="s">
        <v>4</v>
      </c>
      <c r="AB15" s="45" t="s">
        <v>4</v>
      </c>
      <c r="AC15" s="45">
        <f>100*'en millions de francs'!AC15/'en millions de francs'!AB15-100</f>
        <v>1.4330384792571351</v>
      </c>
      <c r="AD15" s="45">
        <f>100*'en millions de francs'!AD15/'en millions de francs'!AC15-100</f>
        <v>1.9501368270366726</v>
      </c>
      <c r="AE15" s="45">
        <f>100*'en millions de francs'!AE15/'en millions de francs'!AD15-100</f>
        <v>3.0843626054508064</v>
      </c>
      <c r="AF15" s="45">
        <f>100*'en millions de francs'!AF15/'en millions de francs'!AE15-100</f>
        <v>1.4079533315299386</v>
      </c>
      <c r="AG15" s="45">
        <f>100*'en millions de francs'!AG15/'en millions de francs'!AF15-100</f>
        <v>5.1549381553958113</v>
      </c>
      <c r="AH15" s="45">
        <f>100*'en millions de francs'!AH15/'en millions de francs'!AG15-100</f>
        <v>-0.10471395274532824</v>
      </c>
      <c r="AI15" s="45">
        <v>-2.1598470542195827</v>
      </c>
    </row>
    <row r="16" spans="1:35" x14ac:dyDescent="0.2">
      <c r="A16" s="15" t="str">
        <f>IF('en millions de francs'!A16="","",'en millions de francs'!A16)</f>
        <v>C2</v>
      </c>
      <c r="B16" s="15" t="str">
        <f>IF('en millions de francs'!B16="","",'en millions de francs'!B16)</f>
        <v>Cabinets médicaux, psychiatrie 2)</v>
      </c>
      <c r="C16" s="46"/>
      <c r="D16" s="46"/>
      <c r="E16" s="46"/>
      <c r="F16" s="46"/>
      <c r="G16" s="46"/>
      <c r="H16" s="46" t="s">
        <v>4</v>
      </c>
      <c r="I16" s="46" t="s">
        <v>4</v>
      </c>
      <c r="J16" s="46" t="s">
        <v>4</v>
      </c>
      <c r="K16" s="46" t="s">
        <v>4</v>
      </c>
      <c r="L16" s="46" t="s">
        <v>4</v>
      </c>
      <c r="M16" s="46" t="s">
        <v>4</v>
      </c>
      <c r="N16" s="46" t="s">
        <v>4</v>
      </c>
      <c r="O16" s="46" t="s">
        <v>4</v>
      </c>
      <c r="P16" s="46" t="s">
        <v>4</v>
      </c>
      <c r="Q16" s="46" t="s">
        <v>4</v>
      </c>
      <c r="R16" s="46" t="s">
        <v>4</v>
      </c>
      <c r="S16" s="46" t="s">
        <v>4</v>
      </c>
      <c r="T16" s="46" t="s">
        <v>4</v>
      </c>
      <c r="U16" s="46" t="s">
        <v>4</v>
      </c>
      <c r="V16" s="46" t="s">
        <v>4</v>
      </c>
      <c r="W16" s="46" t="s">
        <v>4</v>
      </c>
      <c r="X16" s="46" t="s">
        <v>4</v>
      </c>
      <c r="Y16" s="46" t="s">
        <v>4</v>
      </c>
      <c r="Z16" s="46" t="s">
        <v>4</v>
      </c>
      <c r="AA16" s="46" t="s">
        <v>4</v>
      </c>
      <c r="AB16" s="46" t="s">
        <v>4</v>
      </c>
      <c r="AC16" s="45">
        <f>100*'en millions de francs'!AC16/'en millions de francs'!AB16-100</f>
        <v>4.5948623553665158</v>
      </c>
      <c r="AD16" s="45">
        <f>100*'en millions de francs'!AD16/'en millions de francs'!AC16-100</f>
        <v>4.4415108232728215</v>
      </c>
      <c r="AE16" s="45">
        <f>100*'en millions de francs'!AE16/'en millions de francs'!AD16-100</f>
        <v>8.0453980846146465</v>
      </c>
      <c r="AF16" s="45">
        <f>100*'en millions de francs'!AF16/'en millions de francs'!AE16-100</f>
        <v>4.4238317785143266</v>
      </c>
      <c r="AG16" s="45">
        <f>100*'en millions de francs'!AG16/'en millions de francs'!AF16-100</f>
        <v>5.2930583406512994</v>
      </c>
      <c r="AH16" s="45">
        <f>100*'en millions de francs'!AH16/'en millions de francs'!AG16-100</f>
        <v>3.3638424546408885</v>
      </c>
      <c r="AI16" s="45">
        <v>4.07627912218625</v>
      </c>
    </row>
    <row r="17" spans="1:35" x14ac:dyDescent="0.2">
      <c r="A17" s="15" t="str">
        <f>IF('en millions de francs'!A17="","",'en millions de francs'!A17)</f>
        <v>C3</v>
      </c>
      <c r="B17" s="15" t="str">
        <f>IF('en millions de francs'!B17="","",'en millions de francs'!B17)</f>
        <v>Cabinets médicaux, radiologues 2)</v>
      </c>
      <c r="C17" s="46"/>
      <c r="D17" s="46"/>
      <c r="E17" s="46"/>
      <c r="F17" s="46"/>
      <c r="G17" s="46"/>
      <c r="H17" s="46" t="s">
        <v>4</v>
      </c>
      <c r="I17" s="46" t="s">
        <v>4</v>
      </c>
      <c r="J17" s="46" t="s">
        <v>4</v>
      </c>
      <c r="K17" s="46" t="s">
        <v>4</v>
      </c>
      <c r="L17" s="46" t="s">
        <v>4</v>
      </c>
      <c r="M17" s="46" t="s">
        <v>4</v>
      </c>
      <c r="N17" s="46" t="s">
        <v>4</v>
      </c>
      <c r="O17" s="46" t="s">
        <v>4</v>
      </c>
      <c r="P17" s="46" t="s">
        <v>4</v>
      </c>
      <c r="Q17" s="46" t="s">
        <v>4</v>
      </c>
      <c r="R17" s="46" t="s">
        <v>4</v>
      </c>
      <c r="S17" s="46" t="s">
        <v>4</v>
      </c>
      <c r="T17" s="46" t="s">
        <v>4</v>
      </c>
      <c r="U17" s="46" t="s">
        <v>4</v>
      </c>
      <c r="V17" s="46" t="s">
        <v>4</v>
      </c>
      <c r="W17" s="46" t="s">
        <v>4</v>
      </c>
      <c r="X17" s="46" t="s">
        <v>4</v>
      </c>
      <c r="Y17" s="46" t="s">
        <v>4</v>
      </c>
      <c r="Z17" s="46" t="s">
        <v>4</v>
      </c>
      <c r="AA17" s="46" t="s">
        <v>4</v>
      </c>
      <c r="AB17" s="46" t="s">
        <v>4</v>
      </c>
      <c r="AC17" s="45">
        <f>100*'en millions de francs'!AC17/'en millions de francs'!AB17-100</f>
        <v>4.4010079681050627</v>
      </c>
      <c r="AD17" s="45">
        <f>100*'en millions de francs'!AD17/'en millions de francs'!AC17-100</f>
        <v>6.1954111190943593</v>
      </c>
      <c r="AE17" s="45">
        <f>100*'en millions de francs'!AE17/'en millions de francs'!AD17-100</f>
        <v>10.391132047506176</v>
      </c>
      <c r="AF17" s="45">
        <f>100*'en millions de francs'!AF17/'en millions de francs'!AE17-100</f>
        <v>10.575818495645947</v>
      </c>
      <c r="AG17" s="45">
        <f>100*'en millions de francs'!AG17/'en millions de francs'!AF17-100</f>
        <v>5.9284935509109431</v>
      </c>
      <c r="AH17" s="45">
        <f>100*'en millions de francs'!AH17/'en millions de francs'!AG17-100</f>
        <v>2.1802494565391441</v>
      </c>
      <c r="AI17" s="45">
        <v>2.5479092215767594</v>
      </c>
    </row>
    <row r="18" spans="1:35" x14ac:dyDescent="0.2">
      <c r="A18" s="15" t="str">
        <f>IF('en millions de francs'!A18="","",'en millions de francs'!A18)</f>
        <v>C4</v>
      </c>
      <c r="B18" s="15" t="str">
        <f>IF('en millions de francs'!B18="","",'en millions de francs'!B18)</f>
        <v>Cabinets médicaux, spécialistes, sans chirurgie 2)</v>
      </c>
      <c r="C18" s="46"/>
      <c r="D18" s="46"/>
      <c r="E18" s="46"/>
      <c r="F18" s="46"/>
      <c r="G18" s="46"/>
      <c r="H18" s="46" t="s">
        <v>4</v>
      </c>
      <c r="I18" s="46" t="s">
        <v>4</v>
      </c>
      <c r="J18" s="46" t="s">
        <v>4</v>
      </c>
      <c r="K18" s="46" t="s">
        <v>4</v>
      </c>
      <c r="L18" s="46" t="s">
        <v>4</v>
      </c>
      <c r="M18" s="46" t="s">
        <v>4</v>
      </c>
      <c r="N18" s="46" t="s">
        <v>4</v>
      </c>
      <c r="O18" s="46" t="s">
        <v>4</v>
      </c>
      <c r="P18" s="46" t="s">
        <v>4</v>
      </c>
      <c r="Q18" s="46" t="s">
        <v>4</v>
      </c>
      <c r="R18" s="46" t="s">
        <v>4</v>
      </c>
      <c r="S18" s="46" t="s">
        <v>4</v>
      </c>
      <c r="T18" s="46" t="s">
        <v>4</v>
      </c>
      <c r="U18" s="46" t="s">
        <v>4</v>
      </c>
      <c r="V18" s="46" t="s">
        <v>4</v>
      </c>
      <c r="W18" s="46" t="s">
        <v>4</v>
      </c>
      <c r="X18" s="46" t="s">
        <v>4</v>
      </c>
      <c r="Y18" s="46" t="s">
        <v>4</v>
      </c>
      <c r="Z18" s="46" t="s">
        <v>4</v>
      </c>
      <c r="AA18" s="46" t="s">
        <v>4</v>
      </c>
      <c r="AB18" s="46" t="s">
        <v>4</v>
      </c>
      <c r="AC18" s="45">
        <f>100*'en millions de francs'!AC18/'en millions de francs'!AB18-100</f>
        <v>2.5483331635199988</v>
      </c>
      <c r="AD18" s="45">
        <f>100*'en millions de francs'!AD18/'en millions de francs'!AC18-100</f>
        <v>2.5880377591293211</v>
      </c>
      <c r="AE18" s="45">
        <f>100*'en millions de francs'!AE18/'en millions de francs'!AD18-100</f>
        <v>8.3216191027974276</v>
      </c>
      <c r="AF18" s="45">
        <f>100*'en millions de francs'!AF18/'en millions de francs'!AE18-100</f>
        <v>5.8628470624132802</v>
      </c>
      <c r="AG18" s="45">
        <f>100*'en millions de francs'!AG18/'en millions de francs'!AF18-100</f>
        <v>4.1567777193828448</v>
      </c>
      <c r="AH18" s="45">
        <f>100*'en millions de francs'!AH18/'en millions de francs'!AG18-100</f>
        <v>-6.0896821287670377E-2</v>
      </c>
      <c r="AI18" s="45">
        <v>3.9009426206584834</v>
      </c>
    </row>
    <row r="19" spans="1:35" x14ac:dyDescent="0.2">
      <c r="A19" s="15" t="str">
        <f>IF('en millions de francs'!A19="","",'en millions de francs'!A19)</f>
        <v>C5</v>
      </c>
      <c r="B19" s="15" t="str">
        <f>IF('en millions de francs'!B19="","",'en millions de francs'!B19)</f>
        <v>Cabinets médicaux, spécialistes, avec chirurgie 2)</v>
      </c>
      <c r="C19" s="46"/>
      <c r="D19" s="46"/>
      <c r="E19" s="46"/>
      <c r="F19" s="46"/>
      <c r="G19" s="46"/>
      <c r="H19" s="46" t="s">
        <v>4</v>
      </c>
      <c r="I19" s="46" t="s">
        <v>4</v>
      </c>
      <c r="J19" s="46" t="s">
        <v>4</v>
      </c>
      <c r="K19" s="46" t="s">
        <v>4</v>
      </c>
      <c r="L19" s="46" t="s">
        <v>4</v>
      </c>
      <c r="M19" s="46" t="s">
        <v>4</v>
      </c>
      <c r="N19" s="46" t="s">
        <v>4</v>
      </c>
      <c r="O19" s="46" t="s">
        <v>4</v>
      </c>
      <c r="P19" s="46" t="s">
        <v>4</v>
      </c>
      <c r="Q19" s="46" t="s">
        <v>4</v>
      </c>
      <c r="R19" s="46" t="s">
        <v>4</v>
      </c>
      <c r="S19" s="46" t="s">
        <v>4</v>
      </c>
      <c r="T19" s="46" t="s">
        <v>4</v>
      </c>
      <c r="U19" s="46" t="s">
        <v>4</v>
      </c>
      <c r="V19" s="46" t="s">
        <v>4</v>
      </c>
      <c r="W19" s="46" t="s">
        <v>4</v>
      </c>
      <c r="X19" s="46" t="s">
        <v>4</v>
      </c>
      <c r="Y19" s="46" t="s">
        <v>4</v>
      </c>
      <c r="Z19" s="46" t="s">
        <v>4</v>
      </c>
      <c r="AA19" s="46" t="s">
        <v>4</v>
      </c>
      <c r="AB19" s="46" t="s">
        <v>4</v>
      </c>
      <c r="AC19" s="45">
        <f>100*'en millions de francs'!AC19/'en millions de francs'!AB19-100</f>
        <v>1.4972424966784672</v>
      </c>
      <c r="AD19" s="45">
        <f>100*'en millions de francs'!AD19/'en millions de francs'!AC19-100</f>
        <v>5.747758098831639</v>
      </c>
      <c r="AE19" s="45">
        <f>100*'en millions de francs'!AE19/'en millions de francs'!AD19-100</f>
        <v>12.179558437143697</v>
      </c>
      <c r="AF19" s="45">
        <f>100*'en millions de francs'!AF19/'en millions de francs'!AE19-100</f>
        <v>9.1470196820132941</v>
      </c>
      <c r="AG19" s="45">
        <f>100*'en millions de francs'!AG19/'en millions de francs'!AF19-100</f>
        <v>7.9477770255438145</v>
      </c>
      <c r="AH19" s="45">
        <f>100*'en millions de francs'!AH19/'en millions de francs'!AG19-100</f>
        <v>1.4847274109397119</v>
      </c>
      <c r="AI19" s="45">
        <v>6.0062266509798263</v>
      </c>
    </row>
    <row r="20" spans="1:35" x14ac:dyDescent="0.2">
      <c r="A20" s="15" t="str">
        <f>IF('en millions de francs'!A20="","",'en millions de francs'!A20)</f>
        <v>C6</v>
      </c>
      <c r="B20" s="15" t="str">
        <f>IF('en millions de francs'!B20="","",'en millions de francs'!B20)</f>
        <v>Cabinets médicaux, cabinets de groupe 2)</v>
      </c>
      <c r="C20" s="46"/>
      <c r="D20" s="46"/>
      <c r="E20" s="46"/>
      <c r="F20" s="46"/>
      <c r="G20" s="46"/>
      <c r="H20" s="46" t="s">
        <v>4</v>
      </c>
      <c r="I20" s="46" t="s">
        <v>4</v>
      </c>
      <c r="J20" s="46" t="s">
        <v>4</v>
      </c>
      <c r="K20" s="46" t="s">
        <v>4</v>
      </c>
      <c r="L20" s="46" t="s">
        <v>4</v>
      </c>
      <c r="M20" s="46" t="s">
        <v>4</v>
      </c>
      <c r="N20" s="46" t="s">
        <v>4</v>
      </c>
      <c r="O20" s="46" t="s">
        <v>4</v>
      </c>
      <c r="P20" s="46" t="s">
        <v>4</v>
      </c>
      <c r="Q20" s="46" t="s">
        <v>4</v>
      </c>
      <c r="R20" s="46" t="s">
        <v>4</v>
      </c>
      <c r="S20" s="46" t="s">
        <v>4</v>
      </c>
      <c r="T20" s="46" t="s">
        <v>4</v>
      </c>
      <c r="U20" s="46" t="s">
        <v>4</v>
      </c>
      <c r="V20" s="46" t="s">
        <v>4</v>
      </c>
      <c r="W20" s="46" t="s">
        <v>4</v>
      </c>
      <c r="X20" s="46" t="s">
        <v>4</v>
      </c>
      <c r="Y20" s="46" t="s">
        <v>4</v>
      </c>
      <c r="Z20" s="46" t="s">
        <v>4</v>
      </c>
      <c r="AA20" s="46" t="s">
        <v>4</v>
      </c>
      <c r="AB20" s="46" t="s">
        <v>4</v>
      </c>
      <c r="AC20" s="45">
        <f>100*'en millions de francs'!AC20/'en millions de francs'!AB20-100</f>
        <v>37.996381595249915</v>
      </c>
      <c r="AD20" s="45">
        <f>100*'en millions de francs'!AD20/'en millions de francs'!AC20-100</f>
        <v>24.201180201740783</v>
      </c>
      <c r="AE20" s="45">
        <f>100*'en millions de francs'!AE20/'en millions de francs'!AD20-100</f>
        <v>38.977422779344863</v>
      </c>
      <c r="AF20" s="45">
        <f>100*'en millions de francs'!AF20/'en millions de francs'!AE20-100</f>
        <v>26.385258869513194</v>
      </c>
      <c r="AG20" s="45">
        <f>100*'en millions de francs'!AG20/'en millions de francs'!AF20-100</f>
        <v>22.580596351221743</v>
      </c>
      <c r="AH20" s="45">
        <f>100*'en millions de francs'!AH20/'en millions de francs'!AG20-100</f>
        <v>15.11222660086213</v>
      </c>
      <c r="AI20" s="45">
        <v>34.617018548702362</v>
      </c>
    </row>
    <row r="21" spans="1:35" x14ac:dyDescent="0.2">
      <c r="A21" s="13" t="str">
        <f>IF('en millions de francs'!A21="","",'en millions de francs'!A21)</f>
        <v>D</v>
      </c>
      <c r="B21" s="13" t="str">
        <f>IF('en millions de francs'!B21="","",'en millions de francs'!B21)</f>
        <v>Cabinets dentaires, cliniques dentaires</v>
      </c>
      <c r="C21" s="44"/>
      <c r="D21" s="44">
        <f>100*'en millions de francs'!D21/'en millions de francs'!C21-100</f>
        <v>4.1556477948754633</v>
      </c>
      <c r="E21" s="44">
        <f>100*'en millions de francs'!E21/'en millions de francs'!D21-100</f>
        <v>4.1556477948754775</v>
      </c>
      <c r="F21" s="44">
        <f>100*'en millions de francs'!F21/'en millions de francs'!E21-100</f>
        <v>4.1556477948754917</v>
      </c>
      <c r="G21" s="44">
        <f>100*'en millions de francs'!G21/'en millions de francs'!F21-100</f>
        <v>4.1556477948754633</v>
      </c>
      <c r="H21" s="44">
        <f>100*'en millions de francs'!H21/'en millions de francs'!G21-100</f>
        <v>4.1556477948755202</v>
      </c>
      <c r="I21" s="44">
        <f>100*'en millions de francs'!I21/'en millions de francs'!H21-100</f>
        <v>10.063115374905323</v>
      </c>
      <c r="J21" s="44">
        <f>100*'en millions de francs'!J21/'en millions de francs'!I21-100</f>
        <v>7.3538856775850974</v>
      </c>
      <c r="K21" s="44">
        <f>100*'en millions de francs'!K21/'en millions de francs'!J21-100</f>
        <v>0.73501132430239124</v>
      </c>
      <c r="L21" s="44">
        <f>100*'en millions de francs'!L21/'en millions de francs'!K21-100</f>
        <v>8.8151698977643775</v>
      </c>
      <c r="M21" s="44">
        <f>100*'en millions de francs'!M21/'en millions de francs'!L21-100</f>
        <v>2.5145218509999836</v>
      </c>
      <c r="N21" s="44">
        <f>100*'en millions de francs'!N21/'en millions de francs'!M21-100</f>
        <v>1.9828947368420984</v>
      </c>
      <c r="O21" s="44">
        <f>100*'en millions de francs'!O21/'en millions de francs'!N21-100</f>
        <v>0.73604595549862495</v>
      </c>
      <c r="P21" s="44">
        <f>100*'en millions de francs'!P21/'en millions de francs'!O21-100</f>
        <v>1.285790804851672</v>
      </c>
      <c r="Q21" s="44">
        <f>100*'en millions de francs'!Q21/'en millions de francs'!P21-100</f>
        <v>-1.1365913687143347E-2</v>
      </c>
      <c r="R21" s="44">
        <f>100*'en millions de francs'!R21/'en millions de francs'!Q21-100</f>
        <v>3.9718498985820929</v>
      </c>
      <c r="S21" s="44">
        <f>100*'en millions de francs'!S21/'en millions de francs'!R21-100</f>
        <v>2.9856337814578779</v>
      </c>
      <c r="T21" s="44">
        <f>100*'en millions de francs'!T21/'en millions de francs'!S21-100</f>
        <v>1.6828810377197669</v>
      </c>
      <c r="U21" s="44">
        <f>100*'en millions de francs'!U21/'en millions de francs'!T21-100</f>
        <v>3.4062639317846077</v>
      </c>
      <c r="V21" s="44">
        <f>100*'en millions de francs'!V21/'en millions de francs'!U21-100</f>
        <v>3.1417785216515455</v>
      </c>
      <c r="W21" s="44">
        <f>100*'en millions de francs'!W21/'en millions de francs'!V21-100</f>
        <v>2.2818579567687465</v>
      </c>
      <c r="X21" s="44">
        <f>100*'en millions de francs'!X21/'en millions de francs'!W21-100</f>
        <v>4.5756604646580286</v>
      </c>
      <c r="Y21" s="44">
        <f>100*'en millions de francs'!Y21/'en millions de francs'!X21-100</f>
        <v>4.4872522355820195</v>
      </c>
      <c r="Z21" s="44">
        <f>100*'en millions de francs'!Z21/'en millions de francs'!Y21-100</f>
        <v>2.9258609677227838</v>
      </c>
      <c r="AA21" s="44">
        <f>100*'en millions de francs'!AA21/'en millions de francs'!Z21-100</f>
        <v>1.4770232036337774</v>
      </c>
      <c r="AB21" s="44">
        <f>100*'en millions de francs'!AB21/'en millions de francs'!AA21-100</f>
        <v>2.1885398869279697</v>
      </c>
      <c r="AC21" s="47">
        <f>100*'en millions de francs'!AC21/'en millions de francs'!AB21-100</f>
        <v>0.87897007370195013</v>
      </c>
      <c r="AD21" s="47">
        <f>100*'en millions de francs'!AD21/'en millions de francs'!AC21-100</f>
        <v>2.1463168780615547</v>
      </c>
      <c r="AE21" s="47">
        <f>100*'en millions de francs'!AE21/'en millions de francs'!AD21-100</f>
        <v>2.0877038849667144</v>
      </c>
      <c r="AF21" s="47">
        <f>100*'en millions de francs'!AF21/'en millions de francs'!AE21-100</f>
        <v>2.3329631117398435</v>
      </c>
      <c r="AG21" s="47">
        <f>100*'en millions de francs'!AG21/'en millions de francs'!AF21-100</f>
        <v>-2.1190608505803823</v>
      </c>
      <c r="AH21" s="47">
        <f>100*'en millions de francs'!AH21/'en millions de francs'!AG21-100</f>
        <v>-1.6254108822904811</v>
      </c>
      <c r="AI21" s="47">
        <v>5.5699565831314999</v>
      </c>
    </row>
    <row r="22" spans="1:35" x14ac:dyDescent="0.2">
      <c r="A22" s="15" t="str">
        <f>IF('en millions de francs'!A22="","",'en millions de francs'!A22)</f>
        <v>D1</v>
      </c>
      <c r="B22" s="15" t="str">
        <f>IF('en millions de francs'!B22="","",'en millions de francs'!B22)</f>
        <v>Cabinets dentaires</v>
      </c>
      <c r="C22" s="45"/>
      <c r="D22" s="45"/>
      <c r="E22" s="45"/>
      <c r="F22" s="45"/>
      <c r="G22" s="45"/>
      <c r="H22" s="45" t="s">
        <v>4</v>
      </c>
      <c r="I22" s="45" t="s">
        <v>4</v>
      </c>
      <c r="J22" s="45" t="s">
        <v>4</v>
      </c>
      <c r="K22" s="45" t="s">
        <v>4</v>
      </c>
      <c r="L22" s="45" t="s">
        <v>4</v>
      </c>
      <c r="M22" s="45" t="s">
        <v>4</v>
      </c>
      <c r="N22" s="45" t="s">
        <v>4</v>
      </c>
      <c r="O22" s="45" t="s">
        <v>4</v>
      </c>
      <c r="P22" s="45" t="s">
        <v>4</v>
      </c>
      <c r="Q22" s="45" t="s">
        <v>4</v>
      </c>
      <c r="R22" s="45" t="s">
        <v>4</v>
      </c>
      <c r="S22" s="45" t="s">
        <v>4</v>
      </c>
      <c r="T22" s="45" t="s">
        <v>4</v>
      </c>
      <c r="U22" s="45" t="s">
        <v>4</v>
      </c>
      <c r="V22" s="45" t="s">
        <v>4</v>
      </c>
      <c r="W22" s="45" t="s">
        <v>4</v>
      </c>
      <c r="X22" s="45" t="s">
        <v>4</v>
      </c>
      <c r="Y22" s="45" t="s">
        <v>4</v>
      </c>
      <c r="Z22" s="45" t="s">
        <v>4</v>
      </c>
      <c r="AA22" s="45" t="s">
        <v>4</v>
      </c>
      <c r="AB22" s="45" t="s">
        <v>4</v>
      </c>
      <c r="AC22" s="45">
        <f>100*'en millions de francs'!AC22/'en millions de francs'!AB22-100</f>
        <v>0.97835512159647919</v>
      </c>
      <c r="AD22" s="45">
        <f>100*'en millions de francs'!AD22/'en millions de francs'!AC22-100</f>
        <v>2.1214901759433786</v>
      </c>
      <c r="AE22" s="45">
        <f>100*'en millions de francs'!AE22/'en millions de francs'!AD22-100</f>
        <v>2.3856138170006034</v>
      </c>
      <c r="AF22" s="45">
        <f>100*'en millions de francs'!AF22/'en millions de francs'!AE22-100</f>
        <v>2.5445806078019899</v>
      </c>
      <c r="AG22" s="45">
        <f>100*'en millions de francs'!AG22/'en millions de francs'!AF22-100</f>
        <v>-2.0443663185047285</v>
      </c>
      <c r="AH22" s="45">
        <f>100*'en millions de francs'!AH22/'en millions de francs'!AG22-100</f>
        <v>-1.6104785342442511</v>
      </c>
      <c r="AI22" s="45">
        <v>5.6414184903385518</v>
      </c>
    </row>
    <row r="23" spans="1:35" x14ac:dyDescent="0.2">
      <c r="A23" s="15" t="str">
        <f>IF('en millions de francs'!A23="","",'en millions de francs'!A23)</f>
        <v>D2</v>
      </c>
      <c r="B23" s="15" t="str">
        <f>IF('en millions de francs'!B23="","",'en millions de francs'!B23)</f>
        <v>Cliniques dentaires universitaires</v>
      </c>
      <c r="C23" s="46"/>
      <c r="D23" s="46"/>
      <c r="E23" s="46"/>
      <c r="F23" s="46"/>
      <c r="G23" s="46"/>
      <c r="H23" s="46" t="s">
        <v>4</v>
      </c>
      <c r="I23" s="46" t="s">
        <v>4</v>
      </c>
      <c r="J23" s="46" t="s">
        <v>4</v>
      </c>
      <c r="K23" s="46" t="s">
        <v>4</v>
      </c>
      <c r="L23" s="46" t="s">
        <v>4</v>
      </c>
      <c r="M23" s="46" t="s">
        <v>4</v>
      </c>
      <c r="N23" s="46" t="s">
        <v>4</v>
      </c>
      <c r="O23" s="46" t="s">
        <v>4</v>
      </c>
      <c r="P23" s="46" t="s">
        <v>4</v>
      </c>
      <c r="Q23" s="46" t="s">
        <v>4</v>
      </c>
      <c r="R23" s="46" t="s">
        <v>4</v>
      </c>
      <c r="S23" s="46" t="s">
        <v>4</v>
      </c>
      <c r="T23" s="46" t="s">
        <v>4</v>
      </c>
      <c r="U23" s="46" t="s">
        <v>4</v>
      </c>
      <c r="V23" s="46" t="s">
        <v>4</v>
      </c>
      <c r="W23" s="46" t="s">
        <v>4</v>
      </c>
      <c r="X23" s="46" t="s">
        <v>4</v>
      </c>
      <c r="Y23" s="46" t="s">
        <v>4</v>
      </c>
      <c r="Z23" s="46" t="s">
        <v>4</v>
      </c>
      <c r="AA23" s="46" t="s">
        <v>4</v>
      </c>
      <c r="AB23" s="46" t="s">
        <v>4</v>
      </c>
      <c r="AC23" s="45">
        <f>100*'en millions de francs'!AC23/'en millions de francs'!AB23-100</f>
        <v>-4.4339496697649849</v>
      </c>
      <c r="AD23" s="45">
        <f>100*'en millions de francs'!AD23/'en millions de francs'!AC23-100</f>
        <v>3.5486651778255123</v>
      </c>
      <c r="AE23" s="45">
        <f>100*'en millions de francs'!AE23/'en millions de francs'!AD23-100</f>
        <v>-14.50795424942099</v>
      </c>
      <c r="AF23" s="45">
        <f>100*'en millions de francs'!AF23/'en millions de francs'!AE23-100</f>
        <v>-11.785073299510969</v>
      </c>
      <c r="AG23" s="45">
        <f>100*'en millions de francs'!AG23/'en millions de francs'!AF23-100</f>
        <v>-7.9117759977016959</v>
      </c>
      <c r="AH23" s="45">
        <f>100*'en millions de francs'!AH23/'en millions de francs'!AG23-100</f>
        <v>-2.8572295661044649</v>
      </c>
      <c r="AI23" s="45">
        <v>-0.40083138474963675</v>
      </c>
    </row>
    <row r="24" spans="1:35" x14ac:dyDescent="0.2">
      <c r="A24" s="13" t="str">
        <f>IF('en millions de francs'!A24="","",'en millions de francs'!A24)</f>
        <v>E</v>
      </c>
      <c r="B24" s="13" t="str">
        <f>IF('en millions de francs'!B24="","",'en millions de francs'!B24)</f>
        <v>Autres prestataires de services ambulatoires</v>
      </c>
      <c r="C24" s="44"/>
      <c r="D24" s="44">
        <f>100*'en millions de francs'!D24/'en millions de francs'!C24-100</f>
        <v>6.9816647652011454</v>
      </c>
      <c r="E24" s="44">
        <f>100*'en millions de francs'!E24/'en millions de francs'!D24-100</f>
        <v>10.761480892355848</v>
      </c>
      <c r="F24" s="44">
        <f>100*'en millions de francs'!F24/'en millions de francs'!E24-100</f>
        <v>4.3473457354675134</v>
      </c>
      <c r="G24" s="44">
        <f>100*'en millions de francs'!G24/'en millions de francs'!F24-100</f>
        <v>15.21018050904371</v>
      </c>
      <c r="H24" s="44">
        <f>100*'en millions de francs'!H24/'en millions de francs'!G24-100</f>
        <v>6.9438888174208415</v>
      </c>
      <c r="I24" s="44">
        <f>100*'en millions de francs'!I24/'en millions de francs'!H24-100</f>
        <v>10.852978197166507</v>
      </c>
      <c r="J24" s="44">
        <f>100*'en millions de francs'!J24/'en millions de francs'!I24-100</f>
        <v>10.346107821288271</v>
      </c>
      <c r="K24" s="44">
        <f>100*'en millions de francs'!K24/'en millions de francs'!J24-100</f>
        <v>9.419212575310496</v>
      </c>
      <c r="L24" s="44">
        <f>100*'en millions de francs'!L24/'en millions de francs'!K24-100</f>
        <v>7.4015119082894927</v>
      </c>
      <c r="M24" s="44">
        <f>100*'en millions de francs'!M24/'en millions de francs'!L24-100</f>
        <v>7.4068396073340068</v>
      </c>
      <c r="N24" s="44">
        <f>100*'en millions de francs'!N24/'en millions de francs'!M24-100</f>
        <v>5.5210553238968032</v>
      </c>
      <c r="O24" s="44">
        <f>100*'en millions de francs'!O24/'en millions de francs'!N24-100</f>
        <v>1.0477850783359486</v>
      </c>
      <c r="P24" s="44">
        <f>100*'en millions de francs'!P24/'en millions de francs'!O24-100</f>
        <v>5.307694621466112</v>
      </c>
      <c r="Q24" s="44">
        <f>100*'en millions de francs'!Q24/'en millions de francs'!P24-100</f>
        <v>4.2139053208919819</v>
      </c>
      <c r="R24" s="44">
        <f>100*'en millions de francs'!R24/'en millions de francs'!Q24-100</f>
        <v>3.286258817280725</v>
      </c>
      <c r="S24" s="44">
        <f>100*'en millions de francs'!S24/'en millions de francs'!R24-100</f>
        <v>6.4714095614692297</v>
      </c>
      <c r="T24" s="44">
        <f>100*'en millions de francs'!T24/'en millions de francs'!S24-100</f>
        <v>3.9076067127365519</v>
      </c>
      <c r="U24" s="44">
        <f>100*'en millions de francs'!U24/'en millions de francs'!T24-100</f>
        <v>1.6368976480668778</v>
      </c>
      <c r="V24" s="44">
        <f>100*'en millions de francs'!V24/'en millions de francs'!U24-100</f>
        <v>9.3370968746810235</v>
      </c>
      <c r="W24" s="44">
        <f>100*'en millions de francs'!W24/'en millions de francs'!V24-100</f>
        <v>5.8978104668272238</v>
      </c>
      <c r="X24" s="44">
        <f>100*'en millions de francs'!X24/'en millions de francs'!W24-100</f>
        <v>2.4381657145981848</v>
      </c>
      <c r="Y24" s="44">
        <f>100*'en millions de francs'!Y24/'en millions de francs'!X24-100</f>
        <v>4.3550729662925676</v>
      </c>
      <c r="Z24" s="44">
        <f>100*'en millions de francs'!Z24/'en millions de francs'!Y24-100</f>
        <v>4.334037821439594</v>
      </c>
      <c r="AA24" s="44">
        <f>100*'en millions de francs'!AA24/'en millions de francs'!Z24-100</f>
        <v>5.037059373391557</v>
      </c>
      <c r="AB24" s="44">
        <f>100*'en millions de francs'!AB24/'en millions de francs'!AA24-100</f>
        <v>6.8988144308918322</v>
      </c>
      <c r="AC24" s="47">
        <f>100*'en millions de francs'!AC24/'en millions de francs'!AB24-100</f>
        <v>2.8321824963651352</v>
      </c>
      <c r="AD24" s="47">
        <f>100*'en millions de francs'!AD24/'en millions de francs'!AC24-100</f>
        <v>4.8249164820144017</v>
      </c>
      <c r="AE24" s="47">
        <f>100*'en millions de francs'!AE24/'en millions de francs'!AD24-100</f>
        <v>5.2563336270292496</v>
      </c>
      <c r="AF24" s="47">
        <f>100*'en millions de francs'!AF24/'en millions de francs'!AE24-100</f>
        <v>6.6684336375779765</v>
      </c>
      <c r="AG24" s="47">
        <f>100*'en millions de francs'!AG24/'en millions de francs'!AF24-100</f>
        <v>9.9330445170666621</v>
      </c>
      <c r="AH24" s="47">
        <f>100*'en millions de francs'!AH24/'en millions de francs'!AG24-100</f>
        <v>9.6849823034664695</v>
      </c>
      <c r="AI24" s="47">
        <v>5.6193713005372103</v>
      </c>
    </row>
    <row r="25" spans="1:35" x14ac:dyDescent="0.2">
      <c r="A25" s="15" t="str">
        <f>IF('en millions de francs'!A25="","",'en millions de francs'!A25)</f>
        <v>E01</v>
      </c>
      <c r="B25" s="15" t="str">
        <f>IF('en millions de francs'!B25="","",'en millions de francs'!B25)</f>
        <v>Psychothérapeutes 2)</v>
      </c>
      <c r="C25" s="45"/>
      <c r="D25" s="45"/>
      <c r="E25" s="45"/>
      <c r="F25" s="45"/>
      <c r="G25" s="45"/>
      <c r="H25" s="45" t="s">
        <v>4</v>
      </c>
      <c r="I25" s="45" t="s">
        <v>4</v>
      </c>
      <c r="J25" s="45" t="s">
        <v>4</v>
      </c>
      <c r="K25" s="45" t="s">
        <v>4</v>
      </c>
      <c r="L25" s="45" t="s">
        <v>4</v>
      </c>
      <c r="M25" s="45" t="s">
        <v>4</v>
      </c>
      <c r="N25" s="45" t="s">
        <v>4</v>
      </c>
      <c r="O25" s="45" t="s">
        <v>4</v>
      </c>
      <c r="P25" s="45" t="s">
        <v>4</v>
      </c>
      <c r="Q25" s="45" t="s">
        <v>4</v>
      </c>
      <c r="R25" s="45" t="s">
        <v>4</v>
      </c>
      <c r="S25" s="45" t="s">
        <v>4</v>
      </c>
      <c r="T25" s="45" t="s">
        <v>4</v>
      </c>
      <c r="U25" s="45" t="s">
        <v>4</v>
      </c>
      <c r="V25" s="45" t="s">
        <v>4</v>
      </c>
      <c r="W25" s="45" t="s">
        <v>4</v>
      </c>
      <c r="X25" s="45" t="s">
        <v>4</v>
      </c>
      <c r="Y25" s="45" t="s">
        <v>4</v>
      </c>
      <c r="Z25" s="45" t="s">
        <v>4</v>
      </c>
      <c r="AA25" s="45" t="s">
        <v>4</v>
      </c>
      <c r="AB25" s="45" t="s">
        <v>4</v>
      </c>
      <c r="AC25" s="45">
        <f>100*'en millions de francs'!AC25/'en millions de francs'!AB25-100</f>
        <v>2.400220638581942</v>
      </c>
      <c r="AD25" s="45">
        <f>100*'en millions de francs'!AD25/'en millions de francs'!AC25-100</f>
        <v>3.3023632113806229</v>
      </c>
      <c r="AE25" s="45">
        <f>100*'en millions de francs'!AE25/'en millions de francs'!AD25-100</f>
        <v>6.492151493440204</v>
      </c>
      <c r="AF25" s="45">
        <f>100*'en millions de francs'!AF25/'en millions de francs'!AE25-100</f>
        <v>12.356609418902352</v>
      </c>
      <c r="AG25" s="45">
        <f>100*'en millions de francs'!AG25/'en millions de francs'!AF25-100</f>
        <v>12.061635930752047</v>
      </c>
      <c r="AH25" s="45">
        <f>100*'en millions de francs'!AH25/'en millions de francs'!AG25-100</f>
        <v>11.774422050717348</v>
      </c>
      <c r="AI25" s="45">
        <v>6.6189567905769735</v>
      </c>
    </row>
    <row r="26" spans="1:35" x14ac:dyDescent="0.2">
      <c r="A26" s="15" t="str">
        <f>IF('en millions de francs'!A26="","",'en millions de francs'!A26)</f>
        <v>E02</v>
      </c>
      <c r="B26" s="15" t="str">
        <f>IF('en millions de francs'!B26="","",'en millions de francs'!B26)</f>
        <v>Physiothérapeutes 2)</v>
      </c>
      <c r="C26" s="46"/>
      <c r="D26" s="46"/>
      <c r="E26" s="46"/>
      <c r="F26" s="46"/>
      <c r="G26" s="46"/>
      <c r="H26" s="46" t="s">
        <v>4</v>
      </c>
      <c r="I26" s="46" t="s">
        <v>4</v>
      </c>
      <c r="J26" s="46" t="s">
        <v>4</v>
      </c>
      <c r="K26" s="46" t="s">
        <v>4</v>
      </c>
      <c r="L26" s="46" t="s">
        <v>4</v>
      </c>
      <c r="M26" s="46" t="s">
        <v>4</v>
      </c>
      <c r="N26" s="46" t="s">
        <v>4</v>
      </c>
      <c r="O26" s="46" t="s">
        <v>4</v>
      </c>
      <c r="P26" s="46" t="s">
        <v>4</v>
      </c>
      <c r="Q26" s="46" t="s">
        <v>4</v>
      </c>
      <c r="R26" s="46" t="s">
        <v>4</v>
      </c>
      <c r="S26" s="46" t="s">
        <v>4</v>
      </c>
      <c r="T26" s="46" t="s">
        <v>4</v>
      </c>
      <c r="U26" s="46" t="s">
        <v>4</v>
      </c>
      <c r="V26" s="46" t="s">
        <v>4</v>
      </c>
      <c r="W26" s="46" t="s">
        <v>4</v>
      </c>
      <c r="X26" s="46" t="s">
        <v>4</v>
      </c>
      <c r="Y26" s="46" t="s">
        <v>4</v>
      </c>
      <c r="Z26" s="46" t="s">
        <v>4</v>
      </c>
      <c r="AA26" s="46" t="s">
        <v>4</v>
      </c>
      <c r="AB26" s="46" t="s">
        <v>4</v>
      </c>
      <c r="AC26" s="45">
        <f>100*'en millions de francs'!AC26/'en millions de francs'!AB26-100</f>
        <v>1.6458189185332799</v>
      </c>
      <c r="AD26" s="45">
        <f>100*'en millions de francs'!AD26/'en millions de francs'!AC26-100</f>
        <v>2.4757889234752639</v>
      </c>
      <c r="AE26" s="45">
        <f>100*'en millions de francs'!AE26/'en millions de francs'!AD26-100</f>
        <v>7.0178454180970675</v>
      </c>
      <c r="AF26" s="45">
        <f>100*'en millions de francs'!AF26/'en millions de francs'!AE26-100</f>
        <v>13.540643269230117</v>
      </c>
      <c r="AG26" s="45">
        <f>100*'en millions de francs'!AG26/'en millions de francs'!AF26-100</f>
        <v>12.987886169222961</v>
      </c>
      <c r="AH26" s="45">
        <f>100*'en millions de francs'!AH26/'en millions de francs'!AG26-100</f>
        <v>11.041120531522353</v>
      </c>
      <c r="AI26" s="45">
        <v>6.1024018870724319</v>
      </c>
    </row>
    <row r="27" spans="1:35" x14ac:dyDescent="0.2">
      <c r="A27" s="15" t="str">
        <f>IF('en millions de francs'!A27="","",'en millions de francs'!A27)</f>
        <v>E03</v>
      </c>
      <c r="B27" s="15" t="str">
        <f>IF('en millions de francs'!B27="","",'en millions de francs'!B27)</f>
        <v>Ergothérapeutes 2)</v>
      </c>
      <c r="C27" s="46"/>
      <c r="D27" s="46"/>
      <c r="E27" s="46"/>
      <c r="F27" s="46"/>
      <c r="G27" s="46"/>
      <c r="H27" s="46" t="s">
        <v>4</v>
      </c>
      <c r="I27" s="46" t="s">
        <v>4</v>
      </c>
      <c r="J27" s="46" t="s">
        <v>4</v>
      </c>
      <c r="K27" s="46" t="s">
        <v>4</v>
      </c>
      <c r="L27" s="46" t="s">
        <v>4</v>
      </c>
      <c r="M27" s="46" t="s">
        <v>4</v>
      </c>
      <c r="N27" s="46" t="s">
        <v>4</v>
      </c>
      <c r="O27" s="46" t="s">
        <v>4</v>
      </c>
      <c r="P27" s="46" t="s">
        <v>4</v>
      </c>
      <c r="Q27" s="46" t="s">
        <v>4</v>
      </c>
      <c r="R27" s="46" t="s">
        <v>4</v>
      </c>
      <c r="S27" s="46" t="s">
        <v>4</v>
      </c>
      <c r="T27" s="46" t="s">
        <v>4</v>
      </c>
      <c r="U27" s="46" t="s">
        <v>4</v>
      </c>
      <c r="V27" s="46" t="s">
        <v>4</v>
      </c>
      <c r="W27" s="46" t="s">
        <v>4</v>
      </c>
      <c r="X27" s="46" t="s">
        <v>4</v>
      </c>
      <c r="Y27" s="46" t="s">
        <v>4</v>
      </c>
      <c r="Z27" s="46" t="s">
        <v>4</v>
      </c>
      <c r="AA27" s="46" t="s">
        <v>4</v>
      </c>
      <c r="AB27" s="46" t="s">
        <v>4</v>
      </c>
      <c r="AC27" s="45">
        <f>100*'en millions de francs'!AC27/'en millions de francs'!AB27-100</f>
        <v>8.1031176427554215</v>
      </c>
      <c r="AD27" s="45">
        <f>100*'en millions de francs'!AD27/'en millions de francs'!AC27-100</f>
        <v>10.13476352236664</v>
      </c>
      <c r="AE27" s="45">
        <f>100*'en millions de francs'!AE27/'en millions de francs'!AD27-100</f>
        <v>8.1495253383140209</v>
      </c>
      <c r="AF27" s="45">
        <f>100*'en millions de francs'!AF27/'en millions de francs'!AE27-100</f>
        <v>12.601266516871974</v>
      </c>
      <c r="AG27" s="45">
        <f>100*'en millions de francs'!AG27/'en millions de francs'!AF27-100</f>
        <v>8.1996150919479618</v>
      </c>
      <c r="AH27" s="45">
        <f>100*'en millions de francs'!AH27/'en millions de francs'!AG27-100</f>
        <v>9.2888349153165564</v>
      </c>
      <c r="AI27" s="45">
        <v>9.2709502882199644</v>
      </c>
    </row>
    <row r="28" spans="1:35" x14ac:dyDescent="0.2">
      <c r="A28" s="15" t="str">
        <f>IF('en millions de francs'!A28="","",'en millions de francs'!A28)</f>
        <v>E04</v>
      </c>
      <c r="B28" s="15" t="str">
        <f>IF('en millions de francs'!B28="","",'en millions de francs'!B28)</f>
        <v>Logopédistes 2)</v>
      </c>
      <c r="C28" s="46"/>
      <c r="D28" s="46"/>
      <c r="E28" s="46"/>
      <c r="F28" s="46"/>
      <c r="G28" s="46"/>
      <c r="H28" s="46" t="s">
        <v>4</v>
      </c>
      <c r="I28" s="46" t="s">
        <v>4</v>
      </c>
      <c r="J28" s="46" t="s">
        <v>4</v>
      </c>
      <c r="K28" s="46" t="s">
        <v>4</v>
      </c>
      <c r="L28" s="46" t="s">
        <v>4</v>
      </c>
      <c r="M28" s="46" t="s">
        <v>4</v>
      </c>
      <c r="N28" s="46" t="s">
        <v>4</v>
      </c>
      <c r="O28" s="46" t="s">
        <v>4</v>
      </c>
      <c r="P28" s="46" t="s">
        <v>4</v>
      </c>
      <c r="Q28" s="46" t="s">
        <v>4</v>
      </c>
      <c r="R28" s="46" t="s">
        <v>4</v>
      </c>
      <c r="S28" s="46" t="s">
        <v>4</v>
      </c>
      <c r="T28" s="46" t="s">
        <v>4</v>
      </c>
      <c r="U28" s="46" t="s">
        <v>4</v>
      </c>
      <c r="V28" s="46" t="s">
        <v>4</v>
      </c>
      <c r="W28" s="46" t="s">
        <v>4</v>
      </c>
      <c r="X28" s="46" t="s">
        <v>4</v>
      </c>
      <c r="Y28" s="46" t="s">
        <v>4</v>
      </c>
      <c r="Z28" s="46" t="s">
        <v>4</v>
      </c>
      <c r="AA28" s="46" t="s">
        <v>4</v>
      </c>
      <c r="AB28" s="46" t="s">
        <v>4</v>
      </c>
      <c r="AC28" s="45">
        <f>100*'en millions de francs'!AC28/'en millions de francs'!AB28-100</f>
        <v>5.1361205848331792</v>
      </c>
      <c r="AD28" s="45">
        <f>100*'en millions de francs'!AD28/'en millions de francs'!AC28-100</f>
        <v>8.2923998089829212</v>
      </c>
      <c r="AE28" s="45">
        <f>100*'en millions de francs'!AE28/'en millions de francs'!AD28-100</f>
        <v>3.1006736788808809</v>
      </c>
      <c r="AF28" s="45">
        <f>100*'en millions de francs'!AF28/'en millions de francs'!AE28-100</f>
        <v>7.9726805984803946</v>
      </c>
      <c r="AG28" s="45">
        <f>100*'en millions de francs'!AG28/'en millions de francs'!AF28-100</f>
        <v>15.48162396734719</v>
      </c>
      <c r="AH28" s="45">
        <f>100*'en millions de francs'!AH28/'en millions de francs'!AG28-100</f>
        <v>4.136623993163056</v>
      </c>
      <c r="AI28" s="45">
        <v>3.3068845842152683</v>
      </c>
    </row>
    <row r="29" spans="1:35" x14ac:dyDescent="0.2">
      <c r="A29" s="15" t="str">
        <f>IF('en millions de francs'!A29="","",'en millions de francs'!A29)</f>
        <v>E05</v>
      </c>
      <c r="B29" s="15" t="str">
        <f>IF('en millions de francs'!B29="","",'en millions de francs'!B29)</f>
        <v>Chiropracticiens 2)</v>
      </c>
      <c r="C29" s="46"/>
      <c r="D29" s="46"/>
      <c r="E29" s="46"/>
      <c r="F29" s="46"/>
      <c r="G29" s="46"/>
      <c r="H29" s="46" t="s">
        <v>4</v>
      </c>
      <c r="I29" s="46" t="s">
        <v>4</v>
      </c>
      <c r="J29" s="46" t="s">
        <v>4</v>
      </c>
      <c r="K29" s="46" t="s">
        <v>4</v>
      </c>
      <c r="L29" s="46" t="s">
        <v>4</v>
      </c>
      <c r="M29" s="46" t="s">
        <v>4</v>
      </c>
      <c r="N29" s="46" t="s">
        <v>4</v>
      </c>
      <c r="O29" s="46" t="s">
        <v>4</v>
      </c>
      <c r="P29" s="46" t="s">
        <v>4</v>
      </c>
      <c r="Q29" s="46" t="s">
        <v>4</v>
      </c>
      <c r="R29" s="46" t="s">
        <v>4</v>
      </c>
      <c r="S29" s="46" t="s">
        <v>4</v>
      </c>
      <c r="T29" s="46" t="s">
        <v>4</v>
      </c>
      <c r="U29" s="46" t="s">
        <v>4</v>
      </c>
      <c r="V29" s="46" t="s">
        <v>4</v>
      </c>
      <c r="W29" s="46" t="s">
        <v>4</v>
      </c>
      <c r="X29" s="46" t="s">
        <v>4</v>
      </c>
      <c r="Y29" s="46" t="s">
        <v>4</v>
      </c>
      <c r="Z29" s="46" t="s">
        <v>4</v>
      </c>
      <c r="AA29" s="46" t="s">
        <v>4</v>
      </c>
      <c r="AB29" s="46" t="s">
        <v>4</v>
      </c>
      <c r="AC29" s="45">
        <f>100*'en millions de francs'!AC29/'en millions de francs'!AB29-100</f>
        <v>0.69643934162593268</v>
      </c>
      <c r="AD29" s="45">
        <f>100*'en millions de francs'!AD29/'en millions de francs'!AC29-100</f>
        <v>2.1561887572036085</v>
      </c>
      <c r="AE29" s="45">
        <f>100*'en millions de francs'!AE29/'en millions de francs'!AD29-100</f>
        <v>1.2975182831294489</v>
      </c>
      <c r="AF29" s="45">
        <f>100*'en millions de francs'!AF29/'en millions de francs'!AE29-100</f>
        <v>2.0756703810447874</v>
      </c>
      <c r="AG29" s="45">
        <f>100*'en millions de francs'!AG29/'en millions de francs'!AF29-100</f>
        <v>5.7129487105981838</v>
      </c>
      <c r="AH29" s="45">
        <f>100*'en millions de francs'!AH29/'en millions de francs'!AG29-100</f>
        <v>13.561426335625981</v>
      </c>
      <c r="AI29" s="45">
        <v>6.7673013245688196</v>
      </c>
    </row>
    <row r="30" spans="1:35" x14ac:dyDescent="0.2">
      <c r="A30" s="15" t="str">
        <f>IF('en millions de francs'!A30="","",'en millions de francs'!A30)</f>
        <v>E06</v>
      </c>
      <c r="B30" s="15" t="str">
        <f>IF('en millions de francs'!B30="","",'en millions de francs'!B30)</f>
        <v>Sages-femmes 2)</v>
      </c>
      <c r="C30" s="46"/>
      <c r="D30" s="46"/>
      <c r="E30" s="46"/>
      <c r="F30" s="46"/>
      <c r="G30" s="46"/>
      <c r="H30" s="46" t="s">
        <v>4</v>
      </c>
      <c r="I30" s="46" t="s">
        <v>4</v>
      </c>
      <c r="J30" s="46" t="s">
        <v>4</v>
      </c>
      <c r="K30" s="46" t="s">
        <v>4</v>
      </c>
      <c r="L30" s="46" t="s">
        <v>4</v>
      </c>
      <c r="M30" s="46" t="s">
        <v>4</v>
      </c>
      <c r="N30" s="46" t="s">
        <v>4</v>
      </c>
      <c r="O30" s="46" t="s">
        <v>4</v>
      </c>
      <c r="P30" s="46" t="s">
        <v>4</v>
      </c>
      <c r="Q30" s="46" t="s">
        <v>4</v>
      </c>
      <c r="R30" s="46" t="s">
        <v>4</v>
      </c>
      <c r="S30" s="46" t="s">
        <v>4</v>
      </c>
      <c r="T30" s="46" t="s">
        <v>4</v>
      </c>
      <c r="U30" s="46" t="s">
        <v>4</v>
      </c>
      <c r="V30" s="46" t="s">
        <v>4</v>
      </c>
      <c r="W30" s="46" t="s">
        <v>4</v>
      </c>
      <c r="X30" s="46" t="s">
        <v>4</v>
      </c>
      <c r="Y30" s="46" t="s">
        <v>4</v>
      </c>
      <c r="Z30" s="46" t="s">
        <v>4</v>
      </c>
      <c r="AA30" s="46" t="s">
        <v>4</v>
      </c>
      <c r="AB30" s="46" t="s">
        <v>4</v>
      </c>
      <c r="AC30" s="45">
        <f>100*'en millions de francs'!AC30/'en millions de francs'!AB30-100</f>
        <v>8.1117982951848688</v>
      </c>
      <c r="AD30" s="45">
        <f>100*'en millions de francs'!AD30/'en millions de francs'!AC30-100</f>
        <v>5.7366472770513326</v>
      </c>
      <c r="AE30" s="45">
        <f>100*'en millions de francs'!AE30/'en millions de francs'!AD30-100</f>
        <v>5.5335552732672824</v>
      </c>
      <c r="AF30" s="45">
        <f>100*'en millions de francs'!AF30/'en millions de francs'!AE30-100</f>
        <v>12.569668922442034</v>
      </c>
      <c r="AG30" s="45">
        <f>100*'en millions de francs'!AG30/'en millions de francs'!AF30-100</f>
        <v>14.879868428323803</v>
      </c>
      <c r="AH30" s="45">
        <f>100*'en millions de francs'!AH30/'en millions de francs'!AG30-100</f>
        <v>25.955744664164385</v>
      </c>
      <c r="AI30" s="45">
        <v>9.6690329794374321</v>
      </c>
    </row>
    <row r="31" spans="1:35" x14ac:dyDescent="0.2">
      <c r="A31" s="15" t="str">
        <f>IF('en millions de francs'!A31="","",'en millions de francs'!A31)</f>
        <v>E07</v>
      </c>
      <c r="B31" s="15" t="str">
        <f>IF('en millions de francs'!B31="","",'en millions de francs'!B31)</f>
        <v>Naturopathes</v>
      </c>
      <c r="C31" s="46"/>
      <c r="D31" s="46"/>
      <c r="E31" s="46"/>
      <c r="F31" s="46"/>
      <c r="G31" s="46"/>
      <c r="H31" s="46" t="s">
        <v>4</v>
      </c>
      <c r="I31" s="46" t="s">
        <v>4</v>
      </c>
      <c r="J31" s="46" t="s">
        <v>4</v>
      </c>
      <c r="K31" s="46" t="s">
        <v>4</v>
      </c>
      <c r="L31" s="46" t="s">
        <v>4</v>
      </c>
      <c r="M31" s="46" t="s">
        <v>4</v>
      </c>
      <c r="N31" s="46" t="s">
        <v>4</v>
      </c>
      <c r="O31" s="46" t="s">
        <v>4</v>
      </c>
      <c r="P31" s="46" t="s">
        <v>4</v>
      </c>
      <c r="Q31" s="46" t="s">
        <v>4</v>
      </c>
      <c r="R31" s="46" t="s">
        <v>4</v>
      </c>
      <c r="S31" s="46" t="s">
        <v>4</v>
      </c>
      <c r="T31" s="46" t="s">
        <v>4</v>
      </c>
      <c r="U31" s="46" t="s">
        <v>4</v>
      </c>
      <c r="V31" s="46" t="s">
        <v>4</v>
      </c>
      <c r="W31" s="46" t="s">
        <v>4</v>
      </c>
      <c r="X31" s="46" t="s">
        <v>4</v>
      </c>
      <c r="Y31" s="46" t="s">
        <v>4</v>
      </c>
      <c r="Z31" s="46" t="s">
        <v>4</v>
      </c>
      <c r="AA31" s="46" t="s">
        <v>4</v>
      </c>
      <c r="AB31" s="46" t="s">
        <v>4</v>
      </c>
      <c r="AC31" s="45" t="s">
        <v>4</v>
      </c>
      <c r="AD31" s="45" t="s">
        <v>4</v>
      </c>
      <c r="AE31" s="45" t="s">
        <v>4</v>
      </c>
      <c r="AF31" s="45" t="s">
        <v>4</v>
      </c>
      <c r="AG31" s="45" t="s">
        <v>4</v>
      </c>
      <c r="AH31" s="45" t="s">
        <v>4</v>
      </c>
      <c r="AI31" s="45" t="s">
        <v>4</v>
      </c>
    </row>
    <row r="32" spans="1:35" x14ac:dyDescent="0.2">
      <c r="A32" s="15" t="str">
        <f>IF('en millions de francs'!A32="","",'en millions de francs'!A32)</f>
        <v>E08</v>
      </c>
      <c r="B32" s="15" t="str">
        <f>IF('en millions de francs'!B32="","",'en millions de francs'!B32)</f>
        <v>Centres de santé ambulatoires</v>
      </c>
      <c r="C32" s="46"/>
      <c r="D32" s="46"/>
      <c r="E32" s="46"/>
      <c r="F32" s="46"/>
      <c r="G32" s="46"/>
      <c r="H32" s="46" t="s">
        <v>4</v>
      </c>
      <c r="I32" s="46" t="s">
        <v>4</v>
      </c>
      <c r="J32" s="46" t="s">
        <v>4</v>
      </c>
      <c r="K32" s="46" t="s">
        <v>4</v>
      </c>
      <c r="L32" s="46" t="s">
        <v>4</v>
      </c>
      <c r="M32" s="46" t="s">
        <v>4</v>
      </c>
      <c r="N32" s="46" t="s">
        <v>4</v>
      </c>
      <c r="O32" s="46" t="s">
        <v>4</v>
      </c>
      <c r="P32" s="46" t="s">
        <v>4</v>
      </c>
      <c r="Q32" s="46" t="s">
        <v>4</v>
      </c>
      <c r="R32" s="46" t="s">
        <v>4</v>
      </c>
      <c r="S32" s="46" t="s">
        <v>4</v>
      </c>
      <c r="T32" s="46" t="s">
        <v>4</v>
      </c>
      <c r="U32" s="46" t="s">
        <v>4</v>
      </c>
      <c r="V32" s="46" t="s">
        <v>4</v>
      </c>
      <c r="W32" s="46" t="s">
        <v>4</v>
      </c>
      <c r="X32" s="46" t="s">
        <v>4</v>
      </c>
      <c r="Y32" s="46" t="s">
        <v>4</v>
      </c>
      <c r="Z32" s="46" t="s">
        <v>4</v>
      </c>
      <c r="AA32" s="46" t="s">
        <v>4</v>
      </c>
      <c r="AB32" s="46" t="s">
        <v>4</v>
      </c>
      <c r="AC32" s="46" t="s">
        <v>4</v>
      </c>
      <c r="AD32" s="46" t="s">
        <v>4</v>
      </c>
      <c r="AE32" s="46" t="s">
        <v>4</v>
      </c>
      <c r="AF32" s="46" t="s">
        <v>4</v>
      </c>
      <c r="AG32" s="46" t="s">
        <v>4</v>
      </c>
      <c r="AH32" s="46" t="s">
        <v>4</v>
      </c>
      <c r="AI32" s="46" t="s">
        <v>4</v>
      </c>
    </row>
    <row r="33" spans="1:35" x14ac:dyDescent="0.2">
      <c r="A33" s="15" t="str">
        <f>IF('en millions de francs'!A33="","",'en millions de francs'!A33)</f>
        <v>E09</v>
      </c>
      <c r="B33" s="15" t="str">
        <f>IF('en millions de francs'!B33="","",'en millions de francs'!B33)</f>
        <v>Prestataires d'aide et de soins à domicile</v>
      </c>
      <c r="C33" s="46"/>
      <c r="D33" s="46"/>
      <c r="E33" s="46"/>
      <c r="F33" s="46"/>
      <c r="G33" s="46"/>
      <c r="H33" s="46" t="s">
        <v>4</v>
      </c>
      <c r="I33" s="46" t="s">
        <v>4</v>
      </c>
      <c r="J33" s="46" t="s">
        <v>4</v>
      </c>
      <c r="K33" s="46" t="s">
        <v>4</v>
      </c>
      <c r="L33" s="46" t="s">
        <v>4</v>
      </c>
      <c r="M33" s="46" t="s">
        <v>4</v>
      </c>
      <c r="N33" s="46" t="s">
        <v>4</v>
      </c>
      <c r="O33" s="46" t="s">
        <v>4</v>
      </c>
      <c r="P33" s="46" t="s">
        <v>4</v>
      </c>
      <c r="Q33" s="46" t="s">
        <v>4</v>
      </c>
      <c r="R33" s="46" t="s">
        <v>4</v>
      </c>
      <c r="S33" s="46" t="s">
        <v>4</v>
      </c>
      <c r="T33" s="46" t="s">
        <v>4</v>
      </c>
      <c r="U33" s="46" t="s">
        <v>4</v>
      </c>
      <c r="V33" s="46" t="s">
        <v>4</v>
      </c>
      <c r="W33" s="46" t="s">
        <v>4</v>
      </c>
      <c r="X33" s="46" t="s">
        <v>4</v>
      </c>
      <c r="Y33" s="46" t="s">
        <v>4</v>
      </c>
      <c r="Z33" s="46" t="s">
        <v>4</v>
      </c>
      <c r="AA33" s="46" t="s">
        <v>4</v>
      </c>
      <c r="AB33" s="46" t="s">
        <v>4</v>
      </c>
      <c r="AC33" s="46">
        <f>100*'en millions de francs'!AC33/'en millions de francs'!AB33-100</f>
        <v>9.5658292291009275</v>
      </c>
      <c r="AD33" s="46">
        <f>100*'en millions de francs'!AD33/'en millions de francs'!AC33-100</f>
        <v>8.8651251767964396</v>
      </c>
      <c r="AE33" s="46">
        <f>100*'en millions de francs'!AE33/'en millions de francs'!AD33-100</f>
        <v>7.9515208674102098</v>
      </c>
      <c r="AF33" s="46">
        <f>100*'en millions de francs'!AF33/'en millions de francs'!AE33-100</f>
        <v>5.3332834620206881</v>
      </c>
      <c r="AG33" s="46">
        <f>100*'en millions de francs'!AG33/'en millions de francs'!AF33-100</f>
        <v>8.3239319332541015</v>
      </c>
      <c r="AH33" s="46">
        <f>100*'en millions de francs'!AH33/'en millions de francs'!AG33-100</f>
        <v>9.5417122504518801</v>
      </c>
      <c r="AI33" s="46">
        <v>7.1056184958766835</v>
      </c>
    </row>
    <row r="34" spans="1:35" x14ac:dyDescent="0.2">
      <c r="A34" s="15" t="str">
        <f>IF('en millions de francs'!A34="","",'en millions de francs'!A34)</f>
        <v>E10</v>
      </c>
      <c r="B34" s="15" t="str">
        <f>IF('en millions de francs'!B34="","",'en millions de francs'!B34)</f>
        <v>Professionnels des soins</v>
      </c>
      <c r="C34" s="46"/>
      <c r="D34" s="46"/>
      <c r="E34" s="46"/>
      <c r="F34" s="46"/>
      <c r="G34" s="46"/>
      <c r="H34" s="46" t="s">
        <v>4</v>
      </c>
      <c r="I34" s="46" t="s">
        <v>4</v>
      </c>
      <c r="J34" s="46" t="s">
        <v>4</v>
      </c>
      <c r="K34" s="46" t="s">
        <v>4</v>
      </c>
      <c r="L34" s="46" t="s">
        <v>4</v>
      </c>
      <c r="M34" s="46" t="s">
        <v>4</v>
      </c>
      <c r="N34" s="46" t="s">
        <v>4</v>
      </c>
      <c r="O34" s="46" t="s">
        <v>4</v>
      </c>
      <c r="P34" s="46" t="s">
        <v>4</v>
      </c>
      <c r="Q34" s="46" t="s">
        <v>4</v>
      </c>
      <c r="R34" s="46" t="s">
        <v>4</v>
      </c>
      <c r="S34" s="46" t="s">
        <v>4</v>
      </c>
      <c r="T34" s="46" t="s">
        <v>4</v>
      </c>
      <c r="U34" s="46" t="s">
        <v>4</v>
      </c>
      <c r="V34" s="46" t="s">
        <v>4</v>
      </c>
      <c r="W34" s="46" t="s">
        <v>4</v>
      </c>
      <c r="X34" s="46" t="s">
        <v>4</v>
      </c>
      <c r="Y34" s="46" t="s">
        <v>4</v>
      </c>
      <c r="Z34" s="46" t="s">
        <v>4</v>
      </c>
      <c r="AA34" s="46" t="s">
        <v>4</v>
      </c>
      <c r="AB34" s="46" t="s">
        <v>4</v>
      </c>
      <c r="AC34" s="45">
        <f>100*'en millions de francs'!AC34/'en millions de francs'!AB34-100</f>
        <v>-2.3827120692209292</v>
      </c>
      <c r="AD34" s="45">
        <f>100*'en millions de francs'!AD34/'en millions de francs'!AC34-100</f>
        <v>3.3626185729785192</v>
      </c>
      <c r="AE34" s="45">
        <f>100*'en millions de francs'!AE34/'en millions de francs'!AD34-100</f>
        <v>7.3949359914659567</v>
      </c>
      <c r="AF34" s="45">
        <f>100*'en millions de francs'!AF34/'en millions de francs'!AE34-100</f>
        <v>12.363678625113295</v>
      </c>
      <c r="AG34" s="45">
        <f>100*'en millions de francs'!AG34/'en millions de francs'!AF34-100</f>
        <v>11.486643952284524</v>
      </c>
      <c r="AH34" s="45">
        <f>100*'en millions de francs'!AH34/'en millions de francs'!AG34-100</f>
        <v>14.788973260412902</v>
      </c>
      <c r="AI34" s="45">
        <v>8.6163942431786893</v>
      </c>
    </row>
    <row r="35" spans="1:35" x14ac:dyDescent="0.2">
      <c r="A35" s="15" t="str">
        <f>IF('en millions de francs'!A35="","",'en millions de francs'!A35)</f>
        <v>E11</v>
      </c>
      <c r="B35" s="15" t="str">
        <f>IF('en millions de francs'!B35="","",'en millions de francs'!B35)</f>
        <v>Ménages assurant une prise en charge de proches</v>
      </c>
      <c r="C35" s="46"/>
      <c r="D35" s="46"/>
      <c r="E35" s="46"/>
      <c r="F35" s="46"/>
      <c r="G35" s="46"/>
      <c r="H35" s="46" t="s">
        <v>4</v>
      </c>
      <c r="I35" s="46" t="s">
        <v>4</v>
      </c>
      <c r="J35" s="46" t="s">
        <v>4</v>
      </c>
      <c r="K35" s="46" t="s">
        <v>4</v>
      </c>
      <c r="L35" s="46" t="s">
        <v>4</v>
      </c>
      <c r="M35" s="46" t="s">
        <v>4</v>
      </c>
      <c r="N35" s="46" t="s">
        <v>4</v>
      </c>
      <c r="O35" s="46" t="s">
        <v>4</v>
      </c>
      <c r="P35" s="46" t="s">
        <v>4</v>
      </c>
      <c r="Q35" s="46" t="s">
        <v>4</v>
      </c>
      <c r="R35" s="46" t="s">
        <v>4</v>
      </c>
      <c r="S35" s="46" t="s">
        <v>4</v>
      </c>
      <c r="T35" s="46" t="s">
        <v>4</v>
      </c>
      <c r="U35" s="46" t="s">
        <v>4</v>
      </c>
      <c r="V35" s="46" t="s">
        <v>4</v>
      </c>
      <c r="W35" s="46" t="s">
        <v>4</v>
      </c>
      <c r="X35" s="46" t="s">
        <v>4</v>
      </c>
      <c r="Y35" s="46" t="s">
        <v>4</v>
      </c>
      <c r="Z35" s="46" t="s">
        <v>4</v>
      </c>
      <c r="AA35" s="46" t="s">
        <v>4</v>
      </c>
      <c r="AB35" s="46" t="s">
        <v>4</v>
      </c>
      <c r="AC35" s="45">
        <f>100*'en millions de francs'!AC35/'en millions de francs'!AB35-100</f>
        <v>4.4119200704425339</v>
      </c>
      <c r="AD35" s="45">
        <f>100*'en millions de francs'!AD35/'en millions de francs'!AC35-100</f>
        <v>2.3660671250640348</v>
      </c>
      <c r="AE35" s="45">
        <f>100*'en millions de francs'!AE35/'en millions de francs'!AD35-100</f>
        <v>1.230408793307646</v>
      </c>
      <c r="AF35" s="45">
        <f>100*'en millions de francs'!AF35/'en millions de francs'!AE35-100</f>
        <v>2.2071165599075755</v>
      </c>
      <c r="AG35" s="45">
        <f>100*'en millions de francs'!AG35/'en millions de francs'!AF35-100</f>
        <v>9.1188233109389074</v>
      </c>
      <c r="AH35" s="45">
        <f>100*'en millions de francs'!AH35/'en millions de francs'!AG35-100</f>
        <v>0.8606151191662974</v>
      </c>
      <c r="AI35" s="45">
        <v>3.3756986410876522</v>
      </c>
    </row>
    <row r="36" spans="1:35" x14ac:dyDescent="0.2">
      <c r="A36" s="15" t="str">
        <f>IF('en millions de francs'!A36="","",'en millions de francs'!A36)</f>
        <v>E12</v>
      </c>
      <c r="B36" s="15" t="str">
        <f>IF('en millions de francs'!B36="","",'en millions de francs'!B36)</f>
        <v>Prestataires des soins, financement privé</v>
      </c>
      <c r="C36" s="46"/>
      <c r="D36" s="46"/>
      <c r="E36" s="46"/>
      <c r="F36" s="46"/>
      <c r="G36" s="46"/>
      <c r="H36" s="46" t="s">
        <v>4</v>
      </c>
      <c r="I36" s="46" t="s">
        <v>4</v>
      </c>
      <c r="J36" s="46" t="s">
        <v>4</v>
      </c>
      <c r="K36" s="46" t="s">
        <v>4</v>
      </c>
      <c r="L36" s="46" t="s">
        <v>4</v>
      </c>
      <c r="M36" s="46" t="s">
        <v>4</v>
      </c>
      <c r="N36" s="46" t="s">
        <v>4</v>
      </c>
      <c r="O36" s="46" t="s">
        <v>4</v>
      </c>
      <c r="P36" s="46" t="s">
        <v>4</v>
      </c>
      <c r="Q36" s="46" t="s">
        <v>4</v>
      </c>
      <c r="R36" s="46" t="s">
        <v>4</v>
      </c>
      <c r="S36" s="46" t="s">
        <v>4</v>
      </c>
      <c r="T36" s="46" t="s">
        <v>4</v>
      </c>
      <c r="U36" s="46" t="s">
        <v>4</v>
      </c>
      <c r="V36" s="46" t="s">
        <v>4</v>
      </c>
      <c r="W36" s="46" t="s">
        <v>4</v>
      </c>
      <c r="X36" s="46" t="s">
        <v>4</v>
      </c>
      <c r="Y36" s="46" t="s">
        <v>4</v>
      </c>
      <c r="Z36" s="46" t="s">
        <v>4</v>
      </c>
      <c r="AA36" s="46" t="s">
        <v>4</v>
      </c>
      <c r="AB36" s="46" t="s">
        <v>4</v>
      </c>
      <c r="AC36" s="45">
        <f>100*'en millions de francs'!AC36/'en millions de francs'!AB36-100</f>
        <v>9.3809266558711215</v>
      </c>
      <c r="AD36" s="45">
        <f>100*'en millions de francs'!AD36/'en millions de francs'!AC36-100</f>
        <v>6.5903255843923318</v>
      </c>
      <c r="AE36" s="45">
        <f>100*'en millions de francs'!AE36/'en millions de francs'!AD36-100</f>
        <v>5.5509140236244434</v>
      </c>
      <c r="AF36" s="45">
        <f>100*'en millions de francs'!AF36/'en millions de francs'!AE36-100</f>
        <v>3.5932818294413948</v>
      </c>
      <c r="AG36" s="45">
        <f>100*'en millions de francs'!AG36/'en millions de francs'!AF36-100</f>
        <v>7.8529425204755938</v>
      </c>
      <c r="AH36" s="45">
        <f>100*'en millions de francs'!AH36/'en millions de francs'!AG36-100</f>
        <v>6.7765785796490263</v>
      </c>
      <c r="AI36" s="45">
        <v>6.229540219003411</v>
      </c>
    </row>
    <row r="37" spans="1:35" x14ac:dyDescent="0.2">
      <c r="A37" s="15" t="str">
        <f>IF('en millions de francs'!A37="","",'en millions de francs'!A37)</f>
        <v>E13</v>
      </c>
      <c r="B37" s="15" t="str">
        <f>IF('en millions de francs'!B37="","",'en millions de francs'!B37)</f>
        <v>Consultation diététique 2)</v>
      </c>
      <c r="C37" s="46"/>
      <c r="D37" s="46"/>
      <c r="E37" s="46"/>
      <c r="F37" s="46"/>
      <c r="G37" s="46"/>
      <c r="H37" s="46" t="s">
        <v>4</v>
      </c>
      <c r="I37" s="46" t="s">
        <v>4</v>
      </c>
      <c r="J37" s="46" t="s">
        <v>4</v>
      </c>
      <c r="K37" s="46" t="s">
        <v>4</v>
      </c>
      <c r="L37" s="46" t="s">
        <v>4</v>
      </c>
      <c r="M37" s="46" t="s">
        <v>4</v>
      </c>
      <c r="N37" s="46" t="s">
        <v>4</v>
      </c>
      <c r="O37" s="46" t="s">
        <v>4</v>
      </c>
      <c r="P37" s="46" t="s">
        <v>4</v>
      </c>
      <c r="Q37" s="46" t="s">
        <v>4</v>
      </c>
      <c r="R37" s="46" t="s">
        <v>4</v>
      </c>
      <c r="S37" s="46" t="s">
        <v>4</v>
      </c>
      <c r="T37" s="46" t="s">
        <v>4</v>
      </c>
      <c r="U37" s="46" t="s">
        <v>4</v>
      </c>
      <c r="V37" s="46" t="s">
        <v>4</v>
      </c>
      <c r="W37" s="46" t="s">
        <v>4</v>
      </c>
      <c r="X37" s="46" t="s">
        <v>4</v>
      </c>
      <c r="Y37" s="46" t="s">
        <v>4</v>
      </c>
      <c r="Z37" s="46" t="s">
        <v>4</v>
      </c>
      <c r="AA37" s="46" t="s">
        <v>4</v>
      </c>
      <c r="AB37" s="46" t="s">
        <v>4</v>
      </c>
      <c r="AC37" s="45">
        <f>100*'en millions de francs'!AC37/'en millions de francs'!AB37-100</f>
        <v>-0.15745577896578311</v>
      </c>
      <c r="AD37" s="45">
        <f>100*'en millions de francs'!AD37/'en millions de francs'!AC37-100</f>
        <v>7.8681697781353392</v>
      </c>
      <c r="AE37" s="45">
        <f>100*'en millions de francs'!AE37/'en millions de francs'!AD37-100</f>
        <v>2.560749122193954</v>
      </c>
      <c r="AF37" s="45">
        <f>100*'en millions de francs'!AF37/'en millions de francs'!AE37-100</f>
        <v>9.2693485575619405</v>
      </c>
      <c r="AG37" s="45">
        <f>100*'en millions de francs'!AG37/'en millions de francs'!AF37-100</f>
        <v>5.1616245206001281</v>
      </c>
      <c r="AH37" s="45">
        <f>100*'en millions de francs'!AH37/'en millions de francs'!AG37-100</f>
        <v>6.1647473028128417</v>
      </c>
      <c r="AI37" s="45">
        <v>3.1665999318205564</v>
      </c>
    </row>
    <row r="38" spans="1:35" x14ac:dyDescent="0.2">
      <c r="A38" s="15" t="str">
        <f>IF('en millions de francs'!A38="","",'en millions de francs'!A38)</f>
        <v>E99</v>
      </c>
      <c r="B38" s="15" t="str">
        <f>IF('en millions de francs'!B38="","",'en millions de francs'!B38)</f>
        <v>Autres prestataires de services ambulatoires</v>
      </c>
      <c r="C38" s="46"/>
      <c r="D38" s="46"/>
      <c r="E38" s="46"/>
      <c r="F38" s="46"/>
      <c r="G38" s="46"/>
      <c r="H38" s="46" t="s">
        <v>4</v>
      </c>
      <c r="I38" s="46" t="s">
        <v>4</v>
      </c>
      <c r="J38" s="46" t="s">
        <v>4</v>
      </c>
      <c r="K38" s="46" t="s">
        <v>4</v>
      </c>
      <c r="L38" s="46" t="s">
        <v>4</v>
      </c>
      <c r="M38" s="46" t="s">
        <v>4</v>
      </c>
      <c r="N38" s="46" t="s">
        <v>4</v>
      </c>
      <c r="O38" s="46" t="s">
        <v>4</v>
      </c>
      <c r="P38" s="46" t="s">
        <v>4</v>
      </c>
      <c r="Q38" s="46" t="s">
        <v>4</v>
      </c>
      <c r="R38" s="46" t="s">
        <v>4</v>
      </c>
      <c r="S38" s="46" t="s">
        <v>4</v>
      </c>
      <c r="T38" s="46" t="s">
        <v>4</v>
      </c>
      <c r="U38" s="46" t="s">
        <v>4</v>
      </c>
      <c r="V38" s="46" t="s">
        <v>4</v>
      </c>
      <c r="W38" s="46" t="s">
        <v>4</v>
      </c>
      <c r="X38" s="46" t="s">
        <v>4</v>
      </c>
      <c r="Y38" s="46" t="s">
        <v>4</v>
      </c>
      <c r="Z38" s="46" t="s">
        <v>4</v>
      </c>
      <c r="AA38" s="46" t="s">
        <v>4</v>
      </c>
      <c r="AB38" s="46" t="s">
        <v>4</v>
      </c>
      <c r="AC38" s="45">
        <f>100*'en millions de francs'!AC38/'en millions de francs'!AB38-100</f>
        <v>-13.974577817998494</v>
      </c>
      <c r="AD38" s="45">
        <f>100*'en millions de francs'!AD38/'en millions de francs'!AC38-100</f>
        <v>2.620106580254344</v>
      </c>
      <c r="AE38" s="45">
        <f>100*'en millions de francs'!AE38/'en millions de francs'!AD38-100</f>
        <v>-2.3844552639401826</v>
      </c>
      <c r="AF38" s="45">
        <f>100*'en millions de francs'!AF38/'en millions de francs'!AE38-100</f>
        <v>-7.7776554804876525</v>
      </c>
      <c r="AG38" s="45">
        <f>100*'en millions de francs'!AG38/'en millions de francs'!AF38-100</f>
        <v>7.0106233156813857</v>
      </c>
      <c r="AH38" s="45">
        <f>100*'en millions de francs'!AH38/'en millions de francs'!AG38-100</f>
        <v>13.190051267497296</v>
      </c>
      <c r="AI38" s="45">
        <v>-3.0032690643841136</v>
      </c>
    </row>
    <row r="39" spans="1:35" x14ac:dyDescent="0.2">
      <c r="A39" s="13" t="str">
        <f>IF('en millions de francs'!A39="","",'en millions de francs'!A39)</f>
        <v>F</v>
      </c>
      <c r="B39" s="13" t="str">
        <f>IF('en millions de francs'!B39="","",'en millions de francs'!B39)</f>
        <v>Prestataires de services auxiliaires</v>
      </c>
      <c r="C39" s="44"/>
      <c r="D39" s="44">
        <f>100*'en millions de francs'!D39/'en millions de francs'!C39-100</f>
        <v>5.8545141073037996</v>
      </c>
      <c r="E39" s="44">
        <f>100*'en millions de francs'!E39/'en millions de francs'!D39-100</f>
        <v>11.754127024857183</v>
      </c>
      <c r="F39" s="44">
        <f>100*'en millions de francs'!F39/'en millions de francs'!E39-100</f>
        <v>3.8320723972566242</v>
      </c>
      <c r="G39" s="44">
        <f>100*'en millions de francs'!G39/'en millions de francs'!F39-100</f>
        <v>7.8973423496070438</v>
      </c>
      <c r="H39" s="44">
        <f>100*'en millions de francs'!H39/'en millions de francs'!G39-100</f>
        <v>4.8857245151643696</v>
      </c>
      <c r="I39" s="44">
        <f>100*'en millions de francs'!I39/'en millions de francs'!H39-100</f>
        <v>9.9058180894082994</v>
      </c>
      <c r="J39" s="44">
        <f>100*'en millions de francs'!J39/'en millions de francs'!I39-100</f>
        <v>8.6602189688078681</v>
      </c>
      <c r="K39" s="44">
        <f>100*'en millions de francs'!K39/'en millions de francs'!J39-100</f>
        <v>1.1156545559122151</v>
      </c>
      <c r="L39" s="44">
        <f>100*'en millions de francs'!L39/'en millions de francs'!K39-100</f>
        <v>7.5544301394940732</v>
      </c>
      <c r="M39" s="44">
        <f>100*'en millions de francs'!M39/'en millions de francs'!L39-100</f>
        <v>12.54291130128162</v>
      </c>
      <c r="N39" s="44">
        <f>100*'en millions de francs'!N39/'en millions de francs'!M39-100</f>
        <v>-1.5414946794926294</v>
      </c>
      <c r="O39" s="44">
        <f>100*'en millions de francs'!O39/'en millions de francs'!N39-100</f>
        <v>-3.8939906196995508</v>
      </c>
      <c r="P39" s="44">
        <f>100*'en millions de francs'!P39/'en millions de francs'!O39-100</f>
        <v>12.310920785024663</v>
      </c>
      <c r="Q39" s="44">
        <f>100*'en millions de francs'!Q39/'en millions de francs'!P39-100</f>
        <v>2.2962817139327996</v>
      </c>
      <c r="R39" s="44">
        <f>100*'en millions de francs'!R39/'en millions de francs'!Q39-100</f>
        <v>4.0321091152027719</v>
      </c>
      <c r="S39" s="44">
        <f>100*'en millions de francs'!S39/'en millions de francs'!R39-100</f>
        <v>3.3181325375643667</v>
      </c>
      <c r="T39" s="44">
        <f>100*'en millions de francs'!T39/'en millions de francs'!S39-100</f>
        <v>4.3174387523978766</v>
      </c>
      <c r="U39" s="44">
        <f>100*'en millions de francs'!U39/'en millions de francs'!T39-100</f>
        <v>0.87470377326826565</v>
      </c>
      <c r="V39" s="44">
        <f>100*'en millions de francs'!V39/'en millions de francs'!U39-100</f>
        <v>13.497404534841536</v>
      </c>
      <c r="W39" s="44">
        <f>100*'en millions de francs'!W39/'en millions de francs'!V39-100</f>
        <v>8.4711438020887329</v>
      </c>
      <c r="X39" s="44">
        <f>100*'en millions de francs'!X39/'en millions de francs'!W39-100</f>
        <v>-3.0802257106247737</v>
      </c>
      <c r="Y39" s="44">
        <f>100*'en millions de francs'!Y39/'en millions de francs'!X39-100</f>
        <v>1.8942155818194664</v>
      </c>
      <c r="Z39" s="44">
        <f>100*'en millions de francs'!Z39/'en millions de francs'!Y39-100</f>
        <v>9.6667796012262528</v>
      </c>
      <c r="AA39" s="44">
        <f>100*'en millions de francs'!AA39/'en millions de francs'!Z39-100</f>
        <v>1.9012822983356585</v>
      </c>
      <c r="AB39" s="44">
        <f>100*'en millions de francs'!AB39/'en millions de francs'!AA39-100</f>
        <v>8.7674179444277911E-2</v>
      </c>
      <c r="AC39" s="47">
        <f>100*'en millions de francs'!AC39/'en millions de francs'!AB39-100</f>
        <v>10.033051043060041</v>
      </c>
      <c r="AD39" s="47">
        <f>100*'en millions de francs'!AD39/'en millions de francs'!AC39-100</f>
        <v>2.8024999890033655</v>
      </c>
      <c r="AE39" s="47">
        <f>100*'en millions de francs'!AE39/'en millions de francs'!AD39-100</f>
        <v>19.354604850270988</v>
      </c>
      <c r="AF39" s="47">
        <f>100*'en millions de francs'!AF39/'en millions de francs'!AE39-100</f>
        <v>8.7496611142802294</v>
      </c>
      <c r="AG39" s="47">
        <f>100*'en millions de francs'!AG39/'en millions de francs'!AF39-100</f>
        <v>7.0570118372852164</v>
      </c>
      <c r="AH39" s="47">
        <f>100*'en millions de francs'!AH39/'en millions de francs'!AG39-100</f>
        <v>11.071958695589629</v>
      </c>
      <c r="AI39" s="47">
        <v>7.2976169103655621</v>
      </c>
    </row>
    <row r="40" spans="1:35" x14ac:dyDescent="0.2">
      <c r="A40" s="15" t="str">
        <f>IF('en millions de francs'!A40="","",'en millions de francs'!A40)</f>
        <v>F1</v>
      </c>
      <c r="B40" s="15" t="str">
        <f>IF('en millions de francs'!B40="","",'en millions de francs'!B40)</f>
        <v>Laboratoires d'analyse</v>
      </c>
      <c r="C40" s="45"/>
      <c r="D40" s="45"/>
      <c r="E40" s="45"/>
      <c r="F40" s="45"/>
      <c r="G40" s="45"/>
      <c r="H40" s="45" t="s">
        <v>4</v>
      </c>
      <c r="I40" s="45" t="s">
        <v>4</v>
      </c>
      <c r="J40" s="45" t="s">
        <v>4</v>
      </c>
      <c r="K40" s="45" t="s">
        <v>4</v>
      </c>
      <c r="L40" s="45" t="s">
        <v>4</v>
      </c>
      <c r="M40" s="45" t="s">
        <v>4</v>
      </c>
      <c r="N40" s="45" t="s">
        <v>4</v>
      </c>
      <c r="O40" s="45" t="s">
        <v>4</v>
      </c>
      <c r="P40" s="45" t="s">
        <v>4</v>
      </c>
      <c r="Q40" s="45" t="s">
        <v>4</v>
      </c>
      <c r="R40" s="45" t="s">
        <v>4</v>
      </c>
      <c r="S40" s="45" t="s">
        <v>4</v>
      </c>
      <c r="T40" s="45" t="s">
        <v>4</v>
      </c>
      <c r="U40" s="45" t="s">
        <v>4</v>
      </c>
      <c r="V40" s="45" t="s">
        <v>4</v>
      </c>
      <c r="W40" s="45" t="s">
        <v>4</v>
      </c>
      <c r="X40" s="45" t="s">
        <v>4</v>
      </c>
      <c r="Y40" s="45" t="s">
        <v>4</v>
      </c>
      <c r="Z40" s="45" t="s">
        <v>4</v>
      </c>
      <c r="AA40" s="45" t="s">
        <v>4</v>
      </c>
      <c r="AB40" s="45" t="s">
        <v>4</v>
      </c>
      <c r="AC40" s="45">
        <f>100*'en millions de francs'!AC40/'en millions de francs'!AB40-100</f>
        <v>10.039679043661025</v>
      </c>
      <c r="AD40" s="45">
        <f>100*'en millions de francs'!AD40/'en millions de francs'!AC40-100</f>
        <v>2.4064888874331416</v>
      </c>
      <c r="AE40" s="45">
        <f>100*'en millions de francs'!AE40/'en millions de francs'!AD40-100</f>
        <v>21.181588761132147</v>
      </c>
      <c r="AF40" s="45">
        <f>100*'en millions de francs'!AF40/'en millions de francs'!AE40-100</f>
        <v>12.400701480155092</v>
      </c>
      <c r="AG40" s="45">
        <f>100*'en millions de francs'!AG40/'en millions de francs'!AF40-100</f>
        <v>6.7307380162115891</v>
      </c>
      <c r="AH40" s="45">
        <f>100*'en millions de francs'!AH40/'en millions de francs'!AG40-100</f>
        <v>13.283082708434861</v>
      </c>
      <c r="AI40" s="45">
        <v>10.766354923095363</v>
      </c>
    </row>
    <row r="41" spans="1:35" x14ac:dyDescent="0.2">
      <c r="A41" s="15" t="str">
        <f>IF('en millions de francs'!A41="","",'en millions de francs'!A41)</f>
        <v>F2</v>
      </c>
      <c r="B41" s="15" t="str">
        <f>IF('en millions de francs'!B41="","",'en millions de francs'!B41)</f>
        <v xml:space="preserve">Services de transport </v>
      </c>
      <c r="C41" s="46"/>
      <c r="D41" s="46"/>
      <c r="E41" s="46"/>
      <c r="F41" s="46"/>
      <c r="G41" s="46"/>
      <c r="H41" s="46" t="s">
        <v>4</v>
      </c>
      <c r="I41" s="46" t="s">
        <v>4</v>
      </c>
      <c r="J41" s="46" t="s">
        <v>4</v>
      </c>
      <c r="K41" s="46" t="s">
        <v>4</v>
      </c>
      <c r="L41" s="46" t="s">
        <v>4</v>
      </c>
      <c r="M41" s="46" t="s">
        <v>4</v>
      </c>
      <c r="N41" s="46" t="s">
        <v>4</v>
      </c>
      <c r="O41" s="46" t="s">
        <v>4</v>
      </c>
      <c r="P41" s="46" t="s">
        <v>4</v>
      </c>
      <c r="Q41" s="46" t="s">
        <v>4</v>
      </c>
      <c r="R41" s="46" t="s">
        <v>4</v>
      </c>
      <c r="S41" s="46" t="s">
        <v>4</v>
      </c>
      <c r="T41" s="46" t="s">
        <v>4</v>
      </c>
      <c r="U41" s="46" t="s">
        <v>4</v>
      </c>
      <c r="V41" s="46" t="s">
        <v>4</v>
      </c>
      <c r="W41" s="46" t="s">
        <v>4</v>
      </c>
      <c r="X41" s="46" t="s">
        <v>4</v>
      </c>
      <c r="Y41" s="46" t="s">
        <v>4</v>
      </c>
      <c r="Z41" s="46" t="s">
        <v>4</v>
      </c>
      <c r="AA41" s="46" t="s">
        <v>4</v>
      </c>
      <c r="AB41" s="46" t="s">
        <v>4</v>
      </c>
      <c r="AC41" s="45">
        <f>100*'en millions de francs'!AC41/'en millions de francs'!AB41-100</f>
        <v>10.020014824485855</v>
      </c>
      <c r="AD41" s="45">
        <f>100*'en millions de francs'!AD41/'en millions de francs'!AC41-100</f>
        <v>3.5815297894054652</v>
      </c>
      <c r="AE41" s="45">
        <f>100*'en millions de francs'!AE41/'en millions de francs'!AD41-100</f>
        <v>15.801348110829224</v>
      </c>
      <c r="AF41" s="45">
        <f>100*'en millions de francs'!AF41/'en millions de francs'!AE41-100</f>
        <v>1.3189303327503126</v>
      </c>
      <c r="AG41" s="45">
        <f>100*'en millions de francs'!AG41/'en millions de francs'!AF41-100</f>
        <v>7.7936861846302179</v>
      </c>
      <c r="AH41" s="45">
        <f>100*'en millions de francs'!AH41/'en millions de francs'!AG41-100</f>
        <v>6.1288221435502663</v>
      </c>
      <c r="AI41" s="45">
        <v>-0.97975980137341878</v>
      </c>
    </row>
    <row r="42" spans="1:35" x14ac:dyDescent="0.2">
      <c r="A42" s="15" t="str">
        <f>IF('en millions de francs'!A42="","",'en millions de francs'!A42)</f>
        <v>F3</v>
      </c>
      <c r="B42" s="15" t="str">
        <f>IF('en millions de francs'!B42="","",'en millions de francs'!B42)</f>
        <v>Informations et conseils</v>
      </c>
      <c r="C42" s="46"/>
      <c r="D42" s="46"/>
      <c r="E42" s="46"/>
      <c r="F42" s="46"/>
      <c r="G42" s="46"/>
      <c r="H42" s="46" t="s">
        <v>4</v>
      </c>
      <c r="I42" s="46" t="s">
        <v>4</v>
      </c>
      <c r="J42" s="46" t="s">
        <v>4</v>
      </c>
      <c r="K42" s="46" t="s">
        <v>4</v>
      </c>
      <c r="L42" s="46" t="s">
        <v>4</v>
      </c>
      <c r="M42" s="46" t="s">
        <v>4</v>
      </c>
      <c r="N42" s="46" t="s">
        <v>4</v>
      </c>
      <c r="O42" s="46" t="s">
        <v>4</v>
      </c>
      <c r="P42" s="46" t="s">
        <v>4</v>
      </c>
      <c r="Q42" s="46" t="s">
        <v>4</v>
      </c>
      <c r="R42" s="46" t="s">
        <v>4</v>
      </c>
      <c r="S42" s="46" t="s">
        <v>4</v>
      </c>
      <c r="T42" s="46" t="s">
        <v>4</v>
      </c>
      <c r="U42" s="46" t="s">
        <v>4</v>
      </c>
      <c r="V42" s="46" t="s">
        <v>4</v>
      </c>
      <c r="W42" s="46" t="s">
        <v>4</v>
      </c>
      <c r="X42" s="46" t="s">
        <v>4</v>
      </c>
      <c r="Y42" s="46" t="s">
        <v>4</v>
      </c>
      <c r="Z42" s="46" t="s">
        <v>4</v>
      </c>
      <c r="AA42" s="46" t="s">
        <v>4</v>
      </c>
      <c r="AB42" s="46" t="s">
        <v>4</v>
      </c>
      <c r="AC42" s="45" t="s">
        <v>4</v>
      </c>
      <c r="AD42" s="45" t="s">
        <v>4</v>
      </c>
      <c r="AE42" s="45" t="s">
        <v>4</v>
      </c>
      <c r="AF42" s="45" t="s">
        <v>4</v>
      </c>
      <c r="AG42" s="45" t="s">
        <v>4</v>
      </c>
      <c r="AH42" s="45" t="s">
        <v>4</v>
      </c>
      <c r="AI42" s="45" t="s">
        <v>4</v>
      </c>
    </row>
    <row r="43" spans="1:35" x14ac:dyDescent="0.2">
      <c r="A43" s="13" t="str">
        <f>IF('en millions de francs'!A43="","",'en millions de francs'!A43)</f>
        <v>G</v>
      </c>
      <c r="B43" s="20" t="str">
        <f>IF('en millions de francs'!B43="","",'en millions de francs'!B43)</f>
        <v>Commerce de détail</v>
      </c>
      <c r="C43" s="44"/>
      <c r="D43" s="44">
        <f>100*'en millions de francs'!D43/'en millions de francs'!C43-100</f>
        <v>8.2897358745803444</v>
      </c>
      <c r="E43" s="44">
        <f>100*'en millions de francs'!E43/'en millions de francs'!D43-100</f>
        <v>-1.4922806704276184</v>
      </c>
      <c r="F43" s="44">
        <f>100*'en millions de francs'!F43/'en millions de francs'!E43-100</f>
        <v>7.0993139453944991</v>
      </c>
      <c r="G43" s="44">
        <f>100*'en millions de francs'!G43/'en millions de francs'!F43-100</f>
        <v>3.9189802373634421</v>
      </c>
      <c r="H43" s="44">
        <f>100*'en millions de francs'!H43/'en millions de francs'!G43-100</f>
        <v>10.922039869451822</v>
      </c>
      <c r="I43" s="44">
        <f>100*'en millions de francs'!I43/'en millions de francs'!H43-100</f>
        <v>8.2241305184940074</v>
      </c>
      <c r="J43" s="44">
        <f>100*'en millions de francs'!J43/'en millions de francs'!I43-100</f>
        <v>1.3207519558523302</v>
      </c>
      <c r="K43" s="44">
        <f>100*'en millions de francs'!K43/'en millions de francs'!J43-100</f>
        <v>5.8574246681035902</v>
      </c>
      <c r="L43" s="44">
        <f>100*'en millions de francs'!L43/'en millions de francs'!K43-100</f>
        <v>2.5875370224085117</v>
      </c>
      <c r="M43" s="44">
        <f>100*'en millions de francs'!M43/'en millions de francs'!L43-100</f>
        <v>6.2342983887484849</v>
      </c>
      <c r="N43" s="44">
        <f>100*'en millions de francs'!N43/'en millions de francs'!M43-100</f>
        <v>3.9199534917520396</v>
      </c>
      <c r="O43" s="44">
        <f>100*'en millions de francs'!O43/'en millions de francs'!N43-100</f>
        <v>4.1798243325030455</v>
      </c>
      <c r="P43" s="44">
        <f>100*'en millions de francs'!P43/'en millions de francs'!O43-100</f>
        <v>2.816535828806181</v>
      </c>
      <c r="Q43" s="44">
        <f>100*'en millions de francs'!Q43/'en millions de francs'!P43-100</f>
        <v>3.2807912997297848</v>
      </c>
      <c r="R43" s="44">
        <f>100*'en millions de francs'!R43/'en millions de francs'!Q43-100</f>
        <v>3.257499550032648</v>
      </c>
      <c r="S43" s="44">
        <f>100*'en millions de francs'!S43/'en millions de francs'!R43-100</f>
        <v>4.6147373298644112</v>
      </c>
      <c r="T43" s="44">
        <f>100*'en millions de francs'!T43/'en millions de francs'!S43-100</f>
        <v>1.7122800773368283</v>
      </c>
      <c r="U43" s="44">
        <f>100*'en millions de francs'!U43/'en millions de francs'!T43-100</f>
        <v>6.4143427288321391</v>
      </c>
      <c r="V43" s="44">
        <f>100*'en millions de francs'!V43/'en millions de francs'!U43-100</f>
        <v>3.1886640419290586</v>
      </c>
      <c r="W43" s="44">
        <f>100*'en millions de francs'!W43/'en millions de francs'!V43-100</f>
        <v>0.98064386281758686</v>
      </c>
      <c r="X43" s="44">
        <f>100*'en millions de francs'!X43/'en millions de francs'!W43-100</f>
        <v>-1.2965928464290215</v>
      </c>
      <c r="Y43" s="44">
        <f>100*'en millions de francs'!Y43/'en millions de francs'!X43-100</f>
        <v>2.6284728328626557</v>
      </c>
      <c r="Z43" s="44">
        <f>100*'en millions de francs'!Z43/'en millions de francs'!Y43-100</f>
        <v>3.5911853974501042</v>
      </c>
      <c r="AA43" s="44">
        <f>100*'en millions de francs'!AA43/'en millions de francs'!Z43-100</f>
        <v>5.0951315818776806</v>
      </c>
      <c r="AB43" s="44">
        <f>100*'en millions de francs'!AB43/'en millions de francs'!AA43-100</f>
        <v>-8.3945083970036194E-3</v>
      </c>
      <c r="AC43" s="44">
        <f>100*'en millions de francs'!AC43/'en millions de francs'!AB43-100</f>
        <v>-1.0447306443600723</v>
      </c>
      <c r="AD43" s="44">
        <f>100*'en millions de francs'!AD43/'en millions de francs'!AC43-100</f>
        <v>0.30062004505089135</v>
      </c>
      <c r="AE43" s="44">
        <f>100*'en millions de francs'!AE43/'en millions de francs'!AD43-100</f>
        <v>0.66539981097224654</v>
      </c>
      <c r="AF43" s="44">
        <f>100*'en millions de francs'!AF43/'en millions de francs'!AE43-100</f>
        <v>0.70483439440934603</v>
      </c>
      <c r="AG43" s="44">
        <f>100*'en millions de francs'!AG43/'en millions de francs'!AF43-100</f>
        <v>3.6713708661078215</v>
      </c>
      <c r="AH43" s="44">
        <f>100*'en millions de francs'!AH43/'en millions de francs'!AG43-100</f>
        <v>2.8727637502113481</v>
      </c>
      <c r="AI43" s="44">
        <v>-7.1754289192710985E-2</v>
      </c>
    </row>
    <row r="44" spans="1:35" x14ac:dyDescent="0.2">
      <c r="A44" s="15" t="str">
        <f>IF('en millions de francs'!A44="","",'en millions de francs'!A44)</f>
        <v>G1</v>
      </c>
      <c r="B44" s="15" t="str">
        <f>IF('en millions de francs'!B44="","",'en millions de francs'!B44)</f>
        <v>Pharmacies</v>
      </c>
      <c r="C44" s="45"/>
      <c r="D44" s="45"/>
      <c r="E44" s="45"/>
      <c r="F44" s="45"/>
      <c r="G44" s="45"/>
      <c r="H44" s="45" t="s">
        <v>4</v>
      </c>
      <c r="I44" s="45" t="s">
        <v>4</v>
      </c>
      <c r="J44" s="45" t="s">
        <v>4</v>
      </c>
      <c r="K44" s="45" t="s">
        <v>4</v>
      </c>
      <c r="L44" s="45" t="s">
        <v>4</v>
      </c>
      <c r="M44" s="45" t="s">
        <v>4</v>
      </c>
      <c r="N44" s="45" t="s">
        <v>4</v>
      </c>
      <c r="O44" s="45" t="s">
        <v>4</v>
      </c>
      <c r="P44" s="45" t="s">
        <v>4</v>
      </c>
      <c r="Q44" s="45" t="s">
        <v>4</v>
      </c>
      <c r="R44" s="45" t="s">
        <v>4</v>
      </c>
      <c r="S44" s="45" t="s">
        <v>4</v>
      </c>
      <c r="T44" s="45" t="s">
        <v>4</v>
      </c>
      <c r="U44" s="45" t="s">
        <v>4</v>
      </c>
      <c r="V44" s="45" t="s">
        <v>4</v>
      </c>
      <c r="W44" s="45" t="s">
        <v>4</v>
      </c>
      <c r="X44" s="45" t="s">
        <v>4</v>
      </c>
      <c r="Y44" s="45" t="s">
        <v>4</v>
      </c>
      <c r="Z44" s="45" t="s">
        <v>4</v>
      </c>
      <c r="AA44" s="45" t="s">
        <v>4</v>
      </c>
      <c r="AB44" s="45" t="s">
        <v>4</v>
      </c>
      <c r="AC44" s="45">
        <f>100*'en millions de francs'!AC44/'en millions de francs'!AB44-100</f>
        <v>0.30273792928494458</v>
      </c>
      <c r="AD44" s="45">
        <f>100*'en millions de francs'!AD44/'en millions de francs'!AC44-100</f>
        <v>1.6387804270879087</v>
      </c>
      <c r="AE44" s="45">
        <f>100*'en millions de francs'!AE44/'en millions de francs'!AD44-100</f>
        <v>0.48813497009237494</v>
      </c>
      <c r="AF44" s="45">
        <f>100*'en millions de francs'!AF44/'en millions de francs'!AE44-100</f>
        <v>0.34764607721642449</v>
      </c>
      <c r="AG44" s="45">
        <f>100*'en millions de francs'!AG44/'en millions de francs'!AF44-100</f>
        <v>4.9329933329596258</v>
      </c>
      <c r="AH44" s="45">
        <f>100*'en millions de francs'!AH44/'en millions de francs'!AG44-100</f>
        <v>3.6997260355208823</v>
      </c>
      <c r="AI44" s="45">
        <v>-0.47455631085814787</v>
      </c>
    </row>
    <row r="45" spans="1:35" x14ac:dyDescent="0.2">
      <c r="A45" s="15" t="str">
        <f>IF('en millions de francs'!A45="","",'en millions de francs'!A45)</f>
        <v>G2</v>
      </c>
      <c r="B45" s="15" t="str">
        <f>IF('en millions de francs'!B45="","",'en millions de francs'!B45)</f>
        <v>Drogueries</v>
      </c>
      <c r="C45" s="46"/>
      <c r="D45" s="46"/>
      <c r="E45" s="46"/>
      <c r="F45" s="46"/>
      <c r="G45" s="46"/>
      <c r="H45" s="46" t="s">
        <v>4</v>
      </c>
      <c r="I45" s="46" t="s">
        <v>4</v>
      </c>
      <c r="J45" s="46" t="s">
        <v>4</v>
      </c>
      <c r="K45" s="46" t="s">
        <v>4</v>
      </c>
      <c r="L45" s="46" t="s">
        <v>4</v>
      </c>
      <c r="M45" s="46" t="s">
        <v>4</v>
      </c>
      <c r="N45" s="46" t="s">
        <v>4</v>
      </c>
      <c r="O45" s="46" t="s">
        <v>4</v>
      </c>
      <c r="P45" s="46" t="s">
        <v>4</v>
      </c>
      <c r="Q45" s="46" t="s">
        <v>4</v>
      </c>
      <c r="R45" s="46" t="s">
        <v>4</v>
      </c>
      <c r="S45" s="46" t="s">
        <v>4</v>
      </c>
      <c r="T45" s="46" t="s">
        <v>4</v>
      </c>
      <c r="U45" s="46" t="s">
        <v>4</v>
      </c>
      <c r="V45" s="46" t="s">
        <v>4</v>
      </c>
      <c r="W45" s="46" t="s">
        <v>4</v>
      </c>
      <c r="X45" s="46" t="s">
        <v>4</v>
      </c>
      <c r="Y45" s="46" t="s">
        <v>4</v>
      </c>
      <c r="Z45" s="46" t="s">
        <v>4</v>
      </c>
      <c r="AA45" s="46" t="s">
        <v>4</v>
      </c>
      <c r="AB45" s="46" t="s">
        <v>4</v>
      </c>
      <c r="AC45" s="45">
        <f>100*'en millions de francs'!AC45/'en millions de francs'!AB45-100</f>
        <v>-0.56242969628797823</v>
      </c>
      <c r="AD45" s="45">
        <f>100*'en millions de francs'!AD45/'en millions de francs'!AC45-100</f>
        <v>2.0000000000000284</v>
      </c>
      <c r="AE45" s="45">
        <f>100*'en millions de francs'!AE45/'en millions de francs'!AD45-100</f>
        <v>4.3478260869565162</v>
      </c>
      <c r="AF45" s="45">
        <f>100*'en millions de francs'!AF45/'en millions de francs'!AE45-100</f>
        <v>-1.4254385964912188</v>
      </c>
      <c r="AG45" s="45">
        <f>100*'en millions de francs'!AG45/'en millions de francs'!AF45-100</f>
        <v>2.0908655690939213</v>
      </c>
      <c r="AH45" s="45">
        <f>100*'en millions de francs'!AH45/'en millions de francs'!AG45-100</f>
        <v>-0.33670033670033206</v>
      </c>
      <c r="AI45" s="45">
        <v>0.42303646195996691</v>
      </c>
    </row>
    <row r="46" spans="1:35" x14ac:dyDescent="0.2">
      <c r="A46" s="15" t="str">
        <f>IF('en millions de francs'!A46="","",'en millions de francs'!A46)</f>
        <v>G3</v>
      </c>
      <c r="B46" s="15" t="str">
        <f>IF('en millions de francs'!B46="","",'en millions de francs'!B46)</f>
        <v>Commerce de détail appareils médicaux et orthopédiques</v>
      </c>
      <c r="C46" s="46"/>
      <c r="D46" s="46"/>
      <c r="E46" s="46"/>
      <c r="F46" s="46"/>
      <c r="G46" s="46"/>
      <c r="H46" s="46" t="s">
        <v>4</v>
      </c>
      <c r="I46" s="46" t="s">
        <v>4</v>
      </c>
      <c r="J46" s="46" t="s">
        <v>4</v>
      </c>
      <c r="K46" s="46" t="s">
        <v>4</v>
      </c>
      <c r="L46" s="46" t="s">
        <v>4</v>
      </c>
      <c r="M46" s="46" t="s">
        <v>4</v>
      </c>
      <c r="N46" s="46" t="s">
        <v>4</v>
      </c>
      <c r="O46" s="46" t="s">
        <v>4</v>
      </c>
      <c r="P46" s="46" t="s">
        <v>4</v>
      </c>
      <c r="Q46" s="46" t="s">
        <v>4</v>
      </c>
      <c r="R46" s="46" t="s">
        <v>4</v>
      </c>
      <c r="S46" s="46" t="s">
        <v>4</v>
      </c>
      <c r="T46" s="46" t="s">
        <v>4</v>
      </c>
      <c r="U46" s="46" t="s">
        <v>4</v>
      </c>
      <c r="V46" s="46" t="s">
        <v>4</v>
      </c>
      <c r="W46" s="46" t="s">
        <v>4</v>
      </c>
      <c r="X46" s="46" t="s">
        <v>4</v>
      </c>
      <c r="Y46" s="46" t="s">
        <v>4</v>
      </c>
      <c r="Z46" s="46" t="s">
        <v>4</v>
      </c>
      <c r="AA46" s="46" t="s">
        <v>4</v>
      </c>
      <c r="AB46" s="46" t="s">
        <v>4</v>
      </c>
      <c r="AC46" s="45">
        <f>100*'en millions de francs'!AC46/'en millions de francs'!AB46-100</f>
        <v>-1.5301416793699616</v>
      </c>
      <c r="AD46" s="45">
        <f>100*'en millions de francs'!AD46/'en millions de francs'!AC46-100</f>
        <v>-8.3101950488104421</v>
      </c>
      <c r="AE46" s="45">
        <f>100*'en millions de francs'!AE46/'en millions de francs'!AD46-100</f>
        <v>24.850491094654672</v>
      </c>
      <c r="AF46" s="45">
        <f>100*'en millions de francs'!AF46/'en millions de francs'!AE46-100</f>
        <v>7.4688093045482731</v>
      </c>
      <c r="AG46" s="45">
        <f>100*'en millions de francs'!AG46/'en millions de francs'!AF46-100</f>
        <v>5.4561287049811682</v>
      </c>
      <c r="AH46" s="45">
        <f>100*'en millions de francs'!AH46/'en millions de francs'!AG46-100</f>
        <v>8.871719191887351</v>
      </c>
      <c r="AI46" s="45">
        <v>5.9173270787704411</v>
      </c>
    </row>
    <row r="47" spans="1:35" x14ac:dyDescent="0.2">
      <c r="A47" s="15" t="str">
        <f>IF('en millions de francs'!A47="","",'en millions de francs'!A47)</f>
        <v>G4</v>
      </c>
      <c r="B47" s="15" t="str">
        <f>IF('en millions de francs'!B47="","",'en millions de francs'!B47)</f>
        <v>Audioprothésistes, opticiens</v>
      </c>
      <c r="C47" s="46"/>
      <c r="D47" s="46"/>
      <c r="E47" s="46"/>
      <c r="F47" s="46"/>
      <c r="G47" s="46"/>
      <c r="H47" s="46" t="s">
        <v>4</v>
      </c>
      <c r="I47" s="46" t="s">
        <v>4</v>
      </c>
      <c r="J47" s="46" t="s">
        <v>4</v>
      </c>
      <c r="K47" s="46" t="s">
        <v>4</v>
      </c>
      <c r="L47" s="46" t="s">
        <v>4</v>
      </c>
      <c r="M47" s="46" t="s">
        <v>4</v>
      </c>
      <c r="N47" s="46" t="s">
        <v>4</v>
      </c>
      <c r="O47" s="46" t="s">
        <v>4</v>
      </c>
      <c r="P47" s="46" t="s">
        <v>4</v>
      </c>
      <c r="Q47" s="46" t="s">
        <v>4</v>
      </c>
      <c r="R47" s="46" t="s">
        <v>4</v>
      </c>
      <c r="S47" s="46" t="s">
        <v>4</v>
      </c>
      <c r="T47" s="46" t="s">
        <v>4</v>
      </c>
      <c r="U47" s="46" t="s">
        <v>4</v>
      </c>
      <c r="V47" s="46" t="s">
        <v>4</v>
      </c>
      <c r="W47" s="46" t="s">
        <v>4</v>
      </c>
      <c r="X47" s="46" t="s">
        <v>4</v>
      </c>
      <c r="Y47" s="46" t="s">
        <v>4</v>
      </c>
      <c r="Z47" s="46" t="s">
        <v>4</v>
      </c>
      <c r="AA47" s="46" t="s">
        <v>4</v>
      </c>
      <c r="AB47" s="46" t="s">
        <v>4</v>
      </c>
      <c r="AC47" s="45">
        <f>100*'en millions de francs'!AC47/'en millions de francs'!AB47-100</f>
        <v>-6.0615660667819071</v>
      </c>
      <c r="AD47" s="45">
        <f>100*'en millions de francs'!AD47/'en millions de francs'!AC47-100</f>
        <v>-3.8239734646318482</v>
      </c>
      <c r="AE47" s="45">
        <f>100*'en millions de francs'!AE47/'en millions de francs'!AD47-100</f>
        <v>-4.6888579663203558</v>
      </c>
      <c r="AF47" s="45">
        <f>100*'en millions de francs'!AF47/'en millions de francs'!AE47-100</f>
        <v>1.4629405681173751</v>
      </c>
      <c r="AG47" s="45">
        <f>100*'en millions de francs'!AG47/'en millions de francs'!AF47-100</f>
        <v>-1.5988753798073105</v>
      </c>
      <c r="AH47" s="45">
        <f>100*'en millions de francs'!AH47/'en millions de francs'!AG47-100</f>
        <v>-1.2767462625406552</v>
      </c>
      <c r="AI47" s="45">
        <v>-0.22967427560976716</v>
      </c>
    </row>
    <row r="48" spans="1:35" x14ac:dyDescent="0.2">
      <c r="A48" s="13" t="str">
        <f>IF('en millions de francs'!A48="","",'en millions de francs'!A48)</f>
        <v>H</v>
      </c>
      <c r="B48" s="13" t="str">
        <f>IF('en millions de francs'!B48="","",'en millions de francs'!B48)</f>
        <v>Organismes de prévention et d’assistance</v>
      </c>
      <c r="C48" s="44"/>
      <c r="D48" s="44">
        <f>100*'en millions de francs'!D48/'en millions de francs'!C48-100</f>
        <v>7.5535126608099858</v>
      </c>
      <c r="E48" s="44">
        <f>100*'en millions de francs'!E48/'en millions de francs'!D48-100</f>
        <v>6.7817783644630509</v>
      </c>
      <c r="F48" s="44">
        <f>100*'en millions de francs'!F48/'en millions de francs'!E48-100</f>
        <v>6.8578600862028054</v>
      </c>
      <c r="G48" s="44">
        <f>100*'en millions de francs'!G48/'en millions de francs'!F48-100</f>
        <v>8.2891196716443005</v>
      </c>
      <c r="H48" s="44">
        <f>100*'en millions de francs'!H48/'en millions de francs'!G48-100</f>
        <v>7.564978920224334</v>
      </c>
      <c r="I48" s="44">
        <f>100*'en millions de francs'!I48/'en millions de francs'!H48-100</f>
        <v>12.993926755761208</v>
      </c>
      <c r="J48" s="44">
        <f>100*'en millions de francs'!J48/'en millions de francs'!I48-100</f>
        <v>6.8212663206921178</v>
      </c>
      <c r="K48" s="44">
        <f>100*'en millions de francs'!K48/'en millions de francs'!J48-100</f>
        <v>3.1312067693588119</v>
      </c>
      <c r="L48" s="44">
        <f>100*'en millions de francs'!L48/'en millions de francs'!K48-100</f>
        <v>3.3763748525032895</v>
      </c>
      <c r="M48" s="44">
        <f>100*'en millions de francs'!M48/'en millions de francs'!L48-100</f>
        <v>3.9955672288304243</v>
      </c>
      <c r="N48" s="44">
        <f>100*'en millions de francs'!N48/'en millions de francs'!M48-100</f>
        <v>3.7016822451661966</v>
      </c>
      <c r="O48" s="44">
        <f>100*'en millions de francs'!O48/'en millions de francs'!N48-100</f>
        <v>2.1032084950073369</v>
      </c>
      <c r="P48" s="44">
        <f>100*'en millions de francs'!P48/'en millions de francs'!O48-100</f>
        <v>7.873583893207595</v>
      </c>
      <c r="Q48" s="44">
        <f>100*'en millions de francs'!Q48/'en millions de francs'!P48-100</f>
        <v>4.0367119530215092</v>
      </c>
      <c r="R48" s="44">
        <f>100*'en millions de francs'!R48/'en millions de francs'!Q48-100</f>
        <v>3.9922409495113413</v>
      </c>
      <c r="S48" s="44">
        <f>100*'en millions de francs'!S48/'en millions de francs'!R48-100</f>
        <v>4.8935894291832511</v>
      </c>
      <c r="T48" s="44">
        <f>100*'en millions de francs'!T48/'en millions de francs'!S48-100</f>
        <v>0.99567635636928742</v>
      </c>
      <c r="U48" s="44">
        <f>100*'en millions de francs'!U48/'en millions de francs'!T48-100</f>
        <v>2.2962341056572768</v>
      </c>
      <c r="V48" s="44">
        <f>100*'en millions de francs'!V48/'en millions de francs'!U48-100</f>
        <v>3.489455233487476</v>
      </c>
      <c r="W48" s="44">
        <f>100*'en millions de francs'!W48/'en millions de francs'!V48-100</f>
        <v>3.738026882157186</v>
      </c>
      <c r="X48" s="44">
        <f>100*'en millions de francs'!X48/'en millions de francs'!W48-100</f>
        <v>1.907719674757729</v>
      </c>
      <c r="Y48" s="44">
        <f>100*'en millions de francs'!Y48/'en millions de francs'!X48-100</f>
        <v>3.7451922104079358</v>
      </c>
      <c r="Z48" s="44">
        <f>100*'en millions de francs'!Z48/'en millions de francs'!Y48-100</f>
        <v>5.4566505635884255</v>
      </c>
      <c r="AA48" s="44">
        <f>100*'en millions de francs'!AA48/'en millions de francs'!Z48-100</f>
        <v>4.0074347873487142</v>
      </c>
      <c r="AB48" s="44">
        <f>100*'en millions de francs'!AB48/'en millions de francs'!AA48-100</f>
        <v>1.5749568216953378</v>
      </c>
      <c r="AC48" s="47">
        <f>100*'en millions de francs'!AC48/'en millions de francs'!AB48-100</f>
        <v>3.4266392155291072</v>
      </c>
      <c r="AD48" s="47">
        <f>100*'en millions de francs'!AD48/'en millions de francs'!AC48-100</f>
        <v>0.98249092913390257</v>
      </c>
      <c r="AE48" s="47">
        <f>100*'en millions de francs'!AE48/'en millions de francs'!AD48-100</f>
        <v>4.0265458198839923</v>
      </c>
      <c r="AF48" s="47">
        <f>100*'en millions de francs'!AF48/'en millions de francs'!AE48-100</f>
        <v>7.2371529250797835</v>
      </c>
      <c r="AG48" s="47">
        <f>100*'en millions de francs'!AG48/'en millions de francs'!AF48-100</f>
        <v>0.60606327773112412</v>
      </c>
      <c r="AH48" s="47">
        <f>100*'en millions de francs'!AH48/'en millions de francs'!AG48-100</f>
        <v>0.5671309969824847</v>
      </c>
      <c r="AI48" s="47">
        <v>0.79861357352008611</v>
      </c>
    </row>
    <row r="49" spans="1:35" x14ac:dyDescent="0.2">
      <c r="A49" s="19" t="str">
        <f>IF('en millions de francs'!A49="","",'en millions de francs'!A49)</f>
        <v>H1</v>
      </c>
      <c r="B49" s="15" t="str">
        <f>IF('en millions de francs'!B49="","",'en millions de francs'!B49)</f>
        <v>Organismes de prévention et d’assistance, Etat</v>
      </c>
      <c r="C49" s="45"/>
      <c r="D49" s="45"/>
      <c r="E49" s="45"/>
      <c r="F49" s="45"/>
      <c r="G49" s="45"/>
      <c r="H49" s="45" t="s">
        <v>4</v>
      </c>
      <c r="I49" s="45" t="s">
        <v>4</v>
      </c>
      <c r="J49" s="45" t="s">
        <v>4</v>
      </c>
      <c r="K49" s="45" t="s">
        <v>4</v>
      </c>
      <c r="L49" s="45" t="s">
        <v>4</v>
      </c>
      <c r="M49" s="45" t="s">
        <v>4</v>
      </c>
      <c r="N49" s="45" t="s">
        <v>4</v>
      </c>
      <c r="O49" s="45" t="s">
        <v>4</v>
      </c>
      <c r="P49" s="45" t="s">
        <v>4</v>
      </c>
      <c r="Q49" s="45" t="s">
        <v>4</v>
      </c>
      <c r="R49" s="45" t="s">
        <v>4</v>
      </c>
      <c r="S49" s="45" t="s">
        <v>4</v>
      </c>
      <c r="T49" s="45" t="s">
        <v>4</v>
      </c>
      <c r="U49" s="45" t="s">
        <v>4</v>
      </c>
      <c r="V49" s="45" t="s">
        <v>4</v>
      </c>
      <c r="W49" s="45" t="s">
        <v>4</v>
      </c>
      <c r="X49" s="45" t="s">
        <v>4</v>
      </c>
      <c r="Y49" s="45" t="s">
        <v>4</v>
      </c>
      <c r="Z49" s="45" t="s">
        <v>4</v>
      </c>
      <c r="AA49" s="45" t="s">
        <v>4</v>
      </c>
      <c r="AB49" s="45" t="s">
        <v>4</v>
      </c>
      <c r="AC49" s="45">
        <f>100*'en millions de francs'!AC49/'en millions de francs'!AB49-100</f>
        <v>-18.232148272451695</v>
      </c>
      <c r="AD49" s="45">
        <f>100*'en millions de francs'!AD49/'en millions de francs'!AC49-100</f>
        <v>23.286035418054965</v>
      </c>
      <c r="AE49" s="45">
        <f>100*'en millions de francs'!AE49/'en millions de francs'!AD49-100</f>
        <v>-0.7606615270812398</v>
      </c>
      <c r="AF49" s="45">
        <f>100*'en millions de francs'!AF49/'en millions de francs'!AE49-100</f>
        <v>-11.634330394486781</v>
      </c>
      <c r="AG49" s="45">
        <f>100*'en millions de francs'!AG49/'en millions de francs'!AF49-100</f>
        <v>-3.7565520892713522</v>
      </c>
      <c r="AH49" s="45">
        <f>100*'en millions de francs'!AH49/'en millions de francs'!AG49-100</f>
        <v>1.8105893935614006</v>
      </c>
      <c r="AI49" s="45">
        <v>-12.129300443273678</v>
      </c>
    </row>
    <row r="50" spans="1:35" x14ac:dyDescent="0.2">
      <c r="A50" s="15" t="str">
        <f>IF('en millions de francs'!A50="","",'en millions de francs'!A50)</f>
        <v>H2</v>
      </c>
      <c r="B50" s="15" t="str">
        <f>IF('en millions de francs'!B50="","",'en millions de francs'!B50)</f>
        <v>Organismes de prévention et d’assistance, AOS</v>
      </c>
      <c r="C50" s="46"/>
      <c r="D50" s="46"/>
      <c r="E50" s="46"/>
      <c r="F50" s="46"/>
      <c r="G50" s="46"/>
      <c r="H50" s="46" t="s">
        <v>4</v>
      </c>
      <c r="I50" s="46" t="s">
        <v>4</v>
      </c>
      <c r="J50" s="46" t="s">
        <v>4</v>
      </c>
      <c r="K50" s="46" t="s">
        <v>4</v>
      </c>
      <c r="L50" s="46" t="s">
        <v>4</v>
      </c>
      <c r="M50" s="46" t="s">
        <v>4</v>
      </c>
      <c r="N50" s="46" t="s">
        <v>4</v>
      </c>
      <c r="O50" s="46" t="s">
        <v>4</v>
      </c>
      <c r="P50" s="46" t="s">
        <v>4</v>
      </c>
      <c r="Q50" s="46" t="s">
        <v>4</v>
      </c>
      <c r="R50" s="46" t="s">
        <v>4</v>
      </c>
      <c r="S50" s="46" t="s">
        <v>4</v>
      </c>
      <c r="T50" s="46" t="s">
        <v>4</v>
      </c>
      <c r="U50" s="46" t="s">
        <v>4</v>
      </c>
      <c r="V50" s="46" t="s">
        <v>4</v>
      </c>
      <c r="W50" s="46" t="s">
        <v>4</v>
      </c>
      <c r="X50" s="46" t="s">
        <v>4</v>
      </c>
      <c r="Y50" s="46" t="s">
        <v>4</v>
      </c>
      <c r="Z50" s="46" t="s">
        <v>4</v>
      </c>
      <c r="AA50" s="46" t="s">
        <v>4</v>
      </c>
      <c r="AB50" s="46" t="s">
        <v>4</v>
      </c>
      <c r="AC50" s="45">
        <f>100*'en millions de francs'!AC50/'en millions de francs'!AB50-100</f>
        <v>-9.3463824471197938</v>
      </c>
      <c r="AD50" s="45">
        <f>100*'en millions de francs'!AD50/'en millions de francs'!AC50-100</f>
        <v>9.0275649293475482</v>
      </c>
      <c r="AE50" s="45">
        <f>100*'en millions de francs'!AE50/'en millions de francs'!AD50-100</f>
        <v>5.8363122184846503</v>
      </c>
      <c r="AF50" s="45">
        <f>100*'en millions de francs'!AF50/'en millions de francs'!AE50-100</f>
        <v>12.4006255285218</v>
      </c>
      <c r="AG50" s="45">
        <f>100*'en millions de francs'!AG50/'en millions de francs'!AF50-100</f>
        <v>-1.0031872850960752</v>
      </c>
      <c r="AH50" s="45">
        <f>100*'en millions de francs'!AH50/'en millions de francs'!AG50-100</f>
        <v>-7.3583842172898102</v>
      </c>
      <c r="AI50" s="45">
        <v>18.383064240649674</v>
      </c>
    </row>
    <row r="51" spans="1:35" x14ac:dyDescent="0.2">
      <c r="A51" s="15" t="str">
        <f>IF('en millions de francs'!A51="","",'en millions de francs'!A51)</f>
        <v>H3</v>
      </c>
      <c r="B51" s="15" t="str">
        <f>IF('en millions de francs'!B51="","",'en millions de francs'!B51)</f>
        <v xml:space="preserve">Organismes de prévention et d’assistance, autres assurances sociales </v>
      </c>
      <c r="C51" s="46"/>
      <c r="D51" s="46"/>
      <c r="E51" s="46"/>
      <c r="F51" s="46"/>
      <c r="G51" s="46"/>
      <c r="H51" s="46" t="s">
        <v>4</v>
      </c>
      <c r="I51" s="46" t="s">
        <v>4</v>
      </c>
      <c r="J51" s="46" t="s">
        <v>4</v>
      </c>
      <c r="K51" s="46" t="s">
        <v>4</v>
      </c>
      <c r="L51" s="46" t="s">
        <v>4</v>
      </c>
      <c r="M51" s="46" t="s">
        <v>4</v>
      </c>
      <c r="N51" s="46" t="s">
        <v>4</v>
      </c>
      <c r="O51" s="46" t="s">
        <v>4</v>
      </c>
      <c r="P51" s="46" t="s">
        <v>4</v>
      </c>
      <c r="Q51" s="46" t="s">
        <v>4</v>
      </c>
      <c r="R51" s="46" t="s">
        <v>4</v>
      </c>
      <c r="S51" s="46" t="s">
        <v>4</v>
      </c>
      <c r="T51" s="46" t="s">
        <v>4</v>
      </c>
      <c r="U51" s="46" t="s">
        <v>4</v>
      </c>
      <c r="V51" s="46" t="s">
        <v>4</v>
      </c>
      <c r="W51" s="46" t="s">
        <v>4</v>
      </c>
      <c r="X51" s="46" t="s">
        <v>4</v>
      </c>
      <c r="Y51" s="46" t="s">
        <v>4</v>
      </c>
      <c r="Z51" s="46" t="s">
        <v>4</v>
      </c>
      <c r="AA51" s="46" t="s">
        <v>4</v>
      </c>
      <c r="AB51" s="46" t="s">
        <v>4</v>
      </c>
      <c r="AC51" s="45">
        <f>100*'en millions de francs'!AC51/'en millions de francs'!AB51-100</f>
        <v>14.877926436120759</v>
      </c>
      <c r="AD51" s="45">
        <f>100*'en millions de francs'!AD51/'en millions de francs'!AC51-100</f>
        <v>-6.1811620107927752</v>
      </c>
      <c r="AE51" s="45">
        <f>100*'en millions de francs'!AE51/'en millions de francs'!AD51-100</f>
        <v>0.14697343591232936</v>
      </c>
      <c r="AF51" s="45">
        <f>100*'en millions de francs'!AF51/'en millions de francs'!AE51-100</f>
        <v>-1.3887630677803458</v>
      </c>
      <c r="AG51" s="45">
        <f>100*'en millions de francs'!AG51/'en millions de francs'!AF51-100</f>
        <v>0.77260158194997075</v>
      </c>
      <c r="AH51" s="45">
        <f>100*'en millions de francs'!AH51/'en millions de francs'!AG51-100</f>
        <v>-1.1021569092202128</v>
      </c>
      <c r="AI51" s="45">
        <v>-5.0854956906484858</v>
      </c>
    </row>
    <row r="52" spans="1:35" x14ac:dyDescent="0.2">
      <c r="A52" s="15" t="str">
        <f>IF('en millions de francs'!A52="","",'en millions de francs'!A52)</f>
        <v>H4</v>
      </c>
      <c r="B52" s="15" t="str">
        <f>IF('en millions de francs'!B52="","",'en millions de francs'!B52)</f>
        <v>Organismes de prévention et d’assistance, autre financement public</v>
      </c>
      <c r="C52" s="46"/>
      <c r="D52" s="46"/>
      <c r="E52" s="46"/>
      <c r="F52" s="46"/>
      <c r="G52" s="46"/>
      <c r="H52" s="46" t="s">
        <v>4</v>
      </c>
      <c r="I52" s="46" t="s">
        <v>4</v>
      </c>
      <c r="J52" s="46" t="s">
        <v>4</v>
      </c>
      <c r="K52" s="46" t="s">
        <v>4</v>
      </c>
      <c r="L52" s="46" t="s">
        <v>4</v>
      </c>
      <c r="M52" s="46" t="s">
        <v>4</v>
      </c>
      <c r="N52" s="46" t="s">
        <v>4</v>
      </c>
      <c r="O52" s="46" t="s">
        <v>4</v>
      </c>
      <c r="P52" s="46" t="s">
        <v>4</v>
      </c>
      <c r="Q52" s="46" t="s">
        <v>4</v>
      </c>
      <c r="R52" s="46" t="s">
        <v>4</v>
      </c>
      <c r="S52" s="46" t="s">
        <v>4</v>
      </c>
      <c r="T52" s="46" t="s">
        <v>4</v>
      </c>
      <c r="U52" s="46" t="s">
        <v>4</v>
      </c>
      <c r="V52" s="46" t="s">
        <v>4</v>
      </c>
      <c r="W52" s="46" t="s">
        <v>4</v>
      </c>
      <c r="X52" s="46" t="s">
        <v>4</v>
      </c>
      <c r="Y52" s="46" t="s">
        <v>4</v>
      </c>
      <c r="Z52" s="46" t="s">
        <v>4</v>
      </c>
      <c r="AA52" s="46" t="s">
        <v>4</v>
      </c>
      <c r="AB52" s="46" t="s">
        <v>4</v>
      </c>
      <c r="AC52" s="45" t="s">
        <v>4</v>
      </c>
      <c r="AD52" s="45" t="s">
        <v>4</v>
      </c>
      <c r="AE52" s="45" t="s">
        <v>4</v>
      </c>
      <c r="AF52" s="45" t="s">
        <v>4</v>
      </c>
      <c r="AG52" s="45" t="s">
        <v>4</v>
      </c>
      <c r="AH52" s="45" t="s">
        <v>4</v>
      </c>
      <c r="AI52" s="45" t="s">
        <v>4</v>
      </c>
    </row>
    <row r="53" spans="1:35" x14ac:dyDescent="0.2">
      <c r="A53" s="15" t="str">
        <f>IF('en millions de francs'!A53="","",'en millions de francs'!A53)</f>
        <v>H5</v>
      </c>
      <c r="B53" s="15" t="str">
        <f>IF('en millions de francs'!B53="","",'en millions de francs'!B53)</f>
        <v>Organismes de prévention et d’assistance, financement par des dons</v>
      </c>
      <c r="C53" s="46"/>
      <c r="D53" s="46"/>
      <c r="E53" s="46"/>
      <c r="F53" s="46"/>
      <c r="G53" s="46"/>
      <c r="H53" s="46" t="s">
        <v>4</v>
      </c>
      <c r="I53" s="46" t="s">
        <v>4</v>
      </c>
      <c r="J53" s="46" t="s">
        <v>4</v>
      </c>
      <c r="K53" s="46" t="s">
        <v>4</v>
      </c>
      <c r="L53" s="46" t="s">
        <v>4</v>
      </c>
      <c r="M53" s="46" t="s">
        <v>4</v>
      </c>
      <c r="N53" s="46" t="s">
        <v>4</v>
      </c>
      <c r="O53" s="46" t="s">
        <v>4</v>
      </c>
      <c r="P53" s="46" t="s">
        <v>4</v>
      </c>
      <c r="Q53" s="46" t="s">
        <v>4</v>
      </c>
      <c r="R53" s="46" t="s">
        <v>4</v>
      </c>
      <c r="S53" s="46" t="s">
        <v>4</v>
      </c>
      <c r="T53" s="46" t="s">
        <v>4</v>
      </c>
      <c r="U53" s="46" t="s">
        <v>4</v>
      </c>
      <c r="V53" s="46" t="s">
        <v>4</v>
      </c>
      <c r="W53" s="46" t="s">
        <v>4</v>
      </c>
      <c r="X53" s="46" t="s">
        <v>4</v>
      </c>
      <c r="Y53" s="46" t="s">
        <v>4</v>
      </c>
      <c r="Z53" s="46" t="s">
        <v>4</v>
      </c>
      <c r="AA53" s="46" t="s">
        <v>4</v>
      </c>
      <c r="AB53" s="46" t="s">
        <v>4</v>
      </c>
      <c r="AC53" s="46">
        <f>100*'en millions de francs'!AC53/'en millions de francs'!AB53-100</f>
        <v>2.3432552248258389</v>
      </c>
      <c r="AD53" s="46">
        <f>100*'en millions de francs'!AD53/'en millions de francs'!AC53-100</f>
        <v>1.7326732673267458</v>
      </c>
      <c r="AE53" s="46">
        <f>100*'en millions de francs'!AE53/'en millions de francs'!AD53-100</f>
        <v>4.7445255474452779</v>
      </c>
      <c r="AF53" s="46">
        <f>100*'en millions de francs'!AF53/'en millions de francs'!AE53-100</f>
        <v>8.8940072365999896</v>
      </c>
      <c r="AG53" s="46">
        <f>100*'en millions de francs'!AG53/'en millions de francs'!AF53-100</f>
        <v>0.69307154410795135</v>
      </c>
      <c r="AH53" s="46">
        <f>100*'en millions de francs'!AH53/'en millions de francs'!AG53-100</f>
        <v>0.9891169063736811</v>
      </c>
      <c r="AI53" s="46">
        <v>1.4535507904703167</v>
      </c>
    </row>
    <row r="54" spans="1:35" x14ac:dyDescent="0.2">
      <c r="A54" s="13" t="str">
        <f>IF('en millions de francs'!A54="","",'en millions de francs'!A54)</f>
        <v>I</v>
      </c>
      <c r="B54" s="13" t="str">
        <f>IF('en millions de francs'!B54="","",'en millions de francs'!B54)</f>
        <v>Etat comme prestataire de services</v>
      </c>
      <c r="C54" s="44"/>
      <c r="D54" s="44">
        <f>100*'en millions de francs'!D54/'en millions de francs'!C54-100</f>
        <v>9.4373626449299621</v>
      </c>
      <c r="E54" s="44">
        <f>100*'en millions de francs'!E54/'en millions de francs'!D54-100</f>
        <v>5.8934271001645158</v>
      </c>
      <c r="F54" s="44">
        <f>100*'en millions de francs'!F54/'en millions de francs'!E54-100</f>
        <v>5.5487391833805759</v>
      </c>
      <c r="G54" s="44">
        <f>100*'en millions de francs'!G54/'en millions de francs'!F54-100</f>
        <v>10.566009563225109</v>
      </c>
      <c r="H54" s="44">
        <f>100*'en millions de francs'!H54/'en millions de francs'!G54-100</f>
        <v>22.677004299235733</v>
      </c>
      <c r="I54" s="44">
        <f>100*'en millions de francs'!I54/'en millions de francs'!H54-100</f>
        <v>-13.694215817887141</v>
      </c>
      <c r="J54" s="44">
        <f>100*'en millions de francs'!J54/'en millions de francs'!I54-100</f>
        <v>8.2823621354492758</v>
      </c>
      <c r="K54" s="44">
        <f>100*'en millions de francs'!K54/'en millions de francs'!J54-100</f>
        <v>4.6679098487421982</v>
      </c>
      <c r="L54" s="44">
        <f>100*'en millions de francs'!L54/'en millions de francs'!K54-100</f>
        <v>-3.0208042219526163</v>
      </c>
      <c r="M54" s="44">
        <f>100*'en millions de francs'!M54/'en millions de francs'!L54-100</f>
        <v>6.9450409643580855</v>
      </c>
      <c r="N54" s="44">
        <f>100*'en millions de francs'!N54/'en millions de francs'!M54-100</f>
        <v>-1.0120944735284922</v>
      </c>
      <c r="O54" s="44">
        <f>100*'en millions de francs'!O54/'en millions de francs'!N54-100</f>
        <v>-6.2211104709145104</v>
      </c>
      <c r="P54" s="44">
        <f>100*'en millions de francs'!P54/'en millions de francs'!O54-100</f>
        <v>0.53930683312479744</v>
      </c>
      <c r="Q54" s="44">
        <f>100*'en millions de francs'!Q54/'en millions de francs'!P54-100</f>
        <v>5.6771671386392626</v>
      </c>
      <c r="R54" s="44">
        <f>100*'en millions de francs'!R54/'en millions de francs'!Q54-100</f>
        <v>2.8164628377480909</v>
      </c>
      <c r="S54" s="44">
        <f>100*'en millions de francs'!S54/'en millions de francs'!R54-100</f>
        <v>4.0324481546623332</v>
      </c>
      <c r="T54" s="44">
        <f>100*'en millions de francs'!T54/'en millions de francs'!S54-100</f>
        <v>14.016456637260944</v>
      </c>
      <c r="U54" s="44">
        <f>100*'en millions de francs'!U54/'en millions de francs'!T54-100</f>
        <v>-0.65849033250876232</v>
      </c>
      <c r="V54" s="44">
        <f>100*'en millions de francs'!V54/'en millions de francs'!U54-100</f>
        <v>-0.26651917251182056</v>
      </c>
      <c r="W54" s="44">
        <f>100*'en millions de francs'!W54/'en millions de francs'!V54-100</f>
        <v>1.1183799791116655</v>
      </c>
      <c r="X54" s="44">
        <f>100*'en millions de francs'!X54/'en millions de francs'!W54-100</f>
        <v>2.3078767074017463</v>
      </c>
      <c r="Y54" s="44">
        <f>100*'en millions de francs'!Y54/'en millions de francs'!X54-100</f>
        <v>16.038955114450602</v>
      </c>
      <c r="Z54" s="44">
        <f>100*'en millions de francs'!Z54/'en millions de francs'!Y54-100</f>
        <v>6.587313562216778</v>
      </c>
      <c r="AA54" s="44">
        <f>100*'en millions de francs'!AA54/'en millions de francs'!Z54-100</f>
        <v>12.345294397303277</v>
      </c>
      <c r="AB54" s="44">
        <f>100*'en millions de francs'!AB54/'en millions de francs'!AA54-100</f>
        <v>-14.00140928348101</v>
      </c>
      <c r="AC54" s="47">
        <f>100*'en millions de francs'!AC54/'en millions de francs'!AB54-100</f>
        <v>-2.0921912754708671</v>
      </c>
      <c r="AD54" s="47">
        <f>100*'en millions de francs'!AD54/'en millions de francs'!AC54-100</f>
        <v>-1.6996555403004692</v>
      </c>
      <c r="AE54" s="47">
        <f>100*'en millions de francs'!AE54/'en millions de francs'!AD54-100</f>
        <v>3.6874928632813067</v>
      </c>
      <c r="AF54" s="47">
        <f>100*'en millions de francs'!AF54/'en millions de francs'!AE54-100</f>
        <v>-1.6592388196824714</v>
      </c>
      <c r="AG54" s="47">
        <f>100*'en millions de francs'!AG54/'en millions de francs'!AF54-100</f>
        <v>1.0241209410469168</v>
      </c>
      <c r="AH54" s="47">
        <f>100*'en millions de francs'!AH54/'en millions de francs'!AG54-100</f>
        <v>2.2645914024241165</v>
      </c>
      <c r="AI54" s="47">
        <v>4.2386395383699096</v>
      </c>
    </row>
    <row r="55" spans="1:35" x14ac:dyDescent="0.2">
      <c r="A55" s="15" t="str">
        <f>IF('en millions de francs'!A55="","",'en millions de francs'!A55)</f>
        <v>I1</v>
      </c>
      <c r="B55" s="15" t="str">
        <f>IF('en millions de francs'!B55="","",'en millions de francs'!B55)</f>
        <v>Confédération comme prestataire de services</v>
      </c>
      <c r="C55" s="45"/>
      <c r="D55" s="45"/>
      <c r="E55" s="45"/>
      <c r="F55" s="45"/>
      <c r="G55" s="45"/>
      <c r="H55" s="45" t="s">
        <v>4</v>
      </c>
      <c r="I55" s="45" t="s">
        <v>4</v>
      </c>
      <c r="J55" s="45" t="s">
        <v>4</v>
      </c>
      <c r="K55" s="45" t="s">
        <v>4</v>
      </c>
      <c r="L55" s="45" t="s">
        <v>4</v>
      </c>
      <c r="M55" s="45" t="s">
        <v>4</v>
      </c>
      <c r="N55" s="45" t="s">
        <v>4</v>
      </c>
      <c r="O55" s="45" t="s">
        <v>4</v>
      </c>
      <c r="P55" s="45" t="s">
        <v>4</v>
      </c>
      <c r="Q55" s="45" t="s">
        <v>4</v>
      </c>
      <c r="R55" s="45" t="s">
        <v>4</v>
      </c>
      <c r="S55" s="45" t="s">
        <v>4</v>
      </c>
      <c r="T55" s="45" t="s">
        <v>4</v>
      </c>
      <c r="U55" s="45" t="s">
        <v>4</v>
      </c>
      <c r="V55" s="45" t="s">
        <v>4</v>
      </c>
      <c r="W55" s="45" t="s">
        <v>4</v>
      </c>
      <c r="X55" s="45" t="s">
        <v>4</v>
      </c>
      <c r="Y55" s="45" t="s">
        <v>4</v>
      </c>
      <c r="Z55" s="45" t="s">
        <v>4</v>
      </c>
      <c r="AA55" s="45" t="s">
        <v>4</v>
      </c>
      <c r="AB55" s="45" t="s">
        <v>4</v>
      </c>
      <c r="AC55" s="45">
        <f>100*'en millions de francs'!AC55/'en millions de francs'!AB55-100</f>
        <v>-5.0831250194827788</v>
      </c>
      <c r="AD55" s="45">
        <f>100*'en millions de francs'!AD55/'en millions de francs'!AC55-100</f>
        <v>3.4686564268536983</v>
      </c>
      <c r="AE55" s="45">
        <f>100*'en millions de francs'!AE55/'en millions de francs'!AD55-100</f>
        <v>1.3081388056882872</v>
      </c>
      <c r="AF55" s="45">
        <f>100*'en millions de francs'!AF55/'en millions de francs'!AE55-100</f>
        <v>-6.7228659394014727</v>
      </c>
      <c r="AG55" s="45">
        <f>100*'en millions de francs'!AG55/'en millions de francs'!AF55-100</f>
        <v>-0.10789202194158065</v>
      </c>
      <c r="AH55" s="45">
        <f>100*'en millions de francs'!AH55/'en millions de francs'!AG55-100</f>
        <v>4.0936587058348834</v>
      </c>
      <c r="AI55" s="45">
        <v>13.533582701812406</v>
      </c>
    </row>
    <row r="56" spans="1:35" x14ac:dyDescent="0.2">
      <c r="A56" s="15" t="str">
        <f>IF('en millions de francs'!A56="","",'en millions de francs'!A56)</f>
        <v>I2</v>
      </c>
      <c r="B56" s="15" t="str">
        <f>IF('en millions de francs'!B56="","",'en millions de francs'!B56)</f>
        <v>Cantons comme prestataires de services</v>
      </c>
      <c r="C56" s="46"/>
      <c r="D56" s="46"/>
      <c r="E56" s="46"/>
      <c r="F56" s="46"/>
      <c r="G56" s="46"/>
      <c r="H56" s="46" t="s">
        <v>4</v>
      </c>
      <c r="I56" s="46" t="s">
        <v>4</v>
      </c>
      <c r="J56" s="46" t="s">
        <v>4</v>
      </c>
      <c r="K56" s="46" t="s">
        <v>4</v>
      </c>
      <c r="L56" s="46" t="s">
        <v>4</v>
      </c>
      <c r="M56" s="46" t="s">
        <v>4</v>
      </c>
      <c r="N56" s="46" t="s">
        <v>4</v>
      </c>
      <c r="O56" s="46" t="s">
        <v>4</v>
      </c>
      <c r="P56" s="46" t="s">
        <v>4</v>
      </c>
      <c r="Q56" s="46" t="s">
        <v>4</v>
      </c>
      <c r="R56" s="46" t="s">
        <v>4</v>
      </c>
      <c r="S56" s="46" t="s">
        <v>4</v>
      </c>
      <c r="T56" s="46" t="s">
        <v>4</v>
      </c>
      <c r="U56" s="46" t="s">
        <v>4</v>
      </c>
      <c r="V56" s="46" t="s">
        <v>4</v>
      </c>
      <c r="W56" s="46" t="s">
        <v>4</v>
      </c>
      <c r="X56" s="46" t="s">
        <v>4</v>
      </c>
      <c r="Y56" s="46" t="s">
        <v>4</v>
      </c>
      <c r="Z56" s="46" t="s">
        <v>4</v>
      </c>
      <c r="AA56" s="46" t="s">
        <v>4</v>
      </c>
      <c r="AB56" s="46" t="s">
        <v>4</v>
      </c>
      <c r="AC56" s="45">
        <f>100*'en millions de francs'!AC56/'en millions de francs'!AB56-100</f>
        <v>-1.242314384698787</v>
      </c>
      <c r="AD56" s="45">
        <f>100*'en millions de francs'!AD56/'en millions de francs'!AC56-100</f>
        <v>-4.7255608028481078</v>
      </c>
      <c r="AE56" s="45">
        <f>100*'en millions de francs'!AE56/'en millions de francs'!AD56-100</f>
        <v>0.42306127604116739</v>
      </c>
      <c r="AF56" s="45">
        <f>100*'en millions de francs'!AF56/'en millions de francs'!AE56-100</f>
        <v>6.8329448176312297</v>
      </c>
      <c r="AG56" s="45">
        <f>100*'en millions de francs'!AG56/'en millions de francs'!AF56-100</f>
        <v>2.3031505969121326</v>
      </c>
      <c r="AH56" s="45">
        <f>100*'en millions de francs'!AH56/'en millions de francs'!AG56-100</f>
        <v>5.4316309577871067</v>
      </c>
      <c r="AI56" s="45">
        <v>0.52721957171311828</v>
      </c>
    </row>
    <row r="57" spans="1:35" x14ac:dyDescent="0.2">
      <c r="A57" s="15" t="str">
        <f>IF('en millions de francs'!A57="","",'en millions de francs'!A57)</f>
        <v>I3</v>
      </c>
      <c r="B57" s="15" t="str">
        <f>IF('en millions de francs'!B57="","",'en millions de francs'!B57)</f>
        <v>Communes comme prestataires de services</v>
      </c>
      <c r="C57" s="46"/>
      <c r="D57" s="46"/>
      <c r="E57" s="46"/>
      <c r="F57" s="46"/>
      <c r="G57" s="46"/>
      <c r="H57" s="46" t="s">
        <v>4</v>
      </c>
      <c r="I57" s="46" t="s">
        <v>4</v>
      </c>
      <c r="J57" s="46" t="s">
        <v>4</v>
      </c>
      <c r="K57" s="46" t="s">
        <v>4</v>
      </c>
      <c r="L57" s="46" t="s">
        <v>4</v>
      </c>
      <c r="M57" s="46" t="s">
        <v>4</v>
      </c>
      <c r="N57" s="46" t="s">
        <v>4</v>
      </c>
      <c r="O57" s="46" t="s">
        <v>4</v>
      </c>
      <c r="P57" s="46" t="s">
        <v>4</v>
      </c>
      <c r="Q57" s="46" t="s">
        <v>4</v>
      </c>
      <c r="R57" s="46" t="s">
        <v>4</v>
      </c>
      <c r="S57" s="46" t="s">
        <v>4</v>
      </c>
      <c r="T57" s="46" t="s">
        <v>4</v>
      </c>
      <c r="U57" s="46" t="s">
        <v>4</v>
      </c>
      <c r="V57" s="46" t="s">
        <v>4</v>
      </c>
      <c r="W57" s="46" t="s">
        <v>4</v>
      </c>
      <c r="X57" s="46" t="s">
        <v>4</v>
      </c>
      <c r="Y57" s="46" t="s">
        <v>4</v>
      </c>
      <c r="Z57" s="46" t="s">
        <v>4</v>
      </c>
      <c r="AA57" s="46" t="s">
        <v>4</v>
      </c>
      <c r="AB57" s="46" t="s">
        <v>4</v>
      </c>
      <c r="AC57" s="45">
        <f>100*'en millions de francs'!AC57/'en millions de francs'!AB57-100</f>
        <v>-3.6454942783876731E-3</v>
      </c>
      <c r="AD57" s="45">
        <f>100*'en millions de francs'!AD57/'en millions de francs'!AC57-100</f>
        <v>-1.968229046758097</v>
      </c>
      <c r="AE57" s="45">
        <f>100*'en millions de francs'!AE57/'en millions de francs'!AD57-100</f>
        <v>12.897389692160402</v>
      </c>
      <c r="AF57" s="45">
        <f>100*'en millions de francs'!AF57/'en millions de francs'!AE57-100</f>
        <v>-10.275568795864046</v>
      </c>
      <c r="AG57" s="45">
        <f>100*'en millions de francs'!AG57/'en millions de francs'!AF57-100</f>
        <v>-0.21638320033396496</v>
      </c>
      <c r="AH57" s="45">
        <f>100*'en millions de francs'!AH57/'en millions de francs'!AG57-100</f>
        <v>-6.429103959633423</v>
      </c>
      <c r="AI57" s="45">
        <v>0.66995726709338044</v>
      </c>
    </row>
    <row r="58" spans="1:35" x14ac:dyDescent="0.2">
      <c r="A58" s="13" t="str">
        <f>IF('en millions de francs'!A58="","",'en millions de francs'!A58)</f>
        <v>J</v>
      </c>
      <c r="B58" s="13" t="str">
        <f>IF('en millions de francs'!B58="","",'en millions de francs'!B58)</f>
        <v>Assureurs comme prestataires de services</v>
      </c>
      <c r="C58" s="44"/>
      <c r="D58" s="44">
        <f>100*'en millions de francs'!D58/'en millions de francs'!C58-100</f>
        <v>7.6738007681559282</v>
      </c>
      <c r="E58" s="44">
        <f>100*'en millions de francs'!E58/'en millions de francs'!D58-100</f>
        <v>7.1791920750431331</v>
      </c>
      <c r="F58" s="44">
        <f>100*'en millions de francs'!F58/'en millions de francs'!E58-100</f>
        <v>8.1507118385474797</v>
      </c>
      <c r="G58" s="44">
        <f>100*'en millions de francs'!G58/'en millions de francs'!F58-100</f>
        <v>13.139752905307617</v>
      </c>
      <c r="H58" s="44">
        <f>100*'en millions de francs'!H58/'en millions de francs'!G58-100</f>
        <v>11.243072469063264</v>
      </c>
      <c r="I58" s="44">
        <f>100*'en millions de francs'!I58/'en millions de francs'!H58-100</f>
        <v>17.591317799155206</v>
      </c>
      <c r="J58" s="44">
        <f>100*'en millions de francs'!J58/'en millions de francs'!I58-100</f>
        <v>6.6806319634359994</v>
      </c>
      <c r="K58" s="44">
        <f>100*'en millions de francs'!K58/'en millions de francs'!J58-100</f>
        <v>4.3119294347016108</v>
      </c>
      <c r="L58" s="44">
        <f>100*'en millions de francs'!L58/'en millions de francs'!K58-100</f>
        <v>-2.2083772148690741</v>
      </c>
      <c r="M58" s="44">
        <f>100*'en millions de francs'!M58/'en millions de francs'!L58-100</f>
        <v>6.2923831394625296</v>
      </c>
      <c r="N58" s="44">
        <f>100*'en millions de francs'!N58/'en millions de francs'!M58-100</f>
        <v>14.269827491927742</v>
      </c>
      <c r="O58" s="44">
        <f>100*'en millions de francs'!O58/'en millions de francs'!N58-100</f>
        <v>2.491293734164401</v>
      </c>
      <c r="P58" s="44">
        <f>100*'en millions de francs'!P58/'en millions de francs'!O58-100</f>
        <v>3.8857853889689693</v>
      </c>
      <c r="Q58" s="44">
        <f>100*'en millions de francs'!Q58/'en millions de francs'!P58-100</f>
        <v>-0.36431109332121991</v>
      </c>
      <c r="R58" s="44">
        <f>100*'en millions de francs'!R58/'en millions de francs'!Q58-100</f>
        <v>0.76878342747750139</v>
      </c>
      <c r="S58" s="44">
        <f>100*'en millions de francs'!S58/'en millions de francs'!R58-100</f>
        <v>2.5772379263058269</v>
      </c>
      <c r="T58" s="44">
        <f>100*'en millions de francs'!T58/'en millions de francs'!S58-100</f>
        <v>-0.56851114694914884</v>
      </c>
      <c r="U58" s="44">
        <f>100*'en millions de francs'!U58/'en millions de francs'!T58-100</f>
        <v>4.3197142322077156</v>
      </c>
      <c r="V58" s="44">
        <f>100*'en millions de francs'!V58/'en millions de francs'!U58-100</f>
        <v>6.2581238801209622</v>
      </c>
      <c r="W58" s="44">
        <f>100*'en millions de francs'!W58/'en millions de francs'!V58-100</f>
        <v>-0.2651599289472415</v>
      </c>
      <c r="X58" s="44">
        <f>100*'en millions de francs'!X58/'en millions de francs'!W58-100</f>
        <v>5.405225168593887</v>
      </c>
      <c r="Y58" s="44">
        <f>100*'en millions de francs'!Y58/'en millions de francs'!X58-100</f>
        <v>3.3552442533337086</v>
      </c>
      <c r="Z58" s="44">
        <f>100*'en millions de francs'!Z58/'en millions de francs'!Y58-100</f>
        <v>7.6460380354560158</v>
      </c>
      <c r="AA58" s="44">
        <f>100*'en millions de francs'!AA58/'en millions de francs'!Z58-100</f>
        <v>1.4730084627497604</v>
      </c>
      <c r="AB58" s="44">
        <f>100*'en millions de francs'!AB58/'en millions de francs'!AA58-100</f>
        <v>4.706846711398029</v>
      </c>
      <c r="AC58" s="47">
        <f>100*'en millions de francs'!AC58/'en millions de francs'!AB58-100</f>
        <v>2.6107402653831286</v>
      </c>
      <c r="AD58" s="47">
        <f>100*'en millions de francs'!AD58/'en millions de francs'!AC58-100</f>
        <v>-3.3385928128526388</v>
      </c>
      <c r="AE58" s="47">
        <f>100*'en millions de francs'!AE58/'en millions de francs'!AD58-100</f>
        <v>-2.3541790894911827</v>
      </c>
      <c r="AF58" s="47">
        <f>100*'en millions de francs'!AF58/'en millions de francs'!AE58-100</f>
        <v>1.9415528764499754</v>
      </c>
      <c r="AG58" s="47">
        <f>100*'en millions de francs'!AG58/'en millions de francs'!AF58-100</f>
        <v>2.8957501538065031</v>
      </c>
      <c r="AH58" s="47">
        <f>100*'en millions de francs'!AH58/'en millions de francs'!AG58-100</f>
        <v>5.9945893795416509</v>
      </c>
      <c r="AI58" s="47">
        <v>1.2331755187728817</v>
      </c>
    </row>
    <row r="59" spans="1:35" x14ac:dyDescent="0.2">
      <c r="A59" s="15" t="str">
        <f>IF('en millions de francs'!A59="","",'en millions de francs'!A59)</f>
        <v>J1</v>
      </c>
      <c r="B59" s="15" t="str">
        <f>IF('en millions de francs'!B59="","",'en millions de francs'!B59)</f>
        <v>AVS comme prestataire de services</v>
      </c>
      <c r="C59" s="45"/>
      <c r="D59" s="45"/>
      <c r="E59" s="45"/>
      <c r="F59" s="45"/>
      <c r="G59" s="45"/>
      <c r="H59" s="45" t="s">
        <v>4</v>
      </c>
      <c r="I59" s="45" t="s">
        <v>4</v>
      </c>
      <c r="J59" s="45" t="s">
        <v>4</v>
      </c>
      <c r="K59" s="45" t="s">
        <v>4</v>
      </c>
      <c r="L59" s="45" t="s">
        <v>4</v>
      </c>
      <c r="M59" s="45" t="s">
        <v>4</v>
      </c>
      <c r="N59" s="45" t="s">
        <v>4</v>
      </c>
      <c r="O59" s="45" t="s">
        <v>4</v>
      </c>
      <c r="P59" s="45" t="s">
        <v>4</v>
      </c>
      <c r="Q59" s="45" t="s">
        <v>4</v>
      </c>
      <c r="R59" s="45" t="s">
        <v>4</v>
      </c>
      <c r="S59" s="45" t="s">
        <v>4</v>
      </c>
      <c r="T59" s="45" t="s">
        <v>4</v>
      </c>
      <c r="U59" s="45" t="s">
        <v>4</v>
      </c>
      <c r="V59" s="45" t="s">
        <v>4</v>
      </c>
      <c r="W59" s="45" t="s">
        <v>4</v>
      </c>
      <c r="X59" s="45" t="s">
        <v>4</v>
      </c>
      <c r="Y59" s="45" t="s">
        <v>4</v>
      </c>
      <c r="Z59" s="45" t="s">
        <v>4</v>
      </c>
      <c r="AA59" s="45" t="s">
        <v>4</v>
      </c>
      <c r="AB59" s="45" t="s">
        <v>4</v>
      </c>
      <c r="AC59" s="45" t="s">
        <v>4</v>
      </c>
      <c r="AD59" s="45" t="s">
        <v>4</v>
      </c>
      <c r="AE59" s="45" t="s">
        <v>4</v>
      </c>
      <c r="AF59" s="45" t="s">
        <v>4</v>
      </c>
      <c r="AG59" s="45" t="s">
        <v>4</v>
      </c>
      <c r="AH59" s="45" t="s">
        <v>4</v>
      </c>
      <c r="AI59" s="45" t="s">
        <v>4</v>
      </c>
    </row>
    <row r="60" spans="1:35" x14ac:dyDescent="0.2">
      <c r="A60" s="15" t="str">
        <f>IF('en millions de francs'!A60="","",'en millions de francs'!A60)</f>
        <v>J2</v>
      </c>
      <c r="B60" s="15" t="str">
        <f>IF('en millions de francs'!B60="","",'en millions de francs'!B60)</f>
        <v>AI comme prestataire de services</v>
      </c>
      <c r="C60" s="46"/>
      <c r="D60" s="46"/>
      <c r="E60" s="46"/>
      <c r="F60" s="46"/>
      <c r="G60" s="46"/>
      <c r="H60" s="46" t="s">
        <v>4</v>
      </c>
      <c r="I60" s="46" t="s">
        <v>4</v>
      </c>
      <c r="J60" s="46" t="s">
        <v>4</v>
      </c>
      <c r="K60" s="46" t="s">
        <v>4</v>
      </c>
      <c r="L60" s="46" t="s">
        <v>4</v>
      </c>
      <c r="M60" s="46" t="s">
        <v>4</v>
      </c>
      <c r="N60" s="46" t="s">
        <v>4</v>
      </c>
      <c r="O60" s="46" t="s">
        <v>4</v>
      </c>
      <c r="P60" s="46" t="s">
        <v>4</v>
      </c>
      <c r="Q60" s="46" t="s">
        <v>4</v>
      </c>
      <c r="R60" s="46" t="s">
        <v>4</v>
      </c>
      <c r="S60" s="46" t="s">
        <v>4</v>
      </c>
      <c r="T60" s="46" t="s">
        <v>4</v>
      </c>
      <c r="U60" s="46" t="s">
        <v>4</v>
      </c>
      <c r="V60" s="46" t="s">
        <v>4</v>
      </c>
      <c r="W60" s="46" t="s">
        <v>4</v>
      </c>
      <c r="X60" s="46" t="s">
        <v>4</v>
      </c>
      <c r="Y60" s="46" t="s">
        <v>4</v>
      </c>
      <c r="Z60" s="46" t="s">
        <v>4</v>
      </c>
      <c r="AA60" s="46" t="s">
        <v>4</v>
      </c>
      <c r="AB60" s="46" t="s">
        <v>4</v>
      </c>
      <c r="AC60" s="46">
        <f>100*'en millions de francs'!AC60/'en millions de francs'!AB60-100</f>
        <v>-0.16391614279879718</v>
      </c>
      <c r="AD60" s="46">
        <f>100*'en millions de francs'!AD60/'en millions de francs'!AC60-100</f>
        <v>7.6976386807040598</v>
      </c>
      <c r="AE60" s="46">
        <f>100*'en millions de francs'!AE60/'en millions de francs'!AD60-100</f>
        <v>1.4683047881359528</v>
      </c>
      <c r="AF60" s="46">
        <f>100*'en millions de francs'!AF60/'en millions de francs'!AE60-100</f>
        <v>2.0409595248012664</v>
      </c>
      <c r="AG60" s="46">
        <f>100*'en millions de francs'!AG60/'en millions de francs'!AF60-100</f>
        <v>1.6709686545462432</v>
      </c>
      <c r="AH60" s="46">
        <f>100*'en millions de francs'!AH60/'en millions de francs'!AG60-100</f>
        <v>9.1063966867707791E-2</v>
      </c>
      <c r="AI60" s="46">
        <v>1.7754080848855409</v>
      </c>
    </row>
    <row r="61" spans="1:35" x14ac:dyDescent="0.2">
      <c r="A61" s="15" t="str">
        <f>IF('en millions de francs'!A61="","",'en millions de francs'!A61)</f>
        <v>J3</v>
      </c>
      <c r="B61" s="15" t="str">
        <f>IF('en millions de francs'!B61="","",'en millions de francs'!B61)</f>
        <v>Assureurs-accidents comme prestataires de services</v>
      </c>
      <c r="C61" s="46"/>
      <c r="D61" s="46"/>
      <c r="E61" s="46"/>
      <c r="F61" s="46"/>
      <c r="G61" s="46"/>
      <c r="H61" s="46" t="s">
        <v>4</v>
      </c>
      <c r="I61" s="46" t="s">
        <v>4</v>
      </c>
      <c r="J61" s="46" t="s">
        <v>4</v>
      </c>
      <c r="K61" s="46" t="s">
        <v>4</v>
      </c>
      <c r="L61" s="46" t="s">
        <v>4</v>
      </c>
      <c r="M61" s="46" t="s">
        <v>4</v>
      </c>
      <c r="N61" s="46" t="s">
        <v>4</v>
      </c>
      <c r="O61" s="46" t="s">
        <v>4</v>
      </c>
      <c r="P61" s="46" t="s">
        <v>4</v>
      </c>
      <c r="Q61" s="46" t="s">
        <v>4</v>
      </c>
      <c r="R61" s="46" t="s">
        <v>4</v>
      </c>
      <c r="S61" s="46" t="s">
        <v>4</v>
      </c>
      <c r="T61" s="46" t="s">
        <v>4</v>
      </c>
      <c r="U61" s="46" t="s">
        <v>4</v>
      </c>
      <c r="V61" s="46" t="s">
        <v>4</v>
      </c>
      <c r="W61" s="46" t="s">
        <v>4</v>
      </c>
      <c r="X61" s="46" t="s">
        <v>4</v>
      </c>
      <c r="Y61" s="46" t="s">
        <v>4</v>
      </c>
      <c r="Z61" s="46" t="s">
        <v>4</v>
      </c>
      <c r="AA61" s="46" t="s">
        <v>4</v>
      </c>
      <c r="AB61" s="46" t="s">
        <v>4</v>
      </c>
      <c r="AC61" s="45">
        <f>100*'en millions de francs'!AC61/'en millions de francs'!AB61-100</f>
        <v>5.4590868963938277</v>
      </c>
      <c r="AD61" s="45">
        <f>100*'en millions de francs'!AD61/'en millions de francs'!AC61-100</f>
        <v>14.490013719476536</v>
      </c>
      <c r="AE61" s="45">
        <f>100*'en millions de francs'!AE61/'en millions de francs'!AD61-100</f>
        <v>3.7631662153620766</v>
      </c>
      <c r="AF61" s="45">
        <f>100*'en millions de francs'!AF61/'en millions de francs'!AE61-100</f>
        <v>-2.6698680518697557</v>
      </c>
      <c r="AG61" s="45">
        <f>100*'en millions de francs'!AG61/'en millions de francs'!AF61-100</f>
        <v>9.4530387936496112</v>
      </c>
      <c r="AH61" s="45">
        <f>100*'en millions de francs'!AH61/'en millions de francs'!AG61-100</f>
        <v>28.689221497046276</v>
      </c>
      <c r="AI61" s="45">
        <v>-26.897002050692421</v>
      </c>
    </row>
    <row r="62" spans="1:35" x14ac:dyDescent="0.2">
      <c r="A62" s="15" t="str">
        <f>IF('en millions de francs'!A62="","",'en millions de francs'!A62)</f>
        <v>J4</v>
      </c>
      <c r="B62" s="15" t="str">
        <f>IF('en millions de francs'!B62="","",'en millions de francs'!B62)</f>
        <v>Assurance-militaire comme prestataire de services</v>
      </c>
      <c r="C62" s="46"/>
      <c r="D62" s="46"/>
      <c r="E62" s="46"/>
      <c r="F62" s="46"/>
      <c r="G62" s="46"/>
      <c r="H62" s="46" t="s">
        <v>4</v>
      </c>
      <c r="I62" s="46" t="s">
        <v>4</v>
      </c>
      <c r="J62" s="46" t="s">
        <v>4</v>
      </c>
      <c r="K62" s="46" t="s">
        <v>4</v>
      </c>
      <c r="L62" s="46" t="s">
        <v>4</v>
      </c>
      <c r="M62" s="46" t="s">
        <v>4</v>
      </c>
      <c r="N62" s="46" t="s">
        <v>4</v>
      </c>
      <c r="O62" s="46" t="s">
        <v>4</v>
      </c>
      <c r="P62" s="46" t="s">
        <v>4</v>
      </c>
      <c r="Q62" s="46" t="s">
        <v>4</v>
      </c>
      <c r="R62" s="46" t="s">
        <v>4</v>
      </c>
      <c r="S62" s="46" t="s">
        <v>4</v>
      </c>
      <c r="T62" s="46" t="s">
        <v>4</v>
      </c>
      <c r="U62" s="46" t="s">
        <v>4</v>
      </c>
      <c r="V62" s="46" t="s">
        <v>4</v>
      </c>
      <c r="W62" s="46" t="s">
        <v>4</v>
      </c>
      <c r="X62" s="46" t="s">
        <v>4</v>
      </c>
      <c r="Y62" s="46" t="s">
        <v>4</v>
      </c>
      <c r="Z62" s="46" t="s">
        <v>4</v>
      </c>
      <c r="AA62" s="46" t="s">
        <v>4</v>
      </c>
      <c r="AB62" s="46" t="s">
        <v>4</v>
      </c>
      <c r="AC62" s="45" t="s">
        <v>4</v>
      </c>
      <c r="AD62" s="45" t="s">
        <v>4</v>
      </c>
      <c r="AE62" s="45" t="s">
        <v>4</v>
      </c>
      <c r="AF62" s="45" t="s">
        <v>4</v>
      </c>
      <c r="AG62" s="45" t="s">
        <v>4</v>
      </c>
      <c r="AH62" s="45" t="s">
        <v>4</v>
      </c>
      <c r="AI62" s="45" t="s">
        <v>4</v>
      </c>
    </row>
    <row r="63" spans="1:35" x14ac:dyDescent="0.2">
      <c r="A63" s="15" t="str">
        <f>IF('en millions de francs'!A63="","",'en millions de francs'!A63)</f>
        <v>J5</v>
      </c>
      <c r="B63" s="15" t="str">
        <f>IF('en millions de francs'!B63="","",'en millions de francs'!B63)</f>
        <v>Assureurs-maladie obligatoire comme prestataires de services</v>
      </c>
      <c r="C63" s="46"/>
      <c r="D63" s="46"/>
      <c r="E63" s="46"/>
      <c r="F63" s="46"/>
      <c r="G63" s="46"/>
      <c r="H63" s="46" t="s">
        <v>4</v>
      </c>
      <c r="I63" s="46" t="s">
        <v>4</v>
      </c>
      <c r="J63" s="46" t="s">
        <v>4</v>
      </c>
      <c r="K63" s="46" t="s">
        <v>4</v>
      </c>
      <c r="L63" s="46" t="s">
        <v>4</v>
      </c>
      <c r="M63" s="46" t="s">
        <v>4</v>
      </c>
      <c r="N63" s="46" t="s">
        <v>4</v>
      </c>
      <c r="O63" s="46" t="s">
        <v>4</v>
      </c>
      <c r="P63" s="46" t="s">
        <v>4</v>
      </c>
      <c r="Q63" s="46" t="s">
        <v>4</v>
      </c>
      <c r="R63" s="46" t="s">
        <v>4</v>
      </c>
      <c r="S63" s="46" t="s">
        <v>4</v>
      </c>
      <c r="T63" s="46" t="s">
        <v>4</v>
      </c>
      <c r="U63" s="46" t="s">
        <v>4</v>
      </c>
      <c r="V63" s="46" t="s">
        <v>4</v>
      </c>
      <c r="W63" s="46" t="s">
        <v>4</v>
      </c>
      <c r="X63" s="46" t="s">
        <v>4</v>
      </c>
      <c r="Y63" s="46" t="s">
        <v>4</v>
      </c>
      <c r="Z63" s="46" t="s">
        <v>4</v>
      </c>
      <c r="AA63" s="46" t="s">
        <v>4</v>
      </c>
      <c r="AB63" s="46" t="s">
        <v>4</v>
      </c>
      <c r="AC63" s="46">
        <f>100*'en millions de francs'!AC63/'en millions de francs'!AB63-100</f>
        <v>6.3299415759320823</v>
      </c>
      <c r="AD63" s="46">
        <f>100*'en millions de francs'!AD63/'en millions de francs'!AC63-100</f>
        <v>2.9440675883556651</v>
      </c>
      <c r="AE63" s="46">
        <f>100*'en millions de francs'!AE63/'en millions de francs'!AD63-100</f>
        <v>3.1653204131256132</v>
      </c>
      <c r="AF63" s="46">
        <f>100*'en millions de francs'!AF63/'en millions de francs'!AE63-100</f>
        <v>1.3756261042674254</v>
      </c>
      <c r="AG63" s="46">
        <f>100*'en millions de francs'!AG63/'en millions de francs'!AF63-100</f>
        <v>0</v>
      </c>
      <c r="AH63" s="46">
        <f>100*'en millions de francs'!AH63/'en millions de francs'!AG63-100</f>
        <v>4.0096067753049169</v>
      </c>
      <c r="AI63" s="46">
        <v>6.1720503394560069</v>
      </c>
    </row>
    <row r="64" spans="1:35" x14ac:dyDescent="0.2">
      <c r="A64" s="15" t="str">
        <f>IF('en millions de francs'!A64="","",'en millions de francs'!A64)</f>
        <v>J6</v>
      </c>
      <c r="B64" s="15" t="str">
        <f>IF('en millions de francs'!B64="","",'en millions de francs'!B64)</f>
        <v>Assureurs-maladie privés comme prestataires de services</v>
      </c>
      <c r="C64" s="46"/>
      <c r="D64" s="46"/>
      <c r="E64" s="46"/>
      <c r="F64" s="46"/>
      <c r="G64" s="46"/>
      <c r="H64" s="46" t="s">
        <v>4</v>
      </c>
      <c r="I64" s="46" t="s">
        <v>4</v>
      </c>
      <c r="J64" s="46" t="s">
        <v>4</v>
      </c>
      <c r="K64" s="46" t="s">
        <v>4</v>
      </c>
      <c r="L64" s="46" t="s">
        <v>4</v>
      </c>
      <c r="M64" s="46" t="s">
        <v>4</v>
      </c>
      <c r="N64" s="46" t="s">
        <v>4</v>
      </c>
      <c r="O64" s="46" t="s">
        <v>4</v>
      </c>
      <c r="P64" s="46" t="s">
        <v>4</v>
      </c>
      <c r="Q64" s="46" t="s">
        <v>4</v>
      </c>
      <c r="R64" s="46" t="s">
        <v>4</v>
      </c>
      <c r="S64" s="46" t="s">
        <v>4</v>
      </c>
      <c r="T64" s="46" t="s">
        <v>4</v>
      </c>
      <c r="U64" s="46" t="s">
        <v>4</v>
      </c>
      <c r="V64" s="46" t="s">
        <v>4</v>
      </c>
      <c r="W64" s="46" t="s">
        <v>4</v>
      </c>
      <c r="X64" s="46" t="s">
        <v>4</v>
      </c>
      <c r="Y64" s="46" t="s">
        <v>4</v>
      </c>
      <c r="Z64" s="46" t="s">
        <v>4</v>
      </c>
      <c r="AA64" s="46" t="s">
        <v>4</v>
      </c>
      <c r="AB64" s="46" t="s">
        <v>4</v>
      </c>
      <c r="AC64" s="45">
        <f>100*'en millions de francs'!AC64/'en millions de francs'!AB64-100</f>
        <v>-1.8419379982771176</v>
      </c>
      <c r="AD64" s="45">
        <f>100*'en millions de francs'!AD64/'en millions de francs'!AC64-100</f>
        <v>-19.861432178219374</v>
      </c>
      <c r="AE64" s="45">
        <f>100*'en millions de francs'!AE64/'en millions de francs'!AD64-100</f>
        <v>-16.125220649399637</v>
      </c>
      <c r="AF64" s="45">
        <f>100*'en millions de francs'!AF64/'en millions de francs'!AE64-100</f>
        <v>4.7406460360488722</v>
      </c>
      <c r="AG64" s="45">
        <f>100*'en millions de francs'!AG64/'en millions de francs'!AF64-100</f>
        <v>7.9030095642656448</v>
      </c>
      <c r="AH64" s="45">
        <f>100*'en millions de francs'!AH64/'en millions de francs'!AG64-100</f>
        <v>5.9814253514786486</v>
      </c>
      <c r="AI64" s="45">
        <v>2.0391671791557542</v>
      </c>
    </row>
    <row r="65" spans="1:35" x14ac:dyDescent="0.2">
      <c r="A65" s="13" t="str">
        <f>IF('en millions de francs'!A65="","",'en millions de francs'!A65)</f>
        <v>K</v>
      </c>
      <c r="B65" s="13" t="str">
        <f>IF('en millions de francs'!B65="","",'en millions de francs'!B65)</f>
        <v>Reste du monde (importations)</v>
      </c>
      <c r="C65" s="44"/>
      <c r="D65" s="44">
        <f>100*'en millions de francs'!D65/'en millions de francs'!C65-100</f>
        <v>6.229071118675833</v>
      </c>
      <c r="E65" s="44">
        <f>100*'en millions de francs'!E65/'en millions de francs'!D65-100</f>
        <v>1.2680190777731326</v>
      </c>
      <c r="F65" s="44">
        <f>100*'en millions de francs'!F65/'en millions de francs'!E65-100</f>
        <v>5.6196396757109142</v>
      </c>
      <c r="G65" s="44">
        <f>100*'en millions de francs'!G65/'en millions de francs'!F65-100</f>
        <v>4.0362954790073786</v>
      </c>
      <c r="H65" s="44">
        <f>100*'en millions de francs'!H65/'en millions de francs'!G65-100</f>
        <v>7.5641162385799561</v>
      </c>
      <c r="I65" s="44">
        <f>100*'en millions de francs'!I65/'en millions de francs'!H65-100</f>
        <v>9.1078353299986787</v>
      </c>
      <c r="J65" s="44">
        <f>100*'en millions de francs'!J65/'en millions de francs'!I65-100</f>
        <v>4.2452940717601848</v>
      </c>
      <c r="K65" s="44">
        <f>100*'en millions de francs'!K65/'en millions de francs'!J65-100</f>
        <v>3.3003061441824713</v>
      </c>
      <c r="L65" s="44">
        <f>100*'en millions de francs'!L65/'en millions de francs'!K65-100</f>
        <v>5.6191801157392547</v>
      </c>
      <c r="M65" s="44">
        <f>100*'en millions de francs'!M65/'en millions de francs'!L65-100</f>
        <v>4.3686982192974284</v>
      </c>
      <c r="N65" s="44">
        <f>100*'en millions de francs'!N65/'en millions de francs'!M65-100</f>
        <v>3.062455149846528</v>
      </c>
      <c r="O65" s="44">
        <f>100*'en millions de francs'!O65/'en millions de francs'!N65-100</f>
        <v>2.5038128567272793</v>
      </c>
      <c r="P65" s="44">
        <f>100*'en millions de francs'!P65/'en millions de francs'!O65-100</f>
        <v>2.1885635949531235</v>
      </c>
      <c r="Q65" s="44">
        <f>100*'en millions de francs'!Q65/'en millions de francs'!P65-100</f>
        <v>2.2219039475086078</v>
      </c>
      <c r="R65" s="44">
        <f>100*'en millions de francs'!R65/'en millions de francs'!Q65-100</f>
        <v>3.8086538207971188</v>
      </c>
      <c r="S65" s="44">
        <f>100*'en millions de francs'!S65/'en millions de francs'!R65-100</f>
        <v>3.9700370184630884</v>
      </c>
      <c r="T65" s="44">
        <f>100*'en millions de francs'!T65/'en millions de francs'!S65-100</f>
        <v>1.7941288854466109</v>
      </c>
      <c r="U65" s="44">
        <f>100*'en millions de francs'!U65/'en millions de francs'!T65-100</f>
        <v>5.2083476088085803</v>
      </c>
      <c r="V65" s="44">
        <f>100*'en millions de francs'!V65/'en millions de francs'!U65-100</f>
        <v>3.3245985220265339</v>
      </c>
      <c r="W65" s="44">
        <f>100*'en millions de francs'!W65/'en millions de francs'!V65-100</f>
        <v>1.7557588132444835</v>
      </c>
      <c r="X65" s="44">
        <f>100*'en millions de francs'!X65/'en millions de francs'!W65-100</f>
        <v>1.5559754317649919</v>
      </c>
      <c r="Y65" s="44">
        <f>100*'en millions de francs'!Y65/'en millions de francs'!X65-100</f>
        <v>3.658364854043711</v>
      </c>
      <c r="Z65" s="44">
        <f>100*'en millions de francs'!Z65/'en millions de francs'!Y65-100</f>
        <v>3.3327104284149982</v>
      </c>
      <c r="AA65" s="44">
        <f>100*'en millions de francs'!AA65/'en millions de francs'!Z65-100</f>
        <v>3.3602595646737257</v>
      </c>
      <c r="AB65" s="44">
        <f>100*'en millions de francs'!AB65/'en millions de francs'!AA65-100</f>
        <v>0.77760894390695512</v>
      </c>
      <c r="AC65" s="47">
        <f>100*'en millions de francs'!AC65/'en millions de francs'!AB65-100</f>
        <v>14.517722185466795</v>
      </c>
      <c r="AD65" s="47">
        <f>100*'en millions de francs'!AD65/'en millions de francs'!AC65-100</f>
        <v>-4.1535028319628964E-2</v>
      </c>
      <c r="AE65" s="47">
        <f>100*'en millions de francs'!AE65/'en millions de francs'!AD65-100</f>
        <v>8.2995828180758338</v>
      </c>
      <c r="AF65" s="47">
        <f>100*'en millions de francs'!AF65/'en millions de francs'!AE65-100</f>
        <v>4.3923180669222717</v>
      </c>
      <c r="AG65" s="47">
        <f>100*'en millions de francs'!AG65/'en millions de francs'!AF65-100</f>
        <v>14.107534488720376</v>
      </c>
      <c r="AH65" s="47">
        <f>100*'en millions de francs'!AH65/'en millions de francs'!AG65-100</f>
        <v>18.688105419345476</v>
      </c>
      <c r="AI65" s="47">
        <v>4.3880403071410399</v>
      </c>
    </row>
    <row r="66" spans="1:35" x14ac:dyDescent="0.2">
      <c r="A66" s="15" t="str">
        <f>IF('en millions de francs'!A66="","",'en millions de francs'!A66)</f>
        <v>K1</v>
      </c>
      <c r="B66" s="15" t="str">
        <f>IF('en millions de francs'!B66="","",'en millions de francs'!B66)</f>
        <v>Importations, hôpitaux</v>
      </c>
      <c r="C66" s="45"/>
      <c r="D66" s="45"/>
      <c r="E66" s="45"/>
      <c r="F66" s="45"/>
      <c r="G66" s="45"/>
      <c r="H66" s="45" t="s">
        <v>4</v>
      </c>
      <c r="I66" s="45" t="s">
        <v>4</v>
      </c>
      <c r="J66" s="45" t="s">
        <v>4</v>
      </c>
      <c r="K66" s="45" t="s">
        <v>4</v>
      </c>
      <c r="L66" s="45" t="s">
        <v>4</v>
      </c>
      <c r="M66" s="45" t="s">
        <v>4</v>
      </c>
      <c r="N66" s="45" t="s">
        <v>4</v>
      </c>
      <c r="O66" s="45" t="s">
        <v>4</v>
      </c>
      <c r="P66" s="45" t="s">
        <v>4</v>
      </c>
      <c r="Q66" s="45" t="s">
        <v>4</v>
      </c>
      <c r="R66" s="45" t="s">
        <v>4</v>
      </c>
      <c r="S66" s="45" t="s">
        <v>4</v>
      </c>
      <c r="T66" s="45" t="s">
        <v>4</v>
      </c>
      <c r="U66" s="45" t="s">
        <v>4</v>
      </c>
      <c r="V66" s="45" t="s">
        <v>4</v>
      </c>
      <c r="W66" s="45" t="s">
        <v>4</v>
      </c>
      <c r="X66" s="45" t="s">
        <v>4</v>
      </c>
      <c r="Y66" s="45" t="s">
        <v>4</v>
      </c>
      <c r="Z66" s="45" t="s">
        <v>4</v>
      </c>
      <c r="AA66" s="45" t="s">
        <v>4</v>
      </c>
      <c r="AB66" s="45" t="s">
        <v>4</v>
      </c>
      <c r="AC66" s="45" t="s">
        <v>4</v>
      </c>
      <c r="AD66" s="45" t="s">
        <v>4</v>
      </c>
      <c r="AE66" s="45" t="s">
        <v>4</v>
      </c>
      <c r="AF66" s="45" t="s">
        <v>4</v>
      </c>
      <c r="AG66" s="45" t="s">
        <v>4</v>
      </c>
      <c r="AH66" s="45" t="s">
        <v>4</v>
      </c>
      <c r="AI66" s="45" t="s">
        <v>4</v>
      </c>
    </row>
    <row r="67" spans="1:35" x14ac:dyDescent="0.2">
      <c r="A67" s="15" t="str">
        <f>IF('en millions de francs'!A67="","",'en millions de francs'!A67)</f>
        <v>K2</v>
      </c>
      <c r="B67" s="15" t="str">
        <f>IF('en millions de francs'!B67="","",'en millions de francs'!B67)</f>
        <v>Importations, institutions médico-sociales</v>
      </c>
      <c r="C67" s="46"/>
      <c r="D67" s="46"/>
      <c r="E67" s="46"/>
      <c r="F67" s="46"/>
      <c r="G67" s="46"/>
      <c r="H67" s="46" t="s">
        <v>4</v>
      </c>
      <c r="I67" s="46" t="s">
        <v>4</v>
      </c>
      <c r="J67" s="46" t="s">
        <v>4</v>
      </c>
      <c r="K67" s="46" t="s">
        <v>4</v>
      </c>
      <c r="L67" s="46" t="s">
        <v>4</v>
      </c>
      <c r="M67" s="46" t="s">
        <v>4</v>
      </c>
      <c r="N67" s="46" t="s">
        <v>4</v>
      </c>
      <c r="O67" s="46" t="s">
        <v>4</v>
      </c>
      <c r="P67" s="46" t="s">
        <v>4</v>
      </c>
      <c r="Q67" s="46" t="s">
        <v>4</v>
      </c>
      <c r="R67" s="46" t="s">
        <v>4</v>
      </c>
      <c r="S67" s="46" t="s">
        <v>4</v>
      </c>
      <c r="T67" s="46" t="s">
        <v>4</v>
      </c>
      <c r="U67" s="46" t="s">
        <v>4</v>
      </c>
      <c r="V67" s="46" t="s">
        <v>4</v>
      </c>
      <c r="W67" s="46" t="s">
        <v>4</v>
      </c>
      <c r="X67" s="46" t="s">
        <v>4</v>
      </c>
      <c r="Y67" s="46" t="s">
        <v>4</v>
      </c>
      <c r="Z67" s="46" t="s">
        <v>4</v>
      </c>
      <c r="AA67" s="46" t="s">
        <v>4</v>
      </c>
      <c r="AB67" s="46" t="s">
        <v>4</v>
      </c>
      <c r="AC67" s="46" t="s">
        <v>4</v>
      </c>
      <c r="AD67" s="46" t="s">
        <v>4</v>
      </c>
      <c r="AE67" s="46" t="s">
        <v>4</v>
      </c>
      <c r="AF67" s="46" t="s">
        <v>4</v>
      </c>
      <c r="AG67" s="46" t="s">
        <v>4</v>
      </c>
      <c r="AH67" s="46" t="s">
        <v>4</v>
      </c>
      <c r="AI67" s="46" t="s">
        <v>4</v>
      </c>
    </row>
    <row r="68" spans="1:35" x14ac:dyDescent="0.2">
      <c r="A68" s="15" t="str">
        <f>IF('en millions de francs'!A68="","",'en millions de francs'!A68)</f>
        <v>K3</v>
      </c>
      <c r="B68" s="15" t="str">
        <f>IF('en millions de francs'!B68="","",'en millions de francs'!B68)</f>
        <v>Importations, cabinets médicaux</v>
      </c>
      <c r="C68" s="46"/>
      <c r="D68" s="46"/>
      <c r="E68" s="46"/>
      <c r="F68" s="46"/>
      <c r="G68" s="46"/>
      <c r="H68" s="46" t="s">
        <v>4</v>
      </c>
      <c r="I68" s="46" t="s">
        <v>4</v>
      </c>
      <c r="J68" s="46" t="s">
        <v>4</v>
      </c>
      <c r="K68" s="46" t="s">
        <v>4</v>
      </c>
      <c r="L68" s="46" t="s">
        <v>4</v>
      </c>
      <c r="M68" s="46" t="s">
        <v>4</v>
      </c>
      <c r="N68" s="46" t="s">
        <v>4</v>
      </c>
      <c r="O68" s="46" t="s">
        <v>4</v>
      </c>
      <c r="P68" s="46" t="s">
        <v>4</v>
      </c>
      <c r="Q68" s="46" t="s">
        <v>4</v>
      </c>
      <c r="R68" s="46" t="s">
        <v>4</v>
      </c>
      <c r="S68" s="46" t="s">
        <v>4</v>
      </c>
      <c r="T68" s="46" t="s">
        <v>4</v>
      </c>
      <c r="U68" s="46" t="s">
        <v>4</v>
      </c>
      <c r="V68" s="46" t="s">
        <v>4</v>
      </c>
      <c r="W68" s="46" t="s">
        <v>4</v>
      </c>
      <c r="X68" s="46" t="s">
        <v>4</v>
      </c>
      <c r="Y68" s="46" t="s">
        <v>4</v>
      </c>
      <c r="Z68" s="46" t="s">
        <v>4</v>
      </c>
      <c r="AA68" s="46" t="s">
        <v>4</v>
      </c>
      <c r="AB68" s="46" t="s">
        <v>4</v>
      </c>
      <c r="AC68" s="46" t="s">
        <v>4</v>
      </c>
      <c r="AD68" s="46" t="s">
        <v>4</v>
      </c>
      <c r="AE68" s="46" t="s">
        <v>4</v>
      </c>
      <c r="AF68" s="46" t="s">
        <v>4</v>
      </c>
      <c r="AG68" s="46" t="s">
        <v>4</v>
      </c>
      <c r="AH68" s="46" t="s">
        <v>4</v>
      </c>
      <c r="AI68" s="46" t="s">
        <v>4</v>
      </c>
    </row>
    <row r="69" spans="1:35" x14ac:dyDescent="0.2">
      <c r="A69" s="15" t="str">
        <f>IF('en millions de francs'!A69="","",'en millions de francs'!A69)</f>
        <v>K4</v>
      </c>
      <c r="B69" s="15" t="str">
        <f>IF('en millions de francs'!B69="","",'en millions de francs'!B69)</f>
        <v>Importations, dentistes, cliniques dentaires</v>
      </c>
      <c r="C69" s="46"/>
      <c r="D69" s="46"/>
      <c r="E69" s="46"/>
      <c r="F69" s="46"/>
      <c r="G69" s="46"/>
      <c r="H69" s="46" t="s">
        <v>4</v>
      </c>
      <c r="I69" s="46" t="s">
        <v>4</v>
      </c>
      <c r="J69" s="46" t="s">
        <v>4</v>
      </c>
      <c r="K69" s="46" t="s">
        <v>4</v>
      </c>
      <c r="L69" s="46" t="s">
        <v>4</v>
      </c>
      <c r="M69" s="46" t="s">
        <v>4</v>
      </c>
      <c r="N69" s="46" t="s">
        <v>4</v>
      </c>
      <c r="O69" s="46" t="s">
        <v>4</v>
      </c>
      <c r="P69" s="46" t="s">
        <v>4</v>
      </c>
      <c r="Q69" s="46" t="s">
        <v>4</v>
      </c>
      <c r="R69" s="46" t="s">
        <v>4</v>
      </c>
      <c r="S69" s="46" t="s">
        <v>4</v>
      </c>
      <c r="T69" s="46" t="s">
        <v>4</v>
      </c>
      <c r="U69" s="46" t="s">
        <v>4</v>
      </c>
      <c r="V69" s="46" t="s">
        <v>4</v>
      </c>
      <c r="W69" s="46" t="s">
        <v>4</v>
      </c>
      <c r="X69" s="46" t="s">
        <v>4</v>
      </c>
      <c r="Y69" s="46" t="s">
        <v>4</v>
      </c>
      <c r="Z69" s="46" t="s">
        <v>4</v>
      </c>
      <c r="AA69" s="46" t="s">
        <v>4</v>
      </c>
      <c r="AB69" s="46" t="s">
        <v>4</v>
      </c>
      <c r="AC69" s="46">
        <f>100*'en millions de francs'!AC69/'en millions de francs'!AB69-100</f>
        <v>20.427646683133617</v>
      </c>
      <c r="AD69" s="46">
        <f>100*'en millions de francs'!AD69/'en millions de francs'!AC69-100</f>
        <v>-0.9348043094502998</v>
      </c>
      <c r="AE69" s="46">
        <f>100*'en millions de francs'!AE69/'en millions de francs'!AD69-100</f>
        <v>-1.4238228863311235</v>
      </c>
      <c r="AF69" s="46">
        <f>100*'en millions de francs'!AF69/'en millions de francs'!AE69-100</f>
        <v>0.50026755812544366</v>
      </c>
      <c r="AG69" s="46">
        <f>100*'en millions de francs'!AG69/'en millions de francs'!AF69-100</f>
        <v>10.624490522639363</v>
      </c>
      <c r="AH69" s="46">
        <f>100*'en millions de francs'!AH69/'en millions de francs'!AG69-100</f>
        <v>19.981232431523182</v>
      </c>
      <c r="AI69" s="46">
        <v>-2.3325167484872509</v>
      </c>
    </row>
    <row r="70" spans="1:35" x14ac:dyDescent="0.2">
      <c r="A70" s="15" t="str">
        <f>IF('en millions de francs'!A70="","",'en millions de francs'!A70)</f>
        <v>K5</v>
      </c>
      <c r="B70" s="15" t="str">
        <f>IF('en millions de francs'!B70="","",'en millions de francs'!B70)</f>
        <v>Importations, autres prestataires ambulatoires</v>
      </c>
      <c r="C70" s="46"/>
      <c r="D70" s="46"/>
      <c r="E70" s="46"/>
      <c r="F70" s="46"/>
      <c r="G70" s="46"/>
      <c r="H70" s="46" t="s">
        <v>4</v>
      </c>
      <c r="I70" s="46" t="s">
        <v>4</v>
      </c>
      <c r="J70" s="46" t="s">
        <v>4</v>
      </c>
      <c r="K70" s="46" t="s">
        <v>4</v>
      </c>
      <c r="L70" s="46" t="s">
        <v>4</v>
      </c>
      <c r="M70" s="46" t="s">
        <v>4</v>
      </c>
      <c r="N70" s="46" t="s">
        <v>4</v>
      </c>
      <c r="O70" s="46" t="s">
        <v>4</v>
      </c>
      <c r="P70" s="46" t="s">
        <v>4</v>
      </c>
      <c r="Q70" s="46" t="s">
        <v>4</v>
      </c>
      <c r="R70" s="46" t="s">
        <v>4</v>
      </c>
      <c r="S70" s="46" t="s">
        <v>4</v>
      </c>
      <c r="T70" s="46" t="s">
        <v>4</v>
      </c>
      <c r="U70" s="46" t="s">
        <v>4</v>
      </c>
      <c r="V70" s="46" t="s">
        <v>4</v>
      </c>
      <c r="W70" s="46" t="s">
        <v>4</v>
      </c>
      <c r="X70" s="46" t="s">
        <v>4</v>
      </c>
      <c r="Y70" s="46" t="s">
        <v>4</v>
      </c>
      <c r="Z70" s="46" t="s">
        <v>4</v>
      </c>
      <c r="AA70" s="46" t="s">
        <v>4</v>
      </c>
      <c r="AB70" s="46" t="s">
        <v>4</v>
      </c>
      <c r="AC70" s="45" t="s">
        <v>4</v>
      </c>
      <c r="AD70" s="45" t="s">
        <v>4</v>
      </c>
      <c r="AE70" s="45" t="s">
        <v>4</v>
      </c>
      <c r="AF70" s="45" t="s">
        <v>4</v>
      </c>
      <c r="AG70" s="45" t="s">
        <v>4</v>
      </c>
      <c r="AH70" s="45" t="s">
        <v>4</v>
      </c>
      <c r="AI70" s="45" t="s">
        <v>4</v>
      </c>
    </row>
    <row r="71" spans="1:35" x14ac:dyDescent="0.2">
      <c r="A71" s="15" t="str">
        <f>IF('en millions de francs'!A71="","",'en millions de francs'!A71)</f>
        <v>K6</v>
      </c>
      <c r="B71" s="15" t="str">
        <f>IF('en millions de francs'!B71="","",'en millions de francs'!B71)</f>
        <v>Importations, prestataires de services auxiliaires</v>
      </c>
      <c r="C71" s="46"/>
      <c r="D71" s="46"/>
      <c r="E71" s="46"/>
      <c r="F71" s="46"/>
      <c r="G71" s="46"/>
      <c r="H71" s="46" t="s">
        <v>4</v>
      </c>
      <c r="I71" s="46" t="s">
        <v>4</v>
      </c>
      <c r="J71" s="46" t="s">
        <v>4</v>
      </c>
      <c r="K71" s="46" t="s">
        <v>4</v>
      </c>
      <c r="L71" s="46" t="s">
        <v>4</v>
      </c>
      <c r="M71" s="46" t="s">
        <v>4</v>
      </c>
      <c r="N71" s="46" t="s">
        <v>4</v>
      </c>
      <c r="O71" s="46" t="s">
        <v>4</v>
      </c>
      <c r="P71" s="46" t="s">
        <v>4</v>
      </c>
      <c r="Q71" s="46" t="s">
        <v>4</v>
      </c>
      <c r="R71" s="46" t="s">
        <v>4</v>
      </c>
      <c r="S71" s="46" t="s">
        <v>4</v>
      </c>
      <c r="T71" s="46" t="s">
        <v>4</v>
      </c>
      <c r="U71" s="46" t="s">
        <v>4</v>
      </c>
      <c r="V71" s="46" t="s">
        <v>4</v>
      </c>
      <c r="W71" s="46" t="s">
        <v>4</v>
      </c>
      <c r="X71" s="46" t="s">
        <v>4</v>
      </c>
      <c r="Y71" s="46" t="s">
        <v>4</v>
      </c>
      <c r="Z71" s="46" t="s">
        <v>4</v>
      </c>
      <c r="AA71" s="46" t="s">
        <v>4</v>
      </c>
      <c r="AB71" s="46" t="s">
        <v>4</v>
      </c>
      <c r="AC71" s="46" t="s">
        <v>4</v>
      </c>
      <c r="AD71" s="46" t="s">
        <v>4</v>
      </c>
      <c r="AE71" s="46" t="s">
        <v>4</v>
      </c>
      <c r="AF71" s="46" t="s">
        <v>4</v>
      </c>
      <c r="AG71" s="46" t="s">
        <v>4</v>
      </c>
      <c r="AH71" s="46" t="s">
        <v>4</v>
      </c>
      <c r="AI71" s="46" t="s">
        <v>4</v>
      </c>
    </row>
    <row r="72" spans="1:35" x14ac:dyDescent="0.2">
      <c r="A72" s="21" t="str">
        <f>IF('en millions de francs'!A72="","",'en millions de francs'!A72)</f>
        <v>K7</v>
      </c>
      <c r="B72" s="21" t="str">
        <f>IF('en millions de francs'!B72="","",'en millions de francs'!B72)</f>
        <v>Importations, commerce de détail</v>
      </c>
      <c r="C72" s="48"/>
      <c r="D72" s="48"/>
      <c r="E72" s="48"/>
      <c r="F72" s="48"/>
      <c r="G72" s="48"/>
      <c r="H72" s="48" t="s">
        <v>4</v>
      </c>
      <c r="I72" s="48" t="s">
        <v>4</v>
      </c>
      <c r="J72" s="48" t="s">
        <v>4</v>
      </c>
      <c r="K72" s="48" t="s">
        <v>4</v>
      </c>
      <c r="L72" s="48" t="s">
        <v>4</v>
      </c>
      <c r="M72" s="48" t="s">
        <v>4</v>
      </c>
      <c r="N72" s="48" t="s">
        <v>4</v>
      </c>
      <c r="O72" s="48" t="s">
        <v>4</v>
      </c>
      <c r="P72" s="48" t="s">
        <v>4</v>
      </c>
      <c r="Q72" s="48" t="s">
        <v>4</v>
      </c>
      <c r="R72" s="48" t="s">
        <v>4</v>
      </c>
      <c r="S72" s="48" t="s">
        <v>4</v>
      </c>
      <c r="T72" s="48" t="s">
        <v>4</v>
      </c>
      <c r="U72" s="48" t="s">
        <v>4</v>
      </c>
      <c r="V72" s="48" t="s">
        <v>4</v>
      </c>
      <c r="W72" s="48" t="s">
        <v>4</v>
      </c>
      <c r="X72" s="48" t="s">
        <v>4</v>
      </c>
      <c r="Y72" s="48" t="s">
        <v>4</v>
      </c>
      <c r="Z72" s="48" t="s">
        <v>4</v>
      </c>
      <c r="AA72" s="48" t="s">
        <v>4</v>
      </c>
      <c r="AB72" s="48" t="s">
        <v>4</v>
      </c>
      <c r="AC72" s="48">
        <f>100*'en millions de francs'!AC72/'en millions de francs'!AB72-100</f>
        <v>8.7795959285554517</v>
      </c>
      <c r="AD72" s="48">
        <f>100*'en millions de francs'!AD72/'en millions de francs'!AC72-100</f>
        <v>0.91863760794143445</v>
      </c>
      <c r="AE72" s="48">
        <f>100*'en millions de francs'!AE72/'en millions de francs'!AD72-100</f>
        <v>18.559292114605995</v>
      </c>
      <c r="AF72" s="48">
        <f>100*'en millions de francs'!AF72/'en millions de francs'!AE72-100</f>
        <v>7.806852451197031</v>
      </c>
      <c r="AG72" s="48">
        <f>100*'en millions de francs'!AG72/'en millions de francs'!AF72-100</f>
        <v>16.956143414591793</v>
      </c>
      <c r="AH72" s="48">
        <f>100*'en millions de francs'!AH72/'en millions de francs'!AG72-100</f>
        <v>17.687775398786229</v>
      </c>
      <c r="AI72" s="48">
        <v>9.6882048954245903</v>
      </c>
    </row>
    <row r="73" spans="1:35" x14ac:dyDescent="0.2">
      <c r="A73" s="23"/>
      <c r="B73" s="23"/>
      <c r="C73" s="24"/>
      <c r="D73" s="24"/>
      <c r="E73" s="24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</row>
    <row r="74" spans="1:35" x14ac:dyDescent="0.2">
      <c r="A74" s="15" t="s">
        <v>148</v>
      </c>
      <c r="B74" s="1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spans="1:35" x14ac:dyDescent="0.2">
      <c r="A75" s="29" t="s">
        <v>73</v>
      </c>
      <c r="B75" s="1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x14ac:dyDescent="0.2">
      <c r="A76" s="29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0"/>
      <c r="AD76" s="30"/>
      <c r="AE76" s="30"/>
      <c r="AF76" s="30"/>
      <c r="AG76" s="30"/>
      <c r="AH76" s="30"/>
      <c r="AI76" s="30"/>
    </row>
    <row r="77" spans="1:35" x14ac:dyDescent="0.2">
      <c r="A77" s="33" t="s">
        <v>74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x14ac:dyDescent="0.2">
      <c r="A78" s="34" t="s">
        <v>75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x14ac:dyDescent="0.2">
      <c r="A79" s="34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0"/>
      <c r="AD79" s="30"/>
      <c r="AE79" s="30"/>
      <c r="AF79" s="30"/>
      <c r="AG79" s="30"/>
      <c r="AH79" s="30"/>
      <c r="AI79" s="30"/>
    </row>
    <row r="80" spans="1:35" x14ac:dyDescent="0.2">
      <c r="A80" s="31" t="s">
        <v>76</v>
      </c>
      <c r="B80" s="31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</row>
    <row r="81" spans="1:35" x14ac:dyDescent="0.2">
      <c r="A81" s="29" t="s">
        <v>77</v>
      </c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0"/>
      <c r="AD81" s="30"/>
      <c r="AE81" s="30"/>
      <c r="AF81" s="30"/>
      <c r="AG81" s="30"/>
      <c r="AH81" s="30"/>
      <c r="AI81" s="30"/>
    </row>
    <row r="82" spans="1:35" x14ac:dyDescent="0.2">
      <c r="A82" s="29" t="s">
        <v>78</v>
      </c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</row>
  </sheetData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 millions de francs</vt:lpstr>
      <vt:lpstr>en pourcentage</vt:lpstr>
      <vt:lpstr>variation annuelle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2019-10-17T11:06:10Z</dcterms:modified>
</cp:coreProperties>
</file>