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In Millionen Franken" sheetId="2" r:id="rId1"/>
    <sheet name="Prozentual" sheetId="3" r:id="rId2"/>
    <sheet name="Jährliche Veränderung" sheetId="4" r:id="rId3"/>
  </sheets>
  <definedNames>
    <definedName name="Input">"{#NAME?}"</definedName>
    <definedName name="LK_3">"Input![$#REF!.$F$1135:.$F$1135]"</definedName>
    <definedName name="LK_W">"Input![$#REF!.$F$1135:.$F$1135]"</definedName>
    <definedName name="p._1_SUISSES_ET_ÉTRANGERS">"['file:///W:/45_ges/COU/14-11.1%20Compte%20satellite%20de%20la%20sant%C3%A9/14-11.12%20Donn%C3%A9es/OFAS%20Ass.-maladie/Datenpool%20Sant%C3%A9suisse/A00T03_G%20v070900.XLS'#$dat_pres.$A$3]"</definedName>
    <definedName name="p._2_SUISSES">"['file:///W:/45_ges/COU/14-11.1%20Compte%20satellite%20de%20la%20sant%C3%A9/14-11.12%20Donn%C3%A9es/OFAS%20Ass.-maladie/Datenpool%20Sant%C3%A9suisse/A00T03_G%20v070900.XLS'#$dat_pres.$A$80]"</definedName>
    <definedName name="p._3_ÉTRANGERS">"['file:///W:/45_ges/COU/14-11.1%20Compte%20satellite%20de%20la%20sant%C3%A9/14-11.12%20Donn%C3%A9es/OFAS%20Ass.-maladie/Datenpool%20Sant%C3%A9suisse/A00T03_G%20v070900.XLS'#$dat_pres.$A$157]"</definedName>
    <definedName name="p._4_MOUVEMENT_NATUREL_DES_ETRANGERS">"['file:///W:/45_ges/COU/14-11.1%20Compte%20satellite%20de%20la%20sant%C3%A9/14-11.12%20Donn%C3%A9es/OFAS%20Ass.-maladie/Datenpool%20Sant%C3%A9suisse/A00T03_G%20v070900.XLS'#$dat_pres.$A$234]"</definedName>
    <definedName name="p._7_EEE">"['file:///W:/45_ges/COU/14-11.1%20Compte%20satellite%20de%20la%20sant%C3%A9/14-11.12%20Donn%C3%A9es/OFAS%20Ass.-maladie/Datenpool%20Sant%C3%A9suisse/A00T03_G%20v070900.XLS'#$dat_pres.$A$234]"</definedName>
    <definedName name="p._7_ÉTRANGERS">"['file:///W:/45_ges/COU/14-11.1%20Compte%20satellite%20de%20la%20sant%C3%A9/14-11.12%20Donn%C3%A9es/OFAS%20Ass.-maladie/Datenpool%20Sant%C3%A9suisse/A00T03_G%20v070900.XLS'#$dat_pres.$A$157]"</definedName>
    <definedName name="p._7_POPULATION_ACTIVE_DISPONIBLE">"['file:///W:/SCENARIO/GRAPH_3/B00T03_G.XLS'#$dat_pres.$A$309]"</definedName>
    <definedName name="p._7_SUISSES">"['file:///W:/45_ges/COU/14-11.1%20Compte%20satellite%20de%20la%20sant%C3%A9/14-11.12%20Donn%C3%A9es/OFAS%20Ass.-maladie/Datenpool%20Sant%C3%A9suisse/A00T03_G%20v070900.XLS'#$dat_pres.$A$80]"</definedName>
    <definedName name="p._9_TAUX_D_ACTIVITÉ__EN_0_0">"['file:///W:/45_ges/COU/14-11.1%20Compte%20satellite%20de%20la%20sant%C3%A9/14-11.12%20Donn%C3%A9es/OFAS%20Ass.-maladie/Datenpool%20Sant%C3%A9suisse/A00T03_G%20v070900.XLS'#$dat_pres.$A$386]"</definedName>
    <definedName name="p.11_IM._ÉTRANGERS_TOTAL">"['file:///W:/45_ges/COU/14-11.1%20Compte%20satellite%20de%20la%20sant%C3%A9/14-11.12%20Donn%C3%A9es/OFAS%20Ass.-maladie/Datenpool%20Sant%C3%A9suisse/A00T03_G%20v070900.XLS'#$dat_pres.$A$461]"</definedName>
    <definedName name="p.12_IM._ÉTRANGERS_EEE">"['file:///W:/45_ges/COU/14-11.1%20Compte%20satellite%20de%20la%20sant%C3%A9/14-11.12%20Donn%C3%A9es/OFAS%20Ass.-maladie/Datenpool%20Sant%C3%A9suisse/A00T03_G%20v070900.XLS'#$dat_pres.$A$537]"</definedName>
    <definedName name="p.13_IM._ÉTRANGERS_HORS_EEE">"['file:///W:/45_ges/COU/14-11.1%20Compte%20satellite%20de%20la%20sant%C3%A9/14-11.12%20Donn%C3%A9es/OFAS%20Ass.-maladie/Datenpool%20Sant%C3%A9suisse/A00T03_G%20v070900.XLS'#$dat_pres.$A$613]"</definedName>
    <definedName name="p.14_MIGR.ÉTRANGERS">"['file:///W:/45_ges/COU/14-11.1%20Compte%20satellite%20de%20la%20sant%C3%A9/14-11.12%20Donn%C3%A9es/OFAS%20Ass.-maladie/Datenpool%20Sant%C3%A9suisse/A00T03_G%20v070900.XLS'#$dat_pres.$A$689]"</definedName>
    <definedName name="p.15_MIGR.ÉTRANGERS_EEE">"['file:///W:/45_ges/COU/14-11.1%20Compte%20satellite%20de%20la%20sant%C3%A9/14-11.12%20Donn%C3%A9es/OFAS%20Ass.-maladie/Datenpool%20Sant%C3%A9suisse/A00T03_G%20v070900.XLS'#$dat_pres.$A$764]"</definedName>
    <definedName name="p.16_MIGR._ÉTRANGERS_HORS_EEE">"['file:///W:/45_ges/COU/14-11.1%20Compte%20satellite%20de%20la%20sant%C3%A9/14-11.12%20Donn%C3%A9es/OFAS%20Ass.-maladie/Datenpool%20Sant%C3%A9suisse/A00T03_G%20v070900.XLS'#$dat_pres.$A$839]"</definedName>
    <definedName name="p.17_INDICATEURS_DÉMOGRAPHIQUES">"['file:///W:/45_ges/COU/14-11.1%20Compte%20satellite%20de%20la%20sant%C3%A9/14-11.12%20Donn%C3%A9es/OFAS%20Ass.-maladie/Datenpool%20Sant%C3%A9suisse/A00T03_G%20v070900.XLS'#$dat_pres.$A$914]"</definedName>
    <definedName name="p.18_POPULATION_AU_31.12__PAR_GROUPE_D_ÂGES__SUISSES_ET_ÉTRANGERS__HOMMES_ET_FEMMES">"['file:///W:/45_ges/COU/14-11.1%20Compte%20satellite%20de%20la%20sant%C3%A9/14-11.12%20Donn%C3%A9es/OFAS%20Ass.-maladie/Datenpool%20Sant%C3%A9suisse/A00T03_G%20v070900.XLS'#$dat_pres.$A$991]"</definedName>
    <definedName name="p.19_POPULATION_AU_31.12__PAR_GROUPE_D_ÂGES__SUISSES_ET_ÉTRANGERS__HOMMES">"['file:///W:/45_ges/COU/14-11.1%20Compte%20satellite%20de%20la%20sant%C3%A9/14-11.12%20Donn%C3%A9es/OFAS%20Ass.-maladie/Datenpool%20Sant%C3%A9suisse/A00T03_G%20v070900.XLS'#$dat_pres.$A$1067]"</definedName>
    <definedName name="p.20_POPULATION_AU_31.12__PAR_GROUPE_D_ÂGES__SUISSES_ET_ÉTRANGERS__FEMMES">"['file:///W:/45_ges/COU/14-11.1%20Compte%20satellite%20de%20la%20sant%C3%A9/14-11.12%20Donn%C3%A9es/OFAS%20Ass.-maladie/Datenpool%20Sant%C3%A9suisse/A00T03_G%20v070900.XLS'#$dat_pres.$A$1142]"</definedName>
    <definedName name="p.21_POPULATION_AU_31.12__PAR_GROUPE_D_ÂGES__SUISSES__HOMMES_ET_FEMMES">"['file:///W:/45_ges/COU/14-11.1%20Compte%20satellite%20de%20la%20sant%C3%A9/14-11.12%20Donn%C3%A9es/OFAS%20Ass.-maladie/Datenpool%20Sant%C3%A9suisse/A00T03_G%20v070900.XLS'#$dat_pres.$A$1217]"</definedName>
    <definedName name="p.22_POPULATION_AU_31.12__PAR_GROUPE_D_ÂGES__SUISSES__HOMMES">"['file:///W:/45_ges/COU/14-11.1%20Compte%20satellite%20de%20la%20sant%C3%A9/14-11.12%20Donn%C3%A9es/OFAS%20Ass.-maladie/Datenpool%20Sant%C3%A9suisse/A00T03_G%20v070900.XLS'#$dat_pres.$A$1293]"</definedName>
    <definedName name="p.24_POPULATION_AU_31.12__PAR_GROUPE_D_ÂGES__ÉTRANGERS__HOMMES_ET_FEMMES">"['file:///W:/45_ges/COU/14-11.1%20Compte%20satellite%20de%20la%20sant%C3%A9/14-11.12%20Donn%C3%A9es/OFAS%20Ass.-maladie/Datenpool%20Sant%C3%A9suisse/A00T03_G%20v070900.XLS'#$dat_pres.$A$1443]"</definedName>
    <definedName name="p.25_POPULATION_AU_31.12__PAR_GROUPE_D_ÂGES__ÉTRANGERS__HOMMES">"['file:///W:/45_ges/COU/14-11.1%20Compte%20satellite%20de%20la%20sant%C3%A9/14-11.12%20Donn%C3%A9es/OFAS%20Ass.-maladie/Datenpool%20Sant%C3%A9suisse/A00T03_G%20v070900.XLS'#$dat_pres.$A$1519]"</definedName>
    <definedName name="p.26_POPULATION_AU_31.12__PAR_GROUPE_D_ÂGES__ÉTRANGERS__FEMMES">"['file:///W:/45_ges/COU/14-11.1%20Compte%20satellite%20de%20la%20sant%C3%A9/14-11.12%20Donn%C3%A9es/OFAS%20Ass.-maladie/Datenpool%20Sant%C3%A9suisse/A00T03_G%20v070900.XLS'#$dat_pres.$A$1594]"</definedName>
    <definedName name="p.27_POPULATION_AU_31.12__PAR_GROUPE_D_ÂGES__ÉTRANGERS_DE_L_EEE__HOMMES_ETFEMMES">"['file:///W:/45_ges/COU/14-11.1%20Compte%20satellite%20de%20la%20sant%C3%A9/14-11.12%20Donn%C3%A9es/OFAS%20Ass.-maladie/Datenpool%20Sant%C3%A9suisse/A00T03_G%20v070900.XLS'#$dat_pres.$A$1669]"</definedName>
    <definedName name="p.28_POPULATION_AU_31.12__PAR_GROUPE_D_ÂGES__ÉTRANGERS_DE_L_EEE__HOMMES">"['file:///W:/45_ges/COU/14-11.1%20Compte%20satellite%20de%20la%20sant%C3%A9/14-11.12%20Donn%C3%A9es/OFAS%20Ass.-maladie/Datenpool%20Sant%C3%A9suisse/A00T03_G%20v070900.XLS'#$dat_pres.$A$1744]"</definedName>
    <definedName name="p.29_POPULATION_AU_31.12__PAR_GROUPE_D_ÂGES__ÉTRANGERS_DE_L_EEE__FEMMES">"['file:///W:/45_ges/COU/14-11.1%20Compte%20satellite%20de%20la%20sant%C3%A9/14-11.12%20Donn%C3%A9es/OFAS%20Ass.-maladie/Datenpool%20Sant%C3%A9suisse/A00T03_G%20v070900.XLS'#$dat_pres.$A$1819]"</definedName>
    <definedName name="p.30_POPULATION_AU_31.12__PAR_GROUPE_D_ÂGES__ÉTRANGERS_HORS_EEE__HOMMES_ET_FEMMES">"['file:///W:/45_ges/COU/14-11.1%20Compte%20satellite%20de%20la%20sant%C3%A9/14-11.12%20Donn%C3%A9es/OFAS%20Ass.-maladie/Datenpool%20Sant%C3%A9suisse/A00T03_G%20v070900.XLS'#$dat_pres.$A$1894]"</definedName>
    <definedName name="p.31_POPULATION_AU_31.12__PAR_GROUPE_D_ÂGES__ÉTRANGERS_HORS_EEE__HOMMES">"['file:///W:/45_ges/COU/14-11.1%20Compte%20satellite%20de%20la%20sant%C3%A9/14-11.12%20Donn%C3%A9es/OFAS%20Ass.-maladie/Datenpool%20Sant%C3%A9suisse/A00T03_G%20v070900.XLS'#$dat_pres.$A$1969]"</definedName>
    <definedName name="p.32_POPULATION_AU_31.12__PAR_GROUPE_D_ÂGES__ÉTRANGERS_HORS_EEE__FEMMES">"['file:///W:/45_ges/COU/14-11.1%20Compte%20satellite%20de%20la%20sant%C3%A9/14-11.12%20Donn%C3%A9es/OFAS%20Ass.-maladie/Datenpool%20Sant%C3%A9suisse/A00T03_G%20v070900.XLS'#$dat_pres.$A$2044]"</definedName>
    <definedName name="p.7_SUISSES_ET_ÉTRANGERS">"['file:///W:/45_ges/COU/14-11.1%20Compte%20satellite%20de%20la%20sant%C3%A9/14-11.12%20Donn%C3%A9es/OFAS%20Ass.-maladie/Datenpool%20Sant%C3%A9suisse/A00T03_G%20v070900.XLS'#$dat_pres.$A$3]"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" i="4" l="1"/>
  <c r="W3" i="4"/>
  <c r="V3" i="4"/>
  <c r="U3" i="4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F3" i="4"/>
  <c r="E3" i="4"/>
  <c r="D3" i="4"/>
  <c r="C3" i="4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X28" i="4"/>
  <c r="K16" i="4"/>
  <c r="G16" i="4"/>
  <c r="W15" i="4"/>
  <c r="S15" i="4"/>
  <c r="O15" i="4"/>
  <c r="K15" i="4"/>
  <c r="G15" i="4"/>
  <c r="W14" i="4"/>
  <c r="S14" i="4"/>
  <c r="O14" i="4"/>
  <c r="K14" i="4"/>
  <c r="G14" i="4"/>
  <c r="W13" i="4"/>
  <c r="S13" i="4"/>
  <c r="O13" i="4"/>
  <c r="K13" i="4"/>
  <c r="G13" i="4"/>
  <c r="W12" i="4"/>
  <c r="S12" i="4"/>
  <c r="O12" i="4"/>
  <c r="K12" i="4"/>
  <c r="G12" i="4"/>
  <c r="W11" i="4"/>
  <c r="S11" i="4"/>
  <c r="O11" i="4"/>
  <c r="K11" i="4"/>
  <c r="G11" i="4"/>
  <c r="W10" i="4"/>
  <c r="S10" i="4"/>
  <c r="O10" i="4"/>
  <c r="K10" i="4"/>
  <c r="G10" i="4"/>
  <c r="W9" i="4"/>
  <c r="S9" i="4"/>
  <c r="O9" i="4"/>
  <c r="K9" i="4"/>
  <c r="G9" i="4"/>
  <c r="W8" i="4"/>
  <c r="S8" i="4"/>
  <c r="O8" i="4"/>
  <c r="K8" i="4"/>
  <c r="G8" i="4"/>
  <c r="W7" i="4"/>
  <c r="S7" i="4"/>
  <c r="O7" i="4"/>
  <c r="K7" i="4"/>
  <c r="G7" i="4"/>
  <c r="W6" i="4"/>
  <c r="S6" i="4"/>
  <c r="O6" i="4"/>
  <c r="K6" i="4"/>
  <c r="G6" i="4"/>
  <c r="W5" i="4"/>
  <c r="S5" i="4"/>
  <c r="O5" i="4"/>
  <c r="W4" i="4"/>
  <c r="S4" i="4"/>
  <c r="O4" i="4"/>
  <c r="D6" i="4" l="1"/>
  <c r="P6" i="4"/>
  <c r="P6" i="3"/>
  <c r="D7" i="4"/>
  <c r="P7" i="4"/>
  <c r="P7" i="3"/>
  <c r="D8" i="4"/>
  <c r="L8" i="4"/>
  <c r="L8" i="3"/>
  <c r="P8" i="4"/>
  <c r="P8" i="3"/>
  <c r="T8" i="4"/>
  <c r="T8" i="3"/>
  <c r="X8" i="4"/>
  <c r="X8" i="3"/>
  <c r="D9" i="4"/>
  <c r="H9" i="4"/>
  <c r="H9" i="3"/>
  <c r="L9" i="4"/>
  <c r="L9" i="3"/>
  <c r="P9" i="4"/>
  <c r="P9" i="3"/>
  <c r="T9" i="4"/>
  <c r="T9" i="3"/>
  <c r="X9" i="4"/>
  <c r="X9" i="3"/>
  <c r="D10" i="4"/>
  <c r="H10" i="3"/>
  <c r="H10" i="4"/>
  <c r="L10" i="4"/>
  <c r="L10" i="3"/>
  <c r="P10" i="4"/>
  <c r="P10" i="3"/>
  <c r="T10" i="4"/>
  <c r="T10" i="3"/>
  <c r="X10" i="3"/>
  <c r="X10" i="4"/>
  <c r="D11" i="4"/>
  <c r="H11" i="4"/>
  <c r="H11" i="3"/>
  <c r="L11" i="4"/>
  <c r="L11" i="3"/>
  <c r="P11" i="4"/>
  <c r="P11" i="3"/>
  <c r="T11" i="4"/>
  <c r="T11" i="3"/>
  <c r="X11" i="4"/>
  <c r="X11" i="3"/>
  <c r="D12" i="4"/>
  <c r="H12" i="4"/>
  <c r="H12" i="3"/>
  <c r="L12" i="4"/>
  <c r="L12" i="3"/>
  <c r="P12" i="4"/>
  <c r="P12" i="3"/>
  <c r="T12" i="4"/>
  <c r="T12" i="3"/>
  <c r="X12" i="4"/>
  <c r="X12" i="3"/>
  <c r="D13" i="4"/>
  <c r="H13" i="4"/>
  <c r="H13" i="3"/>
  <c r="L13" i="4"/>
  <c r="L13" i="3"/>
  <c r="P13" i="4"/>
  <c r="P13" i="3"/>
  <c r="T13" i="4"/>
  <c r="T13" i="3"/>
  <c r="X13" i="4"/>
  <c r="X13" i="3"/>
  <c r="D14" i="4"/>
  <c r="H14" i="3"/>
  <c r="H14" i="4"/>
  <c r="L14" i="4"/>
  <c r="L14" i="3"/>
  <c r="P14" i="4"/>
  <c r="P14" i="3"/>
  <c r="T14" i="4"/>
  <c r="T14" i="3"/>
  <c r="X14" i="4"/>
  <c r="X14" i="3"/>
  <c r="D15" i="4"/>
  <c r="H15" i="4"/>
  <c r="H15" i="3"/>
  <c r="L15" i="4"/>
  <c r="L15" i="3"/>
  <c r="P15" i="4"/>
  <c r="P15" i="3"/>
  <c r="T15" i="4"/>
  <c r="T15" i="3"/>
  <c r="X15" i="4"/>
  <c r="X15" i="3"/>
  <c r="D16" i="4"/>
  <c r="H16" i="4"/>
  <c r="H16" i="3"/>
  <c r="L16" i="4"/>
  <c r="L16" i="3"/>
  <c r="P16" i="4"/>
  <c r="P16" i="3"/>
  <c r="T16" i="4"/>
  <c r="T16" i="3"/>
  <c r="X16" i="4"/>
  <c r="X16" i="3"/>
  <c r="D17" i="4"/>
  <c r="H17" i="4"/>
  <c r="H17" i="3"/>
  <c r="L17" i="4"/>
  <c r="L17" i="3"/>
  <c r="P17" i="4"/>
  <c r="P17" i="3"/>
  <c r="T17" i="4"/>
  <c r="T17" i="3"/>
  <c r="X17" i="4"/>
  <c r="X17" i="3"/>
  <c r="D18" i="4"/>
  <c r="H18" i="4"/>
  <c r="H18" i="3"/>
  <c r="L18" i="4"/>
  <c r="L18" i="3"/>
  <c r="P18" i="4"/>
  <c r="P18" i="3"/>
  <c r="T18" i="4"/>
  <c r="T18" i="3"/>
  <c r="X18" i="4"/>
  <c r="X18" i="3"/>
  <c r="D19" i="4"/>
  <c r="H19" i="4"/>
  <c r="H19" i="3"/>
  <c r="L19" i="4"/>
  <c r="L19" i="3"/>
  <c r="P19" i="4"/>
  <c r="P19" i="3"/>
  <c r="T19" i="4"/>
  <c r="T19" i="3"/>
  <c r="X19" i="4"/>
  <c r="X19" i="3"/>
  <c r="D20" i="4"/>
  <c r="H20" i="4"/>
  <c r="H20" i="3"/>
  <c r="L20" i="4"/>
  <c r="L20" i="3"/>
  <c r="P20" i="4"/>
  <c r="P20" i="3"/>
  <c r="T20" i="4"/>
  <c r="T20" i="3"/>
  <c r="X20" i="4"/>
  <c r="X20" i="3"/>
  <c r="D21" i="4"/>
  <c r="H21" i="4"/>
  <c r="H21" i="3"/>
  <c r="L21" i="4"/>
  <c r="L21" i="3"/>
  <c r="P21" i="4"/>
  <c r="P21" i="3"/>
  <c r="T21" i="4"/>
  <c r="T21" i="3"/>
  <c r="X21" i="4"/>
  <c r="X21" i="3"/>
  <c r="D22" i="4"/>
  <c r="H22" i="4"/>
  <c r="H22" i="3"/>
  <c r="L22" i="4"/>
  <c r="L22" i="3"/>
  <c r="P22" i="4"/>
  <c r="P22" i="3"/>
  <c r="T22" i="4"/>
  <c r="T22" i="3"/>
  <c r="X22" i="4"/>
  <c r="X22" i="3"/>
  <c r="D24" i="4"/>
  <c r="H24" i="4"/>
  <c r="H24" i="3"/>
  <c r="L24" i="4"/>
  <c r="L24" i="3"/>
  <c r="P24" i="4"/>
  <c r="P24" i="3"/>
  <c r="T24" i="4"/>
  <c r="T24" i="3"/>
  <c r="X24" i="4"/>
  <c r="X24" i="3"/>
  <c r="D25" i="4"/>
  <c r="H25" i="4"/>
  <c r="H25" i="3"/>
  <c r="L25" i="4"/>
  <c r="L25" i="3"/>
  <c r="P25" i="4"/>
  <c r="P25" i="3"/>
  <c r="T25" i="4"/>
  <c r="T25" i="3"/>
  <c r="X25" i="4"/>
  <c r="X25" i="3"/>
  <c r="D26" i="4"/>
  <c r="H26" i="4"/>
  <c r="H26" i="3"/>
  <c r="L26" i="4"/>
  <c r="L26" i="3"/>
  <c r="P26" i="4"/>
  <c r="P26" i="3"/>
  <c r="T26" i="4"/>
  <c r="T26" i="3"/>
  <c r="X26" i="4"/>
  <c r="X26" i="3"/>
  <c r="D27" i="4"/>
  <c r="H27" i="4"/>
  <c r="H27" i="3"/>
  <c r="L27" i="4"/>
  <c r="L27" i="3"/>
  <c r="P27" i="4"/>
  <c r="P27" i="3"/>
  <c r="T27" i="4"/>
  <c r="T27" i="3"/>
  <c r="X27" i="4"/>
  <c r="X27" i="3"/>
  <c r="D28" i="4"/>
  <c r="H28" i="4"/>
  <c r="H28" i="3"/>
  <c r="L28" i="4"/>
  <c r="L28" i="3"/>
  <c r="P28" i="4"/>
  <c r="P28" i="3"/>
  <c r="T28" i="4"/>
  <c r="T28" i="3"/>
  <c r="S5" i="3"/>
  <c r="S7" i="3"/>
  <c r="S9" i="3"/>
  <c r="S11" i="3"/>
  <c r="S13" i="3"/>
  <c r="S15" i="3"/>
  <c r="L4" i="3"/>
  <c r="T4" i="4"/>
  <c r="T4" i="3"/>
  <c r="E5" i="4"/>
  <c r="L5" i="4"/>
  <c r="L5" i="3"/>
  <c r="T5" i="4"/>
  <c r="T5" i="3"/>
  <c r="L6" i="4"/>
  <c r="L6" i="3"/>
  <c r="T6" i="3"/>
  <c r="T6" i="4"/>
  <c r="H7" i="4"/>
  <c r="H7" i="3"/>
  <c r="T7" i="4"/>
  <c r="T7" i="3"/>
  <c r="H8" i="4"/>
  <c r="H8" i="3"/>
  <c r="I4" i="4"/>
  <c r="I4" i="3"/>
  <c r="M4" i="4"/>
  <c r="M4" i="3"/>
  <c r="Q4" i="4"/>
  <c r="Q4" i="3"/>
  <c r="U4" i="4"/>
  <c r="U4" i="3"/>
  <c r="I5" i="4"/>
  <c r="I5" i="3"/>
  <c r="M5" i="4"/>
  <c r="M5" i="3"/>
  <c r="Q5" i="4"/>
  <c r="Q5" i="3"/>
  <c r="U5" i="4"/>
  <c r="U5" i="3"/>
  <c r="I6" i="4"/>
  <c r="I6" i="3"/>
  <c r="Q6" i="4"/>
  <c r="Q6" i="3"/>
  <c r="E7" i="4"/>
  <c r="E7" i="3"/>
  <c r="I7" i="4"/>
  <c r="I7" i="3"/>
  <c r="M7" i="3"/>
  <c r="M7" i="4"/>
  <c r="Q7" i="3"/>
  <c r="Q7" i="4"/>
  <c r="U7" i="4"/>
  <c r="U7" i="3"/>
  <c r="E8" i="4"/>
  <c r="E8" i="3"/>
  <c r="I8" i="4"/>
  <c r="I8" i="3"/>
  <c r="M8" i="4"/>
  <c r="M8" i="3"/>
  <c r="Q8" i="4"/>
  <c r="Q8" i="3"/>
  <c r="U8" i="4"/>
  <c r="U8" i="3"/>
  <c r="E9" i="4"/>
  <c r="E9" i="3"/>
  <c r="I9" i="4"/>
  <c r="I9" i="3"/>
  <c r="M9" i="4"/>
  <c r="M9" i="3"/>
  <c r="Q9" i="4"/>
  <c r="Q9" i="3"/>
  <c r="U9" i="4"/>
  <c r="U9" i="3"/>
  <c r="E10" i="4"/>
  <c r="E10" i="3"/>
  <c r="I10" i="4"/>
  <c r="I10" i="3"/>
  <c r="M10" i="4"/>
  <c r="M10" i="3"/>
  <c r="Q10" i="4"/>
  <c r="Q10" i="3"/>
  <c r="U10" i="4"/>
  <c r="U10" i="3"/>
  <c r="E11" i="3"/>
  <c r="E11" i="4"/>
  <c r="I11" i="4"/>
  <c r="I11" i="3"/>
  <c r="M11" i="4"/>
  <c r="M11" i="3"/>
  <c r="Q11" i="3"/>
  <c r="Q11" i="4"/>
  <c r="U11" i="3"/>
  <c r="U11" i="4"/>
  <c r="E12" i="4"/>
  <c r="E12" i="3"/>
  <c r="I12" i="4"/>
  <c r="I12" i="3"/>
  <c r="M12" i="4"/>
  <c r="M12" i="3"/>
  <c r="Q12" i="4"/>
  <c r="Q12" i="3"/>
  <c r="U12" i="4"/>
  <c r="U12" i="3"/>
  <c r="E13" i="4"/>
  <c r="E13" i="3"/>
  <c r="I13" i="4"/>
  <c r="I13" i="3"/>
  <c r="M13" i="4"/>
  <c r="M13" i="3"/>
  <c r="Q13" i="4"/>
  <c r="Q13" i="3"/>
  <c r="U13" i="4"/>
  <c r="U13" i="3"/>
  <c r="E14" i="4"/>
  <c r="E14" i="3"/>
  <c r="I14" i="4"/>
  <c r="I14" i="3"/>
  <c r="M14" i="4"/>
  <c r="M14" i="3"/>
  <c r="Q14" i="4"/>
  <c r="Q14" i="3"/>
  <c r="U14" i="3"/>
  <c r="U14" i="4"/>
  <c r="E15" i="4"/>
  <c r="E15" i="3"/>
  <c r="I15" i="4"/>
  <c r="I15" i="3"/>
  <c r="M15" i="4"/>
  <c r="M15" i="3"/>
  <c r="Q15" i="4"/>
  <c r="Q15" i="3"/>
  <c r="U15" i="4"/>
  <c r="U15" i="3"/>
  <c r="E16" i="4"/>
  <c r="E16" i="3"/>
  <c r="I16" i="4"/>
  <c r="I16" i="3"/>
  <c r="M16" i="4"/>
  <c r="M16" i="3"/>
  <c r="Q16" i="4"/>
  <c r="Q16" i="3"/>
  <c r="U16" i="4"/>
  <c r="U16" i="3"/>
  <c r="E17" i="4"/>
  <c r="E17" i="3"/>
  <c r="I17" i="4"/>
  <c r="I17" i="3"/>
  <c r="M17" i="4"/>
  <c r="M17" i="3"/>
  <c r="Q17" i="4"/>
  <c r="Q17" i="3"/>
  <c r="U17" i="4"/>
  <c r="U17" i="3"/>
  <c r="E18" i="4"/>
  <c r="E18" i="3"/>
  <c r="I18" i="4"/>
  <c r="I18" i="3"/>
  <c r="M18" i="4"/>
  <c r="M18" i="3"/>
  <c r="Q18" i="4"/>
  <c r="Q18" i="3"/>
  <c r="U18" i="4"/>
  <c r="U18" i="3"/>
  <c r="E19" i="4"/>
  <c r="E19" i="3"/>
  <c r="I19" i="4"/>
  <c r="I19" i="3"/>
  <c r="M19" i="4"/>
  <c r="M19" i="3"/>
  <c r="Q19" i="4"/>
  <c r="Q19" i="3"/>
  <c r="U19" i="4"/>
  <c r="U19" i="3"/>
  <c r="E20" i="4"/>
  <c r="E20" i="3"/>
  <c r="I20" i="4"/>
  <c r="I20" i="3"/>
  <c r="M20" i="4"/>
  <c r="M20" i="3"/>
  <c r="Q20" i="4"/>
  <c r="Q20" i="3"/>
  <c r="U20" i="4"/>
  <c r="U20" i="3"/>
  <c r="E21" i="4"/>
  <c r="E21" i="3"/>
  <c r="I21" i="4"/>
  <c r="I21" i="3"/>
  <c r="M21" i="4"/>
  <c r="M21" i="3"/>
  <c r="Q21" i="4"/>
  <c r="Q21" i="3"/>
  <c r="U21" i="4"/>
  <c r="U21" i="3"/>
  <c r="E22" i="4"/>
  <c r="E22" i="3"/>
  <c r="I22" i="4"/>
  <c r="I22" i="3"/>
  <c r="M22" i="3"/>
  <c r="M22" i="4"/>
  <c r="Q22" i="4"/>
  <c r="Q22" i="3"/>
  <c r="U22" i="4"/>
  <c r="U22" i="3"/>
  <c r="E24" i="3"/>
  <c r="E24" i="4"/>
  <c r="I24" i="4"/>
  <c r="I24" i="3"/>
  <c r="M24" i="4"/>
  <c r="M24" i="3"/>
  <c r="Q24" i="4"/>
  <c r="Q24" i="3"/>
  <c r="U24" i="3"/>
  <c r="U24" i="4"/>
  <c r="E25" i="4"/>
  <c r="E25" i="3"/>
  <c r="I25" i="4"/>
  <c r="I25" i="3"/>
  <c r="M25" i="4"/>
  <c r="M25" i="3"/>
  <c r="Q25" i="4"/>
  <c r="Q25" i="3"/>
  <c r="U25" i="4"/>
  <c r="U25" i="3"/>
  <c r="E26" i="4"/>
  <c r="E26" i="3"/>
  <c r="I26" i="4"/>
  <c r="I26" i="3"/>
  <c r="M26" i="4"/>
  <c r="M26" i="3"/>
  <c r="Q26" i="4"/>
  <c r="Q26" i="3"/>
  <c r="U26" i="4"/>
  <c r="U26" i="3"/>
  <c r="E27" i="4"/>
  <c r="E27" i="3"/>
  <c r="I27" i="4"/>
  <c r="I27" i="3"/>
  <c r="M27" i="4"/>
  <c r="M27" i="3"/>
  <c r="Q27" i="4"/>
  <c r="Q27" i="3"/>
  <c r="U27" i="4"/>
  <c r="U27" i="3"/>
  <c r="E28" i="4"/>
  <c r="E28" i="3"/>
  <c r="I28" i="3"/>
  <c r="I28" i="4"/>
  <c r="M28" i="4"/>
  <c r="M28" i="3"/>
  <c r="Q28" i="4"/>
  <c r="Q28" i="3"/>
  <c r="U28" i="4"/>
  <c r="U28" i="3"/>
  <c r="O4" i="3"/>
  <c r="W5" i="3"/>
  <c r="O6" i="3"/>
  <c r="W7" i="3"/>
  <c r="O8" i="3"/>
  <c r="W9" i="3"/>
  <c r="O10" i="3"/>
  <c r="W11" i="3"/>
  <c r="O12" i="3"/>
  <c r="W13" i="3"/>
  <c r="O14" i="3"/>
  <c r="W15" i="3"/>
  <c r="H4" i="3"/>
  <c r="P4" i="4"/>
  <c r="P4" i="3"/>
  <c r="X4" i="4"/>
  <c r="X4" i="3"/>
  <c r="H5" i="4"/>
  <c r="H5" i="3"/>
  <c r="P5" i="4"/>
  <c r="P5" i="3"/>
  <c r="X5" i="4"/>
  <c r="X5" i="3"/>
  <c r="H6" i="4"/>
  <c r="H6" i="3"/>
  <c r="X6" i="4"/>
  <c r="X6" i="3"/>
  <c r="L7" i="4"/>
  <c r="L7" i="3"/>
  <c r="X7" i="4"/>
  <c r="X7" i="3"/>
  <c r="E6" i="4"/>
  <c r="E6" i="3"/>
  <c r="M6" i="4"/>
  <c r="M6" i="3"/>
  <c r="U6" i="4"/>
  <c r="U6" i="3"/>
  <c r="F4" i="3"/>
  <c r="F4" i="4"/>
  <c r="J4" i="3"/>
  <c r="J4" i="4"/>
  <c r="N4" i="4"/>
  <c r="N4" i="3"/>
  <c r="R4" i="3"/>
  <c r="R4" i="4"/>
  <c r="V4" i="3"/>
  <c r="V4" i="4"/>
  <c r="B5" i="3"/>
  <c r="B5" i="4"/>
  <c r="F5" i="4"/>
  <c r="F5" i="3"/>
  <c r="J5" i="4"/>
  <c r="J5" i="3"/>
  <c r="N5" i="4"/>
  <c r="N5" i="3"/>
  <c r="R5" i="4"/>
  <c r="R5" i="3"/>
  <c r="V5" i="4"/>
  <c r="V5" i="3"/>
  <c r="B6" i="4"/>
  <c r="B6" i="3"/>
  <c r="F6" i="4"/>
  <c r="F6" i="3"/>
  <c r="J6" i="4"/>
  <c r="J6" i="3"/>
  <c r="N6" i="4"/>
  <c r="N6" i="3"/>
  <c r="R6" i="4"/>
  <c r="R6" i="3"/>
  <c r="V6" i="4"/>
  <c r="V6" i="3"/>
  <c r="B7" i="4"/>
  <c r="B7" i="3"/>
  <c r="F7" i="4"/>
  <c r="F7" i="3"/>
  <c r="J7" i="4"/>
  <c r="J7" i="3"/>
  <c r="N7" i="4"/>
  <c r="N7" i="3"/>
  <c r="R7" i="4"/>
  <c r="R7" i="3"/>
  <c r="V7" i="4"/>
  <c r="V7" i="3"/>
  <c r="B8" i="4"/>
  <c r="B8" i="3"/>
  <c r="F8" i="3"/>
  <c r="F8" i="4"/>
  <c r="J8" i="3"/>
  <c r="J8" i="4"/>
  <c r="N8" i="3"/>
  <c r="N8" i="4"/>
  <c r="R8" i="4"/>
  <c r="R8" i="3"/>
  <c r="V8" i="3"/>
  <c r="V8" i="4"/>
  <c r="B9" i="3"/>
  <c r="B9" i="4"/>
  <c r="F9" i="4"/>
  <c r="F9" i="3"/>
  <c r="J9" i="4"/>
  <c r="J9" i="3"/>
  <c r="N9" i="4"/>
  <c r="N9" i="3"/>
  <c r="R9" i="4"/>
  <c r="R9" i="3"/>
  <c r="V9" i="4"/>
  <c r="V9" i="3"/>
  <c r="B10" i="4"/>
  <c r="B10" i="3"/>
  <c r="F10" i="4"/>
  <c r="F10" i="3"/>
  <c r="J10" i="4"/>
  <c r="J10" i="3"/>
  <c r="N10" i="4"/>
  <c r="N10" i="3"/>
  <c r="R10" i="4"/>
  <c r="R10" i="3"/>
  <c r="V10" i="4"/>
  <c r="V10" i="3"/>
  <c r="B11" i="4"/>
  <c r="B11" i="3"/>
  <c r="F11" i="4"/>
  <c r="F11" i="3"/>
  <c r="J11" i="4"/>
  <c r="J11" i="3"/>
  <c r="N11" i="4"/>
  <c r="N11" i="3"/>
  <c r="R11" i="4"/>
  <c r="R11" i="3"/>
  <c r="V11" i="4"/>
  <c r="V11" i="3"/>
  <c r="B12" i="4"/>
  <c r="B12" i="3"/>
  <c r="F12" i="4"/>
  <c r="F12" i="3"/>
  <c r="J12" i="3"/>
  <c r="J12" i="4"/>
  <c r="N12" i="3"/>
  <c r="N12" i="4"/>
  <c r="R12" i="3"/>
  <c r="R12" i="4"/>
  <c r="V12" i="4"/>
  <c r="V12" i="3"/>
  <c r="B13" i="3"/>
  <c r="B13" i="4"/>
  <c r="F13" i="4"/>
  <c r="F13" i="3"/>
  <c r="J13" i="4"/>
  <c r="J13" i="3"/>
  <c r="N13" i="4"/>
  <c r="N13" i="3"/>
  <c r="R13" i="4"/>
  <c r="R13" i="3"/>
  <c r="V13" i="4"/>
  <c r="V13" i="3"/>
  <c r="B14" i="4"/>
  <c r="B14" i="3"/>
  <c r="F14" i="4"/>
  <c r="F14" i="3"/>
  <c r="J14" i="4"/>
  <c r="J14" i="3"/>
  <c r="N14" i="4"/>
  <c r="N14" i="3"/>
  <c r="R14" i="4"/>
  <c r="R14" i="3"/>
  <c r="V14" i="4"/>
  <c r="V14" i="3"/>
  <c r="B15" i="4"/>
  <c r="B15" i="3"/>
  <c r="F15" i="4"/>
  <c r="F15" i="3"/>
  <c r="J15" i="4"/>
  <c r="J15" i="3"/>
  <c r="N15" i="3"/>
  <c r="N15" i="4"/>
  <c r="R15" i="4"/>
  <c r="R15" i="3"/>
  <c r="V15" i="4"/>
  <c r="V15" i="3"/>
  <c r="B16" i="4"/>
  <c r="B16" i="3"/>
  <c r="F16" i="4"/>
  <c r="F16" i="3"/>
  <c r="J16" i="4"/>
  <c r="J16" i="3"/>
  <c r="N16" i="4"/>
  <c r="N16" i="3"/>
  <c r="R16" i="4"/>
  <c r="R16" i="3"/>
  <c r="V16" i="4"/>
  <c r="V16" i="3"/>
  <c r="B17" i="4"/>
  <c r="B17" i="3"/>
  <c r="F17" i="4"/>
  <c r="F17" i="3"/>
  <c r="J17" i="4"/>
  <c r="J17" i="3"/>
  <c r="N17" i="4"/>
  <c r="N17" i="3"/>
  <c r="R17" i="4"/>
  <c r="R17" i="3"/>
  <c r="V17" i="4"/>
  <c r="V17" i="3"/>
  <c r="B18" i="4"/>
  <c r="B18" i="3"/>
  <c r="F18" i="4"/>
  <c r="F18" i="3"/>
  <c r="J18" i="4"/>
  <c r="J18" i="3"/>
  <c r="N18" i="4"/>
  <c r="N18" i="3"/>
  <c r="R18" i="4"/>
  <c r="R18" i="3"/>
  <c r="V18" i="4"/>
  <c r="V18" i="3"/>
  <c r="B19" i="4"/>
  <c r="B19" i="3"/>
  <c r="F19" i="4"/>
  <c r="F19" i="3"/>
  <c r="J19" i="4"/>
  <c r="J19" i="3"/>
  <c r="N19" i="4"/>
  <c r="N19" i="3"/>
  <c r="R19" i="3"/>
  <c r="R19" i="4"/>
  <c r="V19" i="4"/>
  <c r="V19" i="3"/>
  <c r="B20" i="4"/>
  <c r="B20" i="3"/>
  <c r="F20" i="4"/>
  <c r="F20" i="3"/>
  <c r="J20" i="4"/>
  <c r="J20" i="3"/>
  <c r="N20" i="4"/>
  <c r="N20" i="3"/>
  <c r="R20" i="4"/>
  <c r="R20" i="3"/>
  <c r="V20" i="4"/>
  <c r="V20" i="3"/>
  <c r="B21" i="4"/>
  <c r="B21" i="3"/>
  <c r="F21" i="4"/>
  <c r="F21" i="3"/>
  <c r="J21" i="4"/>
  <c r="J21" i="3"/>
  <c r="N21" i="4"/>
  <c r="N21" i="3"/>
  <c r="R21" i="4"/>
  <c r="R21" i="3"/>
  <c r="V21" i="4"/>
  <c r="V21" i="3"/>
  <c r="B22" i="4"/>
  <c r="B22" i="3"/>
  <c r="F22" i="4"/>
  <c r="F22" i="3"/>
  <c r="J22" i="4"/>
  <c r="J22" i="3"/>
  <c r="N22" i="4"/>
  <c r="N22" i="3"/>
  <c r="R22" i="4"/>
  <c r="R22" i="3"/>
  <c r="V22" i="4"/>
  <c r="V22" i="3"/>
  <c r="B23" i="4"/>
  <c r="B23" i="3"/>
  <c r="B24" i="4"/>
  <c r="B24" i="3"/>
  <c r="F24" i="4"/>
  <c r="F24" i="3"/>
  <c r="J24" i="4"/>
  <c r="J24" i="3"/>
  <c r="N24" i="4"/>
  <c r="N24" i="3"/>
  <c r="R24" i="4"/>
  <c r="R24" i="3"/>
  <c r="V24" i="4"/>
  <c r="V24" i="3"/>
  <c r="B25" i="4"/>
  <c r="B25" i="3"/>
  <c r="F25" i="4"/>
  <c r="F25" i="3"/>
  <c r="J25" i="4"/>
  <c r="J25" i="3"/>
  <c r="N25" i="4"/>
  <c r="N25" i="3"/>
  <c r="R25" i="4"/>
  <c r="R25" i="3"/>
  <c r="V25" i="4"/>
  <c r="V25" i="3"/>
  <c r="B26" i="4"/>
  <c r="B26" i="3"/>
  <c r="F26" i="4"/>
  <c r="F26" i="3"/>
  <c r="J26" i="4"/>
  <c r="J26" i="3"/>
  <c r="N26" i="4"/>
  <c r="N26" i="3"/>
  <c r="R26" i="4"/>
  <c r="R26" i="3"/>
  <c r="V26" i="4"/>
  <c r="V26" i="3"/>
  <c r="B27" i="4"/>
  <c r="B27" i="3"/>
  <c r="F27" i="4"/>
  <c r="F27" i="3"/>
  <c r="J27" i="4"/>
  <c r="J27" i="3"/>
  <c r="N27" i="4"/>
  <c r="N27" i="3"/>
  <c r="R27" i="4"/>
  <c r="R27" i="3"/>
  <c r="V27" i="4"/>
  <c r="V27" i="3"/>
  <c r="B28" i="4"/>
  <c r="B28" i="3"/>
  <c r="F28" i="4"/>
  <c r="F28" i="3"/>
  <c r="J28" i="4"/>
  <c r="J28" i="3"/>
  <c r="N28" i="4"/>
  <c r="N28" i="3"/>
  <c r="R28" i="4"/>
  <c r="R28" i="3"/>
  <c r="V28" i="4"/>
  <c r="V28" i="3"/>
  <c r="S4" i="3"/>
  <c r="S6" i="3"/>
  <c r="S8" i="3"/>
  <c r="S10" i="3"/>
  <c r="S12" i="3"/>
  <c r="S14" i="3"/>
  <c r="O16" i="4"/>
  <c r="O16" i="3"/>
  <c r="S16" i="4"/>
  <c r="S16" i="3"/>
  <c r="W16" i="4"/>
  <c r="W16" i="3"/>
  <c r="G17" i="4"/>
  <c r="K17" i="4"/>
  <c r="O17" i="4"/>
  <c r="O17" i="3"/>
  <c r="S17" i="4"/>
  <c r="S17" i="3"/>
  <c r="W17" i="4"/>
  <c r="W17" i="3"/>
  <c r="G18" i="4"/>
  <c r="K18" i="4"/>
  <c r="O18" i="4"/>
  <c r="O18" i="3"/>
  <c r="S18" i="4"/>
  <c r="S18" i="3"/>
  <c r="W18" i="4"/>
  <c r="W18" i="3"/>
  <c r="G19" i="4"/>
  <c r="K19" i="4"/>
  <c r="O19" i="4"/>
  <c r="O19" i="3"/>
  <c r="S19" i="4"/>
  <c r="S19" i="3"/>
  <c r="W19" i="4"/>
  <c r="W19" i="3"/>
  <c r="G20" i="4"/>
  <c r="K20" i="4"/>
  <c r="O20" i="4"/>
  <c r="O20" i="3"/>
  <c r="S20" i="4"/>
  <c r="S20" i="3"/>
  <c r="W20" i="4"/>
  <c r="W20" i="3"/>
  <c r="G21" i="4"/>
  <c r="K21" i="4"/>
  <c r="O21" i="4"/>
  <c r="O21" i="3"/>
  <c r="S21" i="4"/>
  <c r="S21" i="3"/>
  <c r="W21" i="4"/>
  <c r="W21" i="3"/>
  <c r="G22" i="4"/>
  <c r="K22" i="4"/>
  <c r="O22" i="4"/>
  <c r="O22" i="3"/>
  <c r="S22" i="4"/>
  <c r="S22" i="3"/>
  <c r="W22" i="4"/>
  <c r="W22" i="3"/>
  <c r="G24" i="4"/>
  <c r="K24" i="4"/>
  <c r="O24" i="4"/>
  <c r="O24" i="3"/>
  <c r="S24" i="4"/>
  <c r="S24" i="3"/>
  <c r="W24" i="4"/>
  <c r="W24" i="3"/>
  <c r="G25" i="4"/>
  <c r="K25" i="4"/>
  <c r="O25" i="4"/>
  <c r="O25" i="3"/>
  <c r="S25" i="4"/>
  <c r="S25" i="3"/>
  <c r="W25" i="4"/>
  <c r="W25" i="3"/>
  <c r="G26" i="4"/>
  <c r="K26" i="4"/>
  <c r="O26" i="4"/>
  <c r="O26" i="3"/>
  <c r="S26" i="4"/>
  <c r="S26" i="3"/>
  <c r="W26" i="4"/>
  <c r="W26" i="3"/>
  <c r="G27" i="4"/>
  <c r="K27" i="4"/>
  <c r="O27" i="4"/>
  <c r="O27" i="3"/>
  <c r="S27" i="4"/>
  <c r="S27" i="3"/>
  <c r="W27" i="4"/>
  <c r="W27" i="3"/>
  <c r="G28" i="4"/>
  <c r="K28" i="4"/>
  <c r="O28" i="4"/>
  <c r="O28" i="3"/>
  <c r="S28" i="4"/>
  <c r="S28" i="3"/>
  <c r="W4" i="3"/>
  <c r="O5" i="3"/>
  <c r="W6" i="3"/>
  <c r="O7" i="3"/>
  <c r="W8" i="3"/>
  <c r="O9" i="3"/>
  <c r="W10" i="3"/>
  <c r="O11" i="3"/>
  <c r="W12" i="3"/>
  <c r="O13" i="3"/>
  <c r="W14" i="3"/>
  <c r="O15" i="3"/>
  <c r="X28" i="3"/>
  <c r="W28" i="4"/>
  <c r="W28" i="3"/>
  <c r="G5" i="4" l="1"/>
  <c r="D5" i="4"/>
  <c r="D5" i="3"/>
  <c r="E4" i="3"/>
  <c r="K5" i="4"/>
  <c r="K5" i="3"/>
  <c r="E5" i="3"/>
  <c r="D4" i="4" l="1"/>
  <c r="D4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4" i="3"/>
  <c r="D25" i="3"/>
  <c r="D26" i="3"/>
  <c r="D27" i="3"/>
  <c r="D28" i="3"/>
  <c r="D6" i="3"/>
  <c r="D7" i="3"/>
  <c r="D8" i="3"/>
  <c r="C4" i="3"/>
  <c r="C6" i="3"/>
  <c r="C15" i="3"/>
  <c r="C8" i="3"/>
  <c r="C18" i="3"/>
  <c r="C22" i="3"/>
  <c r="C27" i="3"/>
  <c r="C11" i="3"/>
  <c r="C9" i="3"/>
  <c r="C13" i="3"/>
  <c r="C17" i="3"/>
  <c r="C21" i="3"/>
  <c r="C26" i="3"/>
  <c r="C14" i="3"/>
  <c r="C7" i="3"/>
  <c r="C12" i="3"/>
  <c r="C20" i="3"/>
  <c r="C25" i="3"/>
  <c r="C10" i="3"/>
  <c r="C16" i="3"/>
  <c r="C19" i="3"/>
  <c r="C24" i="3"/>
  <c r="C28" i="3"/>
  <c r="G4" i="4"/>
  <c r="G4" i="3"/>
  <c r="G11" i="3"/>
  <c r="H4" i="4"/>
  <c r="G20" i="3"/>
  <c r="G25" i="3"/>
  <c r="G10" i="3"/>
  <c r="G9" i="3"/>
  <c r="G19" i="3"/>
  <c r="G24" i="3"/>
  <c r="G28" i="3"/>
  <c r="G8" i="3"/>
  <c r="G16" i="3"/>
  <c r="G7" i="3"/>
  <c r="G15" i="3"/>
  <c r="G18" i="3"/>
  <c r="G22" i="3"/>
  <c r="G26" i="3"/>
  <c r="G27" i="3"/>
  <c r="G6" i="3"/>
  <c r="G14" i="3"/>
  <c r="G13" i="3"/>
  <c r="G17" i="3"/>
  <c r="G21" i="3"/>
  <c r="G12" i="3"/>
  <c r="G5" i="3"/>
  <c r="K4" i="4"/>
  <c r="K4" i="3"/>
  <c r="K9" i="3"/>
  <c r="K13" i="3"/>
  <c r="K18" i="3"/>
  <c r="K22" i="3"/>
  <c r="K27" i="3"/>
  <c r="K8" i="3"/>
  <c r="K12" i="3"/>
  <c r="K16" i="3"/>
  <c r="L4" i="4"/>
  <c r="K17" i="3"/>
  <c r="K21" i="3"/>
  <c r="K26" i="3"/>
  <c r="K7" i="3"/>
  <c r="K11" i="3"/>
  <c r="K15" i="3"/>
  <c r="K20" i="3"/>
  <c r="K25" i="3"/>
  <c r="K6" i="3"/>
  <c r="K10" i="3"/>
  <c r="K14" i="3"/>
  <c r="K19" i="3"/>
  <c r="K24" i="3"/>
  <c r="K28" i="3"/>
  <c r="E4" i="4"/>
  <c r="C5" i="3"/>
</calcChain>
</file>

<file path=xl/sharedStrings.xml><?xml version="1.0" encoding="utf-8"?>
<sst xmlns="http://schemas.openxmlformats.org/spreadsheetml/2006/main" count="152" uniqueCount="62">
  <si>
    <t>T 14.05.02.01</t>
  </si>
  <si>
    <t>Total</t>
  </si>
  <si>
    <t>T</t>
  </si>
  <si>
    <t>T1</t>
  </si>
  <si>
    <t>T2</t>
  </si>
  <si>
    <t>T3</t>
  </si>
  <si>
    <t>U</t>
  </si>
  <si>
    <t>V</t>
  </si>
  <si>
    <t>V1</t>
  </si>
  <si>
    <t>V2</t>
  </si>
  <si>
    <t>V3</t>
  </si>
  <si>
    <t>V4</t>
  </si>
  <si>
    <t>W</t>
  </si>
  <si>
    <t>W1</t>
  </si>
  <si>
    <t>W2</t>
  </si>
  <si>
    <t>W3</t>
  </si>
  <si>
    <t>X</t>
  </si>
  <si>
    <t>Y</t>
  </si>
  <si>
    <t>Y1</t>
  </si>
  <si>
    <t>Y2</t>
  </si>
  <si>
    <t>Y3</t>
  </si>
  <si>
    <t>Y4</t>
  </si>
  <si>
    <t>Z</t>
  </si>
  <si>
    <t>Z1</t>
  </si>
  <si>
    <t>Z2</t>
  </si>
  <si>
    <t>Z3</t>
  </si>
  <si>
    <t>-</t>
  </si>
  <si>
    <t>Kosten des Gesundheitswesens nach Finanzierungsregimes 1)</t>
  </si>
  <si>
    <t>In Millionen Franken</t>
  </si>
  <si>
    <t>Daten der Vorjahre werden teilweise geändert, aus Gründen der verzögerten Datenverfügbarkeit oder durch verbesserte Retropolationen.</t>
  </si>
  <si>
    <t>1) Neuberechnung ab 2010. Retropolation auf Basis bisheriger Wachstumsraten für die Jahre 1995-2009.</t>
  </si>
  <si>
    <t>2) Zu dieser Kategorie stehen nationale Daten zur Verfügung, gemäss internationalen Vorgaben (Systems of Health Accounts 2.0) sind Negativwerte bisher aber nicht zulässig.</t>
  </si>
  <si>
    <t>Quelle: BFS – Kosten und Finanzierung des Gesundheitswesens</t>
  </si>
  <si>
    <t>© BFS 2019</t>
  </si>
  <si>
    <t>Auskunft: Bundesamt für Statistik (BFS), Sektion Gesundheitsversorgung, gesundheit@bfs.admin.ch, Tel. 058 46 3 67 00</t>
  </si>
  <si>
    <t>Prozentual</t>
  </si>
  <si>
    <t>Jährliche Veränderung zum Vorjahr, in %</t>
  </si>
  <si>
    <t>Staat</t>
  </si>
  <si>
    <t>Bund</t>
  </si>
  <si>
    <t>Kantone</t>
  </si>
  <si>
    <t>Gemeinden</t>
  </si>
  <si>
    <t>Obligatorische Krankenversicherung OKP</t>
  </si>
  <si>
    <t>Andere Sozialversicherungen</t>
  </si>
  <si>
    <t>Alters- und Hinterlassenenversicherung AHV</t>
  </si>
  <si>
    <t>Invalidenversicherung IV</t>
  </si>
  <si>
    <t>Unfallversicherung UV</t>
  </si>
  <si>
    <t>Militärversicherung MV</t>
  </si>
  <si>
    <t>Andere öffentliche Finanzierung</t>
  </si>
  <si>
    <t>Ergänzungsleistungen  AHV</t>
  </si>
  <si>
    <t>Ergänzungsleistungen IV</t>
  </si>
  <si>
    <t>Alters- und Pflegehilfe, kantonal geregelt</t>
  </si>
  <si>
    <t>Privatversicherungen</t>
  </si>
  <si>
    <t>Andere private Finanzierung</t>
  </si>
  <si>
    <t>Stiftungen</t>
  </si>
  <si>
    <t>Finanzierung durch Leistungserbringer, ohne Quersubv.</t>
  </si>
  <si>
    <t>Finanzierung durch Leistungserbringer, Quersubventionierung 2)</t>
  </si>
  <si>
    <t>Finanzierung des Staates durch Dritte</t>
  </si>
  <si>
    <t>Selbstzahlungen</t>
  </si>
  <si>
    <t>Selbstzahlungen, Kostenbeteiligung Sozial</t>
  </si>
  <si>
    <t>Selbstzahlungen, Kostenbeteiligung Privat</t>
  </si>
  <si>
    <t>Selbstzahlungen ohne Kostenbeteiligung</t>
  </si>
  <si>
    <t>Stand der Daten: 30.9.2019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</si>
</sst>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 * #,##0.00_ ;_ * \-#,##0.00_ ;_ * &quot;-&quot;??_ ;_ @_ "/>
    <numFmt numFmtId="164" formatCode="[$-807]General"/>
    <numFmt numFmtId="165" formatCode="[$-807]0%"/>
    <numFmt numFmtId="166" formatCode="0.0%"/>
    <numFmt numFmtId="167" formatCode="#,##0&quot;  &quot;;&quot;-&quot;#,##0&quot;  &quot;;&quot;-  &quot;;@&quot;   &quot;"/>
    <numFmt numFmtId="168" formatCode="&quot; &quot;#,##0.00&quot; &quot;;&quot; -&quot;#,##0.00&quot; &quot;;&quot; -&quot;#&quot; &quot;;&quot; &quot;@&quot; &quot;"/>
    <numFmt numFmtId="169" formatCode="[$-807]dd&quot;.&quot;mm&quot;.&quot;yyyy"/>
    <numFmt numFmtId="170" formatCode="#,##0.0&quot;  &quot;;&quot;-&quot;#,##0.0&quot;  &quot;;&quot;-  &quot;;@&quot;   &quot;"/>
    <numFmt numFmtId="171" formatCode="_ * #,##0.0_ ;_ * \-#,##0.0_ ;_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 Narrow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.5"/>
      <color rgb="FF000000"/>
      <name val="Helv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FFFF"/>
      </patternFill>
    </fill>
    <fill>
      <patternFill patternType="solid">
        <fgColor rgb="FFE8EAF7"/>
        <bgColor rgb="FFCCFFFF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2" fillId="0" borderId="0"/>
    <xf numFmtId="165" fontId="2" fillId="0" borderId="0"/>
    <xf numFmtId="0" fontId="1" fillId="0" borderId="0"/>
    <xf numFmtId="168" fontId="2" fillId="0" borderId="0"/>
    <xf numFmtId="164" fontId="9" fillId="0" borderId="0"/>
    <xf numFmtId="164" fontId="10" fillId="0" borderId="0"/>
    <xf numFmtId="164" fontId="11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164" fontId="3" fillId="2" borderId="0" xfId="1" applyFont="1" applyFill="1" applyBorder="1" applyAlignment="1">
      <alignment horizontal="left" vertical="top"/>
    </xf>
    <xf numFmtId="164" fontId="2" fillId="3" borderId="0" xfId="1" applyFill="1" applyBorder="1" applyAlignment="1">
      <alignment horizontal="left" vertical="top"/>
    </xf>
    <xf numFmtId="164" fontId="4" fillId="2" borderId="0" xfId="1" applyFont="1" applyFill="1" applyBorder="1"/>
    <xf numFmtId="164" fontId="3" fillId="2" borderId="0" xfId="1" applyFont="1" applyFill="1" applyBorder="1"/>
    <xf numFmtId="164" fontId="2" fillId="3" borderId="0" xfId="1" applyFill="1" applyBorder="1"/>
    <xf numFmtId="166" fontId="3" fillId="2" borderId="0" xfId="2" applyNumberFormat="1" applyFont="1" applyFill="1" applyBorder="1" applyAlignment="1" applyProtection="1">
      <alignment horizontal="right"/>
    </xf>
    <xf numFmtId="0" fontId="1" fillId="3" borderId="0" xfId="3" applyFill="1"/>
    <xf numFmtId="164" fontId="5" fillId="2" borderId="0" xfId="1" applyFont="1" applyFill="1" applyBorder="1" applyAlignment="1">
      <alignment horizontal="left" vertical="top"/>
    </xf>
    <xf numFmtId="164" fontId="5" fillId="2" borderId="0" xfId="1" applyFont="1" applyFill="1" applyBorder="1"/>
    <xf numFmtId="164" fontId="6" fillId="2" borderId="1" xfId="1" applyFont="1" applyFill="1" applyBorder="1" applyAlignment="1">
      <alignment horizontal="left" vertical="top"/>
    </xf>
    <xf numFmtId="164" fontId="6" fillId="2" borderId="1" xfId="1" applyFont="1" applyFill="1" applyBorder="1" applyAlignment="1">
      <alignment horizontal="center"/>
    </xf>
    <xf numFmtId="164" fontId="7" fillId="4" borderId="0" xfId="1" applyFont="1" applyFill="1" applyBorder="1" applyAlignment="1">
      <alignment horizontal="left" vertical="top"/>
    </xf>
    <xf numFmtId="167" fontId="7" fillId="4" borderId="0" xfId="1" applyNumberFormat="1" applyFont="1" applyFill="1" applyBorder="1" applyAlignment="1"/>
    <xf numFmtId="164" fontId="6" fillId="5" borderId="0" xfId="1" applyFont="1" applyFill="1" applyBorder="1" applyAlignment="1">
      <alignment horizontal="left" vertical="top"/>
    </xf>
    <xf numFmtId="167" fontId="6" fillId="5" borderId="0" xfId="1" applyNumberFormat="1" applyFont="1" applyFill="1" applyBorder="1" applyAlignment="1"/>
    <xf numFmtId="164" fontId="6" fillId="2" borderId="0" xfId="1" applyFont="1" applyFill="1" applyBorder="1" applyAlignment="1">
      <alignment horizontal="left" vertical="top"/>
    </xf>
    <xf numFmtId="167" fontId="6" fillId="2" borderId="0" xfId="4" applyNumberFormat="1" applyFont="1" applyFill="1" applyBorder="1" applyAlignment="1" applyProtection="1"/>
    <xf numFmtId="164" fontId="6" fillId="2" borderId="0" xfId="1" applyFont="1" applyFill="1" applyBorder="1" applyAlignment="1">
      <alignment horizontal="left" vertical="top" wrapText="1"/>
    </xf>
    <xf numFmtId="167" fontId="6" fillId="2" borderId="0" xfId="4" applyNumberFormat="1" applyFont="1" applyFill="1" applyBorder="1" applyAlignment="1" applyProtection="1">
      <alignment horizontal="right"/>
    </xf>
    <xf numFmtId="164" fontId="6" fillId="2" borderId="0" xfId="1" applyFont="1" applyFill="1" applyBorder="1"/>
    <xf numFmtId="164" fontId="2" fillId="3" borderId="0" xfId="1" applyFont="1" applyFill="1" applyBorder="1"/>
    <xf numFmtId="169" fontId="8" fillId="2" borderId="0" xfId="1" applyNumberFormat="1" applyFont="1" applyFill="1" applyBorder="1" applyAlignment="1">
      <alignment horizontal="left" vertical="top"/>
    </xf>
    <xf numFmtId="164" fontId="6" fillId="2" borderId="0" xfId="1" applyFont="1" applyFill="1" applyBorder="1" applyAlignment="1">
      <alignment vertical="top"/>
    </xf>
    <xf numFmtId="169" fontId="6" fillId="2" borderId="0" xfId="1" applyNumberFormat="1" applyFont="1" applyFill="1" applyBorder="1" applyAlignment="1">
      <alignment horizontal="left" vertical="top"/>
    </xf>
    <xf numFmtId="164" fontId="6" fillId="3" borderId="0" xfId="5" applyFont="1" applyFill="1" applyBorder="1" applyAlignment="1">
      <alignment vertical="top"/>
    </xf>
    <xf numFmtId="164" fontId="8" fillId="2" borderId="0" xfId="6" applyFont="1" applyFill="1" applyBorder="1"/>
    <xf numFmtId="164" fontId="8" fillId="2" borderId="0" xfId="1" applyFont="1" applyFill="1" applyBorder="1"/>
    <xf numFmtId="164" fontId="2" fillId="3" borderId="0" xfId="1" applyFont="1" applyFill="1" applyBorder="1" applyAlignment="1">
      <alignment horizontal="left" vertical="top"/>
    </xf>
    <xf numFmtId="164" fontId="12" fillId="2" borderId="0" xfId="7" applyFont="1" applyFill="1" applyBorder="1" applyAlignment="1">
      <alignment vertical="top"/>
    </xf>
    <xf numFmtId="164" fontId="6" fillId="2" borderId="0" xfId="5" applyFont="1" applyFill="1" applyBorder="1" applyAlignment="1">
      <alignment horizontal="left" vertical="top"/>
    </xf>
    <xf numFmtId="170" fontId="7" fillId="4" borderId="0" xfId="1" applyNumberFormat="1" applyFont="1" applyFill="1" applyBorder="1" applyAlignment="1"/>
    <xf numFmtId="170" fontId="6" fillId="5" borderId="0" xfId="1" applyNumberFormat="1" applyFont="1" applyFill="1" applyBorder="1" applyAlignment="1"/>
    <xf numFmtId="170" fontId="6" fillId="2" borderId="0" xfId="4" applyNumberFormat="1" applyFont="1" applyFill="1" applyBorder="1" applyAlignment="1" applyProtection="1"/>
    <xf numFmtId="170" fontId="6" fillId="2" borderId="0" xfId="4" applyNumberFormat="1" applyFont="1" applyFill="1" applyBorder="1" applyAlignment="1" applyProtection="1">
      <alignment horizontal="right"/>
    </xf>
    <xf numFmtId="164" fontId="4" fillId="3" borderId="0" xfId="5" applyFont="1" applyFill="1" applyBorder="1" applyAlignment="1">
      <alignment horizontal="left" vertical="top"/>
    </xf>
    <xf numFmtId="169" fontId="4" fillId="2" borderId="0" xfId="1" applyNumberFormat="1" applyFont="1" applyFill="1" applyBorder="1" applyAlignment="1">
      <alignment horizontal="left" vertical="top"/>
    </xf>
    <xf numFmtId="164" fontId="4" fillId="2" borderId="0" xfId="5" applyFont="1" applyFill="1" applyBorder="1" applyAlignment="1">
      <alignment horizontal="left"/>
    </xf>
    <xf numFmtId="171" fontId="7" fillId="4" borderId="0" xfId="8" applyNumberFormat="1" applyFont="1" applyFill="1" applyBorder="1" applyAlignment="1"/>
    <xf numFmtId="171" fontId="6" fillId="5" borderId="0" xfId="8" applyNumberFormat="1" applyFont="1" applyFill="1" applyBorder="1" applyAlignment="1"/>
    <xf numFmtId="171" fontId="6" fillId="2" borderId="0" xfId="8" applyNumberFormat="1" applyFont="1" applyFill="1" applyBorder="1" applyAlignment="1" applyProtection="1"/>
    <xf numFmtId="164" fontId="8" fillId="2" borderId="0" xfId="1" applyFont="1" applyFill="1" applyBorder="1" applyAlignment="1">
      <alignment horizontal="left" vertical="top" wrapText="1"/>
    </xf>
    <xf numFmtId="169" fontId="8" fillId="2" borderId="0" xfId="1" applyNumberFormat="1" applyFont="1" applyFill="1" applyBorder="1" applyAlignment="1">
      <alignment horizontal="left" vertical="top" wrapText="1"/>
    </xf>
    <xf numFmtId="164" fontId="8" fillId="2" borderId="0" xfId="1" applyFont="1" applyFill="1" applyBorder="1" applyAlignment="1">
      <alignment horizontal="left" vertical="top"/>
    </xf>
  </cellXfs>
  <cellStyles count="9">
    <cellStyle name="Excel Built-in Comma" xfId="4"/>
    <cellStyle name="Excel Built-in Normal" xfId="1"/>
    <cellStyle name="Excel Built-in Percent" xfId="2"/>
    <cellStyle name="Komma 2" xfId="8"/>
    <cellStyle name="Normal_d-je14.2.4.5" xfId="5"/>
    <cellStyle name="Standard" xfId="0" builtinId="0"/>
    <cellStyle name="Standard 2" xfId="3"/>
    <cellStyle name="Standard 2 2" xfId="6"/>
    <cellStyle name="Standard_Efv9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38"/>
  <sheetViews>
    <sheetView tabSelected="1" zoomScaleNormal="100" zoomScaleSheetLayoutView="100" workbookViewId="0"/>
  </sheetViews>
  <sheetFormatPr baseColWidth="10" defaultColWidth="12" defaultRowHeight="14.25" outlineLevelCol="1" x14ac:dyDescent="0.2"/>
  <cols>
    <col min="1" max="1" width="3.42578125" style="7" customWidth="1"/>
    <col min="2" max="2" width="50.7109375" style="7" customWidth="1"/>
    <col min="3" max="3" width="6.42578125" style="7" customWidth="1" collapsed="1"/>
    <col min="4" max="7" width="6.42578125" style="7" hidden="1" customWidth="1" outlineLevel="1"/>
    <col min="8" max="8" width="6.42578125" style="7" customWidth="1" collapsed="1"/>
    <col min="9" max="12" width="6.42578125" style="7" hidden="1" customWidth="1" outlineLevel="1"/>
    <col min="13" max="13" width="6.42578125" style="7" customWidth="1" collapsed="1"/>
    <col min="14" max="17" width="6.42578125" style="7" hidden="1" customWidth="1" outlineLevel="1"/>
    <col min="18" max="25" width="6.42578125" style="7" customWidth="1"/>
    <col min="26" max="16384" width="12" style="7"/>
  </cols>
  <sheetData>
    <row r="1" spans="1:25" ht="15" x14ac:dyDescent="0.25">
      <c r="A1" s="1" t="s">
        <v>27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3"/>
      <c r="S1" s="3"/>
      <c r="T1" s="3"/>
      <c r="U1" s="3"/>
      <c r="V1" s="5"/>
      <c r="W1" s="5"/>
      <c r="X1" s="5"/>
      <c r="Y1" s="6" t="s">
        <v>0</v>
      </c>
    </row>
    <row r="2" spans="1:25" ht="15" x14ac:dyDescent="0.25">
      <c r="A2" s="8" t="s">
        <v>28</v>
      </c>
      <c r="B2" s="2"/>
      <c r="C2" s="3"/>
      <c r="D2" s="3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3"/>
      <c r="S2" s="3"/>
      <c r="T2" s="3"/>
      <c r="U2" s="3"/>
      <c r="V2" s="3"/>
      <c r="W2" s="3"/>
      <c r="X2" s="3"/>
      <c r="Y2" s="3"/>
    </row>
    <row r="3" spans="1:25" x14ac:dyDescent="0.2">
      <c r="A3" s="10"/>
      <c r="B3" s="10"/>
      <c r="C3" s="11">
        <v>1995</v>
      </c>
      <c r="D3" s="11">
        <v>1996</v>
      </c>
      <c r="E3" s="11">
        <v>1997</v>
      </c>
      <c r="F3" s="11">
        <v>1998</v>
      </c>
      <c r="G3" s="11">
        <v>1999</v>
      </c>
      <c r="H3" s="11">
        <v>2000</v>
      </c>
      <c r="I3" s="11">
        <v>2001</v>
      </c>
      <c r="J3" s="11">
        <v>2002</v>
      </c>
      <c r="K3" s="11">
        <v>2003</v>
      </c>
      <c r="L3" s="11">
        <v>2004</v>
      </c>
      <c r="M3" s="11">
        <v>2005</v>
      </c>
      <c r="N3" s="11">
        <v>2006</v>
      </c>
      <c r="O3" s="11">
        <v>2007</v>
      </c>
      <c r="P3" s="11">
        <v>2008</v>
      </c>
      <c r="Q3" s="11">
        <v>2009</v>
      </c>
      <c r="R3" s="11">
        <v>2010</v>
      </c>
      <c r="S3" s="11">
        <v>2011</v>
      </c>
      <c r="T3" s="11">
        <v>2012</v>
      </c>
      <c r="U3" s="11">
        <v>2013</v>
      </c>
      <c r="V3" s="11">
        <v>2014</v>
      </c>
      <c r="W3" s="11">
        <v>2015</v>
      </c>
      <c r="X3" s="11">
        <v>2016</v>
      </c>
      <c r="Y3" s="11">
        <v>2017</v>
      </c>
    </row>
    <row r="4" spans="1:25" x14ac:dyDescent="0.2">
      <c r="A4" s="12"/>
      <c r="B4" s="12" t="s">
        <v>1</v>
      </c>
      <c r="C4" s="13">
        <v>37364.980151415853</v>
      </c>
      <c r="D4" s="13">
        <v>39142.32386361419</v>
      </c>
      <c r="E4" s="13">
        <v>39964.715919021306</v>
      </c>
      <c r="F4" s="13">
        <v>41583.403292636838</v>
      </c>
      <c r="G4" s="13">
        <v>42900.316889777241</v>
      </c>
      <c r="H4" s="13">
        <v>44708.4686047742</v>
      </c>
      <c r="I4" s="13">
        <v>47555.951817496825</v>
      </c>
      <c r="J4" s="13">
        <v>49466.371838268147</v>
      </c>
      <c r="K4" s="13">
        <v>51359.660455460587</v>
      </c>
      <c r="L4" s="13">
        <v>53293.394797133369</v>
      </c>
      <c r="M4" s="13">
        <v>54419.567098911444</v>
      </c>
      <c r="N4" s="13">
        <v>55200.992545783964</v>
      </c>
      <c r="O4" s="13">
        <v>57714.592326573344</v>
      </c>
      <c r="P4" s="13">
        <v>60960.105657437613</v>
      </c>
      <c r="Q4" s="13">
        <v>63692.581221432149</v>
      </c>
      <c r="R4" s="13">
        <v>65158.185430686324</v>
      </c>
      <c r="S4" s="13">
        <v>66894.401939468662</v>
      </c>
      <c r="T4" s="13">
        <v>69260.600380131014</v>
      </c>
      <c r="U4" s="13">
        <v>72179.71542599969</v>
      </c>
      <c r="V4" s="13">
        <v>74694.643146646587</v>
      </c>
      <c r="W4" s="13">
        <v>77730.896545196563</v>
      </c>
      <c r="X4" s="13">
        <v>80461.621240757289</v>
      </c>
      <c r="Y4" s="13">
        <v>82774.410268324515</v>
      </c>
    </row>
    <row r="5" spans="1:25" x14ac:dyDescent="0.2">
      <c r="A5" s="14" t="s">
        <v>2</v>
      </c>
      <c r="B5" s="14" t="s">
        <v>37</v>
      </c>
      <c r="C5" s="15">
        <v>5282.0646697982138</v>
      </c>
      <c r="D5" s="15">
        <v>5524.9642455965968</v>
      </c>
      <c r="E5" s="15">
        <v>5461.1531290514349</v>
      </c>
      <c r="F5" s="15">
        <v>5503.8306592276549</v>
      </c>
      <c r="G5" s="15">
        <v>5780.6299020723154</v>
      </c>
      <c r="H5" s="15">
        <v>5961.3515310062221</v>
      </c>
      <c r="I5" s="15">
        <v>7038.6654040764397</v>
      </c>
      <c r="J5" s="15">
        <v>7881.2314142816849</v>
      </c>
      <c r="K5" s="15">
        <v>8178.0562212457862</v>
      </c>
      <c r="L5" s="15">
        <v>8050.5814006247911</v>
      </c>
      <c r="M5" s="15">
        <v>8174.9204103029788</v>
      </c>
      <c r="N5" s="15">
        <v>8099.3342777057906</v>
      </c>
      <c r="O5" s="15">
        <v>8487.1092865799492</v>
      </c>
      <c r="P5" s="15">
        <v>10201.443932381802</v>
      </c>
      <c r="Q5" s="15">
        <v>11089.78482930947</v>
      </c>
      <c r="R5" s="15">
        <v>11122.6703790385</v>
      </c>
      <c r="S5" s="15">
        <v>11804.137994052289</v>
      </c>
      <c r="T5" s="15">
        <v>13120.232987599627</v>
      </c>
      <c r="U5" s="15">
        <v>13252.277547150108</v>
      </c>
      <c r="V5" s="15">
        <v>13436.147687995548</v>
      </c>
      <c r="W5" s="15">
        <v>13876.668393695058</v>
      </c>
      <c r="X5" s="15">
        <v>13967.121639914652</v>
      </c>
      <c r="Y5" s="15">
        <v>14879.524740688628</v>
      </c>
    </row>
    <row r="6" spans="1:25" x14ac:dyDescent="0.2">
      <c r="A6" s="16" t="s">
        <v>3</v>
      </c>
      <c r="B6" s="16" t="s">
        <v>38</v>
      </c>
      <c r="C6" s="17">
        <v>180.94475542421824</v>
      </c>
      <c r="D6" s="17">
        <v>175.74209178113833</v>
      </c>
      <c r="E6" s="17">
        <v>162.3593870780509</v>
      </c>
      <c r="F6" s="17">
        <v>161.48933563553189</v>
      </c>
      <c r="G6" s="17">
        <v>174.97353398983287</v>
      </c>
      <c r="H6" s="17">
        <v>199.07902387921766</v>
      </c>
      <c r="I6" s="17">
        <v>220.37286897335312</v>
      </c>
      <c r="J6" s="17">
        <v>311.24647057637662</v>
      </c>
      <c r="K6" s="17">
        <v>230.94288215333916</v>
      </c>
      <c r="L6" s="17">
        <v>229.79599990338454</v>
      </c>
      <c r="M6" s="17">
        <v>215.38443316273288</v>
      </c>
      <c r="N6" s="17">
        <v>211.61840422088207</v>
      </c>
      <c r="O6" s="17">
        <v>280.11442383341341</v>
      </c>
      <c r="P6" s="17">
        <v>296.13813467161322</v>
      </c>
      <c r="Q6" s="17">
        <v>360.06627147426877</v>
      </c>
      <c r="R6" s="17">
        <v>321.55411627000001</v>
      </c>
      <c r="S6" s="17">
        <v>280.15076675</v>
      </c>
      <c r="T6" s="17">
        <v>288.34104581999998</v>
      </c>
      <c r="U6" s="17">
        <v>315.93715965000001</v>
      </c>
      <c r="V6" s="17">
        <v>293.18004114000001</v>
      </c>
      <c r="W6" s="17">
        <v>296.68089697999994</v>
      </c>
      <c r="X6" s="17">
        <v>313.35550103000003</v>
      </c>
      <c r="Y6" s="17">
        <v>362.80137724999997</v>
      </c>
    </row>
    <row r="7" spans="1:25" x14ac:dyDescent="0.2">
      <c r="A7" s="16" t="s">
        <v>4</v>
      </c>
      <c r="B7" s="16" t="s">
        <v>39</v>
      </c>
      <c r="C7" s="17">
        <v>4421.3618999493519</v>
      </c>
      <c r="D7" s="17">
        <v>4635.358598650977</v>
      </c>
      <c r="E7" s="17">
        <v>4568.2190402875931</v>
      </c>
      <c r="F7" s="17">
        <v>4558.8607945383037</v>
      </c>
      <c r="G7" s="17">
        <v>4815.8793066334783</v>
      </c>
      <c r="H7" s="17">
        <v>4956.1204435974178</v>
      </c>
      <c r="I7" s="17">
        <v>5870.2917960826317</v>
      </c>
      <c r="J7" s="17">
        <v>6610.7215570105</v>
      </c>
      <c r="K7" s="17">
        <v>7028.4206789292011</v>
      </c>
      <c r="L7" s="17">
        <v>6895.8438976223215</v>
      </c>
      <c r="M7" s="17">
        <v>7166.6705538275583</v>
      </c>
      <c r="N7" s="17">
        <v>7288.5476198832303</v>
      </c>
      <c r="O7" s="17">
        <v>7529.4407467345682</v>
      </c>
      <c r="P7" s="17">
        <v>8858.7264494054489</v>
      </c>
      <c r="Q7" s="17">
        <v>9630.3746869104652</v>
      </c>
      <c r="R7" s="17">
        <v>9706.0479001342956</v>
      </c>
      <c r="S7" s="17">
        <v>10119.628843917042</v>
      </c>
      <c r="T7" s="17">
        <v>11343.464679511706</v>
      </c>
      <c r="U7" s="17">
        <v>11368.604625862452</v>
      </c>
      <c r="V7" s="17">
        <v>11667.639864139643</v>
      </c>
      <c r="W7" s="17">
        <v>12104.945157856995</v>
      </c>
      <c r="X7" s="17">
        <v>12050.629120876725</v>
      </c>
      <c r="Y7" s="17">
        <v>12949.427631257202</v>
      </c>
    </row>
    <row r="8" spans="1:25" x14ac:dyDescent="0.2">
      <c r="A8" s="16" t="s">
        <v>5</v>
      </c>
      <c r="B8" s="16" t="s">
        <v>40</v>
      </c>
      <c r="C8" s="17">
        <v>679.75801442464422</v>
      </c>
      <c r="D8" s="17">
        <v>713.86355516448145</v>
      </c>
      <c r="E8" s="17">
        <v>730.5747016857913</v>
      </c>
      <c r="F8" s="17">
        <v>783.48052905381951</v>
      </c>
      <c r="G8" s="17">
        <v>789.77706144900469</v>
      </c>
      <c r="H8" s="17">
        <v>806.1520635295866</v>
      </c>
      <c r="I8" s="17">
        <v>948.00073902045426</v>
      </c>
      <c r="J8" s="17">
        <v>959.26338669480799</v>
      </c>
      <c r="K8" s="17">
        <v>918.69266016324616</v>
      </c>
      <c r="L8" s="17">
        <v>924.94150309908446</v>
      </c>
      <c r="M8" s="17">
        <v>792.8654233126872</v>
      </c>
      <c r="N8" s="17">
        <v>599.1682536016782</v>
      </c>
      <c r="O8" s="17">
        <v>677.55411601196806</v>
      </c>
      <c r="P8" s="17">
        <v>1046.5793483047407</v>
      </c>
      <c r="Q8" s="17">
        <v>1099.3438709247359</v>
      </c>
      <c r="R8" s="17">
        <v>1095.0683626342059</v>
      </c>
      <c r="S8" s="17">
        <v>1404.3583833852454</v>
      </c>
      <c r="T8" s="17">
        <v>1488.4272622679214</v>
      </c>
      <c r="U8" s="17">
        <v>1567.7357616376562</v>
      </c>
      <c r="V8" s="17">
        <v>1475.3277827159045</v>
      </c>
      <c r="W8" s="17">
        <v>1475.0423388580616</v>
      </c>
      <c r="X8" s="17">
        <v>1603.1370180079261</v>
      </c>
      <c r="Y8" s="17">
        <v>1567.2957321814258</v>
      </c>
    </row>
    <row r="9" spans="1:25" x14ac:dyDescent="0.2">
      <c r="A9" s="14" t="s">
        <v>6</v>
      </c>
      <c r="B9" s="14" t="s">
        <v>41</v>
      </c>
      <c r="C9" s="15">
        <v>10243.752344526307</v>
      </c>
      <c r="D9" s="15">
        <v>11304.62312968002</v>
      </c>
      <c r="E9" s="15">
        <v>11876.418743016458</v>
      </c>
      <c r="F9" s="15">
        <v>12604.267411495461</v>
      </c>
      <c r="G9" s="15">
        <v>13103.594619287465</v>
      </c>
      <c r="H9" s="15">
        <v>13865.382469812352</v>
      </c>
      <c r="I9" s="15">
        <v>14680.405282222115</v>
      </c>
      <c r="J9" s="15">
        <v>15554.666216176587</v>
      </c>
      <c r="K9" s="15">
        <v>16424.38539994034</v>
      </c>
      <c r="L9" s="15">
        <v>17293.020071964944</v>
      </c>
      <c r="M9" s="15">
        <v>18284.396976195356</v>
      </c>
      <c r="N9" s="15">
        <v>18539.716355853834</v>
      </c>
      <c r="O9" s="15">
        <v>19397.370674983838</v>
      </c>
      <c r="P9" s="15">
        <v>20414.271872922087</v>
      </c>
      <c r="Q9" s="15">
        <v>21278.505654835826</v>
      </c>
      <c r="R9" s="15">
        <v>22143.312844396216</v>
      </c>
      <c r="S9" s="15">
        <v>22670.706678965857</v>
      </c>
      <c r="T9" s="15">
        <v>23601.787452430497</v>
      </c>
      <c r="U9" s="15">
        <v>25495.390110279182</v>
      </c>
      <c r="V9" s="15">
        <v>26126.989932520093</v>
      </c>
      <c r="W9" s="15">
        <v>27498.831654205835</v>
      </c>
      <c r="X9" s="15">
        <v>28702.532209030018</v>
      </c>
      <c r="Y9" s="15">
        <v>29571.478107920055</v>
      </c>
    </row>
    <row r="10" spans="1:25" x14ac:dyDescent="0.2">
      <c r="A10" s="14" t="s">
        <v>7</v>
      </c>
      <c r="B10" s="14" t="s">
        <v>42</v>
      </c>
      <c r="C10" s="15">
        <v>2921.8454588679642</v>
      </c>
      <c r="D10" s="15">
        <v>3050.3416013779561</v>
      </c>
      <c r="E10" s="15">
        <v>3183.4992512576337</v>
      </c>
      <c r="F10" s="15">
        <v>3339.2770745436719</v>
      </c>
      <c r="G10" s="15">
        <v>3477.8327696118085</v>
      </c>
      <c r="H10" s="15">
        <v>3599.1338343351249</v>
      </c>
      <c r="I10" s="15">
        <v>3811.1394521112666</v>
      </c>
      <c r="J10" s="15">
        <v>3849.9561196739405</v>
      </c>
      <c r="K10" s="15">
        <v>4058.0943927145313</v>
      </c>
      <c r="L10" s="15">
        <v>4384.1686910258522</v>
      </c>
      <c r="M10" s="15">
        <v>4676.3468848141238</v>
      </c>
      <c r="N10" s="15">
        <v>4557.2695219785237</v>
      </c>
      <c r="O10" s="15">
        <v>4717.3828202295435</v>
      </c>
      <c r="P10" s="15">
        <v>4253.7070554365464</v>
      </c>
      <c r="Q10" s="15">
        <v>4309.0300191741671</v>
      </c>
      <c r="R10" s="15">
        <v>4327.937971760517</v>
      </c>
      <c r="S10" s="15">
        <v>4435.8187673223647</v>
      </c>
      <c r="T10" s="15">
        <v>4473.7434978658885</v>
      </c>
      <c r="U10" s="15">
        <v>4700.4713335517226</v>
      </c>
      <c r="V10" s="15">
        <v>4733.5823845051673</v>
      </c>
      <c r="W10" s="15">
        <v>4940.2597171466368</v>
      </c>
      <c r="X10" s="15">
        <v>5032.351414544225</v>
      </c>
      <c r="Y10" s="15">
        <v>5029.7032570698066</v>
      </c>
    </row>
    <row r="11" spans="1:25" x14ac:dyDescent="0.2">
      <c r="A11" s="18" t="s">
        <v>8</v>
      </c>
      <c r="B11" s="16" t="s">
        <v>43</v>
      </c>
      <c r="C11" s="17">
        <v>479.76107796879603</v>
      </c>
      <c r="D11" s="17">
        <v>516.22878811930173</v>
      </c>
      <c r="E11" s="17">
        <v>557.27900946414354</v>
      </c>
      <c r="F11" s="17">
        <v>559.77958779885512</v>
      </c>
      <c r="G11" s="17">
        <v>575.16508827567668</v>
      </c>
      <c r="H11" s="17">
        <v>580.37356057385523</v>
      </c>
      <c r="I11" s="17">
        <v>620.69986472047185</v>
      </c>
      <c r="J11" s="17">
        <v>637.9682295185894</v>
      </c>
      <c r="K11" s="17">
        <v>678.62770965627521</v>
      </c>
      <c r="L11" s="17">
        <v>684.84879863919514</v>
      </c>
      <c r="M11" s="17">
        <v>718.03282987283706</v>
      </c>
      <c r="N11" s="17">
        <v>723.61930820498947</v>
      </c>
      <c r="O11" s="17">
        <v>746.2446101399803</v>
      </c>
      <c r="P11" s="17">
        <v>575.66735985369598</v>
      </c>
      <c r="Q11" s="17">
        <v>597.95011293575283</v>
      </c>
      <c r="R11" s="17">
        <v>601.10000000000014</v>
      </c>
      <c r="S11" s="17">
        <v>648.06049228000006</v>
      </c>
      <c r="T11" s="17">
        <v>630.8857622999999</v>
      </c>
      <c r="U11" s="17">
        <v>623.60000000000014</v>
      </c>
      <c r="V11" s="17">
        <v>634.54832018000002</v>
      </c>
      <c r="W11" s="17">
        <v>647.47682699999996</v>
      </c>
      <c r="X11" s="17">
        <v>665.22537730999989</v>
      </c>
      <c r="Y11" s="17">
        <v>683.59895540999992</v>
      </c>
    </row>
    <row r="12" spans="1:25" x14ac:dyDescent="0.2">
      <c r="A12" s="18" t="s">
        <v>9</v>
      </c>
      <c r="B12" s="16" t="s">
        <v>44</v>
      </c>
      <c r="C12" s="17">
        <v>1283.2489248307761</v>
      </c>
      <c r="D12" s="17">
        <v>1367.6150044586234</v>
      </c>
      <c r="E12" s="17">
        <v>1439.5357758191751</v>
      </c>
      <c r="F12" s="17">
        <v>1468.8713187626356</v>
      </c>
      <c r="G12" s="17">
        <v>1502.2138548871026</v>
      </c>
      <c r="H12" s="17">
        <v>1580.2865619231966</v>
      </c>
      <c r="I12" s="17">
        <v>1699.7299191495424</v>
      </c>
      <c r="J12" s="17">
        <v>1778.8249876592636</v>
      </c>
      <c r="K12" s="17">
        <v>1855.5838067712507</v>
      </c>
      <c r="L12" s="17">
        <v>2157.9626369553848</v>
      </c>
      <c r="M12" s="17">
        <v>2304.0518492212141</v>
      </c>
      <c r="N12" s="17">
        <v>2200.699853775388</v>
      </c>
      <c r="O12" s="17">
        <v>2288.9541461096765</v>
      </c>
      <c r="P12" s="17">
        <v>1926.1208700373554</v>
      </c>
      <c r="Q12" s="17">
        <v>1867.0476862639225</v>
      </c>
      <c r="R12" s="17">
        <v>1860.5288419873414</v>
      </c>
      <c r="S12" s="17">
        <v>1860.4645688555395</v>
      </c>
      <c r="T12" s="17">
        <v>1851.1517551608945</v>
      </c>
      <c r="U12" s="17">
        <v>1872.9575908097345</v>
      </c>
      <c r="V12" s="17">
        <v>1876.053979223952</v>
      </c>
      <c r="W12" s="17">
        <v>2005.5244182901447</v>
      </c>
      <c r="X12" s="17">
        <v>1991.4688736995574</v>
      </c>
      <c r="Y12" s="17">
        <v>2031.0625556081445</v>
      </c>
    </row>
    <row r="13" spans="1:25" x14ac:dyDescent="0.2">
      <c r="A13" s="18" t="s">
        <v>10</v>
      </c>
      <c r="B13" s="16" t="s">
        <v>45</v>
      </c>
      <c r="C13" s="17">
        <v>1118.566642118099</v>
      </c>
      <c r="D13" s="17">
        <v>1129.6604226049005</v>
      </c>
      <c r="E13" s="17">
        <v>1149.1406093590047</v>
      </c>
      <c r="F13" s="17">
        <v>1274.8989495901917</v>
      </c>
      <c r="G13" s="17">
        <v>1358.9739203498552</v>
      </c>
      <c r="H13" s="17">
        <v>1395.0762431698377</v>
      </c>
      <c r="I13" s="17">
        <v>1445.0918639667352</v>
      </c>
      <c r="J13" s="17">
        <v>1385.8293843439885</v>
      </c>
      <c r="K13" s="17">
        <v>1475.0354929488051</v>
      </c>
      <c r="L13" s="17">
        <v>1492.7621829574225</v>
      </c>
      <c r="M13" s="17">
        <v>1604.7941376555707</v>
      </c>
      <c r="N13" s="17">
        <v>1584.6098225593776</v>
      </c>
      <c r="O13" s="17">
        <v>1631.5694953477775</v>
      </c>
      <c r="P13" s="17">
        <v>1699.4603691167144</v>
      </c>
      <c r="Q13" s="17">
        <v>1790.0982496109916</v>
      </c>
      <c r="R13" s="17">
        <v>1809.8863650437245</v>
      </c>
      <c r="S13" s="17">
        <v>1871.1668964152143</v>
      </c>
      <c r="T13" s="17">
        <v>1933.3998647086401</v>
      </c>
      <c r="U13" s="17">
        <v>2140.2817349164407</v>
      </c>
      <c r="V13" s="17">
        <v>2159.2050329635945</v>
      </c>
      <c r="W13" s="17">
        <v>2218.3771480168361</v>
      </c>
      <c r="X13" s="17">
        <v>2306.3290616599834</v>
      </c>
      <c r="Y13" s="17">
        <v>2246.1718772503095</v>
      </c>
    </row>
    <row r="14" spans="1:25" x14ac:dyDescent="0.2">
      <c r="A14" s="18" t="s">
        <v>11</v>
      </c>
      <c r="B14" s="16" t="s">
        <v>46</v>
      </c>
      <c r="C14" s="17">
        <v>40.268813950293058</v>
      </c>
      <c r="D14" s="17">
        <v>36.837386195130257</v>
      </c>
      <c r="E14" s="17">
        <v>37.54385661531083</v>
      </c>
      <c r="F14" s="17">
        <v>35.727218391989361</v>
      </c>
      <c r="G14" s="17">
        <v>41.479906099174066</v>
      </c>
      <c r="H14" s="17">
        <v>43.397468668235625</v>
      </c>
      <c r="I14" s="17">
        <v>45.617804274517461</v>
      </c>
      <c r="J14" s="17">
        <v>47.333518152098868</v>
      </c>
      <c r="K14" s="17">
        <v>48.847383338200125</v>
      </c>
      <c r="L14" s="17">
        <v>48.595072473849903</v>
      </c>
      <c r="M14" s="17">
        <v>49.468068064501637</v>
      </c>
      <c r="N14" s="17">
        <v>48.340537438768301</v>
      </c>
      <c r="O14" s="17">
        <v>50.61456863210897</v>
      </c>
      <c r="P14" s="17">
        <v>52.458456428780288</v>
      </c>
      <c r="Q14" s="17">
        <v>53.933970363500286</v>
      </c>
      <c r="R14" s="17">
        <v>56.422764729450726</v>
      </c>
      <c r="S14" s="17">
        <v>56.126809771611377</v>
      </c>
      <c r="T14" s="17">
        <v>58.306115696353871</v>
      </c>
      <c r="U14" s="17">
        <v>63.632007825547475</v>
      </c>
      <c r="V14" s="17">
        <v>63.77505213762003</v>
      </c>
      <c r="W14" s="17">
        <v>68.881323839655906</v>
      </c>
      <c r="X14" s="17">
        <v>69.328101874684691</v>
      </c>
      <c r="Y14" s="17">
        <v>68.869868801351799</v>
      </c>
    </row>
    <row r="15" spans="1:25" x14ac:dyDescent="0.2">
      <c r="A15" s="14" t="s">
        <v>12</v>
      </c>
      <c r="B15" s="14" t="s">
        <v>47</v>
      </c>
      <c r="C15" s="15">
        <v>1519.6418613258659</v>
      </c>
      <c r="D15" s="15">
        <v>1442.737409760296</v>
      </c>
      <c r="E15" s="15">
        <v>1476.3364505782852</v>
      </c>
      <c r="F15" s="15">
        <v>1530.2345311803315</v>
      </c>
      <c r="G15" s="15">
        <v>1570.6558092271616</v>
      </c>
      <c r="H15" s="15">
        <v>1605.920606466902</v>
      </c>
      <c r="I15" s="15">
        <v>1634.1803460165497</v>
      </c>
      <c r="J15" s="15">
        <v>1744.2048809748417</v>
      </c>
      <c r="K15" s="15">
        <v>1801.1764353218136</v>
      </c>
      <c r="L15" s="15">
        <v>1895.5688195282503</v>
      </c>
      <c r="M15" s="15">
        <v>1899.3765764795714</v>
      </c>
      <c r="N15" s="15">
        <v>1935.3154445012574</v>
      </c>
      <c r="O15" s="15">
        <v>2031.2626633374061</v>
      </c>
      <c r="P15" s="15">
        <v>2355.4617184359231</v>
      </c>
      <c r="Q15" s="15">
        <v>2510.2472846384267</v>
      </c>
      <c r="R15" s="15">
        <v>2627.074833070651</v>
      </c>
      <c r="S15" s="15">
        <v>2722.7663279919957</v>
      </c>
      <c r="T15" s="15">
        <v>2814.6827527834516</v>
      </c>
      <c r="U15" s="15">
        <v>2835.1934618147352</v>
      </c>
      <c r="V15" s="15">
        <v>2909.6463411089376</v>
      </c>
      <c r="W15" s="15">
        <v>2950.0678786956137</v>
      </c>
      <c r="X15" s="15">
        <v>3004.7520385227549</v>
      </c>
      <c r="Y15" s="15">
        <v>2980.1556043013416</v>
      </c>
    </row>
    <row r="16" spans="1:25" x14ac:dyDescent="0.2">
      <c r="A16" s="16" t="s">
        <v>13</v>
      </c>
      <c r="B16" s="16" t="s">
        <v>48</v>
      </c>
      <c r="C16" s="17">
        <v>929.33600919111143</v>
      </c>
      <c r="D16" s="17">
        <v>860.70034673854752</v>
      </c>
      <c r="E16" s="17">
        <v>832.14536281444282</v>
      </c>
      <c r="F16" s="17">
        <v>847.10351071749972</v>
      </c>
      <c r="G16" s="17">
        <v>853.98280567371035</v>
      </c>
      <c r="H16" s="17">
        <v>860.05248270265997</v>
      </c>
      <c r="I16" s="17">
        <v>858.55005486734706</v>
      </c>
      <c r="J16" s="17">
        <v>917.09893031952936</v>
      </c>
      <c r="K16" s="17">
        <v>948.898098266391</v>
      </c>
      <c r="L16" s="17">
        <v>994.94374664478335</v>
      </c>
      <c r="M16" s="17">
        <v>1017.87326955725</v>
      </c>
      <c r="N16" s="17">
        <v>1025.6856697042408</v>
      </c>
      <c r="O16" s="17">
        <v>1087.7704567766434</v>
      </c>
      <c r="P16" s="17">
        <v>1321.3311080261822</v>
      </c>
      <c r="Q16" s="17">
        <v>1419.1332931590862</v>
      </c>
      <c r="R16" s="17">
        <v>1515.4475365134015</v>
      </c>
      <c r="S16" s="17">
        <v>1572.6378262240339</v>
      </c>
      <c r="T16" s="17">
        <v>1610.3475691139199</v>
      </c>
      <c r="U16" s="17">
        <v>1641.8498926329935</v>
      </c>
      <c r="V16" s="17">
        <v>1696.131410703078</v>
      </c>
      <c r="W16" s="17">
        <v>1722.5053785671612</v>
      </c>
      <c r="X16" s="17">
        <v>1758.738928791169</v>
      </c>
      <c r="Y16" s="17">
        <v>1763.7630399863895</v>
      </c>
    </row>
    <row r="17" spans="1:25" x14ac:dyDescent="0.2">
      <c r="A17" s="16" t="s">
        <v>14</v>
      </c>
      <c r="B17" s="16" t="s">
        <v>49</v>
      </c>
      <c r="C17" s="17">
        <v>342.85094050553641</v>
      </c>
      <c r="D17" s="17">
        <v>352.91131359922719</v>
      </c>
      <c r="E17" s="17">
        <v>379.02119908269481</v>
      </c>
      <c r="F17" s="17">
        <v>407.40714535108054</v>
      </c>
      <c r="G17" s="17">
        <v>433.79639932332788</v>
      </c>
      <c r="H17" s="17">
        <v>451.65136077311917</v>
      </c>
      <c r="I17" s="17">
        <v>471.04425872509626</v>
      </c>
      <c r="J17" s="17">
        <v>511.95549957654129</v>
      </c>
      <c r="K17" s="17">
        <v>545.62775177977881</v>
      </c>
      <c r="L17" s="17">
        <v>581.70570083036034</v>
      </c>
      <c r="M17" s="17">
        <v>598.67837654864161</v>
      </c>
      <c r="N17" s="17">
        <v>618.08560448756873</v>
      </c>
      <c r="O17" s="17">
        <v>654.51142546282665</v>
      </c>
      <c r="P17" s="17">
        <v>840.58518423919952</v>
      </c>
      <c r="Q17" s="17">
        <v>895.24337657170076</v>
      </c>
      <c r="R17" s="17">
        <v>916.92580055724943</v>
      </c>
      <c r="S17" s="17">
        <v>957.3982667679619</v>
      </c>
      <c r="T17" s="17">
        <v>1011.3240926695318</v>
      </c>
      <c r="U17" s="17">
        <v>998.04945118174169</v>
      </c>
      <c r="V17" s="17">
        <v>1011.8125094058595</v>
      </c>
      <c r="W17" s="17">
        <v>1030.7120591284522</v>
      </c>
      <c r="X17" s="17">
        <v>1047.8659882883996</v>
      </c>
      <c r="Y17" s="17">
        <v>1018.3843170710012</v>
      </c>
    </row>
    <row r="18" spans="1:25" x14ac:dyDescent="0.2">
      <c r="A18" s="16" t="s">
        <v>15</v>
      </c>
      <c r="B18" s="16" t="s">
        <v>50</v>
      </c>
      <c r="C18" s="17">
        <v>247.454911629218</v>
      </c>
      <c r="D18" s="17">
        <v>229.12574942252115</v>
      </c>
      <c r="E18" s="17">
        <v>265.16988868114754</v>
      </c>
      <c r="F18" s="17">
        <v>275.72387511175123</v>
      </c>
      <c r="G18" s="17">
        <v>282.87660423012323</v>
      </c>
      <c r="H18" s="17">
        <v>294.21676299112289</v>
      </c>
      <c r="I18" s="17">
        <v>304.58603242410652</v>
      </c>
      <c r="J18" s="17">
        <v>315.15045107877114</v>
      </c>
      <c r="K18" s="17">
        <v>306.65058527564395</v>
      </c>
      <c r="L18" s="17">
        <v>318.91937205310654</v>
      </c>
      <c r="M18" s="17">
        <v>282.82493037367999</v>
      </c>
      <c r="N18" s="17">
        <v>291.54417030944808</v>
      </c>
      <c r="O18" s="17">
        <v>288.98078109793585</v>
      </c>
      <c r="P18" s="17">
        <v>193.54542617054122</v>
      </c>
      <c r="Q18" s="17">
        <v>195.87061490763966</v>
      </c>
      <c r="R18" s="17">
        <v>194.70149599999999</v>
      </c>
      <c r="S18" s="17">
        <v>192.73023499999999</v>
      </c>
      <c r="T18" s="17">
        <v>193.01109099999999</v>
      </c>
      <c r="U18" s="17">
        <v>195.294118</v>
      </c>
      <c r="V18" s="17">
        <v>201.70242099999999</v>
      </c>
      <c r="W18" s="17">
        <v>196.85044099999999</v>
      </c>
      <c r="X18" s="17">
        <v>198.14712144318628</v>
      </c>
      <c r="Y18" s="17">
        <v>198.00824724395059</v>
      </c>
    </row>
    <row r="19" spans="1:25" x14ac:dyDescent="0.2">
      <c r="A19" s="14" t="s">
        <v>16</v>
      </c>
      <c r="B19" s="14" t="s">
        <v>51</v>
      </c>
      <c r="C19" s="15">
        <v>3831.198515104064</v>
      </c>
      <c r="D19" s="15">
        <v>4097.0994107319575</v>
      </c>
      <c r="E19" s="15">
        <v>3871.538339828995</v>
      </c>
      <c r="F19" s="15">
        <v>3974.7588051170715</v>
      </c>
      <c r="G19" s="15">
        <v>3783.9177255979262</v>
      </c>
      <c r="H19" s="15">
        <v>3964.9957027537271</v>
      </c>
      <c r="I19" s="15">
        <v>4085.4408218380763</v>
      </c>
      <c r="J19" s="15">
        <v>3999.4277199294352</v>
      </c>
      <c r="K19" s="15">
        <v>4083.8015390542641</v>
      </c>
      <c r="L19" s="15">
        <v>4192.0134185028683</v>
      </c>
      <c r="M19" s="15">
        <v>4601.830918945785</v>
      </c>
      <c r="N19" s="15">
        <v>4762.3494067439942</v>
      </c>
      <c r="O19" s="15">
        <v>5048.8045255038896</v>
      </c>
      <c r="P19" s="15">
        <v>5157.8764554415229</v>
      </c>
      <c r="Q19" s="15">
        <v>5286.5517385151679</v>
      </c>
      <c r="R19" s="15">
        <v>5320.7307723807635</v>
      </c>
      <c r="S19" s="15">
        <v>5467.5093426014537</v>
      </c>
      <c r="T19" s="15">
        <v>4687.7817519530763</v>
      </c>
      <c r="U19" s="15">
        <v>4794.3643851133511</v>
      </c>
      <c r="V19" s="15">
        <v>4915.3134311177992</v>
      </c>
      <c r="W19" s="15">
        <v>5099.2662294246729</v>
      </c>
      <c r="X19" s="15">
        <v>5374.5728640256648</v>
      </c>
      <c r="Y19" s="15">
        <v>5386.955821137557</v>
      </c>
    </row>
    <row r="20" spans="1:25" x14ac:dyDescent="0.2">
      <c r="A20" s="14" t="s">
        <v>17</v>
      </c>
      <c r="B20" s="14" t="s">
        <v>52</v>
      </c>
      <c r="C20" s="15">
        <v>805.95691278043296</v>
      </c>
      <c r="D20" s="15">
        <v>731.10209182781477</v>
      </c>
      <c r="E20" s="15">
        <v>782.57159242648481</v>
      </c>
      <c r="F20" s="15">
        <v>822.7469686977438</v>
      </c>
      <c r="G20" s="15">
        <v>908.49470120670867</v>
      </c>
      <c r="H20" s="15">
        <v>919.92592731130696</v>
      </c>
      <c r="I20" s="15">
        <v>941.13321163537853</v>
      </c>
      <c r="J20" s="15">
        <v>993.4026643946379</v>
      </c>
      <c r="K20" s="15">
        <v>994.04823558767066</v>
      </c>
      <c r="L20" s="15">
        <v>1065.3503777055637</v>
      </c>
      <c r="M20" s="15">
        <v>799.83917657305904</v>
      </c>
      <c r="N20" s="15">
        <v>924.13167394471679</v>
      </c>
      <c r="O20" s="15">
        <v>1000.8349586139245</v>
      </c>
      <c r="P20" s="15">
        <v>1091.6740215865482</v>
      </c>
      <c r="Q20" s="15">
        <v>1152.7371490011155</v>
      </c>
      <c r="R20" s="15">
        <v>959.16755745130627</v>
      </c>
      <c r="S20" s="15">
        <v>1003.645340788485</v>
      </c>
      <c r="T20" s="15">
        <v>962.34011310374456</v>
      </c>
      <c r="U20" s="15">
        <v>946.7120754057396</v>
      </c>
      <c r="V20" s="15">
        <v>1005.081708039969</v>
      </c>
      <c r="W20" s="15">
        <v>1088.2264061127596</v>
      </c>
      <c r="X20" s="15">
        <v>1087.6577770572351</v>
      </c>
      <c r="Y20" s="15">
        <v>1071.6394049160122</v>
      </c>
    </row>
    <row r="21" spans="1:25" x14ac:dyDescent="0.2">
      <c r="A21" s="16" t="s">
        <v>18</v>
      </c>
      <c r="B21" s="16" t="s">
        <v>53</v>
      </c>
      <c r="C21" s="17">
        <v>252.48478915076402</v>
      </c>
      <c r="D21" s="17">
        <v>204.55769533919332</v>
      </c>
      <c r="E21" s="17">
        <v>251.19877857429742</v>
      </c>
      <c r="F21" s="17">
        <v>266.52027513278193</v>
      </c>
      <c r="G21" s="17">
        <v>309.43393169545419</v>
      </c>
      <c r="H21" s="17">
        <v>306.97801330619518</v>
      </c>
      <c r="I21" s="17">
        <v>313.10056392447098</v>
      </c>
      <c r="J21" s="17">
        <v>333.60389736177387</v>
      </c>
      <c r="K21" s="17">
        <v>313.66367033037614</v>
      </c>
      <c r="L21" s="17">
        <v>335.50213245999925</v>
      </c>
      <c r="M21" s="17">
        <v>184.10037565616784</v>
      </c>
      <c r="N21" s="17">
        <v>247.47022671179889</v>
      </c>
      <c r="O21" s="17">
        <v>230.16403806861115</v>
      </c>
      <c r="P21" s="17">
        <v>236.46168260584329</v>
      </c>
      <c r="Q21" s="17">
        <v>235.59086763271705</v>
      </c>
      <c r="R21" s="17">
        <v>263.78929142836887</v>
      </c>
      <c r="S21" s="17">
        <v>287.1998533343957</v>
      </c>
      <c r="T21" s="17">
        <v>251.04597074145488</v>
      </c>
      <c r="U21" s="17">
        <v>281.43166642068428</v>
      </c>
      <c r="V21" s="17">
        <v>285.84149988610534</v>
      </c>
      <c r="W21" s="17">
        <v>317.42333349364628</v>
      </c>
      <c r="X21" s="17">
        <v>318.52605252713863</v>
      </c>
      <c r="Y21" s="17">
        <v>331.66281431849012</v>
      </c>
    </row>
    <row r="22" spans="1:25" x14ac:dyDescent="0.2">
      <c r="A22" s="16" t="s">
        <v>19</v>
      </c>
      <c r="B22" s="16" t="s">
        <v>54</v>
      </c>
      <c r="C22" s="17">
        <v>329.90812317473092</v>
      </c>
      <c r="D22" s="17">
        <v>303.54316167455278</v>
      </c>
      <c r="E22" s="17">
        <v>337.15981504530487</v>
      </c>
      <c r="F22" s="17">
        <v>353.23795916161509</v>
      </c>
      <c r="G22" s="17">
        <v>393.46065837505472</v>
      </c>
      <c r="H22" s="17">
        <v>398.74558556679438</v>
      </c>
      <c r="I22" s="17">
        <v>410.04086249103534</v>
      </c>
      <c r="J22" s="17">
        <v>430.00825472872305</v>
      </c>
      <c r="K22" s="17">
        <v>421.64770561254176</v>
      </c>
      <c r="L22" s="17">
        <v>439.74179844579737</v>
      </c>
      <c r="M22" s="17">
        <v>346.90795832574901</v>
      </c>
      <c r="N22" s="17">
        <v>397.93522692910801</v>
      </c>
      <c r="O22" s="17">
        <v>398.85593084626441</v>
      </c>
      <c r="P22" s="17">
        <v>426.09845717845428</v>
      </c>
      <c r="Q22" s="17">
        <v>423.54399089398277</v>
      </c>
      <c r="R22" s="17">
        <v>374.89764446293754</v>
      </c>
      <c r="S22" s="17">
        <v>379.27603616408931</v>
      </c>
      <c r="T22" s="17">
        <v>359.46952572228963</v>
      </c>
      <c r="U22" s="17">
        <v>366.81217598505532</v>
      </c>
      <c r="V22" s="17">
        <v>423.95567839386365</v>
      </c>
      <c r="W22" s="17">
        <v>467.63208048911338</v>
      </c>
      <c r="X22" s="17">
        <v>473.86366940009646</v>
      </c>
      <c r="Y22" s="17">
        <v>433.085538127522</v>
      </c>
    </row>
    <row r="23" spans="1:25" x14ac:dyDescent="0.2">
      <c r="A23" s="16" t="s">
        <v>20</v>
      </c>
      <c r="B23" s="16" t="s">
        <v>55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</row>
    <row r="24" spans="1:25" x14ac:dyDescent="0.2">
      <c r="A24" s="16" t="s">
        <v>21</v>
      </c>
      <c r="B24" s="16" t="s">
        <v>56</v>
      </c>
      <c r="C24" s="17">
        <v>223.56400045493803</v>
      </c>
      <c r="D24" s="17">
        <v>223.00123481406862</v>
      </c>
      <c r="E24" s="17">
        <v>194.21299880688252</v>
      </c>
      <c r="F24" s="17">
        <v>202.9887344033468</v>
      </c>
      <c r="G24" s="17">
        <v>205.60011113619976</v>
      </c>
      <c r="H24" s="17">
        <v>214.20232843831738</v>
      </c>
      <c r="I24" s="17">
        <v>217.99178521987218</v>
      </c>
      <c r="J24" s="17">
        <v>229.79051230414103</v>
      </c>
      <c r="K24" s="17">
        <v>258.73685964475277</v>
      </c>
      <c r="L24" s="17">
        <v>290.10644679976718</v>
      </c>
      <c r="M24" s="17">
        <v>268.83084259114219</v>
      </c>
      <c r="N24" s="17">
        <v>278.7262203038099</v>
      </c>
      <c r="O24" s="17">
        <v>371.81498969904891</v>
      </c>
      <c r="P24" s="17">
        <v>429.11388180225055</v>
      </c>
      <c r="Q24" s="17">
        <v>493.60229047441555</v>
      </c>
      <c r="R24" s="17">
        <v>320.48062155999997</v>
      </c>
      <c r="S24" s="17">
        <v>337.16945128999998</v>
      </c>
      <c r="T24" s="17">
        <v>351.82461664000004</v>
      </c>
      <c r="U24" s="17">
        <v>298.46823300000005</v>
      </c>
      <c r="V24" s="17">
        <v>295.28452976</v>
      </c>
      <c r="W24" s="17">
        <v>303.17099213</v>
      </c>
      <c r="X24" s="17">
        <v>295.26805512999999</v>
      </c>
      <c r="Y24" s="17">
        <v>306.89105247000003</v>
      </c>
    </row>
    <row r="25" spans="1:25" x14ac:dyDescent="0.2">
      <c r="A25" s="14" t="s">
        <v>22</v>
      </c>
      <c r="B25" s="14" t="s">
        <v>57</v>
      </c>
      <c r="C25" s="15">
        <v>12760.520389013007</v>
      </c>
      <c r="D25" s="15">
        <v>12991.45597463955</v>
      </c>
      <c r="E25" s="15">
        <v>13313.198412862012</v>
      </c>
      <c r="F25" s="15">
        <v>13808.287842374903</v>
      </c>
      <c r="G25" s="15">
        <v>14275.191362773847</v>
      </c>
      <c r="H25" s="15">
        <v>14791.758533088563</v>
      </c>
      <c r="I25" s="15">
        <v>15364.987299596996</v>
      </c>
      <c r="J25" s="15">
        <v>15443.482822837026</v>
      </c>
      <c r="K25" s="15">
        <v>15820.098231596177</v>
      </c>
      <c r="L25" s="15">
        <v>16412.692017781101</v>
      </c>
      <c r="M25" s="15">
        <v>15982.856155600575</v>
      </c>
      <c r="N25" s="15">
        <v>16382.875865055845</v>
      </c>
      <c r="O25" s="15">
        <v>17031.827397324789</v>
      </c>
      <c r="P25" s="15">
        <v>17485.670601233178</v>
      </c>
      <c r="Q25" s="15">
        <v>18065.724545957972</v>
      </c>
      <c r="R25" s="15">
        <v>18657.291072588378</v>
      </c>
      <c r="S25" s="15">
        <v>18789.817487746208</v>
      </c>
      <c r="T25" s="15">
        <v>19600.03182439474</v>
      </c>
      <c r="U25" s="15">
        <v>20155.306512684841</v>
      </c>
      <c r="V25" s="15">
        <v>21567.881661359075</v>
      </c>
      <c r="W25" s="15">
        <v>22277.576265915999</v>
      </c>
      <c r="X25" s="15">
        <v>23292.633297662738</v>
      </c>
      <c r="Y25" s="15">
        <v>23854.953332291119</v>
      </c>
    </row>
    <row r="26" spans="1:25" x14ac:dyDescent="0.2">
      <c r="A26" s="16" t="s">
        <v>23</v>
      </c>
      <c r="B26" s="16" t="s">
        <v>58</v>
      </c>
      <c r="C26" s="17">
        <v>1407.1995111021549</v>
      </c>
      <c r="D26" s="17">
        <v>1849.1004426583208</v>
      </c>
      <c r="E26" s="17">
        <v>1834.8194447656233</v>
      </c>
      <c r="F26" s="17">
        <v>2142.8490114256147</v>
      </c>
      <c r="G26" s="17">
        <v>2199.6933651215036</v>
      </c>
      <c r="H26" s="17">
        <v>2307.489704582892</v>
      </c>
      <c r="I26" s="17">
        <v>2355.9019580039721</v>
      </c>
      <c r="J26" s="17">
        <v>2515.4532986879094</v>
      </c>
      <c r="K26" s="17">
        <v>2606.4860324336578</v>
      </c>
      <c r="L26" s="17">
        <v>2844.3856781110185</v>
      </c>
      <c r="M26" s="17">
        <v>3000.9055633785588</v>
      </c>
      <c r="N26" s="17">
        <v>3035.4137853994007</v>
      </c>
      <c r="O26" s="17">
        <v>3144.6377177014629</v>
      </c>
      <c r="P26" s="17">
        <v>3281.4931044943914</v>
      </c>
      <c r="Q26" s="17">
        <v>3385.9187502773784</v>
      </c>
      <c r="R26" s="17">
        <v>3413.7540871816536</v>
      </c>
      <c r="S26" s="17">
        <v>3567.2622742576045</v>
      </c>
      <c r="T26" s="17">
        <v>3695.7370429310017</v>
      </c>
      <c r="U26" s="17">
        <v>3888.0312357195721</v>
      </c>
      <c r="V26" s="17">
        <v>3977.0244747499892</v>
      </c>
      <c r="W26" s="17">
        <v>4137.0977234191532</v>
      </c>
      <c r="X26" s="17">
        <v>4308.8691414388886</v>
      </c>
      <c r="Y26" s="17">
        <v>4402.0471510095103</v>
      </c>
    </row>
    <row r="27" spans="1:25" x14ac:dyDescent="0.2">
      <c r="A27" s="16" t="s">
        <v>24</v>
      </c>
      <c r="B27" s="16" t="s">
        <v>59</v>
      </c>
      <c r="C27" s="17">
        <v>97.052914964389686</v>
      </c>
      <c r="D27" s="17">
        <v>106.51252445375601</v>
      </c>
      <c r="E27" s="17">
        <v>93.174109837861863</v>
      </c>
      <c r="F27" s="17">
        <v>93.588043843831585</v>
      </c>
      <c r="G27" s="17">
        <v>87.184241280888571</v>
      </c>
      <c r="H27" s="17">
        <v>92.426593721198941</v>
      </c>
      <c r="I27" s="17">
        <v>95.9766865488685</v>
      </c>
      <c r="J27" s="17">
        <v>93.846143871083257</v>
      </c>
      <c r="K27" s="17">
        <v>90.719724673053321</v>
      </c>
      <c r="L27" s="17">
        <v>91.004608665397171</v>
      </c>
      <c r="M27" s="17">
        <v>94.295222198261669</v>
      </c>
      <c r="N27" s="17">
        <v>96.993018401814453</v>
      </c>
      <c r="O27" s="17">
        <v>102.67256361094127</v>
      </c>
      <c r="P27" s="17">
        <v>105.24199054602084</v>
      </c>
      <c r="Q27" s="17">
        <v>107.21371581525312</v>
      </c>
      <c r="R27" s="17">
        <v>108.20413775690122</v>
      </c>
      <c r="S27" s="17">
        <v>112.76444408195449</v>
      </c>
      <c r="T27" s="17">
        <v>118.86534234169956</v>
      </c>
      <c r="U27" s="17">
        <v>137.85367255947949</v>
      </c>
      <c r="V27" s="17">
        <v>139.36767273896626</v>
      </c>
      <c r="W27" s="17">
        <v>156.81405699991234</v>
      </c>
      <c r="X27" s="17">
        <v>160.77114951032016</v>
      </c>
      <c r="Y27" s="17">
        <v>172.95803062596914</v>
      </c>
    </row>
    <row r="28" spans="1:25" x14ac:dyDescent="0.2">
      <c r="A28" s="16" t="s">
        <v>25</v>
      </c>
      <c r="B28" s="16" t="s">
        <v>60</v>
      </c>
      <c r="C28" s="17">
        <v>11256.267962946462</v>
      </c>
      <c r="D28" s="17">
        <v>11035.843007527474</v>
      </c>
      <c r="E28" s="17">
        <v>11385.204858258527</v>
      </c>
      <c r="F28" s="17">
        <v>11571.850787105455</v>
      </c>
      <c r="G28" s="17">
        <v>11988.313756371455</v>
      </c>
      <c r="H28" s="17">
        <v>12391.842234784472</v>
      </c>
      <c r="I28" s="17">
        <v>12913.108655044156</v>
      </c>
      <c r="J28" s="17">
        <v>12834.183380278033</v>
      </c>
      <c r="K28" s="17">
        <v>13122.892474489467</v>
      </c>
      <c r="L28" s="17">
        <v>13477.301731004685</v>
      </c>
      <c r="M28" s="17">
        <v>12887.655370023755</v>
      </c>
      <c r="N28" s="17">
        <v>13250.469061254629</v>
      </c>
      <c r="O28" s="17">
        <v>13784.517116012385</v>
      </c>
      <c r="P28" s="17">
        <v>14098.935506192765</v>
      </c>
      <c r="Q28" s="17">
        <v>14572.592079865341</v>
      </c>
      <c r="R28" s="17">
        <v>15135.332847649823</v>
      </c>
      <c r="S28" s="17">
        <v>15109.790769406647</v>
      </c>
      <c r="T28" s="17">
        <v>15785.429439122039</v>
      </c>
      <c r="U28" s="17">
        <v>16129.421604405788</v>
      </c>
      <c r="V28" s="17">
        <v>17451.489513870121</v>
      </c>
      <c r="W28" s="17">
        <v>17983.664485496935</v>
      </c>
      <c r="X28" s="17">
        <v>18822.993006713528</v>
      </c>
      <c r="Y28" s="17">
        <v>19279.94815065564</v>
      </c>
    </row>
    <row r="29" spans="1:25" x14ac:dyDescent="0.2">
      <c r="A29" s="16"/>
      <c r="B29" s="16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1"/>
      <c r="W29" s="21"/>
      <c r="X29" s="21"/>
      <c r="Y29" s="21"/>
    </row>
    <row r="30" spans="1:25" x14ac:dyDescent="0.2">
      <c r="A30" s="22" t="s">
        <v>61</v>
      </c>
      <c r="B30" s="2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</row>
    <row r="31" spans="1:25" x14ac:dyDescent="0.2">
      <c r="A31" s="42" t="s">
        <v>29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</row>
    <row r="32" spans="1:25" x14ac:dyDescent="0.2">
      <c r="A32" s="26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</row>
    <row r="33" spans="1:25" x14ac:dyDescent="0.2">
      <c r="A33" s="27" t="s">
        <v>30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</row>
    <row r="34" spans="1:25" ht="23.25" customHeight="1" x14ac:dyDescent="0.2">
      <c r="A34" s="41" t="s">
        <v>31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</row>
    <row r="35" spans="1:25" ht="15" x14ac:dyDescent="0.2">
      <c r="A35" s="28"/>
      <c r="B35" s="24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</row>
    <row r="36" spans="1:25" x14ac:dyDescent="0.2">
      <c r="A36" s="22" t="s">
        <v>32</v>
      </c>
      <c r="B36" s="24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</row>
    <row r="37" spans="1:25" ht="15" x14ac:dyDescent="0.2">
      <c r="A37" s="22" t="s">
        <v>33</v>
      </c>
      <c r="B37" s="24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</row>
    <row r="38" spans="1:25" x14ac:dyDescent="0.2">
      <c r="A38" s="22" t="s">
        <v>34</v>
      </c>
      <c r="B38" s="24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</row>
  </sheetData>
  <mergeCells count="2">
    <mergeCell ref="A34:Y34"/>
    <mergeCell ref="A31:Y31"/>
  </mergeCells>
  <pageMargins left="0.7" right="0.7" top="0.78740157499999996" bottom="0.78740157499999996" header="0.3" footer="0.3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39"/>
  <sheetViews>
    <sheetView zoomScaleNormal="100" zoomScaleSheetLayoutView="100" workbookViewId="0"/>
  </sheetViews>
  <sheetFormatPr baseColWidth="10" defaultColWidth="12" defaultRowHeight="14.25" outlineLevelCol="1" x14ac:dyDescent="0.2"/>
  <cols>
    <col min="1" max="1" width="3.28515625" style="7" customWidth="1"/>
    <col min="2" max="2" width="50.7109375" style="7" customWidth="1"/>
    <col min="3" max="3" width="6.42578125" style="7" customWidth="1" collapsed="1"/>
    <col min="4" max="7" width="6.42578125" style="7" hidden="1" customWidth="1" outlineLevel="1"/>
    <col min="8" max="8" width="6.42578125" style="7" customWidth="1" collapsed="1"/>
    <col min="9" max="12" width="6.42578125" style="7" hidden="1" customWidth="1" outlineLevel="1"/>
    <col min="13" max="13" width="6.42578125" style="7" customWidth="1" collapsed="1"/>
    <col min="14" max="17" width="6.42578125" style="7" hidden="1" customWidth="1" outlineLevel="1"/>
    <col min="18" max="25" width="6.42578125" style="7" customWidth="1"/>
    <col min="26" max="16384" width="12" style="7"/>
  </cols>
  <sheetData>
    <row r="1" spans="1:25" ht="15" x14ac:dyDescent="0.25">
      <c r="A1" s="1" t="s">
        <v>27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3"/>
      <c r="S1" s="3"/>
      <c r="T1" s="3"/>
      <c r="U1" s="3"/>
      <c r="V1" s="5"/>
      <c r="W1" s="5"/>
      <c r="X1" s="5"/>
      <c r="Y1" s="6" t="s">
        <v>0</v>
      </c>
    </row>
    <row r="2" spans="1:25" ht="15" x14ac:dyDescent="0.25">
      <c r="A2" s="8" t="s">
        <v>35</v>
      </c>
      <c r="B2" s="2"/>
      <c r="C2" s="3"/>
      <c r="D2" s="3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3"/>
      <c r="S2" s="3"/>
      <c r="T2" s="3"/>
      <c r="U2" s="3"/>
      <c r="V2" s="3"/>
      <c r="W2" s="3"/>
      <c r="X2" s="3"/>
      <c r="Y2" s="3"/>
    </row>
    <row r="3" spans="1:25" x14ac:dyDescent="0.2">
      <c r="A3" s="10"/>
      <c r="B3" s="10"/>
      <c r="C3" s="11">
        <f>'In Millionen Franken'!C3</f>
        <v>1995</v>
      </c>
      <c r="D3" s="11">
        <f>'In Millionen Franken'!D3</f>
        <v>1996</v>
      </c>
      <c r="E3" s="11">
        <f>'In Millionen Franken'!E3</f>
        <v>1997</v>
      </c>
      <c r="F3" s="11">
        <f>'In Millionen Franken'!F3</f>
        <v>1998</v>
      </c>
      <c r="G3" s="11">
        <f>'In Millionen Franken'!G3</f>
        <v>1999</v>
      </c>
      <c r="H3" s="11">
        <f>'In Millionen Franken'!H3</f>
        <v>2000</v>
      </c>
      <c r="I3" s="11">
        <f>'In Millionen Franken'!I3</f>
        <v>2001</v>
      </c>
      <c r="J3" s="11">
        <f>'In Millionen Franken'!J3</f>
        <v>2002</v>
      </c>
      <c r="K3" s="11">
        <f>'In Millionen Franken'!K3</f>
        <v>2003</v>
      </c>
      <c r="L3" s="11">
        <f>'In Millionen Franken'!L3</f>
        <v>2004</v>
      </c>
      <c r="M3" s="11">
        <f>'In Millionen Franken'!M3</f>
        <v>2005</v>
      </c>
      <c r="N3" s="11">
        <f>'In Millionen Franken'!N3</f>
        <v>2006</v>
      </c>
      <c r="O3" s="11">
        <f>'In Millionen Franken'!O3</f>
        <v>2007</v>
      </c>
      <c r="P3" s="11">
        <f>'In Millionen Franken'!P3</f>
        <v>2008</v>
      </c>
      <c r="Q3" s="11">
        <f>'In Millionen Franken'!Q3</f>
        <v>2009</v>
      </c>
      <c r="R3" s="11">
        <f>'In Millionen Franken'!R3</f>
        <v>2010</v>
      </c>
      <c r="S3" s="11">
        <f>'In Millionen Franken'!S3</f>
        <v>2011</v>
      </c>
      <c r="T3" s="11">
        <f>'In Millionen Franken'!T3</f>
        <v>2012</v>
      </c>
      <c r="U3" s="11">
        <f>'In Millionen Franken'!U3</f>
        <v>2013</v>
      </c>
      <c r="V3" s="11">
        <f>'In Millionen Franken'!V3</f>
        <v>2014</v>
      </c>
      <c r="W3" s="11">
        <f>'In Millionen Franken'!W3</f>
        <v>2015</v>
      </c>
      <c r="X3" s="11">
        <f>'In Millionen Franken'!X3</f>
        <v>2016</v>
      </c>
      <c r="Y3" s="11">
        <v>2017</v>
      </c>
    </row>
    <row r="4" spans="1:25" x14ac:dyDescent="0.2">
      <c r="A4" s="12"/>
      <c r="B4" s="12" t="s">
        <v>1</v>
      </c>
      <c r="C4" s="31">
        <f>100*'In Millionen Franken'!C4/'In Millionen Franken'!C$4</f>
        <v>100</v>
      </c>
      <c r="D4" s="31">
        <f>100*'In Millionen Franken'!D4/'In Millionen Franken'!D$4</f>
        <v>100</v>
      </c>
      <c r="E4" s="31">
        <f>100*'In Millionen Franken'!E4/'In Millionen Franken'!E$4</f>
        <v>100</v>
      </c>
      <c r="F4" s="31">
        <f>100*'In Millionen Franken'!F4/'In Millionen Franken'!F$4</f>
        <v>100</v>
      </c>
      <c r="G4" s="31">
        <f>100*'In Millionen Franken'!G4/'In Millionen Franken'!G$4</f>
        <v>100</v>
      </c>
      <c r="H4" s="31">
        <f>100*'In Millionen Franken'!H4/'In Millionen Franken'!H$4</f>
        <v>99.999999999999986</v>
      </c>
      <c r="I4" s="31">
        <f>100*'In Millionen Franken'!I4/'In Millionen Franken'!I$4</f>
        <v>100.00000000000001</v>
      </c>
      <c r="J4" s="31">
        <f>100*'In Millionen Franken'!J4/'In Millionen Franken'!J$4</f>
        <v>100</v>
      </c>
      <c r="K4" s="31">
        <f>100*'In Millionen Franken'!K4/'In Millionen Franken'!K$4</f>
        <v>100</v>
      </c>
      <c r="L4" s="31">
        <f>100*'In Millionen Franken'!L4/'In Millionen Franken'!L$4</f>
        <v>100</v>
      </c>
      <c r="M4" s="31">
        <f>100*'In Millionen Franken'!M4/'In Millionen Franken'!M$4</f>
        <v>100</v>
      </c>
      <c r="N4" s="31">
        <f>100*'In Millionen Franken'!N4/'In Millionen Franken'!N$4</f>
        <v>100</v>
      </c>
      <c r="O4" s="31">
        <f>100*'In Millionen Franken'!O4/'In Millionen Franken'!O$4</f>
        <v>100</v>
      </c>
      <c r="P4" s="31">
        <f>100*'In Millionen Franken'!P4/'In Millionen Franken'!P$4</f>
        <v>100</v>
      </c>
      <c r="Q4" s="31">
        <f>100*'In Millionen Franken'!Q4/'In Millionen Franken'!Q$4</f>
        <v>100</v>
      </c>
      <c r="R4" s="31">
        <f>100*'In Millionen Franken'!R4/'In Millionen Franken'!R$4</f>
        <v>100</v>
      </c>
      <c r="S4" s="31">
        <f>100*'In Millionen Franken'!S4/'In Millionen Franken'!S$4</f>
        <v>100</v>
      </c>
      <c r="T4" s="31">
        <f>100*'In Millionen Franken'!T4/'In Millionen Franken'!T$4</f>
        <v>100</v>
      </c>
      <c r="U4" s="31">
        <f>100*'In Millionen Franken'!U4/'In Millionen Franken'!U$4</f>
        <v>100</v>
      </c>
      <c r="V4" s="31">
        <f>100*'In Millionen Franken'!V4/'In Millionen Franken'!V$4</f>
        <v>100</v>
      </c>
      <c r="W4" s="31">
        <f>100*'In Millionen Franken'!W4/'In Millionen Franken'!W$4</f>
        <v>100</v>
      </c>
      <c r="X4" s="31">
        <f>100*'In Millionen Franken'!X4/'In Millionen Franken'!X$4</f>
        <v>100</v>
      </c>
      <c r="Y4" s="31">
        <v>100</v>
      </c>
    </row>
    <row r="5" spans="1:25" x14ac:dyDescent="0.2">
      <c r="A5" s="14" t="s">
        <v>2</v>
      </c>
      <c r="B5" s="14" t="str">
        <f>IF('In Millionen Franken'!B5="","",'In Millionen Franken'!B5)</f>
        <v>Staat</v>
      </c>
      <c r="C5" s="32">
        <f>100*'In Millionen Franken'!C5/'In Millionen Franken'!C$4</f>
        <v>14.136404324031368</v>
      </c>
      <c r="D5" s="32">
        <f>100*'In Millionen Franken'!D5/'In Millionen Franken'!D$4</f>
        <v>14.115064462824286</v>
      </c>
      <c r="E5" s="32">
        <f>100*'In Millionen Franken'!E5/'In Millionen Franken'!E$4</f>
        <v>13.66493669094789</v>
      </c>
      <c r="F5" s="32">
        <f>100*'In Millionen Franken'!F5/'In Millionen Franken'!F$4</f>
        <v>13.235642644483159</v>
      </c>
      <c r="G5" s="32">
        <f>100*'In Millionen Franken'!G5/'In Millionen Franken'!G$4</f>
        <v>13.474562243734351</v>
      </c>
      <c r="H5" s="32">
        <f>100*'In Millionen Franken'!H5/'In Millionen Franken'!H$4</f>
        <v>13.333830741788455</v>
      </c>
      <c r="I5" s="32">
        <f>100*'In Millionen Franken'!I5/'In Millionen Franken'!I$4</f>
        <v>14.800808595080561</v>
      </c>
      <c r="J5" s="32">
        <f>100*'In Millionen Franken'!J5/'In Millionen Franken'!J$4</f>
        <v>15.932503479433702</v>
      </c>
      <c r="K5" s="32">
        <f>100*'In Millionen Franken'!K5/'In Millionen Franken'!K$4</f>
        <v>15.923111930106794</v>
      </c>
      <c r="L5" s="32">
        <f>100*'In Millionen Franken'!L5/'In Millionen Franken'!L$4</f>
        <v>15.10615233139141</v>
      </c>
      <c r="M5" s="32">
        <f>100*'In Millionen Franken'!M5/'In Millionen Franken'!M$4</f>
        <v>15.022023963263944</v>
      </c>
      <c r="N5" s="32">
        <f>100*'In Millionen Franken'!N5/'In Millionen Franken'!N$4</f>
        <v>14.672443201067741</v>
      </c>
      <c r="O5" s="32">
        <f>100*'In Millionen Franken'!O5/'In Millionen Franken'!O$4</f>
        <v>14.70530925447126</v>
      </c>
      <c r="P5" s="32">
        <f>100*'In Millionen Franken'!P5/'In Millionen Franken'!P$4</f>
        <v>16.734623115170315</v>
      </c>
      <c r="Q5" s="32">
        <f>100*'In Millionen Franken'!Q5/'In Millionen Franken'!Q$4</f>
        <v>17.411423146370819</v>
      </c>
      <c r="R5" s="32">
        <f>100*'In Millionen Franken'!R5/'In Millionen Franken'!R$4</f>
        <v>17.070258027474573</v>
      </c>
      <c r="S5" s="32">
        <f>100*'In Millionen Franken'!S5/'In Millionen Franken'!S$4</f>
        <v>17.645927987716526</v>
      </c>
      <c r="T5" s="32">
        <f>100*'In Millionen Franken'!T5/'In Millionen Franken'!T$4</f>
        <v>18.943285093675662</v>
      </c>
      <c r="U5" s="32">
        <f>100*'In Millionen Franken'!U5/'In Millionen Franken'!U$4</f>
        <v>18.360113321223395</v>
      </c>
      <c r="V5" s="32">
        <f>100*'In Millionen Franken'!V5/'In Millionen Franken'!V$4</f>
        <v>17.988100782028788</v>
      </c>
      <c r="W5" s="32">
        <f>100*'In Millionen Franken'!W5/'In Millionen Franken'!W$4</f>
        <v>17.852191355629714</v>
      </c>
      <c r="X5" s="32">
        <f>100*'In Millionen Franken'!X5/'In Millionen Franken'!X$4</f>
        <v>17.358737525462264</v>
      </c>
      <c r="Y5" s="32">
        <v>17.975996074698237</v>
      </c>
    </row>
    <row r="6" spans="1:25" x14ac:dyDescent="0.2">
      <c r="A6" s="16" t="s">
        <v>3</v>
      </c>
      <c r="B6" s="16" t="str">
        <f>IF('In Millionen Franken'!B6="","",'In Millionen Franken'!B6)</f>
        <v>Bund</v>
      </c>
      <c r="C6" s="33">
        <f>100*'In Millionen Franken'!C6/'In Millionen Franken'!C$4</f>
        <v>0.48426295073881309</v>
      </c>
      <c r="D6" s="33">
        <f>100*'In Millionen Franken'!D6/'In Millionen Franken'!D$4</f>
        <v>0.44898226378558009</v>
      </c>
      <c r="E6" s="33">
        <f>100*'In Millionen Franken'!E6/'In Millionen Franken'!E$4</f>
        <v>0.40625682766526444</v>
      </c>
      <c r="F6" s="33">
        <f>100*'In Millionen Franken'!F6/'In Millionen Franken'!F$4</f>
        <v>0.38835045438459037</v>
      </c>
      <c r="G6" s="33">
        <f>100*'In Millionen Franken'!G6/'In Millionen Franken'!G$4</f>
        <v>0.40786070284606096</v>
      </c>
      <c r="H6" s="33">
        <f>100*'In Millionen Franken'!H6/'In Millionen Franken'!H$4</f>
        <v>0.44528258312555802</v>
      </c>
      <c r="I6" s="33">
        <f>100*'In Millionen Franken'!I6/'In Millionen Franken'!I$4</f>
        <v>0.46339703139381461</v>
      </c>
      <c r="J6" s="33">
        <f>100*'In Millionen Franken'!J6/'In Millionen Franken'!J$4</f>
        <v>0.62920820551385237</v>
      </c>
      <c r="K6" s="33">
        <f>100*'In Millionen Franken'!K6/'In Millionen Franken'!K$4</f>
        <v>0.44965811710070447</v>
      </c>
      <c r="L6" s="33">
        <f>100*'In Millionen Franken'!L6/'In Millionen Franken'!L$4</f>
        <v>0.43119039569186007</v>
      </c>
      <c r="M6" s="33">
        <f>100*'In Millionen Franken'!M6/'In Millionen Franken'!M$4</f>
        <v>0.39578490723981014</v>
      </c>
      <c r="N6" s="33">
        <f>100*'In Millionen Franken'!N6/'In Millionen Franken'!N$4</f>
        <v>0.3833597811585811</v>
      </c>
      <c r="O6" s="33">
        <f>100*'In Millionen Franken'!O6/'In Millionen Franken'!O$4</f>
        <v>0.48534419553448227</v>
      </c>
      <c r="P6" s="33">
        <f>100*'In Millionen Franken'!P6/'In Millionen Franken'!P$4</f>
        <v>0.48579006134888819</v>
      </c>
      <c r="Q6" s="33">
        <f>100*'In Millionen Franken'!Q6/'In Millionen Franken'!Q$4</f>
        <v>0.56531901293569931</v>
      </c>
      <c r="R6" s="33">
        <f>100*'In Millionen Franken'!R6/'In Millionen Franken'!R$4</f>
        <v>0.49349765366327059</v>
      </c>
      <c r="S6" s="33">
        <f>100*'In Millionen Franken'!S6/'In Millionen Franken'!S$4</f>
        <v>0.41879553240270023</v>
      </c>
      <c r="T6" s="33">
        <f>100*'In Millionen Franken'!T6/'In Millionen Franken'!T$4</f>
        <v>0.41631323470698239</v>
      </c>
      <c r="U6" s="33">
        <f>100*'In Millionen Franken'!U6/'In Millionen Franken'!U$4</f>
        <v>0.43770906796370801</v>
      </c>
      <c r="V6" s="33">
        <f>100*'In Millionen Franken'!V6/'In Millionen Franken'!V$4</f>
        <v>0.39250477516092441</v>
      </c>
      <c r="W6" s="33">
        <f>100*'In Millionen Franken'!W6/'In Millionen Franken'!W$4</f>
        <v>0.38167692663559477</v>
      </c>
      <c r="X6" s="33">
        <f>100*'In Millionen Franken'!X6/'In Millionen Franken'!X$4</f>
        <v>0.38944716275648683</v>
      </c>
      <c r="Y6" s="33">
        <v>0.43830137366600375</v>
      </c>
    </row>
    <row r="7" spans="1:25" x14ac:dyDescent="0.2">
      <c r="A7" s="16" t="s">
        <v>4</v>
      </c>
      <c r="B7" s="16" t="str">
        <f>IF('In Millionen Franken'!B7="","",'In Millionen Franken'!B7)</f>
        <v>Kantone</v>
      </c>
      <c r="C7" s="33">
        <f>100*'In Millionen Franken'!C7/'In Millionen Franken'!C$4</f>
        <v>11.832903114179267</v>
      </c>
      <c r="D7" s="33">
        <f>100*'In Millionen Franken'!D7/'In Millionen Franken'!D$4</f>
        <v>11.842318342677402</v>
      </c>
      <c r="E7" s="33">
        <f>100*'In Millionen Franken'!E7/'In Millionen Franken'!E$4</f>
        <v>11.430630583097273</v>
      </c>
      <c r="F7" s="33">
        <f>100*'In Millionen Franken'!F7/'In Millionen Franken'!F$4</f>
        <v>10.963173847162096</v>
      </c>
      <c r="G7" s="33">
        <f>100*'In Millionen Franken'!G7/'In Millionen Franken'!G$4</f>
        <v>11.225742968302081</v>
      </c>
      <c r="H7" s="33">
        <f>100*'In Millionen Franken'!H7/'In Millionen Franken'!H$4</f>
        <v>11.085417591485516</v>
      </c>
      <c r="I7" s="33">
        <f>100*'In Millionen Franken'!I7/'In Millionen Franken'!I$4</f>
        <v>12.343968676330498</v>
      </c>
      <c r="J7" s="33">
        <f>100*'In Millionen Franken'!J7/'In Millionen Franken'!J$4</f>
        <v>13.364072017702169</v>
      </c>
      <c r="K7" s="33">
        <f>100*'In Millionen Franken'!K7/'In Millionen Franken'!K$4</f>
        <v>13.684710172537629</v>
      </c>
      <c r="L7" s="33">
        <f>100*'In Millionen Franken'!L7/'In Millionen Franken'!L$4</f>
        <v>12.939396943790202</v>
      </c>
      <c r="M7" s="33">
        <f>100*'In Millionen Franken'!M7/'In Millionen Franken'!M$4</f>
        <v>13.169289900453679</v>
      </c>
      <c r="N7" s="33">
        <f>100*'In Millionen Franken'!N7/'In Millionen Franken'!N$4</f>
        <v>13.20365320213776</v>
      </c>
      <c r="O7" s="33">
        <f>100*'In Millionen Franken'!O7/'In Millionen Franken'!O$4</f>
        <v>13.045991391795402</v>
      </c>
      <c r="P7" s="33">
        <f>100*'In Millionen Franken'!P7/'In Millionen Franken'!P$4</f>
        <v>14.53200638986198</v>
      </c>
      <c r="Q7" s="33">
        <f>100*'In Millionen Franken'!Q7/'In Millionen Franken'!Q$4</f>
        <v>15.120088560125597</v>
      </c>
      <c r="R7" s="33">
        <f>100*'In Millionen Franken'!R7/'In Millionen Franken'!R$4</f>
        <v>14.896129835382466</v>
      </c>
      <c r="S7" s="33">
        <f>100*'In Millionen Franken'!S7/'In Millionen Franken'!S$4</f>
        <v>15.127766375838268</v>
      </c>
      <c r="T7" s="33">
        <f>100*'In Millionen Franken'!T7/'In Millionen Franken'!T$4</f>
        <v>16.377947371599507</v>
      </c>
      <c r="U7" s="33">
        <f>100*'In Millionen Franken'!U7/'In Millionen Franken'!U$4</f>
        <v>15.750414862078264</v>
      </c>
      <c r="V7" s="33">
        <f>100*'In Millionen Franken'!V7/'In Millionen Franken'!V$4</f>
        <v>15.62045064092854</v>
      </c>
      <c r="W7" s="33">
        <f>100*'In Millionen Franken'!W7/'In Millionen Franken'!W$4</f>
        <v>15.572887610808122</v>
      </c>
      <c r="X7" s="33">
        <f>100*'In Millionen Franken'!X7/'In Millionen Franken'!X$4</f>
        <v>14.976865908305316</v>
      </c>
      <c r="Y7" s="33">
        <v>15.644240278221096</v>
      </c>
    </row>
    <row r="8" spans="1:25" x14ac:dyDescent="0.2">
      <c r="A8" s="16" t="s">
        <v>5</v>
      </c>
      <c r="B8" s="16" t="str">
        <f>IF('In Millionen Franken'!B8="","",'In Millionen Franken'!B8)</f>
        <v>Gemeinden</v>
      </c>
      <c r="C8" s="33">
        <f>100*'In Millionen Franken'!C8/'In Millionen Franken'!C$4</f>
        <v>1.8192382591132903</v>
      </c>
      <c r="D8" s="33">
        <f>100*'In Millionen Franken'!D8/'In Millionen Franken'!D$4</f>
        <v>1.823763856361305</v>
      </c>
      <c r="E8" s="33">
        <f>100*'In Millionen Franken'!E8/'In Millionen Franken'!E$4</f>
        <v>1.8280492801853561</v>
      </c>
      <c r="F8" s="33">
        <f>100*'In Millionen Franken'!F8/'In Millionen Franken'!F$4</f>
        <v>1.8841183429364718</v>
      </c>
      <c r="G8" s="33">
        <f>100*'In Millionen Franken'!G8/'In Millionen Franken'!G$4</f>
        <v>1.8409585725862119</v>
      </c>
      <c r="H8" s="33">
        <f>100*'In Millionen Franken'!H8/'In Millionen Franken'!H$4</f>
        <v>1.8031305671773816</v>
      </c>
      <c r="I8" s="33">
        <f>100*'In Millionen Franken'!I8/'In Millionen Franken'!I$4</f>
        <v>1.9934428873562466</v>
      </c>
      <c r="J8" s="33">
        <f>100*'In Millionen Franken'!J8/'In Millionen Franken'!J$4</f>
        <v>1.9392232562176779</v>
      </c>
      <c r="K8" s="33">
        <f>100*'In Millionen Franken'!K8/'In Millionen Franken'!K$4</f>
        <v>1.7887436404684609</v>
      </c>
      <c r="L8" s="33">
        <f>100*'In Millionen Franken'!L8/'In Millionen Franken'!L$4</f>
        <v>1.7355649919093477</v>
      </c>
      <c r="M8" s="33">
        <f>100*'In Millionen Franken'!M8/'In Millionen Franken'!M$4</f>
        <v>1.4569491555704546</v>
      </c>
      <c r="N8" s="33">
        <f>100*'In Millionen Franken'!N8/'In Millionen Franken'!N$4</f>
        <v>1.0854302177714019</v>
      </c>
      <c r="O8" s="33">
        <f>100*'In Millionen Franken'!O8/'In Millionen Franken'!O$4</f>
        <v>1.1739736671413754</v>
      </c>
      <c r="P8" s="33">
        <f>100*'In Millionen Franken'!P8/'In Millionen Franken'!P$4</f>
        <v>1.7168266639594476</v>
      </c>
      <c r="Q8" s="33">
        <f>100*'In Millionen Franken'!Q8/'In Millionen Franken'!Q$4</f>
        <v>1.7260155733095235</v>
      </c>
      <c r="R8" s="33">
        <f>100*'In Millionen Franken'!R8/'In Millionen Franken'!R$4</f>
        <v>1.6806305384288405</v>
      </c>
      <c r="S8" s="33">
        <f>100*'In Millionen Franken'!S8/'In Millionen Franken'!S$4</f>
        <v>2.0993660794755589</v>
      </c>
      <c r="T8" s="33">
        <f>100*'In Millionen Franken'!T8/'In Millionen Franken'!T$4</f>
        <v>2.1490244873691724</v>
      </c>
      <c r="U8" s="33">
        <f>100*'In Millionen Franken'!U8/'In Millionen Franken'!U$4</f>
        <v>2.1719893911814259</v>
      </c>
      <c r="V8" s="33">
        <f>100*'In Millionen Franken'!V8/'In Millionen Franken'!V$4</f>
        <v>1.9751453659393234</v>
      </c>
      <c r="W8" s="33">
        <f>100*'In Millionen Franken'!W8/'In Millionen Franken'!W$4</f>
        <v>1.8976268181859959</v>
      </c>
      <c r="X8" s="33">
        <f>100*'In Millionen Franken'!X8/'In Millionen Franken'!X$4</f>
        <v>1.9924244544004639</v>
      </c>
      <c r="Y8" s="33">
        <v>1.8934544228111363</v>
      </c>
    </row>
    <row r="9" spans="1:25" x14ac:dyDescent="0.2">
      <c r="A9" s="14" t="s">
        <v>6</v>
      </c>
      <c r="B9" s="14" t="str">
        <f>IF('In Millionen Franken'!B9="","",'In Millionen Franken'!B9)</f>
        <v>Obligatorische Krankenversicherung OKP</v>
      </c>
      <c r="C9" s="32">
        <f>100*'In Millionen Franken'!C9/'In Millionen Franken'!C$4</f>
        <v>27.415382807685351</v>
      </c>
      <c r="D9" s="32">
        <f>100*'In Millionen Franken'!D9/'In Millionen Franken'!D$4</f>
        <v>28.880817523939957</v>
      </c>
      <c r="E9" s="32">
        <f>100*'In Millionen Franken'!E9/'In Millionen Franken'!E$4</f>
        <v>29.717260513201467</v>
      </c>
      <c r="F9" s="32">
        <f>100*'In Millionen Franken'!F9/'In Millionen Franken'!F$4</f>
        <v>30.310812520069263</v>
      </c>
      <c r="G9" s="32">
        <f>100*'In Millionen Franken'!G9/'In Millionen Franken'!G$4</f>
        <v>30.544283980358973</v>
      </c>
      <c r="H9" s="32">
        <f>100*'In Millionen Franken'!H9/'In Millionen Franken'!H$4</f>
        <v>31.012877207634293</v>
      </c>
      <c r="I9" s="32">
        <f>100*'In Millionen Franken'!I9/'In Millionen Franken'!I$4</f>
        <v>30.869753881828284</v>
      </c>
      <c r="J9" s="32">
        <f>100*'In Millionen Franken'!J9/'In Millionen Franken'!J$4</f>
        <v>31.444930440892364</v>
      </c>
      <c r="K9" s="32">
        <f>100*'In Millionen Franken'!K9/'In Millionen Franken'!K$4</f>
        <v>31.979154952131484</v>
      </c>
      <c r="L9" s="32">
        <f>100*'In Millionen Franken'!L9/'In Millionen Franken'!L$4</f>
        <v>32.448711773368075</v>
      </c>
      <c r="M9" s="32">
        <f>100*'In Millionen Franken'!M9/'In Millionen Franken'!M$4</f>
        <v>33.598938673955566</v>
      </c>
      <c r="N9" s="32">
        <f>100*'In Millionen Franken'!N9/'In Millionen Franken'!N$4</f>
        <v>33.585838769976661</v>
      </c>
      <c r="O9" s="32">
        <f>100*'In Millionen Franken'!O9/'In Millionen Franken'!O$4</f>
        <v>33.60912707348843</v>
      </c>
      <c r="P9" s="32">
        <f>100*'In Millionen Franken'!P9/'In Millionen Franken'!P$4</f>
        <v>33.487920752039223</v>
      </c>
      <c r="Q9" s="32">
        <f>100*'In Millionen Franken'!Q9/'In Millionen Franken'!Q$4</f>
        <v>33.408138352659108</v>
      </c>
      <c r="R9" s="32">
        <f>100*'In Millionen Franken'!R9/'In Millionen Franken'!R$4</f>
        <v>33.983931102488611</v>
      </c>
      <c r="S9" s="32">
        <f>100*'In Millionen Franken'!S9/'In Millionen Franken'!S$4</f>
        <v>33.890289802545958</v>
      </c>
      <c r="T9" s="32">
        <f>100*'In Millionen Franken'!T9/'In Millionen Franken'!T$4</f>
        <v>34.076787268510607</v>
      </c>
      <c r="U9" s="32">
        <f>100*'In Millionen Franken'!U9/'In Millionen Franken'!U$4</f>
        <v>35.322098403695762</v>
      </c>
      <c r="V9" s="32">
        <f>100*'In Millionen Franken'!V9/'In Millionen Franken'!V$4</f>
        <v>34.978398492681016</v>
      </c>
      <c r="W9" s="32">
        <f>100*'In Millionen Franken'!W9/'In Millionen Franken'!W$4</f>
        <v>35.376964471542742</v>
      </c>
      <c r="X9" s="32">
        <f>100*'In Millionen Franken'!X9/'In Millionen Franken'!X$4</f>
        <v>35.672326466236981</v>
      </c>
      <c r="Y9" s="32">
        <v>35.725386640702226</v>
      </c>
    </row>
    <row r="10" spans="1:25" x14ac:dyDescent="0.2">
      <c r="A10" s="14" t="s">
        <v>7</v>
      </c>
      <c r="B10" s="14" t="str">
        <f>IF('In Millionen Franken'!B10="","",'In Millionen Franken'!B10)</f>
        <v>Andere Sozialversicherungen</v>
      </c>
      <c r="C10" s="32">
        <f>100*'In Millionen Franken'!C10/'In Millionen Franken'!C$4</f>
        <v>7.8197431044460179</v>
      </c>
      <c r="D10" s="32">
        <f>100*'In Millionen Franken'!D10/'In Millionen Franken'!D$4</f>
        <v>7.7929496777105864</v>
      </c>
      <c r="E10" s="32">
        <f>100*'In Millionen Franken'!E10/'In Millionen Franken'!E$4</f>
        <v>7.9657747541811981</v>
      </c>
      <c r="F10" s="32">
        <f>100*'In Millionen Franken'!F10/'In Millionen Franken'!F$4</f>
        <v>8.0303121200639129</v>
      </c>
      <c r="G10" s="32">
        <f>100*'In Millionen Franken'!G10/'In Millionen Franken'!G$4</f>
        <v>8.1067764104104896</v>
      </c>
      <c r="H10" s="32">
        <f>100*'In Millionen Franken'!H10/'In Millionen Franken'!H$4</f>
        <v>8.0502283944272488</v>
      </c>
      <c r="I10" s="32">
        <f>100*'In Millionen Franken'!I10/'In Millionen Franken'!I$4</f>
        <v>8.0140115095100857</v>
      </c>
      <c r="J10" s="32">
        <f>100*'In Millionen Franken'!J10/'In Millionen Franken'!J$4</f>
        <v>7.7829765487177687</v>
      </c>
      <c r="K10" s="32">
        <f>100*'In Millionen Franken'!K10/'In Millionen Franken'!K$4</f>
        <v>7.9013263653363435</v>
      </c>
      <c r="L10" s="32">
        <f>100*'In Millionen Franken'!L10/'In Millionen Franken'!L$4</f>
        <v>8.2264766726057292</v>
      </c>
      <c r="M10" s="32">
        <f>100*'In Millionen Franken'!M10/'In Millionen Franken'!M$4</f>
        <v>8.593135032321241</v>
      </c>
      <c r="N10" s="32">
        <f>100*'In Millionen Franken'!N10/'In Millionen Franken'!N$4</f>
        <v>8.2557746007894739</v>
      </c>
      <c r="O10" s="32">
        <f>100*'In Millionen Franken'!O10/'In Millionen Franken'!O$4</f>
        <v>8.173639681168698</v>
      </c>
      <c r="P10" s="32">
        <f>100*'In Millionen Franken'!P10/'In Millionen Franken'!P$4</f>
        <v>6.9778538103920766</v>
      </c>
      <c r="Q10" s="32">
        <f>100*'In Millionen Franken'!Q10/'In Millionen Franken'!Q$4</f>
        <v>6.7653562417159598</v>
      </c>
      <c r="R10" s="32">
        <f>100*'In Millionen Franken'!R10/'In Millionen Franken'!R$4</f>
        <v>6.6422015026254391</v>
      </c>
      <c r="S10" s="32">
        <f>100*'In Millionen Franken'!S10/'In Millionen Franken'!S$4</f>
        <v>6.6310762017668443</v>
      </c>
      <c r="T10" s="32">
        <f>100*'In Millionen Franken'!T10/'In Millionen Franken'!T$4</f>
        <v>6.4592906693157746</v>
      </c>
      <c r="U10" s="32">
        <f>100*'In Millionen Franken'!U10/'In Millionen Franken'!U$4</f>
        <v>6.5121777022947036</v>
      </c>
      <c r="V10" s="32">
        <f>100*'In Millionen Franken'!V10/'In Millionen Franken'!V$4</f>
        <v>6.3372447943981927</v>
      </c>
      <c r="W10" s="32">
        <f>100*'In Millionen Franken'!W10/'In Millionen Franken'!W$4</f>
        <v>6.3555933827086726</v>
      </c>
      <c r="X10" s="32">
        <f>100*'In Millionen Franken'!X10/'In Millionen Franken'!X$4</f>
        <v>6.2543500080447316</v>
      </c>
      <c r="Y10" s="32">
        <v>6.076398781658896</v>
      </c>
    </row>
    <row r="11" spans="1:25" x14ac:dyDescent="0.2">
      <c r="A11" s="18" t="s">
        <v>8</v>
      </c>
      <c r="B11" s="16" t="str">
        <f>IF('In Millionen Franken'!B11="","",'In Millionen Franken'!B11)</f>
        <v>Alters- und Hinterlassenenversicherung AHV</v>
      </c>
      <c r="C11" s="33">
        <f>100*'In Millionen Franken'!C11/'In Millionen Franken'!C$4</f>
        <v>1.2839859034439141</v>
      </c>
      <c r="D11" s="33">
        <f>100*'In Millionen Franken'!D11/'In Millionen Franken'!D$4</f>
        <v>1.3188506382963538</v>
      </c>
      <c r="E11" s="33">
        <f>100*'In Millionen Franken'!E11/'In Millionen Franken'!E$4</f>
        <v>1.3944275510260919</v>
      </c>
      <c r="F11" s="33">
        <f>100*'In Millionen Franken'!F11/'In Millionen Franken'!F$4</f>
        <v>1.3461610726267206</v>
      </c>
      <c r="G11" s="33">
        <f>100*'In Millionen Franken'!G11/'In Millionen Franken'!G$4</f>
        <v>1.3407012581129287</v>
      </c>
      <c r="H11" s="33">
        <f>100*'In Millionen Franken'!H11/'In Millionen Franken'!H$4</f>
        <v>1.2981289198348429</v>
      </c>
      <c r="I11" s="33">
        <f>100*'In Millionen Franken'!I11/'In Millionen Franken'!I$4</f>
        <v>1.3051991201910995</v>
      </c>
      <c r="J11" s="33">
        <f>100*'In Millionen Franken'!J11/'In Millionen Franken'!J$4</f>
        <v>1.2897008731597428</v>
      </c>
      <c r="K11" s="33">
        <f>100*'In Millionen Franken'!K11/'In Millionen Franken'!K$4</f>
        <v>1.3213243694334493</v>
      </c>
      <c r="L11" s="33">
        <f>100*'In Millionen Franken'!L11/'In Millionen Franken'!L$4</f>
        <v>1.2850538068481854</v>
      </c>
      <c r="M11" s="33">
        <f>100*'In Millionen Franken'!M11/'In Millionen Franken'!M$4</f>
        <v>1.3194387022001868</v>
      </c>
      <c r="N11" s="33">
        <f>100*'In Millionen Franken'!N11/'In Millionen Franken'!N$4</f>
        <v>1.3108809730274618</v>
      </c>
      <c r="O11" s="33">
        <f>100*'In Millionen Franken'!O11/'In Millionen Franken'!O$4</f>
        <v>1.2929912177450993</v>
      </c>
      <c r="P11" s="33">
        <f>100*'In Millionen Franken'!P11/'In Millionen Franken'!P$4</f>
        <v>0.94433458348748778</v>
      </c>
      <c r="Q11" s="33">
        <f>100*'In Millionen Franken'!Q11/'In Millionen Franken'!Q$4</f>
        <v>0.93880653204638287</v>
      </c>
      <c r="R11" s="33">
        <f>100*'In Millionen Franken'!R11/'In Millionen Franken'!R$4</f>
        <v>0.92252415567869905</v>
      </c>
      <c r="S11" s="33">
        <f>100*'In Millionen Franken'!S11/'In Millionen Franken'!S$4</f>
        <v>0.96878135313387859</v>
      </c>
      <c r="T11" s="33">
        <f>100*'In Millionen Franken'!T11/'In Millionen Franken'!T$4</f>
        <v>0.91088693837107415</v>
      </c>
      <c r="U11" s="33">
        <f>100*'In Millionen Franken'!U11/'In Millionen Franken'!U$4</f>
        <v>0.86395463922177596</v>
      </c>
      <c r="V11" s="33">
        <f>100*'In Millionen Franken'!V11/'In Millionen Franken'!V$4</f>
        <v>0.84952319664236597</v>
      </c>
      <c r="W11" s="33">
        <f>100*'In Millionen Franken'!W11/'In Millionen Franken'!W$4</f>
        <v>0.832972287439815</v>
      </c>
      <c r="X11" s="33">
        <f>100*'In Millionen Franken'!X11/'In Millionen Franken'!X$4</f>
        <v>0.82676109063165937</v>
      </c>
      <c r="Y11" s="33">
        <v>0.82585783842376026</v>
      </c>
    </row>
    <row r="12" spans="1:25" x14ac:dyDescent="0.2">
      <c r="A12" s="18" t="s">
        <v>9</v>
      </c>
      <c r="B12" s="16" t="str">
        <f>IF('In Millionen Franken'!B12="","",'In Millionen Franken'!B12)</f>
        <v>Invalidenversicherung IV</v>
      </c>
      <c r="C12" s="33">
        <f>100*'In Millionen Franken'!C12/'In Millionen Franken'!C$4</f>
        <v>3.4343626562374889</v>
      </c>
      <c r="D12" s="33">
        <f>100*'In Millionen Franken'!D12/'In Millionen Franken'!D$4</f>
        <v>3.4939545470623603</v>
      </c>
      <c r="E12" s="33">
        <f>100*'In Millionen Franken'!E12/'In Millionen Franken'!E$4</f>
        <v>3.602016785846899</v>
      </c>
      <c r="F12" s="33">
        <f>100*'In Millionen Franken'!F12/'In Millionen Franken'!F$4</f>
        <v>3.53234993400054</v>
      </c>
      <c r="G12" s="33">
        <f>100*'In Millionen Franken'!G12/'In Millionen Franken'!G$4</f>
        <v>3.5016381318271019</v>
      </c>
      <c r="H12" s="33">
        <f>100*'In Millionen Franken'!H12/'In Millionen Franken'!H$4</f>
        <v>3.5346470394524889</v>
      </c>
      <c r="I12" s="33">
        <f>100*'In Millionen Franken'!I12/'In Millionen Franken'!I$4</f>
        <v>3.5741686459615267</v>
      </c>
      <c r="J12" s="33">
        <f>100*'In Millionen Franken'!J12/'In Millionen Franken'!J$4</f>
        <v>3.5960288202967208</v>
      </c>
      <c r="K12" s="33">
        <f>100*'In Millionen Franken'!K12/'In Millionen Franken'!K$4</f>
        <v>3.6129207053080585</v>
      </c>
      <c r="L12" s="33">
        <f>100*'In Millionen Franken'!L12/'In Millionen Franken'!L$4</f>
        <v>4.0492121869321425</v>
      </c>
      <c r="M12" s="33">
        <f>100*'In Millionen Franken'!M12/'In Millionen Franken'!M$4</f>
        <v>4.2338665521418708</v>
      </c>
      <c r="N12" s="33">
        <f>100*'In Millionen Franken'!N12/'In Millionen Franken'!N$4</f>
        <v>3.9867034128962757</v>
      </c>
      <c r="O12" s="33">
        <f>100*'In Millionen Franken'!O12/'In Millionen Franken'!O$4</f>
        <v>3.9659885894330067</v>
      </c>
      <c r="P12" s="33">
        <f>100*'In Millionen Franken'!P12/'In Millionen Franken'!P$4</f>
        <v>3.1596416201459676</v>
      </c>
      <c r="Q12" s="33">
        <f>100*'In Millionen Franken'!Q12/'In Millionen Franken'!Q$4</f>
        <v>2.9313424742090257</v>
      </c>
      <c r="R12" s="33">
        <f>100*'In Millionen Franken'!R12/'In Millionen Franken'!R$4</f>
        <v>2.8554030927803016</v>
      </c>
      <c r="S12" s="33">
        <f>100*'In Millionen Franken'!S12/'In Millionen Franken'!S$4</f>
        <v>2.7811962061325173</v>
      </c>
      <c r="T12" s="33">
        <f>100*'In Millionen Franken'!T12/'In Millionen Franken'!T$4</f>
        <v>2.6727342024195617</v>
      </c>
      <c r="U12" s="33">
        <f>100*'In Millionen Franken'!U12/'In Millionen Franken'!U$4</f>
        <v>2.5948531104004338</v>
      </c>
      <c r="V12" s="33">
        <f>100*'In Millionen Franken'!V12/'In Millionen Franken'!V$4</f>
        <v>2.5116312230593705</v>
      </c>
      <c r="W12" s="33">
        <f>100*'In Millionen Franken'!W12/'In Millionen Franken'!W$4</f>
        <v>2.5800865645799345</v>
      </c>
      <c r="X12" s="33">
        <f>100*'In Millionen Franken'!X12/'In Millionen Franken'!X$4</f>
        <v>2.4750543712519582</v>
      </c>
      <c r="Y12" s="33">
        <v>2.4537324385932546</v>
      </c>
    </row>
    <row r="13" spans="1:25" x14ac:dyDescent="0.2">
      <c r="A13" s="18" t="s">
        <v>10</v>
      </c>
      <c r="B13" s="16" t="str">
        <f>IF('In Millionen Franken'!B13="","",'In Millionen Franken'!B13)</f>
        <v>Unfallversicherung UV</v>
      </c>
      <c r="C13" s="33">
        <f>100*'In Millionen Franken'!C13/'In Millionen Franken'!C$4</f>
        <v>2.993623006315751</v>
      </c>
      <c r="D13" s="33">
        <f>100*'In Millionen Franken'!D13/'In Millionen Franken'!D$4</f>
        <v>2.8860330994680852</v>
      </c>
      <c r="E13" s="33">
        <f>100*'In Millionen Franken'!E13/'In Millionen Franken'!E$4</f>
        <v>2.8753879088930749</v>
      </c>
      <c r="F13" s="33">
        <f>100*'In Millionen Franken'!F13/'In Millionen Franken'!F$4</f>
        <v>3.0658840995247201</v>
      </c>
      <c r="G13" s="33">
        <f>100*'In Millionen Franken'!G13/'In Millionen Franken'!G$4</f>
        <v>3.1677479768772678</v>
      </c>
      <c r="H13" s="33">
        <f>100*'In Millionen Franken'!H13/'In Millionen Franken'!H$4</f>
        <v>3.1203847653615768</v>
      </c>
      <c r="I13" s="33">
        <f>100*'In Millionen Franken'!I13/'In Millionen Franken'!I$4</f>
        <v>3.0387192532966103</v>
      </c>
      <c r="J13" s="33">
        <f>100*'In Millionen Franken'!J13/'In Millionen Franken'!J$4</f>
        <v>2.8015585797862861</v>
      </c>
      <c r="K13" s="33">
        <f>100*'In Millionen Franken'!K13/'In Millionen Franken'!K$4</f>
        <v>2.8719728282237473</v>
      </c>
      <c r="L13" s="33">
        <f>100*'In Millionen Franken'!L13/'In Millionen Franken'!L$4</f>
        <v>2.8010266349887654</v>
      </c>
      <c r="M13" s="33">
        <f>100*'In Millionen Franken'!M13/'In Millionen Franken'!M$4</f>
        <v>2.9489285255407176</v>
      </c>
      <c r="N13" s="33">
        <f>100*'In Millionen Franken'!N13/'In Millionen Franken'!N$4</f>
        <v>2.8706183520977357</v>
      </c>
      <c r="O13" s="33">
        <f>100*'In Millionen Franken'!O13/'In Millionen Franken'!O$4</f>
        <v>2.8269618298881394</v>
      </c>
      <c r="P13" s="33">
        <f>100*'In Millionen Franken'!P13/'In Millionen Franken'!P$4</f>
        <v>2.7878238575680143</v>
      </c>
      <c r="Q13" s="33">
        <f>100*'In Millionen Franken'!Q13/'In Millionen Franken'!Q$4</f>
        <v>2.8105286601395187</v>
      </c>
      <c r="R13" s="33">
        <f>100*'In Millionen Franken'!R13/'In Millionen Franken'!R$4</f>
        <v>2.7776807366267695</v>
      </c>
      <c r="S13" s="33">
        <f>100*'In Millionen Franken'!S13/'In Millionen Franken'!S$4</f>
        <v>2.7971950449731113</v>
      </c>
      <c r="T13" s="33">
        <f>100*'In Millionen Franken'!T13/'In Millionen Franken'!T$4</f>
        <v>2.7914858579009372</v>
      </c>
      <c r="U13" s="33">
        <f>100*'In Millionen Franken'!U13/'In Millionen Franken'!U$4</f>
        <v>2.9652122099465839</v>
      </c>
      <c r="V13" s="33">
        <f>100*'In Millionen Franken'!V13/'In Millionen Franken'!V$4</f>
        <v>2.8907093494301428</v>
      </c>
      <c r="W13" s="33">
        <f>100*'In Millionen Franken'!W13/'In Millionen Franken'!W$4</f>
        <v>2.8539194150770699</v>
      </c>
      <c r="X13" s="33">
        <f>100*'In Millionen Franken'!X13/'In Millionen Franken'!X$4</f>
        <v>2.8663716018833187</v>
      </c>
      <c r="Y13" s="33">
        <v>2.7136066206561158</v>
      </c>
    </row>
    <row r="14" spans="1:25" x14ac:dyDescent="0.2">
      <c r="A14" s="18" t="s">
        <v>11</v>
      </c>
      <c r="B14" s="16" t="str">
        <f>IF('In Millionen Franken'!B14="","",'In Millionen Franken'!B14)</f>
        <v>Militärversicherung MV</v>
      </c>
      <c r="C14" s="33">
        <f>100*'In Millionen Franken'!C14/'In Millionen Franken'!C$4</f>
        <v>0.10777153844886271</v>
      </c>
      <c r="D14" s="33">
        <f>100*'In Millionen Franken'!D14/'In Millionen Franken'!D$4</f>
        <v>9.4111392883786976E-2</v>
      </c>
      <c r="E14" s="33">
        <f>100*'In Millionen Franken'!E14/'In Millionen Franken'!E$4</f>
        <v>9.3942508415133602E-2</v>
      </c>
      <c r="F14" s="33">
        <f>100*'In Millionen Franken'!F14/'In Millionen Franken'!F$4</f>
        <v>8.5917013911931461E-2</v>
      </c>
      <c r="G14" s="33">
        <f>100*'In Millionen Franken'!G14/'In Millionen Franken'!G$4</f>
        <v>9.6689043593191623E-2</v>
      </c>
      <c r="H14" s="33">
        <f>100*'In Millionen Franken'!H14/'In Millionen Franken'!H$4</f>
        <v>9.7067669778341317E-2</v>
      </c>
      <c r="I14" s="33">
        <f>100*'In Millionen Franken'!I14/'In Millionen Franken'!I$4</f>
        <v>9.5924490060850215E-2</v>
      </c>
      <c r="J14" s="33">
        <f>100*'In Millionen Franken'!J14/'In Millionen Franken'!J$4</f>
        <v>9.5688275475018236E-2</v>
      </c>
      <c r="K14" s="33">
        <f>100*'In Millionen Franken'!K14/'In Millionen Franken'!K$4</f>
        <v>9.5108462371087665E-2</v>
      </c>
      <c r="L14" s="33">
        <f>100*'In Millionen Franken'!L14/'In Millionen Franken'!L$4</f>
        <v>9.1184043836636614E-2</v>
      </c>
      <c r="M14" s="33">
        <f>100*'In Millionen Franken'!M14/'In Millionen Franken'!M$4</f>
        <v>9.0901252438465557E-2</v>
      </c>
      <c r="N14" s="33">
        <f>100*'In Millionen Franken'!N14/'In Millionen Franken'!N$4</f>
        <v>8.757186276800083E-2</v>
      </c>
      <c r="O14" s="33">
        <f>100*'In Millionen Franken'!O14/'In Millionen Franken'!O$4</f>
        <v>8.7698044102452521E-2</v>
      </c>
      <c r="P14" s="33">
        <f>100*'In Millionen Franken'!P14/'In Millionen Franken'!P$4</f>
        <v>8.6053749190606835E-2</v>
      </c>
      <c r="Q14" s="33">
        <f>100*'In Millionen Franken'!Q14/'In Millionen Franken'!Q$4</f>
        <v>8.4678575321032595E-2</v>
      </c>
      <c r="R14" s="33">
        <f>100*'In Millionen Franken'!R14/'In Millionen Franken'!R$4</f>
        <v>8.6593517539667944E-2</v>
      </c>
      <c r="S14" s="33">
        <f>100*'In Millionen Franken'!S14/'In Millionen Franken'!S$4</f>
        <v>8.3903597527337712E-2</v>
      </c>
      <c r="T14" s="33">
        <f>100*'In Millionen Franken'!T14/'In Millionen Franken'!T$4</f>
        <v>8.4183670624201401E-2</v>
      </c>
      <c r="U14" s="33">
        <f>100*'In Millionen Franken'!U14/'In Millionen Franken'!U$4</f>
        <v>8.8157742725910967E-2</v>
      </c>
      <c r="V14" s="33">
        <f>100*'In Millionen Franken'!V14/'In Millionen Franken'!V$4</f>
        <v>8.5381025266312166E-2</v>
      </c>
      <c r="W14" s="33">
        <f>100*'In Millionen Franken'!W14/'In Millionen Franken'!W$4</f>
        <v>8.861511561185316E-2</v>
      </c>
      <c r="X14" s="33">
        <f>100*'In Millionen Franken'!X14/'In Millionen Franken'!X$4</f>
        <v>8.6162944277795653E-2</v>
      </c>
      <c r="Y14" s="33">
        <v>8.3201883985764141E-2</v>
      </c>
    </row>
    <row r="15" spans="1:25" x14ac:dyDescent="0.2">
      <c r="A15" s="14" t="s">
        <v>12</v>
      </c>
      <c r="B15" s="14" t="str">
        <f>IF('In Millionen Franken'!B15="","",'In Millionen Franken'!B15)</f>
        <v>Andere öffentliche Finanzierung</v>
      </c>
      <c r="C15" s="32">
        <f>100*'In Millionen Franken'!C15/'In Millionen Franken'!C$4</f>
        <v>4.0670217277454723</v>
      </c>
      <c r="D15" s="32">
        <f>100*'In Millionen Franken'!D15/'In Millionen Franken'!D$4</f>
        <v>3.6858757154718442</v>
      </c>
      <c r="E15" s="32">
        <f>100*'In Millionen Franken'!E15/'In Millionen Franken'!E$4</f>
        <v>3.6940996992690223</v>
      </c>
      <c r="F15" s="32">
        <f>100*'In Millionen Franken'!F15/'In Millionen Franken'!F$4</f>
        <v>3.6799165292257108</v>
      </c>
      <c r="G15" s="32">
        <f>100*'In Millionen Franken'!G15/'In Millionen Franken'!G$4</f>
        <v>3.6611753084775804</v>
      </c>
      <c r="H15" s="32">
        <f>100*'In Millionen Franken'!H15/'In Millionen Franken'!H$4</f>
        <v>3.5919830327076188</v>
      </c>
      <c r="I15" s="32">
        <f>100*'In Millionen Franken'!I15/'In Millionen Franken'!I$4</f>
        <v>3.4363319070722516</v>
      </c>
      <c r="J15" s="32">
        <f>100*'In Millionen Franken'!J15/'In Millionen Franken'!J$4</f>
        <v>3.5260416645829094</v>
      </c>
      <c r="K15" s="32">
        <f>100*'In Millionen Franken'!K15/'In Millionen Franken'!K$4</f>
        <v>3.5069866493447805</v>
      </c>
      <c r="L15" s="32">
        <f>100*'In Millionen Franken'!L15/'In Millionen Franken'!L$4</f>
        <v>3.5568550788402997</v>
      </c>
      <c r="M15" s="32">
        <f>100*'In Millionen Franken'!M15/'In Millionen Franken'!M$4</f>
        <v>3.4902456556247849</v>
      </c>
      <c r="N15" s="32">
        <f>100*'In Millionen Franken'!N15/'In Millionen Franken'!N$4</f>
        <v>3.5059432000178217</v>
      </c>
      <c r="O15" s="32">
        <f>100*'In Millionen Franken'!O15/'In Millionen Franken'!O$4</f>
        <v>3.5194958180483558</v>
      </c>
      <c r="P15" s="32">
        <f>100*'In Millionen Franken'!P15/'In Millionen Franken'!P$4</f>
        <v>3.8639396914308635</v>
      </c>
      <c r="Q15" s="32">
        <f>100*'In Millionen Franken'!Q15/'In Millionen Franken'!Q$4</f>
        <v>3.9411925792603055</v>
      </c>
      <c r="R15" s="32">
        <f>100*'In Millionen Franken'!R15/'In Millionen Franken'!R$4</f>
        <v>4.0318416108522062</v>
      </c>
      <c r="S15" s="32">
        <f>100*'In Millionen Franken'!S15/'In Millionen Franken'!S$4</f>
        <v>4.0702454152378396</v>
      </c>
      <c r="T15" s="32">
        <f>100*'In Millionen Franken'!T15/'In Millionen Franken'!T$4</f>
        <v>4.0639017527068786</v>
      </c>
      <c r="U15" s="32">
        <f>100*'In Millionen Franken'!U15/'In Millionen Franken'!U$4</f>
        <v>3.9279643111386897</v>
      </c>
      <c r="V15" s="32">
        <f>100*'In Millionen Franken'!V15/'In Millionen Franken'!V$4</f>
        <v>3.8953882347312159</v>
      </c>
      <c r="W15" s="32">
        <f>100*'In Millionen Franken'!W15/'In Millionen Franken'!W$4</f>
        <v>3.7952320246046551</v>
      </c>
      <c r="X15" s="32">
        <f>100*'In Millionen Franken'!X15/'In Millionen Franken'!X$4</f>
        <v>3.7343916170069891</v>
      </c>
      <c r="Y15" s="32">
        <v>3.6003344447163825</v>
      </c>
    </row>
    <row r="16" spans="1:25" x14ac:dyDescent="0.2">
      <c r="A16" s="16" t="s">
        <v>13</v>
      </c>
      <c r="B16" s="16" t="str">
        <f>IF('In Millionen Franken'!B16="","",'In Millionen Franken'!B16)</f>
        <v>Ergänzungsleistungen  AHV</v>
      </c>
      <c r="C16" s="33">
        <f>100*'In Millionen Franken'!C16/'In Millionen Franken'!C$4</f>
        <v>2.4871845386378357</v>
      </c>
      <c r="D16" s="33">
        <f>100*'In Millionen Franken'!D16/'In Millionen Franken'!D$4</f>
        <v>2.1988994566023581</v>
      </c>
      <c r="E16" s="33">
        <f>100*'In Millionen Franken'!E16/'In Millionen Franken'!E$4</f>
        <v>2.0822001199772853</v>
      </c>
      <c r="F16" s="33">
        <f>100*'In Millionen Franken'!F16/'In Millionen Franken'!F$4</f>
        <v>2.0371192438390344</v>
      </c>
      <c r="G16" s="33">
        <f>100*'In Millionen Franken'!G16/'In Millionen Franken'!G$4</f>
        <v>1.9906212065235509</v>
      </c>
      <c r="H16" s="33">
        <f>100*'In Millionen Franken'!H16/'In Millionen Franken'!H$4</f>
        <v>1.9236903198487525</v>
      </c>
      <c r="I16" s="33">
        <f>100*'In Millionen Franken'!I16/'In Millionen Franken'!I$4</f>
        <v>1.805347221652009</v>
      </c>
      <c r="J16" s="33">
        <f>100*'In Millionen Franken'!J16/'In Millionen Franken'!J$4</f>
        <v>1.8539846288262518</v>
      </c>
      <c r="K16" s="33">
        <f>100*'In Millionen Franken'!K16/'In Millionen Franken'!K$4</f>
        <v>1.8475552405360649</v>
      </c>
      <c r="L16" s="33">
        <f>100*'In Millionen Franken'!L16/'In Millionen Franken'!L$4</f>
        <v>1.8669175616080307</v>
      </c>
      <c r="M16" s="33">
        <f>100*'In Millionen Franken'!M16/'In Millionen Franken'!M$4</f>
        <v>1.8704177997358795</v>
      </c>
      <c r="N16" s="33">
        <f>100*'In Millionen Franken'!N16/'In Millionen Franken'!N$4</f>
        <v>1.8580928030479384</v>
      </c>
      <c r="O16" s="33">
        <f>100*'In Millionen Franken'!O16/'In Millionen Franken'!O$4</f>
        <v>1.8847407785912831</v>
      </c>
      <c r="P16" s="33">
        <f>100*'In Millionen Franken'!P16/'In Millionen Franken'!P$4</f>
        <v>2.1675341500412397</v>
      </c>
      <c r="Q16" s="33">
        <f>100*'In Millionen Franken'!Q16/'In Millionen Franken'!Q$4</f>
        <v>2.228098258767941</v>
      </c>
      <c r="R16" s="33">
        <f>100*'In Millionen Franken'!R16/'In Millionen Franken'!R$4</f>
        <v>2.3257976361626849</v>
      </c>
      <c r="S16" s="33">
        <f>100*'In Millionen Franken'!S16/'In Millionen Franken'!S$4</f>
        <v>2.3509259080409759</v>
      </c>
      <c r="T16" s="33">
        <f>100*'In Millionen Franken'!T16/'In Millionen Franken'!T$4</f>
        <v>2.325055746377684</v>
      </c>
      <c r="U16" s="33">
        <f>100*'In Millionen Franken'!U16/'In Millionen Franken'!U$4</f>
        <v>2.2746693900674297</v>
      </c>
      <c r="V16" s="33">
        <f>100*'In Millionen Franken'!V16/'In Millionen Franken'!V$4</f>
        <v>2.2707537505374988</v>
      </c>
      <c r="W16" s="33">
        <f>100*'In Millionen Franken'!W16/'In Millionen Franken'!W$4</f>
        <v>2.2159854769790437</v>
      </c>
      <c r="X16" s="33">
        <f>100*'In Millionen Franken'!X16/'In Millionen Franken'!X$4</f>
        <v>2.1858109514456214</v>
      </c>
      <c r="Y16" s="33">
        <v>2.1308071350419913</v>
      </c>
    </row>
    <row r="17" spans="1:25" x14ac:dyDescent="0.2">
      <c r="A17" s="16" t="s">
        <v>14</v>
      </c>
      <c r="B17" s="16" t="str">
        <f>IF('In Millionen Franken'!B17="","",'In Millionen Franken'!B17)</f>
        <v>Ergänzungsleistungen IV</v>
      </c>
      <c r="C17" s="33">
        <f>100*'In Millionen Franken'!C17/'In Millionen Franken'!C$4</f>
        <v>0.91757292287105607</v>
      </c>
      <c r="D17" s="33">
        <f>100*'In Millionen Franken'!D17/'In Millionen Franken'!D$4</f>
        <v>0.90161052989315615</v>
      </c>
      <c r="E17" s="33">
        <f>100*'In Millionen Franken'!E17/'In Millionen Franken'!E$4</f>
        <v>0.9483895740700079</v>
      </c>
      <c r="F17" s="33">
        <f>100*'In Millionen Franken'!F17/'In Millionen Franken'!F$4</f>
        <v>0.97973497379234475</v>
      </c>
      <c r="G17" s="33">
        <f>100*'In Millionen Franken'!G17/'In Millionen Franken'!G$4</f>
        <v>1.01117294876369</v>
      </c>
      <c r="H17" s="33">
        <f>100*'In Millionen Franken'!H17/'In Millionen Franken'!H$4</f>
        <v>1.0102143394034515</v>
      </c>
      <c r="I17" s="33">
        <f>100*'In Millionen Franken'!I17/'In Millionen Franken'!I$4</f>
        <v>0.99050537466435318</v>
      </c>
      <c r="J17" s="33">
        <f>100*'In Millionen Franken'!J17/'In Millionen Franken'!J$4</f>
        <v>1.0349566393314549</v>
      </c>
      <c r="K17" s="33">
        <f>100*'In Millionen Franken'!K17/'In Millionen Franken'!K$4</f>
        <v>1.0623663531672887</v>
      </c>
      <c r="L17" s="33">
        <f>100*'In Millionen Franken'!L17/'In Millionen Franken'!L$4</f>
        <v>1.0915155678197668</v>
      </c>
      <c r="M17" s="33">
        <f>100*'In Millionen Franken'!M17/'In Millionen Franken'!M$4</f>
        <v>1.1001160216149846</v>
      </c>
      <c r="N17" s="33">
        <f>100*'In Millionen Franken'!N17/'In Millionen Franken'!N$4</f>
        <v>1.1197001647659244</v>
      </c>
      <c r="O17" s="33">
        <f>100*'In Millionen Franken'!O17/'In Millionen Franken'!O$4</f>
        <v>1.1340484253260021</v>
      </c>
      <c r="P17" s="33">
        <f>100*'In Millionen Franken'!P17/'In Millionen Franken'!P$4</f>
        <v>1.3789103138416914</v>
      </c>
      <c r="Q17" s="33">
        <f>100*'In Millionen Franken'!Q17/'In Millionen Franken'!Q$4</f>
        <v>1.4055693134170815</v>
      </c>
      <c r="R17" s="33">
        <f>100*'In Millionen Franken'!R17/'In Millionen Franken'!R$4</f>
        <v>1.4072304108785421</v>
      </c>
      <c r="S17" s="33">
        <f>100*'In Millionen Franken'!S17/'In Millionen Franken'!S$4</f>
        <v>1.4312083507888917</v>
      </c>
      <c r="T17" s="33">
        <f>100*'In Millionen Franken'!T17/'In Millionen Franken'!T$4</f>
        <v>1.4601722871574374</v>
      </c>
      <c r="U17" s="33">
        <f>100*'In Millionen Franken'!U17/'In Millionen Franken'!U$4</f>
        <v>1.382728437333568</v>
      </c>
      <c r="V17" s="33">
        <f>100*'In Millionen Franken'!V17/'In Millionen Franken'!V$4</f>
        <v>1.3545984916473688</v>
      </c>
      <c r="W17" s="33">
        <f>100*'In Millionen Franken'!W17/'In Millionen Franken'!W$4</f>
        <v>1.326000477209401</v>
      </c>
      <c r="X17" s="33">
        <f>100*'In Millionen Franken'!X17/'In Millionen Franken'!X$4</f>
        <v>1.302317766072566</v>
      </c>
      <c r="Y17" s="33">
        <v>1.2303129841333449</v>
      </c>
    </row>
    <row r="18" spans="1:25" x14ac:dyDescent="0.2">
      <c r="A18" s="16" t="s">
        <v>15</v>
      </c>
      <c r="B18" s="16" t="str">
        <f>IF('In Millionen Franken'!B18="","",'In Millionen Franken'!B18)</f>
        <v>Alters- und Pflegehilfe, kantonal geregelt</v>
      </c>
      <c r="C18" s="33">
        <f>100*'In Millionen Franken'!C18/'In Millionen Franken'!C$4</f>
        <v>0.66226426623658008</v>
      </c>
      <c r="D18" s="33">
        <f>100*'In Millionen Franken'!D18/'In Millionen Franken'!D$4</f>
        <v>0.58536572897632988</v>
      </c>
      <c r="E18" s="33">
        <f>100*'In Millionen Franken'!E18/'In Millionen Franken'!E$4</f>
        <v>0.6635100052217292</v>
      </c>
      <c r="F18" s="33">
        <f>100*'In Millionen Franken'!F18/'In Millionen Franken'!F$4</f>
        <v>0.6630623115943316</v>
      </c>
      <c r="G18" s="33">
        <f>100*'In Millionen Franken'!G18/'In Millionen Franken'!G$4</f>
        <v>0.65938115319033963</v>
      </c>
      <c r="H18" s="33">
        <f>100*'In Millionen Franken'!H18/'In Millionen Franken'!H$4</f>
        <v>0.65807837345541487</v>
      </c>
      <c r="I18" s="33">
        <f>100*'In Millionen Franken'!I18/'In Millionen Franken'!I$4</f>
        <v>0.64047931075588937</v>
      </c>
      <c r="J18" s="33">
        <f>100*'In Millionen Franken'!J18/'In Millionen Franken'!J$4</f>
        <v>0.63710039642520255</v>
      </c>
      <c r="K18" s="33">
        <f>100*'In Millionen Franken'!K18/'In Millionen Franken'!K$4</f>
        <v>0.59706505564142742</v>
      </c>
      <c r="L18" s="33">
        <f>100*'In Millionen Franken'!L18/'In Millionen Franken'!L$4</f>
        <v>0.59842194941250215</v>
      </c>
      <c r="M18" s="33">
        <f>100*'In Millionen Franken'!M18/'In Millionen Franken'!M$4</f>
        <v>0.5197118342739212</v>
      </c>
      <c r="N18" s="33">
        <f>100*'In Millionen Franken'!N18/'In Millionen Franken'!N$4</f>
        <v>0.52815023220395896</v>
      </c>
      <c r="O18" s="33">
        <f>100*'In Millionen Franken'!O18/'In Millionen Franken'!O$4</f>
        <v>0.5007066141310702</v>
      </c>
      <c r="P18" s="33">
        <f>100*'In Millionen Franken'!P18/'In Millionen Franken'!P$4</f>
        <v>0.31749522754793186</v>
      </c>
      <c r="Q18" s="33">
        <f>100*'In Millionen Franken'!Q18/'In Millionen Franken'!Q$4</f>
        <v>0.30752500707528307</v>
      </c>
      <c r="R18" s="33">
        <f>100*'In Millionen Franken'!R18/'In Millionen Franken'!R$4</f>
        <v>0.29881356381097918</v>
      </c>
      <c r="S18" s="33">
        <f>100*'In Millionen Franken'!S18/'In Millionen Franken'!S$4</f>
        <v>0.28811115640797197</v>
      </c>
      <c r="T18" s="33">
        <f>100*'In Millionen Franken'!T18/'In Millionen Franken'!T$4</f>
        <v>0.27867371917175815</v>
      </c>
      <c r="U18" s="33">
        <f>100*'In Millionen Franken'!U18/'In Millionen Franken'!U$4</f>
        <v>0.27056648373769221</v>
      </c>
      <c r="V18" s="33">
        <f>100*'In Millionen Franken'!V18/'In Millionen Franken'!V$4</f>
        <v>0.27003599254634825</v>
      </c>
      <c r="W18" s="33">
        <f>100*'In Millionen Franken'!W18/'In Millionen Franken'!W$4</f>
        <v>0.25324607041621022</v>
      </c>
      <c r="X18" s="33">
        <f>100*'In Millionen Franken'!X18/'In Millionen Franken'!X$4</f>
        <v>0.24626289948880148</v>
      </c>
      <c r="Y18" s="33">
        <v>0.23921432554104574</v>
      </c>
    </row>
    <row r="19" spans="1:25" x14ac:dyDescent="0.2">
      <c r="A19" s="14" t="s">
        <v>16</v>
      </c>
      <c r="B19" s="14" t="str">
        <f>IF('In Millionen Franken'!B19="","",'In Millionen Franken'!B19)</f>
        <v>Privatversicherungen</v>
      </c>
      <c r="C19" s="32">
        <f>100*'In Millionen Franken'!C19/'In Millionen Franken'!C$4</f>
        <v>10.253447210673523</v>
      </c>
      <c r="D19" s="32">
        <f>100*'In Millionen Franken'!D19/'In Millionen Franken'!D$4</f>
        <v>10.467184894304468</v>
      </c>
      <c r="E19" s="32">
        <f>100*'In Millionen Franken'!E19/'In Millionen Franken'!E$4</f>
        <v>9.6873911168885023</v>
      </c>
      <c r="F19" s="32">
        <f>100*'In Millionen Franken'!F19/'In Millionen Franken'!F$4</f>
        <v>9.558522127554868</v>
      </c>
      <c r="G19" s="32">
        <f>100*'In Millionen Franken'!G19/'In Millionen Franken'!G$4</f>
        <v>8.8202558860342588</v>
      </c>
      <c r="H19" s="32">
        <f>100*'In Millionen Franken'!H19/'In Millionen Franken'!H$4</f>
        <v>8.8685562858449689</v>
      </c>
      <c r="I19" s="32">
        <f>100*'In Millionen Franken'!I19/'In Millionen Franken'!I$4</f>
        <v>8.5908086489711621</v>
      </c>
      <c r="J19" s="32">
        <f>100*'In Millionen Franken'!J19/'In Millionen Franken'!J$4</f>
        <v>8.085144657476981</v>
      </c>
      <c r="K19" s="32">
        <f>100*'In Millionen Franken'!K19/'In Millionen Franken'!K$4</f>
        <v>7.9513795512642877</v>
      </c>
      <c r="L19" s="32">
        <f>100*'In Millionen Franken'!L19/'In Millionen Franken'!L$4</f>
        <v>7.8659155312964879</v>
      </c>
      <c r="M19" s="32">
        <f>100*'In Millionen Franken'!M19/'In Millionen Franken'!M$4</f>
        <v>8.4562064056511677</v>
      </c>
      <c r="N19" s="32">
        <f>100*'In Millionen Franken'!N19/'In Millionen Franken'!N$4</f>
        <v>8.6272894509896343</v>
      </c>
      <c r="O19" s="32">
        <f>100*'In Millionen Franken'!O19/'In Millionen Franken'!O$4</f>
        <v>8.7478821593950435</v>
      </c>
      <c r="P19" s="32">
        <f>100*'In Millionen Franken'!P19/'In Millionen Franken'!P$4</f>
        <v>8.461068759339037</v>
      </c>
      <c r="Q19" s="32">
        <f>100*'In Millionen Franken'!Q19/'In Millionen Franken'!Q$4</f>
        <v>8.3001059733096145</v>
      </c>
      <c r="R19" s="32">
        <f>100*'In Millionen Franken'!R19/'In Millionen Franken'!R$4</f>
        <v>8.1658670161108553</v>
      </c>
      <c r="S19" s="32">
        <f>100*'In Millionen Franken'!S19/'In Millionen Franken'!S$4</f>
        <v>8.1733436342683632</v>
      </c>
      <c r="T19" s="32">
        <f>100*'In Millionen Franken'!T19/'In Millionen Franken'!T$4</f>
        <v>6.7683238756588571</v>
      </c>
      <c r="U19" s="32">
        <f>100*'In Millionen Franken'!U19/'In Millionen Franken'!U$4</f>
        <v>6.6422600266811029</v>
      </c>
      <c r="V19" s="32">
        <f>100*'In Millionen Franken'!V19/'In Millionen Franken'!V$4</f>
        <v>6.5805434286199835</v>
      </c>
      <c r="W19" s="32">
        <f>100*'In Millionen Franken'!W19/'In Millionen Franken'!W$4</f>
        <v>6.5601536275343344</v>
      </c>
      <c r="X19" s="32">
        <f>100*'In Millionen Franken'!X19/'In Millionen Franken'!X$4</f>
        <v>6.6796725956389391</v>
      </c>
      <c r="Y19" s="32">
        <v>6.5079966183691402</v>
      </c>
    </row>
    <row r="20" spans="1:25" x14ac:dyDescent="0.2">
      <c r="A20" s="14" t="s">
        <v>17</v>
      </c>
      <c r="B20" s="14" t="str">
        <f>IF('In Millionen Franken'!B20="","",'In Millionen Franken'!B20)</f>
        <v>Andere private Finanzierung</v>
      </c>
      <c r="C20" s="32">
        <f>100*'In Millionen Franken'!C20/'In Millionen Franken'!C$4</f>
        <v>2.1569847207583575</v>
      </c>
      <c r="D20" s="32">
        <f>100*'In Millionen Franken'!D20/'In Millionen Franken'!D$4</f>
        <v>1.8678045135368944</v>
      </c>
      <c r="E20" s="32">
        <f>100*'In Millionen Franken'!E20/'In Millionen Franken'!E$4</f>
        <v>1.9581562746803312</v>
      </c>
      <c r="F20" s="32">
        <f>100*'In Millionen Franken'!F20/'In Millionen Franken'!F$4</f>
        <v>1.9785464958406309</v>
      </c>
      <c r="G20" s="32">
        <f>100*'In Millionen Franken'!G20/'In Millionen Franken'!G$4</f>
        <v>2.1176876234757951</v>
      </c>
      <c r="H20" s="32">
        <f>100*'In Millionen Franken'!H20/'In Millionen Franken'!H$4</f>
        <v>2.0576100144326408</v>
      </c>
      <c r="I20" s="32">
        <f>100*'In Millionen Franken'!I20/'In Millionen Franken'!I$4</f>
        <v>1.9790019454286603</v>
      </c>
      <c r="J20" s="32">
        <f>100*'In Millionen Franken'!J20/'In Millionen Franken'!J$4</f>
        <v>2.0082383798888648</v>
      </c>
      <c r="K20" s="32">
        <f>100*'In Millionen Franken'!K20/'In Millionen Franken'!K$4</f>
        <v>1.9354649675881626</v>
      </c>
      <c r="L20" s="32">
        <f>100*'In Millionen Franken'!L20/'In Millionen Franken'!L$4</f>
        <v>1.9990289261191305</v>
      </c>
      <c r="M20" s="32">
        <f>100*'In Millionen Franken'!M20/'In Millionen Franken'!M$4</f>
        <v>1.4697639456030482</v>
      </c>
      <c r="N20" s="32">
        <f>100*'In Millionen Franken'!N20/'In Millionen Franken'!N$4</f>
        <v>1.6741214810190914</v>
      </c>
      <c r="O20" s="32">
        <f>100*'In Millionen Franken'!O20/'In Millionen Franken'!O$4</f>
        <v>1.7341107651783816</v>
      </c>
      <c r="P20" s="32">
        <f>100*'In Millionen Franken'!P20/'In Millionen Franken'!P$4</f>
        <v>1.790800737323452</v>
      </c>
      <c r="Q20" s="32">
        <f>100*'In Millionen Franken'!Q20/'In Millionen Franken'!Q$4</f>
        <v>1.8098452392650508</v>
      </c>
      <c r="R20" s="32">
        <f>100*'In Millionen Franken'!R20/'In Millionen Franken'!R$4</f>
        <v>1.4720599585629115</v>
      </c>
      <c r="S20" s="32">
        <f>100*'In Millionen Franken'!S20/'In Millionen Franken'!S$4</f>
        <v>1.5003427965417235</v>
      </c>
      <c r="T20" s="32">
        <f>100*'In Millionen Franken'!T20/'In Millionen Franken'!T$4</f>
        <v>1.3894481246509867</v>
      </c>
      <c r="U20" s="32">
        <f>100*'In Millionen Franken'!U20/'In Millionen Franken'!U$4</f>
        <v>1.3116040563727778</v>
      </c>
      <c r="V20" s="32">
        <f>100*'In Millionen Franken'!V20/'In Millionen Franken'!V$4</f>
        <v>1.3455874018525145</v>
      </c>
      <c r="W20" s="32">
        <f>100*'In Millionen Franken'!W20/'In Millionen Franken'!W$4</f>
        <v>1.399992093851653</v>
      </c>
      <c r="X20" s="32">
        <f>100*'In Millionen Franken'!X20/'In Millionen Franken'!X$4</f>
        <v>1.3517721371817069</v>
      </c>
      <c r="Y20" s="32">
        <v>1.2946506069232595</v>
      </c>
    </row>
    <row r="21" spans="1:25" x14ac:dyDescent="0.2">
      <c r="A21" s="16" t="s">
        <v>18</v>
      </c>
      <c r="B21" s="16" t="str">
        <f>IF('In Millionen Franken'!B21="","",'In Millionen Franken'!B21)</f>
        <v>Stiftungen</v>
      </c>
      <c r="C21" s="33">
        <f>100*'In Millionen Franken'!C21/'In Millionen Franken'!C$4</f>
        <v>0.67572574139637731</v>
      </c>
      <c r="D21" s="33">
        <f>100*'In Millionen Franken'!D21/'In Millionen Franken'!D$4</f>
        <v>0.52259977218507836</v>
      </c>
      <c r="E21" s="33">
        <f>100*'In Millionen Franken'!E21/'In Millionen Franken'!E$4</f>
        <v>0.62855139289189532</v>
      </c>
      <c r="F21" s="33">
        <f>100*'In Millionen Franken'!F21/'In Millionen Franken'!F$4</f>
        <v>0.64092944306935695</v>
      </c>
      <c r="G21" s="33">
        <f>100*'In Millionen Franken'!G21/'In Millionen Franken'!G$4</f>
        <v>0.7212858881450116</v>
      </c>
      <c r="H21" s="33">
        <f>100*'In Millionen Franken'!H21/'In Millionen Franken'!H$4</f>
        <v>0.68662162423835404</v>
      </c>
      <c r="I21" s="33">
        <f>100*'In Millionen Franken'!I21/'In Millionen Franken'!I$4</f>
        <v>0.65838355023581874</v>
      </c>
      <c r="J21" s="33">
        <f>100*'In Millionen Franken'!J21/'In Millionen Franken'!J$4</f>
        <v>0.67440542931368053</v>
      </c>
      <c r="K21" s="33">
        <f>100*'In Millionen Franken'!K21/'In Millionen Franken'!K$4</f>
        <v>0.61071990653518271</v>
      </c>
      <c r="L21" s="33">
        <f>100*'In Millionen Franken'!L21/'In Millionen Franken'!L$4</f>
        <v>0.62953792629859973</v>
      </c>
      <c r="M21" s="33">
        <f>100*'In Millionen Franken'!M21/'In Millionen Franken'!M$4</f>
        <v>0.33829812596919834</v>
      </c>
      <c r="N21" s="33">
        <f>100*'In Millionen Franken'!N21/'In Millionen Franken'!N$4</f>
        <v>0.44830756712670689</v>
      </c>
      <c r="O21" s="33">
        <f>100*'In Millionen Franken'!O21/'In Millionen Franken'!O$4</f>
        <v>0.39879695721707015</v>
      </c>
      <c r="P21" s="33">
        <f>100*'In Millionen Franken'!P21/'In Millionen Franken'!P$4</f>
        <v>0.38789578865664764</v>
      </c>
      <c r="Q21" s="33">
        <f>100*'In Millionen Franken'!Q21/'In Millionen Franken'!Q$4</f>
        <v>0.36988745488845448</v>
      </c>
      <c r="R21" s="33">
        <f>100*'In Millionen Franken'!R21/'In Millionen Franken'!R$4</f>
        <v>0.40484444077863624</v>
      </c>
      <c r="S21" s="33">
        <f>100*'In Millionen Franken'!S21/'In Millionen Franken'!S$4</f>
        <v>0.42933316541835115</v>
      </c>
      <c r="T21" s="33">
        <f>100*'In Millionen Franken'!T21/'In Millionen Franken'!T$4</f>
        <v>0.36246577327313084</v>
      </c>
      <c r="U21" s="33">
        <f>100*'In Millionen Franken'!U21/'In Millionen Franken'!U$4</f>
        <v>0.389904095298373</v>
      </c>
      <c r="V21" s="33">
        <f>100*'In Millionen Franken'!V21/'In Millionen Franken'!V$4</f>
        <v>0.38268005287195511</v>
      </c>
      <c r="W21" s="33">
        <f>100*'In Millionen Franken'!W21/'In Millionen Franken'!W$4</f>
        <v>0.40836185815646775</v>
      </c>
      <c r="X21" s="33">
        <f>100*'In Millionen Franken'!X21/'In Millionen Franken'!X$4</f>
        <v>0.39587327177269382</v>
      </c>
      <c r="Y21" s="33">
        <v>0.40068278740175856</v>
      </c>
    </row>
    <row r="22" spans="1:25" x14ac:dyDescent="0.2">
      <c r="A22" s="16" t="s">
        <v>19</v>
      </c>
      <c r="B22" s="16" t="str">
        <f>IF('In Millionen Franken'!B22="","",'In Millionen Franken'!B22)</f>
        <v>Finanzierung durch Leistungserbringer, ohne Quersubv.</v>
      </c>
      <c r="C22" s="33">
        <f>100*'In Millionen Franken'!C22/'In Millionen Franken'!C$4</f>
        <v>0.88293402495553019</v>
      </c>
      <c r="D22" s="33">
        <f>100*'In Millionen Franken'!D22/'In Millionen Franken'!D$4</f>
        <v>0.77548579571362541</v>
      </c>
      <c r="E22" s="33">
        <f>100*'In Millionen Franken'!E22/'In Millionen Franken'!E$4</f>
        <v>0.84364371744434896</v>
      </c>
      <c r="F22" s="33">
        <f>100*'In Millionen Franken'!F22/'In Millionen Franken'!F$4</f>
        <v>0.84946861293616827</v>
      </c>
      <c r="G22" s="33">
        <f>100*'In Millionen Franken'!G22/'In Millionen Franken'!G$4</f>
        <v>0.91715093710371365</v>
      </c>
      <c r="H22" s="33">
        <f>100*'In Millionen Franken'!H22/'In Millionen Franken'!H$4</f>
        <v>0.89187931953503385</v>
      </c>
      <c r="I22" s="33">
        <f>100*'In Millionen Franken'!I22/'In Millionen Franken'!I$4</f>
        <v>0.86222827389646062</v>
      </c>
      <c r="J22" s="33">
        <f>100*'In Millionen Franken'!J22/'In Millionen Franken'!J$4</f>
        <v>0.86929410577078203</v>
      </c>
      <c r="K22" s="33">
        <f>100*'In Millionen Franken'!K22/'In Millionen Franken'!K$4</f>
        <v>0.82097058639668619</v>
      </c>
      <c r="L22" s="33">
        <f>100*'In Millionen Franken'!L22/'In Millionen Franken'!L$4</f>
        <v>0.82513377149216793</v>
      </c>
      <c r="M22" s="33">
        <f>100*'In Millionen Franken'!M22/'In Millionen Franken'!M$4</f>
        <v>0.637469161956432</v>
      </c>
      <c r="N22" s="33">
        <f>100*'In Millionen Franken'!N22/'In Millionen Franken'!N$4</f>
        <v>0.72088418808603605</v>
      </c>
      <c r="O22" s="33">
        <f>100*'In Millionen Franken'!O22/'In Millionen Franken'!O$4</f>
        <v>0.69108333745020745</v>
      </c>
      <c r="P22" s="33">
        <f>100*'In Millionen Franken'!P22/'In Millionen Franken'!P$4</f>
        <v>0.69897919726861057</v>
      </c>
      <c r="Q22" s="33">
        <f>100*'In Millionen Franken'!Q22/'In Millionen Franken'!Q$4</f>
        <v>0.66498167097593297</v>
      </c>
      <c r="R22" s="33">
        <f>100*'In Millionen Franken'!R22/'In Millionen Franken'!R$4</f>
        <v>0.57536538500100565</v>
      </c>
      <c r="S22" s="33">
        <f>100*'In Millionen Franken'!S22/'In Millionen Franken'!S$4</f>
        <v>0.56697724348786049</v>
      </c>
      <c r="T22" s="33">
        <f>100*'In Millionen Franken'!T22/'In Millionen Franken'!T$4</f>
        <v>0.5190101208325818</v>
      </c>
      <c r="U22" s="33">
        <f>100*'In Millionen Franken'!U22/'In Millionen Franken'!U$4</f>
        <v>0.50819288192001755</v>
      </c>
      <c r="V22" s="33">
        <f>100*'In Millionen Franken'!V22/'In Millionen Franken'!V$4</f>
        <v>0.56758511793345001</v>
      </c>
      <c r="W22" s="33">
        <f>100*'In Millionen Franken'!W22/'In Millionen Franken'!W$4</f>
        <v>0.60160386831150092</v>
      </c>
      <c r="X22" s="33">
        <f>100*'In Millionen Franken'!X22/'In Millionen Franken'!X$4</f>
        <v>0.58893129680074607</v>
      </c>
      <c r="Y22" s="33">
        <v>0.52321186792345165</v>
      </c>
    </row>
    <row r="23" spans="1:25" x14ac:dyDescent="0.2">
      <c r="A23" s="16" t="s">
        <v>20</v>
      </c>
      <c r="B23" s="16" t="str">
        <f>IF('In Millionen Franken'!B23="","",'In Millionen Franken'!B23)</f>
        <v>Finanzierung durch Leistungserbringer, Quersubventionierung 2)</v>
      </c>
      <c r="C23" s="34" t="s">
        <v>26</v>
      </c>
      <c r="D23" s="34" t="s">
        <v>26</v>
      </c>
      <c r="E23" s="34" t="s">
        <v>26</v>
      </c>
      <c r="F23" s="34" t="s">
        <v>26</v>
      </c>
      <c r="G23" s="34" t="s">
        <v>26</v>
      </c>
      <c r="H23" s="34" t="s">
        <v>26</v>
      </c>
      <c r="I23" s="34" t="s">
        <v>26</v>
      </c>
      <c r="J23" s="34" t="s">
        <v>26</v>
      </c>
      <c r="K23" s="34" t="s">
        <v>26</v>
      </c>
      <c r="L23" s="34" t="s">
        <v>26</v>
      </c>
      <c r="M23" s="34" t="s">
        <v>26</v>
      </c>
      <c r="N23" s="34" t="s">
        <v>26</v>
      </c>
      <c r="O23" s="34" t="s">
        <v>26</v>
      </c>
      <c r="P23" s="34" t="s">
        <v>26</v>
      </c>
      <c r="Q23" s="34" t="s">
        <v>26</v>
      </c>
      <c r="R23" s="34" t="s">
        <v>26</v>
      </c>
      <c r="S23" s="34" t="s">
        <v>26</v>
      </c>
      <c r="T23" s="34" t="s">
        <v>26</v>
      </c>
      <c r="U23" s="34" t="s">
        <v>26</v>
      </c>
      <c r="V23" s="34" t="s">
        <v>26</v>
      </c>
      <c r="W23" s="34" t="s">
        <v>26</v>
      </c>
      <c r="X23" s="34" t="s">
        <v>26</v>
      </c>
      <c r="Y23" s="34" t="s">
        <v>26</v>
      </c>
    </row>
    <row r="24" spans="1:25" x14ac:dyDescent="0.2">
      <c r="A24" s="16" t="s">
        <v>21</v>
      </c>
      <c r="B24" s="16" t="str">
        <f>IF('In Millionen Franken'!B24="","",'In Millionen Franken'!B24)</f>
        <v>Finanzierung des Staates durch Dritte</v>
      </c>
      <c r="C24" s="33">
        <f>100*'In Millionen Franken'!C24/'In Millionen Franken'!C$4</f>
        <v>0.59832495440645006</v>
      </c>
      <c r="D24" s="33">
        <f>100*'In Millionen Franken'!D24/'In Millionen Franken'!D$4</f>
        <v>0.56971894563819059</v>
      </c>
      <c r="E24" s="33">
        <f>100*'In Millionen Franken'!E24/'In Millionen Franken'!E$4</f>
        <v>0.48596116434408676</v>
      </c>
      <c r="F24" s="33">
        <f>100*'In Millionen Franken'!F24/'In Millionen Franken'!F$4</f>
        <v>0.48814843983510592</v>
      </c>
      <c r="G24" s="33">
        <f>100*'In Millionen Franken'!G24/'In Millionen Franken'!G$4</f>
        <v>0.47925079822706956</v>
      </c>
      <c r="H24" s="33">
        <f>100*'In Millionen Franken'!H24/'In Millionen Franken'!H$4</f>
        <v>0.47910907065925257</v>
      </c>
      <c r="I24" s="33">
        <f>100*'In Millionen Franken'!I24/'In Millionen Franken'!I$4</f>
        <v>0.45839012129638096</v>
      </c>
      <c r="J24" s="33">
        <f>100*'In Millionen Franken'!J24/'In Millionen Franken'!J$4</f>
        <v>0.46453884480440233</v>
      </c>
      <c r="K24" s="33">
        <f>100*'In Millionen Franken'!K24/'In Millionen Franken'!K$4</f>
        <v>0.50377447465629366</v>
      </c>
      <c r="L24" s="33">
        <f>100*'In Millionen Franken'!L24/'In Millionen Franken'!L$4</f>
        <v>0.54435722832836297</v>
      </c>
      <c r="M24" s="33">
        <f>100*'In Millionen Franken'!M24/'In Millionen Franken'!M$4</f>
        <v>0.49399665767741763</v>
      </c>
      <c r="N24" s="33">
        <f>100*'In Millionen Franken'!N24/'In Millionen Franken'!N$4</f>
        <v>0.50492972580634865</v>
      </c>
      <c r="O24" s="33">
        <f>100*'In Millionen Franken'!O24/'In Millionen Franken'!O$4</f>
        <v>0.64423047051110383</v>
      </c>
      <c r="P24" s="33">
        <f>100*'In Millionen Franken'!P24/'In Millionen Franken'!P$4</f>
        <v>0.7039257513981938</v>
      </c>
      <c r="Q24" s="33">
        <f>100*'In Millionen Franken'!Q24/'In Millionen Franken'!Q$4</f>
        <v>0.7749761134006633</v>
      </c>
      <c r="R24" s="33">
        <f>100*'In Millionen Franken'!R24/'In Millionen Franken'!R$4</f>
        <v>0.49185013278327</v>
      </c>
      <c r="S24" s="33">
        <f>100*'In Millionen Franken'!S24/'In Millionen Franken'!S$4</f>
        <v>0.50403238763551184</v>
      </c>
      <c r="T24" s="33">
        <f>100*'In Millionen Franken'!T24/'In Millionen Franken'!T$4</f>
        <v>0.50797223054527396</v>
      </c>
      <c r="U24" s="33">
        <f>100*'In Millionen Franken'!U24/'In Millionen Franken'!U$4</f>
        <v>0.41350707915438728</v>
      </c>
      <c r="V24" s="33">
        <f>100*'In Millionen Franken'!V24/'In Millionen Franken'!V$4</f>
        <v>0.39532223104710928</v>
      </c>
      <c r="W24" s="33">
        <f>100*'In Millionen Franken'!W24/'In Millionen Franken'!W$4</f>
        <v>0.3900263673836844</v>
      </c>
      <c r="X24" s="33">
        <f>100*'In Millionen Franken'!X24/'In Millionen Franken'!X$4</f>
        <v>0.36696756860826707</v>
      </c>
      <c r="Y24" s="33">
        <v>0.37075595159804936</v>
      </c>
    </row>
    <row r="25" spans="1:25" x14ac:dyDescent="0.2">
      <c r="A25" s="14" t="s">
        <v>22</v>
      </c>
      <c r="B25" s="14" t="str">
        <f>IF('In Millionen Franken'!B25="","",'In Millionen Franken'!B25)</f>
        <v>Selbstzahlungen</v>
      </c>
      <c r="C25" s="32">
        <f>100*'In Millionen Franken'!C25/'In Millionen Franken'!C$4</f>
        <v>34.151016104659909</v>
      </c>
      <c r="D25" s="32">
        <f>100*'In Millionen Franken'!D25/'In Millionen Franken'!D$4</f>
        <v>33.190303212211958</v>
      </c>
      <c r="E25" s="32">
        <f>100*'In Millionen Franken'!E25/'In Millionen Franken'!E$4</f>
        <v>33.312380950831589</v>
      </c>
      <c r="F25" s="32">
        <f>100*'In Millionen Franken'!F25/'In Millionen Franken'!F$4</f>
        <v>33.206247562762456</v>
      </c>
      <c r="G25" s="32">
        <f>100*'In Millionen Franken'!G25/'In Millionen Franken'!G$4</f>
        <v>33.275258547508528</v>
      </c>
      <c r="H25" s="32">
        <f>100*'In Millionen Franken'!H25/'In Millionen Franken'!H$4</f>
        <v>33.084914323164767</v>
      </c>
      <c r="I25" s="32">
        <f>100*'In Millionen Franken'!I25/'In Millionen Franken'!I$4</f>
        <v>32.309283512108983</v>
      </c>
      <c r="J25" s="32">
        <f>100*'In Millionen Franken'!J25/'In Millionen Franken'!J$4</f>
        <v>31.220164829007427</v>
      </c>
      <c r="K25" s="32">
        <f>100*'In Millionen Franken'!K25/'In Millionen Franken'!K$4</f>
        <v>30.802575584228141</v>
      </c>
      <c r="L25" s="32">
        <f>100*'In Millionen Franken'!L25/'In Millionen Franken'!L$4</f>
        <v>30.79685968637887</v>
      </c>
      <c r="M25" s="32">
        <f>100*'In Millionen Franken'!M25/'In Millionen Franken'!M$4</f>
        <v>29.369686323580257</v>
      </c>
      <c r="N25" s="32">
        <f>100*'In Millionen Franken'!N25/'In Millionen Franken'!N$4</f>
        <v>29.678589296139574</v>
      </c>
      <c r="O25" s="32">
        <f>100*'In Millionen Franken'!O25/'In Millionen Franken'!O$4</f>
        <v>29.510435248249827</v>
      </c>
      <c r="P25" s="32">
        <f>100*'In Millionen Franken'!P25/'In Millionen Franken'!P$4</f>
        <v>28.683793134305024</v>
      </c>
      <c r="Q25" s="32">
        <f>100*'In Millionen Franken'!Q25/'In Millionen Franken'!Q$4</f>
        <v>28.363938467419139</v>
      </c>
      <c r="R25" s="32">
        <f>100*'In Millionen Franken'!R25/'In Millionen Franken'!R$4</f>
        <v>28.633840781885407</v>
      </c>
      <c r="S25" s="32">
        <f>100*'In Millionen Franken'!S25/'In Millionen Franken'!S$4</f>
        <v>28.088774161922725</v>
      </c>
      <c r="T25" s="32">
        <f>100*'In Millionen Franken'!T25/'In Millionen Franken'!T$4</f>
        <v>28.298963215481244</v>
      </c>
      <c r="U25" s="32">
        <f>100*'In Millionen Franken'!U25/'In Millionen Franken'!U$4</f>
        <v>27.923782178593552</v>
      </c>
      <c r="V25" s="32">
        <f>100*'In Millionen Franken'!V25/'In Millionen Franken'!V$4</f>
        <v>28.874736865688295</v>
      </c>
      <c r="W25" s="32">
        <f>100*'In Millionen Franken'!W25/'In Millionen Franken'!W$4</f>
        <v>28.65987304412824</v>
      </c>
      <c r="X25" s="32">
        <f>100*'In Millionen Franken'!X25/'In Millionen Franken'!X$4</f>
        <v>28.94874965042839</v>
      </c>
      <c r="Y25" s="32">
        <v>28.819236832931871</v>
      </c>
    </row>
    <row r="26" spans="1:25" x14ac:dyDescent="0.2">
      <c r="A26" s="16" t="s">
        <v>23</v>
      </c>
      <c r="B26" s="16" t="str">
        <f>IF('In Millionen Franken'!B26="","",'In Millionen Franken'!B26)</f>
        <v>Selbstzahlungen, Kostenbeteiligung Sozial</v>
      </c>
      <c r="C26" s="33">
        <f>100*'In Millionen Franken'!C26/'In Millionen Franken'!C$4</f>
        <v>3.7660919540160185</v>
      </c>
      <c r="D26" s="33">
        <f>100*'In Millionen Franken'!D26/'In Millionen Franken'!D$4</f>
        <v>4.724043593071392</v>
      </c>
      <c r="E26" s="33">
        <f>100*'In Millionen Franken'!E26/'In Millionen Franken'!E$4</f>
        <v>4.5910984291329253</v>
      </c>
      <c r="F26" s="33">
        <f>100*'In Millionen Franken'!F26/'In Millionen Franken'!F$4</f>
        <v>5.1531352456787687</v>
      </c>
      <c r="G26" s="33">
        <f>100*'In Millionen Franken'!G26/'In Millionen Franken'!G$4</f>
        <v>5.1274524865938007</v>
      </c>
      <c r="H26" s="33">
        <f>100*'In Millionen Franken'!H26/'In Millionen Franken'!H$4</f>
        <v>5.1611915518316058</v>
      </c>
      <c r="I26" s="33">
        <f>100*'In Millionen Franken'!I26/'In Millionen Franken'!I$4</f>
        <v>4.953958164995</v>
      </c>
      <c r="J26" s="33">
        <f>100*'In Millionen Franken'!J26/'In Millionen Franken'!J$4</f>
        <v>5.085178486330598</v>
      </c>
      <c r="K26" s="33">
        <f>100*'In Millionen Franken'!K26/'In Millionen Franken'!K$4</f>
        <v>5.0749674147359647</v>
      </c>
      <c r="L26" s="33">
        <f>100*'In Millionen Franken'!L26/'In Millionen Franken'!L$4</f>
        <v>5.3372199105319842</v>
      </c>
      <c r="M26" s="33">
        <f>100*'In Millionen Franken'!M26/'In Millionen Franken'!M$4</f>
        <v>5.5143870547962992</v>
      </c>
      <c r="N26" s="33">
        <f>100*'In Millionen Franken'!N26/'In Millionen Franken'!N$4</f>
        <v>5.4988391429407972</v>
      </c>
      <c r="O26" s="33">
        <f>100*'In Millionen Franken'!O26/'In Millionen Franken'!O$4</f>
        <v>5.448600762711421</v>
      </c>
      <c r="P26" s="33">
        <f>100*'In Millionen Franken'!P26/'In Millionen Franken'!P$4</f>
        <v>5.3830174162337983</v>
      </c>
      <c r="Q26" s="33">
        <f>100*'In Millionen Franken'!Q26/'In Millionen Franken'!Q$4</f>
        <v>5.3160331789756983</v>
      </c>
      <c r="R26" s="33">
        <f>100*'In Millionen Franken'!R26/'In Millionen Franken'!R$4</f>
        <v>5.2391791831175549</v>
      </c>
      <c r="S26" s="33">
        <f>100*'In Millionen Franken'!S26/'In Millionen Franken'!S$4</f>
        <v>5.3326768321892546</v>
      </c>
      <c r="T26" s="33">
        <f>100*'In Millionen Franken'!T26/'In Millionen Franken'!T$4</f>
        <v>5.3359875927255294</v>
      </c>
      <c r="U26" s="33">
        <f>100*'In Millionen Franken'!U26/'In Millionen Franken'!U$4</f>
        <v>5.3865981775803364</v>
      </c>
      <c r="V26" s="33">
        <f>100*'In Millionen Franken'!V26/'In Millionen Franken'!V$4</f>
        <v>5.3243771001649627</v>
      </c>
      <c r="W26" s="33">
        <f>100*'In Millionen Franken'!W26/'In Millionen Franken'!W$4</f>
        <v>5.3223337273791014</v>
      </c>
      <c r="X26" s="33">
        <f>100*'In Millionen Franken'!X26/'In Millionen Franken'!X$4</f>
        <v>5.3551855841257394</v>
      </c>
      <c r="Y26" s="33">
        <v>5.3181256583280696</v>
      </c>
    </row>
    <row r="27" spans="1:25" x14ac:dyDescent="0.2">
      <c r="A27" s="16" t="s">
        <v>24</v>
      </c>
      <c r="B27" s="16" t="str">
        <f>IF('In Millionen Franken'!B27="","",'In Millionen Franken'!B27)</f>
        <v>Selbstzahlungen, Kostenbeteiligung Privat</v>
      </c>
      <c r="C27" s="33">
        <f>100*'In Millionen Franken'!C27/'In Millionen Franken'!C$4</f>
        <v>0.25974298546686664</v>
      </c>
      <c r="D27" s="33">
        <f>100*'In Millionen Franken'!D27/'In Millionen Franken'!D$4</f>
        <v>0.27211599603764869</v>
      </c>
      <c r="E27" s="33">
        <f>100*'In Millionen Franken'!E27/'In Millionen Franken'!E$4</f>
        <v>0.23314092867982936</v>
      </c>
      <c r="F27" s="33">
        <f>100*'In Millionen Franken'!F27/'In Millionen Franken'!F$4</f>
        <v>0.22506104944133612</v>
      </c>
      <c r="G27" s="33">
        <f>100*'In Millionen Franken'!G27/'In Millionen Franken'!G$4</f>
        <v>0.20322516848742389</v>
      </c>
      <c r="H27" s="33">
        <f>100*'In Millionen Franken'!H27/'In Millionen Franken'!H$4</f>
        <v>0.206731736974165</v>
      </c>
      <c r="I27" s="33">
        <f>100*'In Millionen Franken'!I27/'In Millionen Franken'!I$4</f>
        <v>0.20181845359166309</v>
      </c>
      <c r="J27" s="33">
        <f>100*'In Millionen Franken'!J27/'In Millionen Franken'!J$4</f>
        <v>0.18971705500843314</v>
      </c>
      <c r="K27" s="33">
        <f>100*'In Millionen Franken'!K27/'In Millionen Franken'!K$4</f>
        <v>0.17663614569984554</v>
      </c>
      <c r="L27" s="33">
        <f>100*'In Millionen Franken'!L27/'In Millionen Franken'!L$4</f>
        <v>0.17076151559084443</v>
      </c>
      <c r="M27" s="33">
        <f>100*'In Millionen Franken'!M27/'In Millionen Franken'!M$4</f>
        <v>0.17327448053174216</v>
      </c>
      <c r="N27" s="33">
        <f>100*'In Millionen Franken'!N27/'In Millionen Franken'!N$4</f>
        <v>0.17570883045511906</v>
      </c>
      <c r="O27" s="33">
        <f>100*'In Millionen Franken'!O27/'In Millionen Franken'!O$4</f>
        <v>0.17789706116258586</v>
      </c>
      <c r="P27" s="33">
        <f>100*'In Millionen Franken'!P27/'In Millionen Franken'!P$4</f>
        <v>0.17264076138158807</v>
      </c>
      <c r="Q27" s="33">
        <f>100*'In Millionen Franken'!Q27/'In Millionen Franken'!Q$4</f>
        <v>0.1683299903367339</v>
      </c>
      <c r="R27" s="33">
        <f>100*'In Millionen Franken'!R27/'In Millionen Franken'!R$4</f>
        <v>0.16606376780090987</v>
      </c>
      <c r="S27" s="33">
        <f>100*'In Millionen Franken'!S27/'In Millionen Franken'!S$4</f>
        <v>0.16857082328651757</v>
      </c>
      <c r="T27" s="33">
        <f>100*'In Millionen Franken'!T27/'In Millionen Franken'!T$4</f>
        <v>0.17162043310239453</v>
      </c>
      <c r="U27" s="33">
        <f>100*'In Millionen Franken'!U27/'In Millionen Franken'!U$4</f>
        <v>0.19098672216408261</v>
      </c>
      <c r="V27" s="33">
        <f>100*'In Millionen Franken'!V27/'In Millionen Franken'!V$4</f>
        <v>0.18658322319761048</v>
      </c>
      <c r="W27" s="33">
        <f>100*'In Millionen Franken'!W27/'In Millionen Franken'!W$4</f>
        <v>0.20173967362994835</v>
      </c>
      <c r="X27" s="33">
        <f>100*'In Millionen Franken'!X27/'In Millionen Franken'!X$4</f>
        <v>0.19981097451325355</v>
      </c>
      <c r="Y27" s="33">
        <v>0.20895108773992127</v>
      </c>
    </row>
    <row r="28" spans="1:25" x14ac:dyDescent="0.2">
      <c r="A28" s="16" t="s">
        <v>25</v>
      </c>
      <c r="B28" s="16" t="str">
        <f>IF('In Millionen Franken'!B28="","",'In Millionen Franken'!B28)</f>
        <v>Selbstzahlungen ohne Kostenbeteiligung</v>
      </c>
      <c r="C28" s="33">
        <f>100*'In Millionen Franken'!C28/'In Millionen Franken'!C$4</f>
        <v>30.125181165177022</v>
      </c>
      <c r="D28" s="33">
        <f>100*'In Millionen Franken'!D28/'In Millionen Franken'!D$4</f>
        <v>28.194143623102921</v>
      </c>
      <c r="E28" s="33">
        <f>100*'In Millionen Franken'!E28/'In Millionen Franken'!E$4</f>
        <v>28.488141593018831</v>
      </c>
      <c r="F28" s="33">
        <f>100*'In Millionen Franken'!F28/'In Millionen Franken'!F$4</f>
        <v>27.828051267642348</v>
      </c>
      <c r="G28" s="33">
        <f>100*'In Millionen Franken'!G28/'In Millionen Franken'!G$4</f>
        <v>27.944580892427304</v>
      </c>
      <c r="H28" s="33">
        <f>100*'In Millionen Franken'!H28/'In Millionen Franken'!H$4</f>
        <v>27.716991034358998</v>
      </c>
      <c r="I28" s="33">
        <f>100*'In Millionen Franken'!I28/'In Millionen Franken'!I$4</f>
        <v>27.153506893522326</v>
      </c>
      <c r="J28" s="33">
        <f>100*'In Millionen Franken'!J28/'In Millionen Franken'!J$4</f>
        <v>25.945269287668392</v>
      </c>
      <c r="K28" s="33">
        <f>100*'In Millionen Franken'!K28/'In Millionen Franken'!K$4</f>
        <v>25.550972023792326</v>
      </c>
      <c r="L28" s="33">
        <f>100*'In Millionen Franken'!L28/'In Millionen Franken'!L$4</f>
        <v>25.288878260256041</v>
      </c>
      <c r="M28" s="33">
        <f>100*'In Millionen Franken'!M28/'In Millionen Franken'!M$4</f>
        <v>23.682024788252214</v>
      </c>
      <c r="N28" s="33">
        <f>100*'In Millionen Franken'!N28/'In Millionen Franken'!N$4</f>
        <v>24.004041322743657</v>
      </c>
      <c r="O28" s="33">
        <f>100*'In Millionen Franken'!O28/'In Millionen Franken'!O$4</f>
        <v>23.883937424375816</v>
      </c>
      <c r="P28" s="33">
        <f>100*'In Millionen Franken'!P28/'In Millionen Franken'!P$4</f>
        <v>23.128134956689635</v>
      </c>
      <c r="Q28" s="33">
        <f>100*'In Millionen Franken'!Q28/'In Millionen Franken'!Q$4</f>
        <v>22.879575298106708</v>
      </c>
      <c r="R28" s="33">
        <f>100*'In Millionen Franken'!R28/'In Millionen Franken'!R$4</f>
        <v>23.228597830966944</v>
      </c>
      <c r="S28" s="33">
        <f>100*'In Millionen Franken'!S28/'In Millionen Franken'!S$4</f>
        <v>22.587526506446952</v>
      </c>
      <c r="T28" s="33">
        <f>100*'In Millionen Franken'!T28/'In Millionen Franken'!T$4</f>
        <v>22.791355189653324</v>
      </c>
      <c r="U28" s="33">
        <f>100*'In Millionen Franken'!U28/'In Millionen Franken'!U$4</f>
        <v>22.346197278849129</v>
      </c>
      <c r="V28" s="33">
        <f>100*'In Millionen Franken'!V28/'In Millionen Franken'!V$4</f>
        <v>23.36377654232572</v>
      </c>
      <c r="W28" s="33">
        <f>100*'In Millionen Franken'!W28/'In Millionen Franken'!W$4</f>
        <v>23.135799643119192</v>
      </c>
      <c r="X28" s="33">
        <f>100*'In Millionen Franken'!X28/'In Millionen Franken'!X$4</f>
        <v>23.393753091789392</v>
      </c>
      <c r="Y28" s="33">
        <v>23.292160086863881</v>
      </c>
    </row>
    <row r="29" spans="1:25" x14ac:dyDescent="0.2">
      <c r="A29" s="16"/>
      <c r="B29" s="16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1"/>
      <c r="W29" s="21"/>
      <c r="X29" s="21"/>
      <c r="Y29" s="21"/>
    </row>
    <row r="30" spans="1:25" x14ac:dyDescent="0.2">
      <c r="A30" s="22" t="s">
        <v>61</v>
      </c>
      <c r="B30" s="2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</row>
    <row r="31" spans="1:25" x14ac:dyDescent="0.2">
      <c r="A31" s="42" t="s">
        <v>29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</row>
    <row r="32" spans="1:25" x14ac:dyDescent="0.2">
      <c r="A32" s="26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</row>
    <row r="33" spans="1:25" x14ac:dyDescent="0.2">
      <c r="A33" s="27" t="s">
        <v>30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</row>
    <row r="34" spans="1:25" ht="23.25" customHeight="1" x14ac:dyDescent="0.2">
      <c r="A34" s="43" t="s">
        <v>31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:25" ht="15" x14ac:dyDescent="0.2">
      <c r="A35" s="28"/>
      <c r="B35" s="24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</row>
    <row r="36" spans="1:25" x14ac:dyDescent="0.2">
      <c r="A36" s="22" t="s">
        <v>32</v>
      </c>
      <c r="B36" s="24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</row>
    <row r="37" spans="1:25" ht="15" x14ac:dyDescent="0.2">
      <c r="A37" s="22" t="s">
        <v>33</v>
      </c>
      <c r="B37" s="24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</row>
    <row r="38" spans="1:25" x14ac:dyDescent="0.2">
      <c r="A38" s="22" t="s">
        <v>34</v>
      </c>
      <c r="B38" s="24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</row>
    <row r="39" spans="1:25" ht="15" x14ac:dyDescent="0.25">
      <c r="A39" s="35"/>
      <c r="B39" s="36"/>
      <c r="C39" s="3"/>
      <c r="D39" s="3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"/>
      <c r="S39" s="3"/>
      <c r="T39" s="3"/>
      <c r="U39" s="3"/>
      <c r="V39" s="3"/>
      <c r="W39" s="3"/>
      <c r="X39" s="3"/>
      <c r="Y39" s="3"/>
    </row>
  </sheetData>
  <mergeCells count="2">
    <mergeCell ref="A34:Y34"/>
    <mergeCell ref="A31:Y31"/>
  </mergeCells>
  <pageMargins left="0.7" right="0.7" top="0.78740157499999996" bottom="0.78740157499999996" header="0.3" footer="0.3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38"/>
  <sheetViews>
    <sheetView zoomScaleNormal="100" workbookViewId="0"/>
  </sheetViews>
  <sheetFormatPr baseColWidth="10" defaultColWidth="12" defaultRowHeight="14.25" outlineLevelCol="1" x14ac:dyDescent="0.2"/>
  <cols>
    <col min="1" max="1" width="3.42578125" style="7" customWidth="1"/>
    <col min="2" max="2" width="50.7109375" style="7" customWidth="1"/>
    <col min="3" max="3" width="6.42578125" style="7" customWidth="1" collapsed="1"/>
    <col min="4" max="7" width="6.42578125" style="7" hidden="1" customWidth="1" outlineLevel="1"/>
    <col min="8" max="8" width="6.42578125" style="7" customWidth="1" collapsed="1"/>
    <col min="9" max="12" width="6.42578125" style="7" hidden="1" customWidth="1" outlineLevel="1"/>
    <col min="13" max="13" width="6.42578125" style="7" customWidth="1" collapsed="1"/>
    <col min="14" max="17" width="6.42578125" style="7" hidden="1" customWidth="1" outlineLevel="1"/>
    <col min="18" max="25" width="6.42578125" style="7" customWidth="1"/>
    <col min="26" max="16384" width="12" style="7"/>
  </cols>
  <sheetData>
    <row r="1" spans="1:25" ht="15" x14ac:dyDescent="0.25">
      <c r="A1" s="1" t="s">
        <v>27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3"/>
      <c r="S1" s="3"/>
      <c r="T1" s="3"/>
      <c r="U1" s="3"/>
      <c r="V1" s="5"/>
      <c r="W1" s="5"/>
      <c r="X1" s="5"/>
      <c r="Y1" s="6" t="s">
        <v>0</v>
      </c>
    </row>
    <row r="2" spans="1:25" ht="15" x14ac:dyDescent="0.25">
      <c r="A2" s="8" t="s">
        <v>36</v>
      </c>
      <c r="B2" s="2"/>
      <c r="C2" s="3"/>
      <c r="D2" s="3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3"/>
      <c r="S2" s="3"/>
      <c r="T2" s="3"/>
      <c r="U2" s="3"/>
      <c r="V2" s="3"/>
      <c r="W2" s="3"/>
      <c r="X2" s="3"/>
      <c r="Y2" s="3"/>
    </row>
    <row r="3" spans="1:25" x14ac:dyDescent="0.2">
      <c r="A3" s="10"/>
      <c r="B3" s="10"/>
      <c r="C3" s="11">
        <f>'In Millionen Franken'!C3</f>
        <v>1995</v>
      </c>
      <c r="D3" s="11">
        <f>'In Millionen Franken'!D3</f>
        <v>1996</v>
      </c>
      <c r="E3" s="11">
        <f>'In Millionen Franken'!E3</f>
        <v>1997</v>
      </c>
      <c r="F3" s="11">
        <f>'In Millionen Franken'!F3</f>
        <v>1998</v>
      </c>
      <c r="G3" s="11">
        <f>'In Millionen Franken'!G3</f>
        <v>1999</v>
      </c>
      <c r="H3" s="11">
        <f>'In Millionen Franken'!H3</f>
        <v>2000</v>
      </c>
      <c r="I3" s="11">
        <f>'In Millionen Franken'!I3</f>
        <v>2001</v>
      </c>
      <c r="J3" s="11">
        <f>'In Millionen Franken'!J3</f>
        <v>2002</v>
      </c>
      <c r="K3" s="11">
        <f>'In Millionen Franken'!K3</f>
        <v>2003</v>
      </c>
      <c r="L3" s="11">
        <f>'In Millionen Franken'!L3</f>
        <v>2004</v>
      </c>
      <c r="M3" s="11">
        <f>'In Millionen Franken'!M3</f>
        <v>2005</v>
      </c>
      <c r="N3" s="11">
        <f>'In Millionen Franken'!N3</f>
        <v>2006</v>
      </c>
      <c r="O3" s="11">
        <f>'In Millionen Franken'!O3</f>
        <v>2007</v>
      </c>
      <c r="P3" s="11">
        <f>'In Millionen Franken'!P3</f>
        <v>2008</v>
      </c>
      <c r="Q3" s="11">
        <f>'In Millionen Franken'!Q3</f>
        <v>2009</v>
      </c>
      <c r="R3" s="11">
        <f>'In Millionen Franken'!R3</f>
        <v>2010</v>
      </c>
      <c r="S3" s="11">
        <f>'In Millionen Franken'!S3</f>
        <v>2011</v>
      </c>
      <c r="T3" s="11">
        <f>'In Millionen Franken'!T3</f>
        <v>2012</v>
      </c>
      <c r="U3" s="11">
        <f>'In Millionen Franken'!U3</f>
        <v>2013</v>
      </c>
      <c r="V3" s="11">
        <f>'In Millionen Franken'!V3</f>
        <v>2014</v>
      </c>
      <c r="W3" s="11">
        <f>'In Millionen Franken'!W3</f>
        <v>2015</v>
      </c>
      <c r="X3" s="11">
        <f>'In Millionen Franken'!X3</f>
        <v>2016</v>
      </c>
      <c r="Y3" s="11">
        <v>2017</v>
      </c>
    </row>
    <row r="4" spans="1:25" x14ac:dyDescent="0.2">
      <c r="A4" s="12"/>
      <c r="B4" s="12" t="s">
        <v>1</v>
      </c>
      <c r="C4" s="38"/>
      <c r="D4" s="38">
        <f>100*'In Millionen Franken'!D4/'In Millionen Franken'!C4-100</f>
        <v>4.7567099058956472</v>
      </c>
      <c r="E4" s="38">
        <f>100*'In Millionen Franken'!E4/'In Millionen Franken'!D4-100</f>
        <v>2.1010302256775191</v>
      </c>
      <c r="F4" s="38">
        <f>100*'In Millionen Franken'!F4/'In Millionen Franken'!E4-100</f>
        <v>4.050291204109655</v>
      </c>
      <c r="G4" s="38">
        <f>100*'In Millionen Franken'!G4/'In Millionen Franken'!F4-100</f>
        <v>3.1669211581188392</v>
      </c>
      <c r="H4" s="38">
        <f>100*'In Millionen Franken'!H4/'In Millionen Franken'!G4-100</f>
        <v>4.214774729153163</v>
      </c>
      <c r="I4" s="38">
        <f>100*'In Millionen Franken'!I4/'In Millionen Franken'!H4-100</f>
        <v>6.3690018951321434</v>
      </c>
      <c r="J4" s="38">
        <f>100*'In Millionen Franken'!J4/'In Millionen Franken'!I4-100</f>
        <v>4.0172048876297168</v>
      </c>
      <c r="K4" s="38">
        <f>100*'In Millionen Franken'!K4/'In Millionen Franken'!J4-100</f>
        <v>3.827425676947982</v>
      </c>
      <c r="L4" s="38">
        <f>100*'In Millionen Franken'!L4/'In Millionen Franken'!K4-100</f>
        <v>3.7650839676982031</v>
      </c>
      <c r="M4" s="38">
        <f>100*'In Millionen Franken'!M4/'In Millionen Franken'!L4-100</f>
        <v>2.1131554971586297</v>
      </c>
      <c r="N4" s="38">
        <f>100*'In Millionen Franken'!N4/'In Millionen Franken'!M4-100</f>
        <v>1.4359273484337507</v>
      </c>
      <c r="O4" s="38">
        <f>100*'In Millionen Franken'!O4/'In Millionen Franken'!N4-100</f>
        <v>4.553540914512709</v>
      </c>
      <c r="P4" s="38">
        <f>100*'In Millionen Franken'!P4/'In Millionen Franken'!O4-100</f>
        <v>5.6233843124106215</v>
      </c>
      <c r="Q4" s="38">
        <f>100*'In Millionen Franken'!Q4/'In Millionen Franken'!P4-100</f>
        <v>4.482399652240673</v>
      </c>
      <c r="R4" s="38">
        <f>100*'In Millionen Franken'!R4/'In Millionen Franken'!Q4-100</f>
        <v>2.3010595286739743</v>
      </c>
      <c r="S4" s="38">
        <f>100*'In Millionen Franken'!S4/'In Millionen Franken'!R4-100</f>
        <v>2.6646176490431657</v>
      </c>
      <c r="T4" s="38">
        <f>100*'In Millionen Franken'!T4/'In Millionen Franken'!S4-100</f>
        <v>3.5372144335836566</v>
      </c>
      <c r="U4" s="38">
        <f>100*'In Millionen Franken'!U4/'In Millionen Franken'!T4-100</f>
        <v>4.2146834272982829</v>
      </c>
      <c r="V4" s="38">
        <f>100*'In Millionen Franken'!V4/'In Millionen Franken'!U4-100</f>
        <v>3.4842582930730259</v>
      </c>
      <c r="W4" s="38">
        <f>100*'In Millionen Franken'!W4/'In Millionen Franken'!V4-100</f>
        <v>4.0648877491642281</v>
      </c>
      <c r="X4" s="38">
        <f>100*'In Millionen Franken'!X4/'In Millionen Franken'!W4-100</f>
        <v>3.5130492724639453</v>
      </c>
      <c r="Y4" s="38">
        <v>2.8744002319402568</v>
      </c>
    </row>
    <row r="5" spans="1:25" x14ac:dyDescent="0.2">
      <c r="A5" s="14" t="s">
        <v>2</v>
      </c>
      <c r="B5" s="14" t="str">
        <f>IF('In Millionen Franken'!B5="","",'In Millionen Franken'!B5)</f>
        <v>Staat</v>
      </c>
      <c r="C5" s="39"/>
      <c r="D5" s="39">
        <f>100*'In Millionen Franken'!D5/'In Millionen Franken'!C5-100</f>
        <v>4.5985725465883434</v>
      </c>
      <c r="E5" s="39">
        <f>100*'In Millionen Franken'!E5/'In Millionen Franken'!D5-100</f>
        <v>-1.15495980984889</v>
      </c>
      <c r="F5" s="39">
        <f>100*'In Millionen Franken'!F5/'In Millionen Franken'!E5-100</f>
        <v>0.78147470264458718</v>
      </c>
      <c r="G5" s="39">
        <f>100*'In Millionen Franken'!G5/'In Millionen Franken'!F5-100</f>
        <v>5.0292107439857716</v>
      </c>
      <c r="H5" s="39">
        <f>100*'In Millionen Franken'!H5/'In Millionen Franken'!G5-100</f>
        <v>3.1263310745619464</v>
      </c>
      <c r="I5" s="39">
        <f>100*'In Millionen Franken'!I5/'In Millionen Franken'!H5-100</f>
        <v>18.071638075139262</v>
      </c>
      <c r="J5" s="39">
        <f>100*'In Millionen Franken'!J5/'In Millionen Franken'!I5-100</f>
        <v>11.970536484335142</v>
      </c>
      <c r="K5" s="39">
        <f>100*'In Millionen Franken'!K5/'In Millionen Franken'!J5-100</f>
        <v>3.7662237201437847</v>
      </c>
      <c r="L5" s="39">
        <f>100*'In Millionen Franken'!L5/'In Millionen Franken'!K5-100</f>
        <v>-1.5587422875600794</v>
      </c>
      <c r="M5" s="39">
        <f>100*'In Millionen Franken'!M5/'In Millionen Franken'!L5-100</f>
        <v>1.5444724236753586</v>
      </c>
      <c r="N5" s="39">
        <f>100*'In Millionen Franken'!N5/'In Millionen Franken'!M5-100</f>
        <v>-0.92461001212839733</v>
      </c>
      <c r="O5" s="39">
        <f>100*'In Millionen Franken'!O5/'In Millionen Franken'!N5-100</f>
        <v>4.78773928298709</v>
      </c>
      <c r="P5" s="39">
        <f>100*'In Millionen Franken'!P5/'In Millionen Franken'!O5-100</f>
        <v>20.199276195401495</v>
      </c>
      <c r="Q5" s="39">
        <f>100*'In Millionen Franken'!Q5/'In Millionen Franken'!P5-100</f>
        <v>8.7079917589691718</v>
      </c>
      <c r="R5" s="39">
        <f>100*'In Millionen Franken'!R5/'In Millionen Franken'!Q5-100</f>
        <v>0.29653911446608561</v>
      </c>
      <c r="S5" s="39">
        <f>100*'In Millionen Franken'!S5/'In Millionen Franken'!R5-100</f>
        <v>6.1268345801028516</v>
      </c>
      <c r="T5" s="39">
        <f>100*'In Millionen Franken'!T5/'In Millionen Franken'!S5-100</f>
        <v>11.149437546481352</v>
      </c>
      <c r="U5" s="39">
        <f>100*'In Millionen Franken'!U5/'In Millionen Franken'!T5-100</f>
        <v>1.0064193194989741</v>
      </c>
      <c r="V5" s="39">
        <f>100*'In Millionen Franken'!V5/'In Millionen Franken'!U5-100</f>
        <v>1.3874606850879019</v>
      </c>
      <c r="W5" s="39">
        <f>100*'In Millionen Franken'!W5/'In Millionen Franken'!V5-100</f>
        <v>3.2786235752163435</v>
      </c>
      <c r="X5" s="39">
        <f>100*'In Millionen Franken'!X5/'In Millionen Franken'!W5-100</f>
        <v>0.65183690820695972</v>
      </c>
      <c r="Y5" s="39">
        <v>6.5325062979801771</v>
      </c>
    </row>
    <row r="6" spans="1:25" x14ac:dyDescent="0.2">
      <c r="A6" s="16" t="s">
        <v>3</v>
      </c>
      <c r="B6" s="16" t="str">
        <f>IF('In Millionen Franken'!B6="","",'In Millionen Franken'!B6)</f>
        <v>Bund</v>
      </c>
      <c r="C6" s="40"/>
      <c r="D6" s="40">
        <f>100*'In Millionen Franken'!D6/'In Millionen Franken'!C6-100</f>
        <v>-2.8752773910923537</v>
      </c>
      <c r="E6" s="40">
        <f>100*'In Millionen Franken'!E6/'In Millionen Franken'!D6-100</f>
        <v>-7.614968370669942</v>
      </c>
      <c r="F6" s="40">
        <f>100*'In Millionen Franken'!F6/'In Millionen Franken'!E6-100</f>
        <v>-0.53587997477519878</v>
      </c>
      <c r="G6" s="40">
        <f>100*'In Millionen Franken'!G6/'In Millionen Franken'!F6-100</f>
        <v>8.349900196960192</v>
      </c>
      <c r="H6" s="40">
        <f>100*'In Millionen Franken'!H6/'In Millionen Franken'!G6-100</f>
        <v>13.776649153571697</v>
      </c>
      <c r="I6" s="40">
        <f>100*'In Millionen Franken'!I6/'In Millionen Franken'!H6-100</f>
        <v>10.696177165834683</v>
      </c>
      <c r="J6" s="40">
        <f>100*'In Millionen Franken'!J6/'In Millionen Franken'!I6-100</f>
        <v>41.236292846018046</v>
      </c>
      <c r="K6" s="40">
        <f>100*'In Millionen Franken'!K6/'In Millionen Franken'!J6-100</f>
        <v>-25.800642260883663</v>
      </c>
      <c r="L6" s="40">
        <f>100*'In Millionen Franken'!L6/'In Millionen Franken'!K6-100</f>
        <v>-0.49660861562865932</v>
      </c>
      <c r="M6" s="40">
        <f>100*'In Millionen Franken'!M6/'In Millionen Franken'!L6-100</f>
        <v>-6.271461098848917</v>
      </c>
      <c r="N6" s="40">
        <f>100*'In Millionen Franken'!N6/'In Millionen Franken'!M6-100</f>
        <v>-1.7485149165842415</v>
      </c>
      <c r="O6" s="40">
        <f>100*'In Millionen Franken'!O6/'In Millionen Franken'!N6-100</f>
        <v>32.367704437009593</v>
      </c>
      <c r="P6" s="40">
        <f>100*'In Millionen Franken'!P6/'In Millionen Franken'!O6-100</f>
        <v>5.7204161852548054</v>
      </c>
      <c r="Q6" s="40">
        <f>100*'In Millionen Franken'!Q6/'In Millionen Franken'!P6-100</f>
        <v>21.587269357776336</v>
      </c>
      <c r="R6" s="40">
        <f>100*'In Millionen Franken'!R6/'In Millionen Franken'!Q6-100</f>
        <v>-10.695851918199153</v>
      </c>
      <c r="S6" s="40">
        <f>100*'In Millionen Franken'!S6/'In Millionen Franken'!R6-100</f>
        <v>-12.876012908892378</v>
      </c>
      <c r="T6" s="40">
        <f>100*'In Millionen Franken'!T6/'In Millionen Franken'!S6-100</f>
        <v>2.9235254877273888</v>
      </c>
      <c r="U6" s="40">
        <f>100*'In Millionen Franken'!U6/'In Millionen Franken'!T6-100</f>
        <v>9.5706505300071711</v>
      </c>
      <c r="V6" s="40">
        <f>100*'In Millionen Franken'!V6/'In Millionen Franken'!U6-100</f>
        <v>-7.2030521940536119</v>
      </c>
      <c r="W6" s="40">
        <f>100*'In Millionen Franken'!W6/'In Millionen Franken'!V6-100</f>
        <v>1.1940976017286999</v>
      </c>
      <c r="X6" s="40">
        <f>100*'In Millionen Franken'!X6/'In Millionen Franken'!W6-100</f>
        <v>5.6203834556709467</v>
      </c>
      <c r="Y6" s="40">
        <v>15.77948242729785</v>
      </c>
    </row>
    <row r="7" spans="1:25" x14ac:dyDescent="0.2">
      <c r="A7" s="16" t="s">
        <v>4</v>
      </c>
      <c r="B7" s="16" t="str">
        <f>IF('In Millionen Franken'!B7="","",'In Millionen Franken'!B7)</f>
        <v>Kantone</v>
      </c>
      <c r="C7" s="40"/>
      <c r="D7" s="40">
        <f>100*'In Millionen Franken'!D7/'In Millionen Franken'!C7-100</f>
        <v>4.8400629386179901</v>
      </c>
      <c r="E7" s="40">
        <f>100*'In Millionen Franken'!E7/'In Millionen Franken'!D7-100</f>
        <v>-1.4484221001353177</v>
      </c>
      <c r="F7" s="40">
        <f>100*'In Millionen Franken'!F7/'In Millionen Franken'!E7-100</f>
        <v>-0.20485545169262309</v>
      </c>
      <c r="G7" s="40">
        <f>100*'In Millionen Franken'!G7/'In Millionen Franken'!F7-100</f>
        <v>5.6377793417840962</v>
      </c>
      <c r="H7" s="40">
        <f>100*'In Millionen Franken'!H7/'In Millionen Franken'!G7-100</f>
        <v>2.9120567197514475</v>
      </c>
      <c r="I7" s="40">
        <f>100*'In Millionen Franken'!I7/'In Millionen Franken'!H7-100</f>
        <v>18.445301378141238</v>
      </c>
      <c r="J7" s="40">
        <f>100*'In Millionen Franken'!J7/'In Millionen Franken'!I7-100</f>
        <v>12.613167907973022</v>
      </c>
      <c r="K7" s="40">
        <f>100*'In Millionen Franken'!K7/'In Millionen Franken'!J7-100</f>
        <v>6.3185102914483195</v>
      </c>
      <c r="L7" s="40">
        <f>100*'In Millionen Franken'!L7/'In Millionen Franken'!K7-100</f>
        <v>-1.8862954760852091</v>
      </c>
      <c r="M7" s="40">
        <f>100*'In Millionen Franken'!M7/'In Millionen Franken'!L7-100</f>
        <v>3.9273896019980583</v>
      </c>
      <c r="N7" s="40">
        <f>100*'In Millionen Franken'!N7/'In Millionen Franken'!M7-100</f>
        <v>1.700609301631431</v>
      </c>
      <c r="O7" s="40">
        <f>100*'In Millionen Franken'!O7/'In Millionen Franken'!N7-100</f>
        <v>3.3050909373793331</v>
      </c>
      <c r="P7" s="40">
        <f>100*'In Millionen Franken'!P7/'In Millionen Franken'!O7-100</f>
        <v>17.654507783295543</v>
      </c>
      <c r="Q7" s="40">
        <f>100*'In Millionen Franken'!Q7/'In Millionen Franken'!P7-100</f>
        <v>8.7106001287217367</v>
      </c>
      <c r="R7" s="40">
        <f>100*'In Millionen Franken'!R7/'In Millionen Franken'!Q7-100</f>
        <v>0.78577641767859063</v>
      </c>
      <c r="S7" s="40">
        <f>100*'In Millionen Franken'!S7/'In Millionen Franken'!R7-100</f>
        <v>4.2610643182280654</v>
      </c>
      <c r="T7" s="40">
        <f>100*'In Millionen Franken'!T7/'In Millionen Franken'!S7-100</f>
        <v>12.093683024059899</v>
      </c>
      <c r="U7" s="40">
        <f>100*'In Millionen Franken'!U7/'In Millionen Franken'!T7-100</f>
        <v>0.22162493612867706</v>
      </c>
      <c r="V7" s="40">
        <f>100*'In Millionen Franken'!V7/'In Millionen Franken'!U7-100</f>
        <v>2.6303600847980562</v>
      </c>
      <c r="W7" s="40">
        <f>100*'In Millionen Franken'!W7/'In Millionen Franken'!V7-100</f>
        <v>3.7480184408279911</v>
      </c>
      <c r="X7" s="40">
        <f>100*'In Millionen Franken'!X7/'In Millionen Franken'!W7-100</f>
        <v>-0.44870948419797685</v>
      </c>
      <c r="Y7" s="40">
        <v>7.4585193964967544</v>
      </c>
    </row>
    <row r="8" spans="1:25" x14ac:dyDescent="0.2">
      <c r="A8" s="16" t="s">
        <v>5</v>
      </c>
      <c r="B8" s="16" t="str">
        <f>IF('In Millionen Franken'!B8="","",'In Millionen Franken'!B8)</f>
        <v>Gemeinden</v>
      </c>
      <c r="C8" s="40"/>
      <c r="D8" s="40">
        <f>100*'In Millionen Franken'!D8/'In Millionen Franken'!C8-100</f>
        <v>5.0173061613263457</v>
      </c>
      <c r="E8" s="40">
        <f>100*'In Millionen Franken'!E8/'In Millionen Franken'!D8-100</f>
        <v>2.3409440642279975</v>
      </c>
      <c r="F8" s="40">
        <f>100*'In Millionen Franken'!F8/'In Millionen Franken'!E8-100</f>
        <v>7.2416725142478526</v>
      </c>
      <c r="G8" s="40">
        <f>100*'In Millionen Franken'!G8/'In Millionen Franken'!F8-100</f>
        <v>0.80366163059460405</v>
      </c>
      <c r="H8" s="40">
        <f>100*'In Millionen Franken'!H8/'In Millionen Franken'!G8-100</f>
        <v>2.0733701800022715</v>
      </c>
      <c r="I8" s="40">
        <f>100*'In Millionen Franken'!I8/'In Millionen Franken'!H8-100</f>
        <v>17.595771555779393</v>
      </c>
      <c r="J8" s="40">
        <f>100*'In Millionen Franken'!J8/'In Millionen Franken'!I8-100</f>
        <v>1.1880420774767657</v>
      </c>
      <c r="K8" s="40">
        <f>100*'In Millionen Franken'!K8/'In Millionen Franken'!J8-100</f>
        <v>-4.2293625603026896</v>
      </c>
      <c r="L8" s="40">
        <f>100*'In Millionen Franken'!L8/'In Millionen Franken'!K8-100</f>
        <v>0.68018862093967414</v>
      </c>
      <c r="M8" s="40">
        <f>100*'In Millionen Franken'!M8/'In Millionen Franken'!L8-100</f>
        <v>-14.279398139651718</v>
      </c>
      <c r="N8" s="40">
        <f>100*'In Millionen Franken'!N8/'In Millionen Franken'!M8-100</f>
        <v>-24.430018514582073</v>
      </c>
      <c r="O8" s="40">
        <f>100*'In Millionen Franken'!O8/'In Millionen Franken'!N8-100</f>
        <v>13.082445863762345</v>
      </c>
      <c r="P8" s="40">
        <f>100*'In Millionen Franken'!P8/'In Millionen Franken'!O8-100</f>
        <v>54.464318579426106</v>
      </c>
      <c r="Q8" s="40">
        <f>100*'In Millionen Franken'!Q8/'In Millionen Franken'!P8-100</f>
        <v>5.0416170265029336</v>
      </c>
      <c r="R8" s="40">
        <f>100*'In Millionen Franken'!R8/'In Millionen Franken'!Q8-100</f>
        <v>-0.38891455199851066</v>
      </c>
      <c r="S8" s="40">
        <f>100*'In Millionen Franken'!S8/'In Millionen Franken'!R8-100</f>
        <v>28.243900682788166</v>
      </c>
      <c r="T8" s="40">
        <f>100*'In Millionen Franken'!T8/'In Millionen Franken'!S8-100</f>
        <v>5.9862838344743352</v>
      </c>
      <c r="U8" s="40">
        <f>100*'In Millionen Franken'!U8/'In Millionen Franken'!T8-100</f>
        <v>5.3283422966126182</v>
      </c>
      <c r="V8" s="40">
        <f>100*'In Millionen Franken'!V8/'In Millionen Franken'!U8-100</f>
        <v>-5.8943593163443779</v>
      </c>
      <c r="W8" s="40">
        <f>100*'In Millionen Franken'!W8/'In Millionen Franken'!V8-100</f>
        <v>-1.9347826373703469E-2</v>
      </c>
      <c r="X8" s="40">
        <f>100*'In Millionen Franken'!X8/'In Millionen Franken'!W8-100</f>
        <v>8.6841357549798914</v>
      </c>
      <c r="Y8" s="40">
        <v>-2.2356969756107929</v>
      </c>
    </row>
    <row r="9" spans="1:25" x14ac:dyDescent="0.2">
      <c r="A9" s="14" t="s">
        <v>6</v>
      </c>
      <c r="B9" s="14" t="str">
        <f>IF('In Millionen Franken'!B9="","",'In Millionen Franken'!B9)</f>
        <v>Obligatorische Krankenversicherung OKP</v>
      </c>
      <c r="C9" s="39"/>
      <c r="D9" s="39">
        <f>100*'In Millionen Franken'!D9/'In Millionen Franken'!C9-100</f>
        <v>10.356271310293664</v>
      </c>
      <c r="E9" s="39">
        <f>100*'In Millionen Franken'!E9/'In Millionen Franken'!D9-100</f>
        <v>5.058068781038827</v>
      </c>
      <c r="F9" s="39">
        <f>100*'In Millionen Franken'!F9/'In Millionen Franken'!E9-100</f>
        <v>6.1285197518569277</v>
      </c>
      <c r="G9" s="39">
        <f>100*'In Millionen Franken'!G9/'In Millionen Franken'!F9-100</f>
        <v>3.9615726284623491</v>
      </c>
      <c r="H9" s="39">
        <f>100*'In Millionen Franken'!H9/'In Millionen Franken'!G9-100</f>
        <v>5.8135791945486091</v>
      </c>
      <c r="I9" s="39">
        <f>100*'In Millionen Franken'!I9/'In Millionen Franken'!H9-100</f>
        <v>5.8781127328021938</v>
      </c>
      <c r="J9" s="39">
        <f>100*'In Millionen Franken'!J9/'In Millionen Franken'!I9-100</f>
        <v>5.9552915409848879</v>
      </c>
      <c r="K9" s="39">
        <f>100*'In Millionen Franken'!K9/'In Millionen Franken'!J9-100</f>
        <v>5.5913715644972228</v>
      </c>
      <c r="L9" s="39">
        <f>100*'In Millionen Franken'!L9/'In Millionen Franken'!K9-100</f>
        <v>5.2886890490755292</v>
      </c>
      <c r="M9" s="39">
        <f>100*'In Millionen Franken'!M9/'In Millionen Franken'!L9-100</f>
        <v>5.7328153214695448</v>
      </c>
      <c r="N9" s="39">
        <f>100*'In Millionen Franken'!N9/'In Millionen Franken'!M9-100</f>
        <v>1.3963784531197945</v>
      </c>
      <c r="O9" s="39">
        <f>100*'In Millionen Franken'!O9/'In Millionen Franken'!N9-100</f>
        <v>4.6260379752746559</v>
      </c>
      <c r="P9" s="39">
        <f>100*'In Millionen Franken'!P9/'In Millionen Franken'!O9-100</f>
        <v>5.2424692757442273</v>
      </c>
      <c r="Q9" s="39">
        <f>100*'In Millionen Franken'!Q9/'In Millionen Franken'!P9-100</f>
        <v>4.2334783591281422</v>
      </c>
      <c r="R9" s="39">
        <f>100*'In Millionen Franken'!R9/'In Millionen Franken'!Q9-100</f>
        <v>4.0642289622619643</v>
      </c>
      <c r="S9" s="39">
        <f>100*'In Millionen Franken'!S9/'In Millionen Franken'!R9-100</f>
        <v>2.3817295915733183</v>
      </c>
      <c r="T9" s="39">
        <f>100*'In Millionen Franken'!T9/'In Millionen Franken'!S9-100</f>
        <v>4.1069772841642731</v>
      </c>
      <c r="U9" s="39">
        <f>100*'In Millionen Franken'!U9/'In Millionen Franken'!T9-100</f>
        <v>8.0231324075146802</v>
      </c>
      <c r="V9" s="39">
        <f>100*'In Millionen Franken'!V9/'In Millionen Franken'!U9-100</f>
        <v>2.4773098960594524</v>
      </c>
      <c r="W9" s="39">
        <f>100*'In Millionen Franken'!W9/'In Millionen Franken'!V9-100</f>
        <v>5.2506688494498945</v>
      </c>
      <c r="X9" s="39">
        <f>100*'In Millionen Franken'!X9/'In Millionen Franken'!W9-100</f>
        <v>4.3772788966475247</v>
      </c>
      <c r="Y9" s="39">
        <v>3.027418948829407</v>
      </c>
    </row>
    <row r="10" spans="1:25" x14ac:dyDescent="0.2">
      <c r="A10" s="14" t="s">
        <v>7</v>
      </c>
      <c r="B10" s="14" t="str">
        <f>IF('In Millionen Franken'!B10="","",'In Millionen Franken'!B10)</f>
        <v>Andere Sozialversicherungen</v>
      </c>
      <c r="C10" s="39"/>
      <c r="D10" s="39">
        <f>100*'In Millionen Franken'!D10/'In Millionen Franken'!C10-100</f>
        <v>4.3977734044762258</v>
      </c>
      <c r="E10" s="39">
        <f>100*'In Millionen Franken'!E10/'In Millionen Franken'!D10-100</f>
        <v>4.365335666652058</v>
      </c>
      <c r="F10" s="39">
        <f>100*'In Millionen Franken'!F10/'In Millionen Franken'!E10-100</f>
        <v>4.8932891447830116</v>
      </c>
      <c r="G10" s="39">
        <f>100*'In Millionen Franken'!G10/'In Millionen Franken'!F10-100</f>
        <v>4.1492721920079276</v>
      </c>
      <c r="H10" s="39">
        <f>100*'In Millionen Franken'!H10/'In Millionen Franken'!G10-100</f>
        <v>3.4878348891069777</v>
      </c>
      <c r="I10" s="39">
        <f>100*'In Millionen Franken'!I10/'In Millionen Franken'!H10-100</f>
        <v>5.8904621926988057</v>
      </c>
      <c r="J10" s="39">
        <f>100*'In Millionen Franken'!J10/'In Millionen Franken'!I10-100</f>
        <v>1.0185055690148204</v>
      </c>
      <c r="K10" s="39">
        <f>100*'In Millionen Franken'!K10/'In Millionen Franken'!J10-100</f>
        <v>5.40625052781688</v>
      </c>
      <c r="L10" s="39">
        <f>100*'In Millionen Franken'!L10/'In Millionen Franken'!K10-100</f>
        <v>8.0351580509492351</v>
      </c>
      <c r="M10" s="39">
        <f>100*'In Millionen Franken'!M10/'In Millionen Franken'!L10-100</f>
        <v>6.6643921431751494</v>
      </c>
      <c r="N10" s="39">
        <f>100*'In Millionen Franken'!N10/'In Millionen Franken'!M10-100</f>
        <v>-2.5463757451845481</v>
      </c>
      <c r="O10" s="39">
        <f>100*'In Millionen Franken'!O10/'In Millionen Franken'!N10-100</f>
        <v>3.5133603022343749</v>
      </c>
      <c r="P10" s="39">
        <f>100*'In Millionen Franken'!P10/'In Millionen Franken'!O10-100</f>
        <v>-9.8290891891287089</v>
      </c>
      <c r="Q10" s="39">
        <f>100*'In Millionen Franken'!Q10/'In Millionen Franken'!P10-100</f>
        <v>1.3005823630217748</v>
      </c>
      <c r="R10" s="39">
        <f>100*'In Millionen Franken'!R10/'In Millionen Franken'!Q10-100</f>
        <v>0.43879834909976978</v>
      </c>
      <c r="S10" s="39">
        <f>100*'In Millionen Franken'!S10/'In Millionen Franken'!R10-100</f>
        <v>2.4926603908319009</v>
      </c>
      <c r="T10" s="39">
        <f>100*'In Millionen Franken'!T10/'In Millionen Franken'!S10-100</f>
        <v>0.85496573536562437</v>
      </c>
      <c r="U10" s="39">
        <f>100*'In Millionen Franken'!U10/'In Millionen Franken'!T10-100</f>
        <v>5.0679668111055065</v>
      </c>
      <c r="V10" s="39">
        <f>100*'In Millionen Franken'!V10/'In Millionen Franken'!U10-100</f>
        <v>0.70441980396942938</v>
      </c>
      <c r="W10" s="39">
        <f>100*'In Millionen Franken'!W10/'In Millionen Franken'!V10-100</f>
        <v>4.3661927870528672</v>
      </c>
      <c r="X10" s="39">
        <f>100*'In Millionen Franken'!X10/'In Millionen Franken'!W10-100</f>
        <v>1.8641063966324793</v>
      </c>
      <c r="Y10" s="39">
        <v>-5.2622665952242187E-2</v>
      </c>
    </row>
    <row r="11" spans="1:25" x14ac:dyDescent="0.2">
      <c r="A11" s="18" t="s">
        <v>8</v>
      </c>
      <c r="B11" s="16" t="str">
        <f>IF('In Millionen Franken'!B11="","",'In Millionen Franken'!B11)</f>
        <v>Alters- und Hinterlassenenversicherung AHV</v>
      </c>
      <c r="C11" s="40"/>
      <c r="D11" s="40">
        <f>100*'In Millionen Franken'!D11/'In Millionen Franken'!C11-100</f>
        <v>7.6012231556803442</v>
      </c>
      <c r="E11" s="40">
        <f>100*'In Millionen Franken'!E11/'In Millionen Franken'!D11-100</f>
        <v>7.9519434579372898</v>
      </c>
      <c r="F11" s="40">
        <f>100*'In Millionen Franken'!F11/'In Millionen Franken'!E11-100</f>
        <v>0.44871209793386413</v>
      </c>
      <c r="G11" s="40">
        <f>100*'In Millionen Franken'!G11/'In Millionen Franken'!F11-100</f>
        <v>2.7484925874699826</v>
      </c>
      <c r="H11" s="40">
        <f>100*'In Millionen Franken'!H11/'In Millionen Franken'!G11-100</f>
        <v>0.90556127351077009</v>
      </c>
      <c r="I11" s="40">
        <f>100*'In Millionen Franken'!I11/'In Millionen Franken'!H11-100</f>
        <v>6.9483358454067456</v>
      </c>
      <c r="J11" s="40">
        <f>100*'In Millionen Franken'!J11/'In Millionen Franken'!I11-100</f>
        <v>2.7820796780573147</v>
      </c>
      <c r="K11" s="40">
        <f>100*'In Millionen Franken'!K11/'In Millionen Franken'!J11-100</f>
        <v>6.3732766392407143</v>
      </c>
      <c r="L11" s="40">
        <f>100*'In Millionen Franken'!L11/'In Millionen Franken'!K11-100</f>
        <v>0.91671602771288008</v>
      </c>
      <c r="M11" s="40">
        <f>100*'In Millionen Franken'!M11/'In Millionen Franken'!L11-100</f>
        <v>4.845453667959859</v>
      </c>
      <c r="N11" s="40">
        <f>100*'In Millionen Franken'!N11/'In Millionen Franken'!M11-100</f>
        <v>0.77802547456525417</v>
      </c>
      <c r="O11" s="40">
        <f>100*'In Millionen Franken'!O11/'In Millionen Franken'!N11-100</f>
        <v>3.1266857694987777</v>
      </c>
      <c r="P11" s="40">
        <f>100*'In Millionen Franken'!P11/'In Millionen Franken'!O11-100</f>
        <v>-22.858088081103531</v>
      </c>
      <c r="Q11" s="40">
        <f>100*'In Millionen Franken'!Q11/'In Millionen Franken'!P11-100</f>
        <v>3.8707688912082716</v>
      </c>
      <c r="R11" s="40">
        <f>100*'In Millionen Franken'!R11/'In Millionen Franken'!Q11-100</f>
        <v>0.52678091300666097</v>
      </c>
      <c r="S11" s="40">
        <f>100*'In Millionen Franken'!S11/'In Millionen Franken'!R11-100</f>
        <v>7.8124259324571454</v>
      </c>
      <c r="T11" s="40">
        <f>100*'In Millionen Franken'!T11/'In Millionen Franken'!S11-100</f>
        <v>-2.6501738934240819</v>
      </c>
      <c r="U11" s="40">
        <f>100*'In Millionen Franken'!U11/'In Millionen Franken'!T11-100</f>
        <v>-1.1548465245812878</v>
      </c>
      <c r="V11" s="40">
        <f>100*'In Millionen Franken'!V11/'In Millionen Franken'!U11-100</f>
        <v>1.755663915971752</v>
      </c>
      <c r="W11" s="40">
        <f>100*'In Millionen Franken'!W11/'In Millionen Franken'!V11-100</f>
        <v>2.0374345670527561</v>
      </c>
      <c r="X11" s="40">
        <f>100*'In Millionen Franken'!X11/'In Millionen Franken'!W11-100</f>
        <v>2.7411869537069862</v>
      </c>
      <c r="Y11" s="40">
        <v>2.7620079940873694</v>
      </c>
    </row>
    <row r="12" spans="1:25" x14ac:dyDescent="0.2">
      <c r="A12" s="18" t="s">
        <v>9</v>
      </c>
      <c r="B12" s="16" t="str">
        <f>IF('In Millionen Franken'!B12="","",'In Millionen Franken'!B12)</f>
        <v>Invalidenversicherung IV</v>
      </c>
      <c r="C12" s="40"/>
      <c r="D12" s="40">
        <f>100*'In Millionen Franken'!D12/'In Millionen Franken'!C12-100</f>
        <v>6.5744126486583809</v>
      </c>
      <c r="E12" s="40">
        <f>100*'In Millionen Franken'!E12/'In Millionen Franken'!D12-100</f>
        <v>5.258846321960462</v>
      </c>
      <c r="F12" s="40">
        <f>100*'In Millionen Franken'!F12/'In Millionen Franken'!E12-100</f>
        <v>2.0378474391695534</v>
      </c>
      <c r="G12" s="40">
        <f>100*'In Millionen Franken'!G12/'In Millionen Franken'!F12-100</f>
        <v>2.2699426218325414</v>
      </c>
      <c r="H12" s="40">
        <f>100*'In Millionen Franken'!H12/'In Millionen Franken'!G12-100</f>
        <v>5.197176605854267</v>
      </c>
      <c r="I12" s="40">
        <f>100*'In Millionen Franken'!I12/'In Millionen Franken'!H12-100</f>
        <v>7.5583353110959877</v>
      </c>
      <c r="J12" s="40">
        <f>100*'In Millionen Franken'!J12/'In Millionen Franken'!I12-100</f>
        <v>4.6533903780017027</v>
      </c>
      <c r="K12" s="40">
        <f>100*'In Millionen Franken'!K12/'In Millionen Franken'!J12-100</f>
        <v>4.3151417168359671</v>
      </c>
      <c r="L12" s="40">
        <f>100*'In Millionen Franken'!L12/'In Millionen Franken'!K12-100</f>
        <v>16.295616995617067</v>
      </c>
      <c r="M12" s="40">
        <f>100*'In Millionen Franken'!M12/'In Millionen Franken'!L12-100</f>
        <v>6.76977486838895</v>
      </c>
      <c r="N12" s="40">
        <f>100*'In Millionen Franken'!N12/'In Millionen Franken'!M12-100</f>
        <v>-4.4856627458605089</v>
      </c>
      <c r="O12" s="40">
        <f>100*'In Millionen Franken'!O12/'In Millionen Franken'!N12-100</f>
        <v>4.0102830098745557</v>
      </c>
      <c r="P12" s="40">
        <f>100*'In Millionen Franken'!P12/'In Millionen Franken'!O12-100</f>
        <v>-15.851487313059337</v>
      </c>
      <c r="Q12" s="40">
        <f>100*'In Millionen Franken'!Q12/'In Millionen Franken'!P12-100</f>
        <v>-3.0669510253677572</v>
      </c>
      <c r="R12" s="40">
        <f>100*'In Millionen Franken'!R12/'In Millionen Franken'!Q12-100</f>
        <v>-0.34915253233975818</v>
      </c>
      <c r="S12" s="40">
        <f>100*'In Millionen Franken'!S12/'In Millionen Franken'!R12-100</f>
        <v>-3.4545625067039509E-3</v>
      </c>
      <c r="T12" s="40">
        <f>100*'In Millionen Franken'!T12/'In Millionen Franken'!S12-100</f>
        <v>-0.50056388337316093</v>
      </c>
      <c r="U12" s="40">
        <f>100*'In Millionen Franken'!U12/'In Millionen Franken'!T12-100</f>
        <v>1.1779604555945582</v>
      </c>
      <c r="V12" s="40">
        <f>100*'In Millionen Franken'!V12/'In Millionen Franken'!U12-100</f>
        <v>0.16532079687287649</v>
      </c>
      <c r="W12" s="40">
        <f>100*'In Millionen Franken'!W12/'In Millionen Franken'!V12-100</f>
        <v>6.901210759391347</v>
      </c>
      <c r="X12" s="40">
        <f>100*'In Millionen Franken'!X12/'In Millionen Franken'!W12-100</f>
        <v>-0.70084135911795897</v>
      </c>
      <c r="Y12" s="40">
        <v>1.9881647376709424</v>
      </c>
    </row>
    <row r="13" spans="1:25" x14ac:dyDescent="0.2">
      <c r="A13" s="18" t="s">
        <v>10</v>
      </c>
      <c r="B13" s="16" t="str">
        <f>IF('In Millionen Franken'!B13="","",'In Millionen Franken'!B13)</f>
        <v>Unfallversicherung UV</v>
      </c>
      <c r="C13" s="40"/>
      <c r="D13" s="40">
        <f>100*'In Millionen Franken'!D13/'In Millionen Franken'!C13-100</f>
        <v>0.99178538578573239</v>
      </c>
      <c r="E13" s="40">
        <f>100*'In Millionen Franken'!E13/'In Millionen Franken'!D13-100</f>
        <v>1.7244285419138947</v>
      </c>
      <c r="F13" s="40">
        <f>100*'In Millionen Franken'!F13/'In Millionen Franken'!E13-100</f>
        <v>10.943686021272512</v>
      </c>
      <c r="G13" s="40">
        <f>100*'In Millionen Franken'!G13/'In Millionen Franken'!F13-100</f>
        <v>6.5946380132079412</v>
      </c>
      <c r="H13" s="40">
        <f>100*'In Millionen Franken'!H13/'In Millionen Franken'!G13-100</f>
        <v>2.6565868762726694</v>
      </c>
      <c r="I13" s="40">
        <f>100*'In Millionen Franken'!I13/'In Millionen Franken'!H13-100</f>
        <v>3.5851532159456809</v>
      </c>
      <c r="J13" s="40">
        <f>100*'In Millionen Franken'!J13/'In Millionen Franken'!I13-100</f>
        <v>-4.1009489500600296</v>
      </c>
      <c r="K13" s="40">
        <f>100*'In Millionen Franken'!K13/'In Millionen Franken'!J13-100</f>
        <v>6.4370195647889261</v>
      </c>
      <c r="L13" s="40">
        <f>100*'In Millionen Franken'!L13/'In Millionen Franken'!K13-100</f>
        <v>1.2017805736443279</v>
      </c>
      <c r="M13" s="40">
        <f>100*'In Millionen Franken'!M13/'In Millionen Franken'!L13-100</f>
        <v>7.5050102405591161</v>
      </c>
      <c r="N13" s="40">
        <f>100*'In Millionen Franken'!N13/'In Millionen Franken'!M13-100</f>
        <v>-1.2577510487220565</v>
      </c>
      <c r="O13" s="40">
        <f>100*'In Millionen Franken'!O13/'In Millionen Franken'!N13-100</f>
        <v>2.9634848982920801</v>
      </c>
      <c r="P13" s="40">
        <f>100*'In Millionen Franken'!P13/'In Millionen Franken'!O13-100</f>
        <v>4.161077659426681</v>
      </c>
      <c r="Q13" s="40">
        <f>100*'In Millionen Franken'!Q13/'In Millionen Franken'!P13-100</f>
        <v>5.3333329885995369</v>
      </c>
      <c r="R13" s="40">
        <f>100*'In Millionen Franken'!R13/'In Millionen Franken'!Q13-100</f>
        <v>1.1054206347072295</v>
      </c>
      <c r="S13" s="40">
        <f>100*'In Millionen Franken'!S13/'In Millionen Franken'!R13-100</f>
        <v>3.3858772879373191</v>
      </c>
      <c r="T13" s="40">
        <f>100*'In Millionen Franken'!T13/'In Millionen Franken'!S13-100</f>
        <v>3.3258908338241753</v>
      </c>
      <c r="U13" s="40">
        <f>100*'In Millionen Franken'!U13/'In Millionen Franken'!T13-100</f>
        <v>10.700418158919092</v>
      </c>
      <c r="V13" s="40">
        <f>100*'In Millionen Franken'!V13/'In Millionen Franken'!U13-100</f>
        <v>0.88414986393800632</v>
      </c>
      <c r="W13" s="40">
        <f>100*'In Millionen Franken'!W13/'In Millionen Franken'!V13-100</f>
        <v>2.740458370089371</v>
      </c>
      <c r="X13" s="40">
        <f>100*'In Millionen Franken'!X13/'In Millionen Franken'!W13-100</f>
        <v>3.9646961618665131</v>
      </c>
      <c r="Y13" s="40">
        <v>-2.6083521822499875</v>
      </c>
    </row>
    <row r="14" spans="1:25" x14ac:dyDescent="0.2">
      <c r="A14" s="18" t="s">
        <v>11</v>
      </c>
      <c r="B14" s="16" t="str">
        <f>IF('In Millionen Franken'!B14="","",'In Millionen Franken'!B14)</f>
        <v>Militärversicherung MV</v>
      </c>
      <c r="C14" s="40"/>
      <c r="D14" s="40">
        <f>100*'In Millionen Franken'!D14/'In Millionen Franken'!C14-100</f>
        <v>-8.5213032581453234</v>
      </c>
      <c r="E14" s="40">
        <f>100*'In Millionen Franken'!E14/'In Millionen Franken'!D14-100</f>
        <v>1.9178082191780561</v>
      </c>
      <c r="F14" s="40">
        <f>100*'In Millionen Franken'!F14/'In Millionen Franken'!E14-100</f>
        <v>-4.8387096774193026</v>
      </c>
      <c r="G14" s="40">
        <f>100*'In Millionen Franken'!G14/'In Millionen Franken'!F14-100</f>
        <v>16.101694915254186</v>
      </c>
      <c r="H14" s="40">
        <f>100*'In Millionen Franken'!H14/'In Millionen Franken'!G14-100</f>
        <v>4.6228710462286671</v>
      </c>
      <c r="I14" s="40">
        <f>100*'In Millionen Franken'!I14/'In Millionen Franken'!H14-100</f>
        <v>5.1162790697674581</v>
      </c>
      <c r="J14" s="40">
        <f>100*'In Millionen Franken'!J14/'In Millionen Franken'!I14-100</f>
        <v>3.7610619469026574</v>
      </c>
      <c r="K14" s="40">
        <f>100*'In Millionen Franken'!K14/'In Millionen Franken'!J14-100</f>
        <v>3.1982942430703929</v>
      </c>
      <c r="L14" s="40">
        <f>100*'In Millionen Franken'!L14/'In Millionen Franken'!K14-100</f>
        <v>-0.51652892561986619</v>
      </c>
      <c r="M14" s="40">
        <f>100*'In Millionen Franken'!M14/'In Millionen Franken'!L14-100</f>
        <v>1.7964693665628602</v>
      </c>
      <c r="N14" s="40">
        <f>100*'In Millionen Franken'!N14/'In Millionen Franken'!M14-100</f>
        <v>-2.2793100071406656</v>
      </c>
      <c r="O14" s="40">
        <f>100*'In Millionen Franken'!O14/'In Millionen Franken'!N14-100</f>
        <v>4.7041909623390552</v>
      </c>
      <c r="P14" s="40">
        <f>100*'In Millionen Franken'!P14/'In Millionen Franken'!O14-100</f>
        <v>3.642998145600302</v>
      </c>
      <c r="Q14" s="40">
        <f>100*'In Millionen Franken'!Q14/'In Millionen Franken'!P14-100</f>
        <v>2.8127284620416049</v>
      </c>
      <c r="R14" s="40">
        <f>100*'In Millionen Franken'!R14/'In Millionen Franken'!Q14-100</f>
        <v>4.6145209580838298</v>
      </c>
      <c r="S14" s="40">
        <f>100*'In Millionen Franken'!S14/'In Millionen Franken'!R14-100</f>
        <v>-0.52453111657762008</v>
      </c>
      <c r="T14" s="40">
        <f>100*'In Millionen Franken'!T14/'In Millionen Franken'!S14-100</f>
        <v>3.8828252195527</v>
      </c>
      <c r="U14" s="40">
        <f>100*'In Millionen Franken'!U14/'In Millionen Franken'!T14-100</f>
        <v>9.1343627775339229</v>
      </c>
      <c r="V14" s="40">
        <f>100*'In Millionen Franken'!V14/'In Millionen Franken'!U14-100</f>
        <v>0.22479930613650367</v>
      </c>
      <c r="W14" s="40">
        <f>100*'In Millionen Franken'!W14/'In Millionen Franken'!V14-100</f>
        <v>8.0066915367110454</v>
      </c>
      <c r="X14" s="40">
        <f>100*'In Millionen Franken'!X14/'In Millionen Franken'!W14-100</f>
        <v>0.64861998887943173</v>
      </c>
      <c r="Y14" s="40">
        <v>-0.66096295865877153</v>
      </c>
    </row>
    <row r="15" spans="1:25" x14ac:dyDescent="0.2">
      <c r="A15" s="14" t="s">
        <v>12</v>
      </c>
      <c r="B15" s="14" t="str">
        <f>IF('In Millionen Franken'!B15="","",'In Millionen Franken'!B15)</f>
        <v>Andere öffentliche Finanzierung</v>
      </c>
      <c r="C15" s="39"/>
      <c r="D15" s="39">
        <f>100*'In Millionen Franken'!D15/'In Millionen Franken'!C15-100</f>
        <v>-5.0606957812067606</v>
      </c>
      <c r="E15" s="39">
        <f>100*'In Millionen Franken'!E15/'In Millionen Franken'!D15-100</f>
        <v>2.3288396482053884</v>
      </c>
      <c r="F15" s="39">
        <f>100*'In Millionen Franken'!F15/'In Millionen Franken'!E15-100</f>
        <v>3.6507992863641903</v>
      </c>
      <c r="G15" s="39">
        <f>100*'In Millionen Franken'!G15/'In Millionen Franken'!F15-100</f>
        <v>2.6415086853157987</v>
      </c>
      <c r="H15" s="39">
        <f>100*'In Millionen Franken'!H15/'In Millionen Franken'!G15-100</f>
        <v>2.2452275688008569</v>
      </c>
      <c r="I15" s="39">
        <f>100*'In Millionen Franken'!I15/'In Millionen Franken'!H15-100</f>
        <v>1.7597220831371345</v>
      </c>
      <c r="J15" s="39">
        <f>100*'In Millionen Franken'!J15/'In Millionen Franken'!I15-100</f>
        <v>6.7327045773427585</v>
      </c>
      <c r="K15" s="39">
        <f>100*'In Millionen Franken'!K15/'In Millionen Franken'!J15-100</f>
        <v>3.2663338446301253</v>
      </c>
      <c r="L15" s="39">
        <f>100*'In Millionen Franken'!L15/'In Millionen Franken'!K15-100</f>
        <v>5.2405962211898327</v>
      </c>
      <c r="M15" s="39">
        <f>100*'In Millionen Franken'!M15/'In Millionen Franken'!L15-100</f>
        <v>0.20087674539132649</v>
      </c>
      <c r="N15" s="39">
        <f>100*'In Millionen Franken'!N15/'In Millionen Franken'!M15-100</f>
        <v>1.8921402141484407</v>
      </c>
      <c r="O15" s="39">
        <f>100*'In Millionen Franken'!O15/'In Millionen Franken'!N15-100</f>
        <v>4.9577043943280756</v>
      </c>
      <c r="P15" s="39">
        <f>100*'In Millionen Franken'!P15/'In Millionen Franken'!O15-100</f>
        <v>15.960469364698085</v>
      </c>
      <c r="Q15" s="39">
        <f>100*'In Millionen Franken'!Q15/'In Millionen Franken'!P15-100</f>
        <v>6.5713471372094574</v>
      </c>
      <c r="R15" s="39">
        <f>100*'In Millionen Franken'!R15/'In Millionen Franken'!Q15-100</f>
        <v>4.6540254877340459</v>
      </c>
      <c r="S15" s="39">
        <f>100*'In Millionen Franken'!S15/'In Millionen Franken'!R15-100</f>
        <v>3.6425111959789689</v>
      </c>
      <c r="T15" s="39">
        <f>100*'In Millionen Franken'!T15/'In Millionen Franken'!S15-100</f>
        <v>3.3758469776303883</v>
      </c>
      <c r="U15" s="39">
        <f>100*'In Millionen Franken'!U15/'In Millionen Franken'!T15-100</f>
        <v>0.72870411455787121</v>
      </c>
      <c r="V15" s="39">
        <f>100*'In Millionen Franken'!V15/'In Millionen Franken'!U15-100</f>
        <v>2.6260246539418546</v>
      </c>
      <c r="W15" s="39">
        <f>100*'In Millionen Franken'!W15/'In Millionen Franken'!V15-100</f>
        <v>1.389225110130397</v>
      </c>
      <c r="X15" s="39">
        <f>100*'In Millionen Franken'!X15/'In Millionen Franken'!W15-100</f>
        <v>1.8536576809656395</v>
      </c>
      <c r="Y15" s="39">
        <v>-0.81858449236648312</v>
      </c>
    </row>
    <row r="16" spans="1:25" x14ac:dyDescent="0.2">
      <c r="A16" s="16" t="s">
        <v>13</v>
      </c>
      <c r="B16" s="16" t="str">
        <f>IF('In Millionen Franken'!B16="","",'In Millionen Franken'!B16)</f>
        <v>Ergänzungsleistungen  AHV</v>
      </c>
      <c r="C16" s="40"/>
      <c r="D16" s="40">
        <f>100*'In Millionen Franken'!D16/'In Millionen Franken'!C16-100</f>
        <v>-7.3854517390651893</v>
      </c>
      <c r="E16" s="40">
        <f>100*'In Millionen Franken'!E16/'In Millionen Franken'!D16-100</f>
        <v>-3.3176452213953667</v>
      </c>
      <c r="F16" s="40">
        <f>100*'In Millionen Franken'!F16/'In Millionen Franken'!E16-100</f>
        <v>1.7975402581666913</v>
      </c>
      <c r="G16" s="40">
        <f>100*'In Millionen Franken'!G16/'In Millionen Franken'!F16-100</f>
        <v>0.8120961451787565</v>
      </c>
      <c r="H16" s="40">
        <f>100*'In Millionen Franken'!H16/'In Millionen Franken'!G16-100</f>
        <v>0.71074932523508494</v>
      </c>
      <c r="I16" s="40">
        <f>100*'In Millionen Franken'!I16/'In Millionen Franken'!H16-100</f>
        <v>-0.17469025036606922</v>
      </c>
      <c r="J16" s="40">
        <f>100*'In Millionen Franken'!J16/'In Millionen Franken'!I16-100</f>
        <v>6.8195063433114029</v>
      </c>
      <c r="K16" s="40">
        <f>100*'In Millionen Franken'!K16/'In Millionen Franken'!J16-100</f>
        <v>3.4673650677776351</v>
      </c>
      <c r="L16" s="40">
        <f>100*'In Millionen Franken'!L16/'In Millionen Franken'!K16-100</f>
        <v>4.8525387986883288</v>
      </c>
      <c r="M16" s="40">
        <f>100*'In Millionen Franken'!M16/'In Millionen Franken'!L16-100</f>
        <v>2.3046049577969825</v>
      </c>
      <c r="N16" s="40">
        <f>100*'In Millionen Franken'!N16/'In Millionen Franken'!M16-100</f>
        <v>0.76752188908439223</v>
      </c>
      <c r="O16" s="40">
        <f>100*'In Millionen Franken'!O16/'In Millionen Franken'!N16-100</f>
        <v>6.053003264665378</v>
      </c>
      <c r="P16" s="40">
        <f>100*'In Millionen Franken'!P16/'In Millionen Franken'!O16-100</f>
        <v>21.471501620079081</v>
      </c>
      <c r="Q16" s="40">
        <f>100*'In Millionen Franken'!Q16/'In Millionen Franken'!P16-100</f>
        <v>7.4017923697415995</v>
      </c>
      <c r="R16" s="40">
        <f>100*'In Millionen Franken'!R16/'In Millionen Franken'!Q16-100</f>
        <v>6.7868355861001106</v>
      </c>
      <c r="S16" s="40">
        <f>100*'In Millionen Franken'!S16/'In Millionen Franken'!R16-100</f>
        <v>3.7738218138656521</v>
      </c>
      <c r="T16" s="40">
        <f>100*'In Millionen Franken'!T16/'In Millionen Franken'!S16-100</f>
        <v>2.3978656917103933</v>
      </c>
      <c r="U16" s="40">
        <f>100*'In Millionen Franken'!U16/'In Millionen Franken'!T16-100</f>
        <v>1.9562437403751005</v>
      </c>
      <c r="V16" s="40">
        <f>100*'In Millionen Franken'!V16/'In Millionen Franken'!U16-100</f>
        <v>3.3061194152794826</v>
      </c>
      <c r="W16" s="40">
        <f>100*'In Millionen Franken'!W16/'In Millionen Franken'!V16-100</f>
        <v>1.554948378271618</v>
      </c>
      <c r="X16" s="40">
        <f>100*'In Millionen Franken'!X16/'In Millionen Franken'!W16-100</f>
        <v>2.1035377116876219</v>
      </c>
      <c r="Y16" s="40">
        <v>0.28566554779528985</v>
      </c>
    </row>
    <row r="17" spans="1:25" x14ac:dyDescent="0.2">
      <c r="A17" s="16" t="s">
        <v>14</v>
      </c>
      <c r="B17" s="16" t="str">
        <f>IF('In Millionen Franken'!B17="","",'In Millionen Franken'!B17)</f>
        <v>Ergänzungsleistungen IV</v>
      </c>
      <c r="C17" s="40"/>
      <c r="D17" s="40">
        <f>100*'In Millionen Franken'!D17/'In Millionen Franken'!C17-100</f>
        <v>2.9343285682275564</v>
      </c>
      <c r="E17" s="40">
        <f>100*'In Millionen Franken'!E17/'In Millionen Franken'!D17-100</f>
        <v>7.3984268787479266</v>
      </c>
      <c r="F17" s="40">
        <f>100*'In Millionen Franken'!F17/'In Millionen Franken'!E17-100</f>
        <v>7.4892766782135851</v>
      </c>
      <c r="G17" s="40">
        <f>100*'In Millionen Franken'!G17/'In Millionen Franken'!F17-100</f>
        <v>6.4773665050735758</v>
      </c>
      <c r="H17" s="40">
        <f>100*'In Millionen Franken'!H17/'In Millionen Franken'!G17-100</f>
        <v>4.1159773289135018</v>
      </c>
      <c r="I17" s="40">
        <f>100*'In Millionen Franken'!I17/'In Millionen Franken'!H17-100</f>
        <v>4.2937760485833678</v>
      </c>
      <c r="J17" s="40">
        <f>100*'In Millionen Franken'!J17/'In Millionen Franken'!I17-100</f>
        <v>8.6852222681098397</v>
      </c>
      <c r="K17" s="40">
        <f>100*'In Millionen Franken'!K17/'In Millionen Franken'!J17-100</f>
        <v>6.5771834136148897</v>
      </c>
      <c r="L17" s="40">
        <f>100*'In Millionen Franken'!L17/'In Millionen Franken'!K17-100</f>
        <v>6.6121909915504062</v>
      </c>
      <c r="M17" s="40">
        <f>100*'In Millionen Franken'!M17/'In Millionen Franken'!L17-100</f>
        <v>2.917742716644085</v>
      </c>
      <c r="N17" s="40">
        <f>100*'In Millionen Franken'!N17/'In Millionen Franken'!M17-100</f>
        <v>3.2416784535979133</v>
      </c>
      <c r="O17" s="40">
        <f>100*'In Millionen Franken'!O17/'In Millionen Franken'!N17-100</f>
        <v>5.893329453200451</v>
      </c>
      <c r="P17" s="40">
        <f>100*'In Millionen Franken'!P17/'In Millionen Franken'!O17-100</f>
        <v>28.42941338186634</v>
      </c>
      <c r="Q17" s="40">
        <f>100*'In Millionen Franken'!Q17/'In Millionen Franken'!P17-100</f>
        <v>6.5023977768501311</v>
      </c>
      <c r="R17" s="40">
        <f>100*'In Millionen Franken'!R17/'In Millionen Franken'!Q17-100</f>
        <v>2.4219586039922092</v>
      </c>
      <c r="S17" s="40">
        <f>100*'In Millionen Franken'!S17/'In Millionen Franken'!R17-100</f>
        <v>4.4139303514107553</v>
      </c>
      <c r="T17" s="40">
        <f>100*'In Millionen Franken'!T17/'In Millionen Franken'!S17-100</f>
        <v>5.6325384924307116</v>
      </c>
      <c r="U17" s="40">
        <f>100*'In Millionen Franken'!U17/'In Millionen Franken'!T17-100</f>
        <v>-1.3126001431202639</v>
      </c>
      <c r="V17" s="40">
        <f>100*'In Millionen Franken'!V17/'In Millionen Franken'!U17-100</f>
        <v>1.3789956206900911</v>
      </c>
      <c r="W17" s="40">
        <f>100*'In Millionen Franken'!W17/'In Millionen Franken'!V17-100</f>
        <v>1.867890498180401</v>
      </c>
      <c r="X17" s="40">
        <f>100*'In Millionen Franken'!X17/'In Millionen Franken'!W17-100</f>
        <v>1.6642794666099547</v>
      </c>
      <c r="Y17" s="40">
        <v>-2.8134963389311167</v>
      </c>
    </row>
    <row r="18" spans="1:25" x14ac:dyDescent="0.2">
      <c r="A18" s="16" t="s">
        <v>15</v>
      </c>
      <c r="B18" s="16" t="str">
        <f>IF('In Millionen Franken'!B18="","",'In Millionen Franken'!B18)</f>
        <v>Alters- und Pflegehilfe, kantonal geregelt</v>
      </c>
      <c r="C18" s="40"/>
      <c r="D18" s="40">
        <f>100*'In Millionen Franken'!D18/'In Millionen Franken'!C18-100</f>
        <v>-7.4070714887085956</v>
      </c>
      <c r="E18" s="40">
        <f>100*'In Millionen Franken'!E18/'In Millionen Franken'!D18-100</f>
        <v>15.73116044332447</v>
      </c>
      <c r="F18" s="40">
        <f>100*'In Millionen Franken'!F18/'In Millionen Franken'!E18-100</f>
        <v>3.9800847988793606</v>
      </c>
      <c r="G18" s="40">
        <f>100*'In Millionen Franken'!G18/'In Millionen Franken'!F18-100</f>
        <v>2.5941638588508198</v>
      </c>
      <c r="H18" s="40">
        <f>100*'In Millionen Franken'!H18/'In Millionen Franken'!G18-100</f>
        <v>4.008871215017237</v>
      </c>
      <c r="I18" s="40">
        <f>100*'In Millionen Franken'!I18/'In Millionen Franken'!H18-100</f>
        <v>3.5243639171220451</v>
      </c>
      <c r="J18" s="40">
        <f>100*'In Millionen Franken'!J18/'In Millionen Franken'!I18-100</f>
        <v>3.4684514488683789</v>
      </c>
      <c r="K18" s="40">
        <f>100*'In Millionen Franken'!K18/'In Millionen Franken'!J18-100</f>
        <v>-2.6970819093013745</v>
      </c>
      <c r="L18" s="40">
        <f>100*'In Millionen Franken'!L18/'In Millionen Franken'!K18-100</f>
        <v>4.0009011450065657</v>
      </c>
      <c r="M18" s="40">
        <f>100*'In Millionen Franken'!M18/'In Millionen Franken'!L18-100</f>
        <v>-11.317732581455132</v>
      </c>
      <c r="N18" s="40">
        <f>100*'In Millionen Franken'!N18/'In Millionen Franken'!M18-100</f>
        <v>3.0829106628782199</v>
      </c>
      <c r="O18" s="40">
        <f>100*'In Millionen Franken'!O18/'In Millionen Franken'!N18-100</f>
        <v>-0.87924557324930674</v>
      </c>
      <c r="P18" s="40">
        <f>100*'In Millionen Franken'!P18/'In Millionen Franken'!O18-100</f>
        <v>-33.024810357561975</v>
      </c>
      <c r="Q18" s="40">
        <f>100*'In Millionen Franken'!Q18/'In Millionen Franken'!P18-100</f>
        <v>1.2013658928057538</v>
      </c>
      <c r="R18" s="40">
        <f>100*'In Millionen Franken'!R18/'In Millionen Franken'!Q18-100</f>
        <v>-0.59688325795625019</v>
      </c>
      <c r="S18" s="40">
        <f>100*'In Millionen Franken'!S18/'In Millionen Franken'!R18-100</f>
        <v>-1.0124529294834019</v>
      </c>
      <c r="T18" s="40">
        <f>100*'In Millionen Franken'!T18/'In Millionen Franken'!S18-100</f>
        <v>0.14572492997790221</v>
      </c>
      <c r="U18" s="40">
        <f>100*'In Millionen Franken'!U18/'In Millionen Franken'!T18-100</f>
        <v>1.1828475701429966</v>
      </c>
      <c r="V18" s="40">
        <f>100*'In Millionen Franken'!V18/'In Millionen Franken'!U18-100</f>
        <v>3.2813599639493418</v>
      </c>
      <c r="W18" s="40">
        <f>100*'In Millionen Franken'!W18/'In Millionen Franken'!V18-100</f>
        <v>-2.4055140121496095</v>
      </c>
      <c r="X18" s="40">
        <f>100*'In Millionen Franken'!X18/'In Millionen Franken'!W18-100</f>
        <v>0.65871350686293795</v>
      </c>
      <c r="Y18" s="40">
        <v>-7.008640762691698E-2</v>
      </c>
    </row>
    <row r="19" spans="1:25" x14ac:dyDescent="0.2">
      <c r="A19" s="14" t="s">
        <v>16</v>
      </c>
      <c r="B19" s="14" t="str">
        <f>IF('In Millionen Franken'!B19="","",'In Millionen Franken'!B19)</f>
        <v>Privatversicherungen</v>
      </c>
      <c r="C19" s="39"/>
      <c r="D19" s="39">
        <f>100*'In Millionen Franken'!D19/'In Millionen Franken'!C19-100</f>
        <v>6.9404102810024</v>
      </c>
      <c r="E19" s="39">
        <f>100*'In Millionen Franken'!E19/'In Millionen Franken'!D19-100</f>
        <v>-5.5053843778387943</v>
      </c>
      <c r="F19" s="39">
        <f>100*'In Millionen Franken'!F19/'In Millionen Franken'!E19-100</f>
        <v>2.6661356863286443</v>
      </c>
      <c r="G19" s="39">
        <f>100*'In Millionen Franken'!G19/'In Millionen Franken'!F19-100</f>
        <v>-4.801324781605814</v>
      </c>
      <c r="H19" s="39">
        <f>100*'In Millionen Franken'!H19/'In Millionen Franken'!G19-100</f>
        <v>4.7854628532439136</v>
      </c>
      <c r="I19" s="39">
        <f>100*'In Millionen Franken'!I19/'In Millionen Franken'!H19-100</f>
        <v>3.037711213676701</v>
      </c>
      <c r="J19" s="39">
        <f>100*'In Millionen Franken'!J19/'In Millionen Franken'!I19-100</f>
        <v>-2.1053566961212908</v>
      </c>
      <c r="K19" s="39">
        <f>100*'In Millionen Franken'!K19/'In Millionen Franken'!J19-100</f>
        <v>2.1096473053979139</v>
      </c>
      <c r="L19" s="39">
        <f>100*'In Millionen Franken'!L19/'In Millionen Franken'!K19-100</f>
        <v>2.6497830125619686</v>
      </c>
      <c r="M19" s="39">
        <f>100*'In Millionen Franken'!M19/'In Millionen Franken'!L19-100</f>
        <v>9.7761495379296406</v>
      </c>
      <c r="N19" s="39">
        <f>100*'In Millionen Franken'!N19/'In Millionen Franken'!M19-100</f>
        <v>3.4881439719428471</v>
      </c>
      <c r="O19" s="39">
        <f>100*'In Millionen Franken'!O19/'In Millionen Franken'!N19-100</f>
        <v>6.0149958412174556</v>
      </c>
      <c r="P19" s="39">
        <f>100*'In Millionen Franken'!P19/'In Millionen Franken'!O19-100</f>
        <v>2.1603516116866786</v>
      </c>
      <c r="Q19" s="39">
        <f>100*'In Millionen Franken'!Q19/'In Millionen Franken'!P19-100</f>
        <v>2.4947337181349809</v>
      </c>
      <c r="R19" s="39">
        <f>100*'In Millionen Franken'!R19/'In Millionen Franken'!Q19-100</f>
        <v>0.64652793647292128</v>
      </c>
      <c r="S19" s="39">
        <f>100*'In Millionen Franken'!S19/'In Millionen Franken'!R19-100</f>
        <v>2.7586167483346316</v>
      </c>
      <c r="T19" s="39">
        <f>100*'In Millionen Franken'!T19/'In Millionen Franken'!S19-100</f>
        <v>-14.261111262726828</v>
      </c>
      <c r="U19" s="39">
        <f>100*'In Millionen Franken'!U19/'In Millionen Franken'!T19-100</f>
        <v>2.2736261797142987</v>
      </c>
      <c r="V19" s="39">
        <f>100*'In Millionen Franken'!V19/'In Millionen Franken'!U19-100</f>
        <v>2.5227336991739406</v>
      </c>
      <c r="W19" s="39">
        <f>100*'In Millionen Franken'!W19/'In Millionen Franken'!V19-100</f>
        <v>3.7424428957532569</v>
      </c>
      <c r="X19" s="39">
        <f>100*'In Millionen Franken'!X19/'In Millionen Franken'!W19-100</f>
        <v>5.3989460878188567</v>
      </c>
      <c r="Y19" s="39">
        <v>0.23039890657688034</v>
      </c>
    </row>
    <row r="20" spans="1:25" x14ac:dyDescent="0.2">
      <c r="A20" s="14" t="s">
        <v>17</v>
      </c>
      <c r="B20" s="14" t="str">
        <f>IF('In Millionen Franken'!B20="","",'In Millionen Franken'!B20)</f>
        <v>Andere private Finanzierung</v>
      </c>
      <c r="C20" s="39"/>
      <c r="D20" s="39">
        <f>100*'In Millionen Franken'!D20/'In Millionen Franken'!C20-100</f>
        <v>-9.2876951317881407</v>
      </c>
      <c r="E20" s="39">
        <f>100*'In Millionen Franken'!E20/'In Millionen Franken'!D20-100</f>
        <v>7.0399881458404963</v>
      </c>
      <c r="F20" s="39">
        <f>100*'In Millionen Franken'!F20/'In Millionen Franken'!E20-100</f>
        <v>5.1337636914073101</v>
      </c>
      <c r="G20" s="39">
        <f>100*'In Millionen Franken'!G20/'In Millionen Franken'!F20-100</f>
        <v>10.422126822866048</v>
      </c>
      <c r="H20" s="39">
        <f>100*'In Millionen Franken'!H20/'In Millionen Franken'!G20-100</f>
        <v>1.258260074540317</v>
      </c>
      <c r="I20" s="39">
        <f>100*'In Millionen Franken'!I20/'In Millionen Franken'!H20-100</f>
        <v>2.3053252109172178</v>
      </c>
      <c r="J20" s="39">
        <f>100*'In Millionen Franken'!J20/'In Millionen Franken'!I20-100</f>
        <v>5.5538846268566289</v>
      </c>
      <c r="K20" s="39">
        <f>100*'In Millionen Franken'!K20/'In Millionen Franken'!J20-100</f>
        <v>6.4985852783692621E-2</v>
      </c>
      <c r="L20" s="39">
        <f>100*'In Millionen Franken'!L20/'In Millionen Franken'!K20-100</f>
        <v>7.1729056564081191</v>
      </c>
      <c r="M20" s="39">
        <f>100*'In Millionen Franken'!M20/'In Millionen Franken'!L20-100</f>
        <v>-24.922429905580344</v>
      </c>
      <c r="N20" s="39">
        <f>100*'In Millionen Franken'!N20/'In Millionen Franken'!M20-100</f>
        <v>15.539686103423136</v>
      </c>
      <c r="O20" s="39">
        <f>100*'In Millionen Franken'!O20/'In Millionen Franken'!N20-100</f>
        <v>8.3000384936266443</v>
      </c>
      <c r="P20" s="39">
        <f>100*'In Millionen Franken'!P20/'In Millionen Franken'!O20-100</f>
        <v>9.076327939066843</v>
      </c>
      <c r="Q20" s="39">
        <f>100*'In Millionen Franken'!Q20/'In Millionen Franken'!P20-100</f>
        <v>5.5935312379993434</v>
      </c>
      <c r="R20" s="39">
        <f>100*'In Millionen Franken'!R20/'In Millionen Franken'!Q20-100</f>
        <v>-16.792170853307169</v>
      </c>
      <c r="S20" s="39">
        <f>100*'In Millionen Franken'!S20/'In Millionen Franken'!R20-100</f>
        <v>4.6371234089031219</v>
      </c>
      <c r="T20" s="39">
        <f>100*'In Millionen Franken'!T20/'In Millionen Franken'!S20-100</f>
        <v>-4.1155202944787419</v>
      </c>
      <c r="U20" s="39">
        <f>100*'In Millionen Franken'!U20/'In Millionen Franken'!T20-100</f>
        <v>-1.6239619948503758</v>
      </c>
      <c r="V20" s="39">
        <f>100*'In Millionen Franken'!V20/'In Millionen Franken'!U20-100</f>
        <v>6.1655105232722036</v>
      </c>
      <c r="W20" s="39">
        <f>100*'In Millionen Franken'!W20/'In Millionen Franken'!V20-100</f>
        <v>8.2724317244746999</v>
      </c>
      <c r="X20" s="39">
        <f>100*'In Millionen Franken'!X20/'In Millionen Franken'!W20-100</f>
        <v>-5.2252826464282975E-2</v>
      </c>
      <c r="Y20" s="39">
        <v>-1.4727400915168545</v>
      </c>
    </row>
    <row r="21" spans="1:25" x14ac:dyDescent="0.2">
      <c r="A21" s="16" t="s">
        <v>18</v>
      </c>
      <c r="B21" s="16" t="str">
        <f>IF('In Millionen Franken'!B21="","",'In Millionen Franken'!B21)</f>
        <v>Stiftungen</v>
      </c>
      <c r="C21" s="40"/>
      <c r="D21" s="40">
        <f>100*'In Millionen Franken'!D21/'In Millionen Franken'!C21-100</f>
        <v>-18.98217075681039</v>
      </c>
      <c r="E21" s="40">
        <f>100*'In Millionen Franken'!E21/'In Millionen Franken'!D21-100</f>
        <v>22.800942862484263</v>
      </c>
      <c r="F21" s="40">
        <f>100*'In Millionen Franken'!F21/'In Millionen Franken'!E21-100</f>
        <v>6.0993515356416594</v>
      </c>
      <c r="G21" s="40">
        <f>100*'In Millionen Franken'!G21/'In Millionen Franken'!F21-100</f>
        <v>16.101460401574485</v>
      </c>
      <c r="H21" s="40">
        <f>100*'In Millionen Franken'!H21/'In Millionen Franken'!G21-100</f>
        <v>-0.79368102127730822</v>
      </c>
      <c r="I21" s="40">
        <f>100*'In Millionen Franken'!I21/'In Millionen Franken'!H21-100</f>
        <v>1.9944590012604095</v>
      </c>
      <c r="J21" s="40">
        <f>100*'In Millionen Franken'!J21/'In Millionen Franken'!I21-100</f>
        <v>6.5484817977679768</v>
      </c>
      <c r="K21" s="40">
        <f>100*'In Millionen Franken'!K21/'In Millionen Franken'!J21-100</f>
        <v>-5.977216450134506</v>
      </c>
      <c r="L21" s="40">
        <f>100*'In Millionen Franken'!L21/'In Millionen Franken'!K21-100</f>
        <v>6.9623817468631586</v>
      </c>
      <c r="M21" s="40">
        <f>100*'In Millionen Franken'!M21/'In Millionen Franken'!L21-100</f>
        <v>-45.126913409971394</v>
      </c>
      <c r="N21" s="40">
        <f>100*'In Millionen Franken'!N21/'In Millionen Franken'!M21-100</f>
        <v>34.421358908024587</v>
      </c>
      <c r="O21" s="40">
        <f>100*'In Millionen Franken'!O21/'In Millionen Franken'!N21-100</f>
        <v>-6.9932407114744848</v>
      </c>
      <c r="P21" s="40">
        <f>100*'In Millionen Franken'!P21/'In Millionen Franken'!O21-100</f>
        <v>2.7361548702733671</v>
      </c>
      <c r="Q21" s="40">
        <f>100*'In Millionen Franken'!Q21/'In Millionen Franken'!P21-100</f>
        <v>-0.36826895737597454</v>
      </c>
      <c r="R21" s="40">
        <f>100*'In Millionen Franken'!R21/'In Millionen Franken'!Q21-100</f>
        <v>11.969234664737854</v>
      </c>
      <c r="S21" s="40">
        <f>100*'In Millionen Franken'!S21/'In Millionen Franken'!R21-100</f>
        <v>8.8747203418543279</v>
      </c>
      <c r="T21" s="40">
        <f>100*'In Millionen Franken'!T21/'In Millionen Franken'!S21-100</f>
        <v>-12.588405660098203</v>
      </c>
      <c r="U21" s="40">
        <f>100*'In Millionen Franken'!U21/'In Millionen Franken'!T21-100</f>
        <v>12.103638066560634</v>
      </c>
      <c r="V21" s="40">
        <f>100*'In Millionen Franken'!V21/'In Millionen Franken'!U21-100</f>
        <v>1.5669286692241826</v>
      </c>
      <c r="W21" s="40">
        <f>100*'In Millionen Franken'!W21/'In Millionen Franken'!V21-100</f>
        <v>11.048722323429189</v>
      </c>
      <c r="X21" s="40">
        <f>100*'In Millionen Franken'!X21/'In Millionen Franken'!W21-100</f>
        <v>0.34739696712132684</v>
      </c>
      <c r="Y21" s="40">
        <v>4.1242346386194697</v>
      </c>
    </row>
    <row r="22" spans="1:25" x14ac:dyDescent="0.2">
      <c r="A22" s="16" t="s">
        <v>19</v>
      </c>
      <c r="B22" s="16" t="str">
        <f>IF('In Millionen Franken'!B22="","",'In Millionen Franken'!B22)</f>
        <v>Finanzierung durch Leistungserbringer, ohne Quersubv.</v>
      </c>
      <c r="C22" s="40"/>
      <c r="D22" s="40">
        <f>100*'In Millionen Franken'!D22/'In Millionen Franken'!C22-100</f>
        <v>-7.991607253094017</v>
      </c>
      <c r="E22" s="40">
        <f>100*'In Millionen Franken'!E22/'In Millionen Franken'!D22-100</f>
        <v>11.074752330212121</v>
      </c>
      <c r="F22" s="40">
        <f>100*'In Millionen Franken'!F22/'In Millionen Franken'!E22-100</f>
        <v>4.7687011911991135</v>
      </c>
      <c r="G22" s="40">
        <f>100*'In Millionen Franken'!G22/'In Millionen Franken'!F22-100</f>
        <v>11.38685641512177</v>
      </c>
      <c r="H22" s="40">
        <f>100*'In Millionen Franken'!H22/'In Millionen Franken'!G22-100</f>
        <v>1.343190755987095</v>
      </c>
      <c r="I22" s="40">
        <f>100*'In Millionen Franken'!I22/'In Millionen Franken'!H22-100</f>
        <v>2.8327026889051012</v>
      </c>
      <c r="J22" s="40">
        <f>100*'In Millionen Franken'!J22/'In Millionen Franken'!I22-100</f>
        <v>4.8696103399022235</v>
      </c>
      <c r="K22" s="40">
        <f>100*'In Millionen Franken'!K22/'In Millionen Franken'!J22-100</f>
        <v>-1.9442764235899688</v>
      </c>
      <c r="L22" s="40">
        <f>100*'In Millionen Franken'!L22/'In Millionen Franken'!K22-100</f>
        <v>4.2912821752391039</v>
      </c>
      <c r="M22" s="40">
        <f>100*'In Millionen Franken'!M22/'In Millionen Franken'!L22-100</f>
        <v>-21.110988413690919</v>
      </c>
      <c r="N22" s="40">
        <f>100*'In Millionen Franken'!N22/'In Millionen Franken'!M22-100</f>
        <v>14.709166330350968</v>
      </c>
      <c r="O22" s="40">
        <f>100*'In Millionen Franken'!O22/'In Millionen Franken'!N22-100</f>
        <v>0.231370297186686</v>
      </c>
      <c r="P22" s="40">
        <f>100*'In Millionen Franken'!P22/'In Millionen Franken'!O22-100</f>
        <v>6.8301670416153968</v>
      </c>
      <c r="Q22" s="40">
        <f>100*'In Millionen Franken'!Q22/'In Millionen Franken'!P22-100</f>
        <v>-0.59950141603110296</v>
      </c>
      <c r="R22" s="40">
        <f>100*'In Millionen Franken'!R22/'In Millionen Franken'!Q22-100</f>
        <v>-11.485547540968867</v>
      </c>
      <c r="S22" s="40">
        <f>100*'In Millionen Franken'!S22/'In Millionen Franken'!R22-100</f>
        <v>1.1678898936332587</v>
      </c>
      <c r="T22" s="40">
        <f>100*'In Millionen Franken'!T22/'In Millionen Franken'!S22-100</f>
        <v>-5.2221887367623339</v>
      </c>
      <c r="U22" s="40">
        <f>100*'In Millionen Franken'!U22/'In Millionen Franken'!T22-100</f>
        <v>2.0426349766400733</v>
      </c>
      <c r="V22" s="40">
        <f>100*'In Millionen Franken'!V22/'In Millionen Franken'!U22-100</f>
        <v>15.578409374048817</v>
      </c>
      <c r="W22" s="40">
        <f>100*'In Millionen Franken'!W22/'In Millionen Franken'!V22-100</f>
        <v>10.302115131637279</v>
      </c>
      <c r="X22" s="40">
        <f>100*'In Millionen Franken'!X22/'In Millionen Franken'!W22-100</f>
        <v>1.3325837065038968</v>
      </c>
      <c r="Y22" s="40">
        <v>-8.6054563592517752</v>
      </c>
    </row>
    <row r="23" spans="1:25" x14ac:dyDescent="0.2">
      <c r="A23" s="16" t="s">
        <v>20</v>
      </c>
      <c r="B23" s="16" t="str">
        <f>IF('In Millionen Franken'!B23="","",'In Millionen Franken'!B23)</f>
        <v>Finanzierung durch Leistungserbringer, Quersubventionierung 2)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</row>
    <row r="24" spans="1:25" x14ac:dyDescent="0.2">
      <c r="A24" s="16" t="s">
        <v>21</v>
      </c>
      <c r="B24" s="16" t="str">
        <f>IF('In Millionen Franken'!B24="","",'In Millionen Franken'!B24)</f>
        <v>Finanzierung des Staates durch Dritte</v>
      </c>
      <c r="C24" s="40"/>
      <c r="D24" s="40">
        <f>100*'In Millionen Franken'!D24/'In Millionen Franken'!C24-100</f>
        <v>-0.25172462459259748</v>
      </c>
      <c r="E24" s="40">
        <f>100*'In Millionen Franken'!E24/'In Millionen Franken'!D24-100</f>
        <v>-12.90945138989423</v>
      </c>
      <c r="F24" s="40">
        <f>100*'In Millionen Franken'!F24/'In Millionen Franken'!E24-100</f>
        <v>4.5186139189326298</v>
      </c>
      <c r="G24" s="40">
        <f>100*'In Millionen Franken'!G24/'In Millionen Franken'!F24-100</f>
        <v>1.2864638722580821</v>
      </c>
      <c r="H24" s="40">
        <f>100*'In Millionen Franken'!H24/'In Millionen Franken'!G24-100</f>
        <v>4.1839555701500046</v>
      </c>
      <c r="I24" s="40">
        <f>100*'In Millionen Franken'!I24/'In Millionen Franken'!H24-100</f>
        <v>1.7691015822202019</v>
      </c>
      <c r="J24" s="40">
        <f>100*'In Millionen Franken'!J24/'In Millionen Franken'!I24-100</f>
        <v>5.4124640854554968</v>
      </c>
      <c r="K24" s="40">
        <f>100*'In Millionen Franken'!K24/'In Millionen Franken'!J24-100</f>
        <v>12.596841814904693</v>
      </c>
      <c r="L24" s="40">
        <f>100*'In Millionen Franken'!L24/'In Millionen Franken'!K24-100</f>
        <v>12.124127655443075</v>
      </c>
      <c r="M24" s="40">
        <f>100*'In Millionen Franken'!M24/'In Millionen Franken'!L24-100</f>
        <v>-7.3337233430422657</v>
      </c>
      <c r="N24" s="40">
        <f>100*'In Millionen Franken'!N24/'In Millionen Franken'!M24-100</f>
        <v>3.6808937610322232</v>
      </c>
      <c r="O24" s="40">
        <f>100*'In Millionen Franken'!O24/'In Millionen Franken'!N24-100</f>
        <v>33.397923343477629</v>
      </c>
      <c r="P24" s="40">
        <f>100*'In Millionen Franken'!P24/'In Millionen Franken'!O24-100</f>
        <v>15.410592281279463</v>
      </c>
      <c r="Q24" s="40">
        <f>100*'In Millionen Franken'!Q24/'In Millionen Franken'!P24-100</f>
        <v>15.028273707044363</v>
      </c>
      <c r="R24" s="40">
        <f>100*'In Millionen Franken'!R24/'In Millionen Franken'!Q24-100</f>
        <v>-35.073108908798474</v>
      </c>
      <c r="S24" s="40">
        <f>100*'In Millionen Franken'!S24/'In Millionen Franken'!R24-100</f>
        <v>5.2074380187993796</v>
      </c>
      <c r="T24" s="40">
        <f>100*'In Millionen Franken'!T24/'In Millionen Franken'!S24-100</f>
        <v>4.346528220136733</v>
      </c>
      <c r="U24" s="40">
        <f>100*'In Millionen Franken'!U24/'In Millionen Franken'!T24-100</f>
        <v>-15.165619776570736</v>
      </c>
      <c r="V24" s="40">
        <f>100*'In Millionen Franken'!V24/'In Millionen Franken'!U24-100</f>
        <v>-1.0666807679998698</v>
      </c>
      <c r="W24" s="40">
        <f>100*'In Millionen Franken'!W24/'In Millionen Franken'!V24-100</f>
        <v>2.6708010664866038</v>
      </c>
      <c r="X24" s="40">
        <f>100*'In Millionen Franken'!X24/'In Millionen Franken'!W24-100</f>
        <v>-2.6067589595152327</v>
      </c>
      <c r="Y24" s="40">
        <v>3.9364222231499753</v>
      </c>
    </row>
    <row r="25" spans="1:25" x14ac:dyDescent="0.2">
      <c r="A25" s="14" t="s">
        <v>22</v>
      </c>
      <c r="B25" s="14" t="str">
        <f>IF('In Millionen Franken'!B25="","",'In Millionen Franken'!B25)</f>
        <v>Selbstzahlungen</v>
      </c>
      <c r="C25" s="39"/>
      <c r="D25" s="39">
        <f>100*'In Millionen Franken'!D25/'In Millionen Franken'!C25-100</f>
        <v>1.8097662053452126</v>
      </c>
      <c r="E25" s="39">
        <f>100*'In Millionen Franken'!E25/'In Millionen Franken'!D25-100</f>
        <v>2.4765695149991842</v>
      </c>
      <c r="F25" s="39">
        <f>100*'In Millionen Franken'!F25/'In Millionen Franken'!E25-100</f>
        <v>3.7187865316765709</v>
      </c>
      <c r="G25" s="39">
        <f>100*'In Millionen Franken'!G25/'In Millionen Franken'!F25-100</f>
        <v>3.3813281250272667</v>
      </c>
      <c r="H25" s="39">
        <f>100*'In Millionen Franken'!H25/'In Millionen Franken'!G25-100</f>
        <v>3.6186356959234445</v>
      </c>
      <c r="I25" s="39">
        <f>100*'In Millionen Franken'!I25/'In Millionen Franken'!H25-100</f>
        <v>3.875325338945629</v>
      </c>
      <c r="J25" s="39">
        <f>100*'In Millionen Franken'!J25/'In Millionen Franken'!I25-100</f>
        <v>0.51087268547296105</v>
      </c>
      <c r="K25" s="39">
        <f>100*'In Millionen Franken'!K25/'In Millionen Franken'!J25-100</f>
        <v>2.4386688746286751</v>
      </c>
      <c r="L25" s="39">
        <f>100*'In Millionen Franken'!L25/'In Millionen Franken'!K25-100</f>
        <v>3.7458287395547529</v>
      </c>
      <c r="M25" s="39">
        <f>100*'In Millionen Franken'!M25/'In Millionen Franken'!L25-100</f>
        <v>-2.6189235849600578</v>
      </c>
      <c r="N25" s="39">
        <f>100*'In Millionen Franken'!N25/'In Millionen Franken'!M25-100</f>
        <v>2.502804915222228</v>
      </c>
      <c r="O25" s="39">
        <f>100*'In Millionen Franken'!O25/'In Millionen Franken'!N25-100</f>
        <v>3.9611575990338679</v>
      </c>
      <c r="P25" s="39">
        <f>100*'In Millionen Franken'!P25/'In Millionen Franken'!O25-100</f>
        <v>2.6646770973012366</v>
      </c>
      <c r="Q25" s="39">
        <f>100*'In Millionen Franken'!Q25/'In Millionen Franken'!P25-100</f>
        <v>3.3173102590865824</v>
      </c>
      <c r="R25" s="39">
        <f>100*'In Millionen Franken'!R25/'In Millionen Franken'!Q25-100</f>
        <v>3.2745242247301007</v>
      </c>
      <c r="S25" s="39">
        <f>100*'In Millionen Franken'!S25/'In Millionen Franken'!R25-100</f>
        <v>0.71031970634011543</v>
      </c>
      <c r="T25" s="39">
        <f>100*'In Millionen Franken'!T25/'In Millionen Franken'!S25-100</f>
        <v>4.3119861977207279</v>
      </c>
      <c r="U25" s="39">
        <f>100*'In Millionen Franken'!U25/'In Millionen Franken'!T25-100</f>
        <v>2.8330295239571512</v>
      </c>
      <c r="V25" s="39">
        <f>100*'In Millionen Franken'!V25/'In Millionen Franken'!U25-100</f>
        <v>7.0084528249928866</v>
      </c>
      <c r="W25" s="39">
        <f>100*'In Millionen Franken'!W25/'In Millionen Franken'!V25-100</f>
        <v>3.2905160353712972</v>
      </c>
      <c r="X25" s="39">
        <f>100*'In Millionen Franken'!X25/'In Millionen Franken'!W25-100</f>
        <v>4.5564069431545278</v>
      </c>
      <c r="Y25" s="39">
        <v>2.4141539835463988</v>
      </c>
    </row>
    <row r="26" spans="1:25" x14ac:dyDescent="0.2">
      <c r="A26" s="16" t="s">
        <v>23</v>
      </c>
      <c r="B26" s="16" t="str">
        <f>IF('In Millionen Franken'!B26="","",'In Millionen Franken'!B26)</f>
        <v>Selbstzahlungen, Kostenbeteiligung Sozial</v>
      </c>
      <c r="C26" s="40"/>
      <c r="D26" s="40">
        <f>100*'In Millionen Franken'!D26/'In Millionen Franken'!C26-100</f>
        <v>31.402862783121464</v>
      </c>
      <c r="E26" s="40">
        <f>100*'In Millionen Franken'!E26/'In Millionen Franken'!D26-100</f>
        <v>-0.77232137115097999</v>
      </c>
      <c r="F26" s="40">
        <f>100*'In Millionen Franken'!F26/'In Millionen Franken'!E26-100</f>
        <v>16.788004265964076</v>
      </c>
      <c r="G26" s="40">
        <f>100*'In Millionen Franken'!G26/'In Millionen Franken'!F26-100</f>
        <v>2.6527465721007957</v>
      </c>
      <c r="H26" s="40">
        <f>100*'In Millionen Franken'!H26/'In Millionen Franken'!G26-100</f>
        <v>4.9005166433928906</v>
      </c>
      <c r="I26" s="40">
        <f>100*'In Millionen Franken'!I26/'In Millionen Franken'!H26-100</f>
        <v>2.0980485124128165</v>
      </c>
      <c r="J26" s="40">
        <f>100*'In Millionen Franken'!J26/'In Millionen Franken'!I26-100</f>
        <v>6.7724100377723886</v>
      </c>
      <c r="K26" s="40">
        <f>100*'In Millionen Franken'!K26/'In Millionen Franken'!J26-100</f>
        <v>3.6189395284433203</v>
      </c>
      <c r="L26" s="40">
        <f>100*'In Millionen Franken'!L26/'In Millionen Franken'!K26-100</f>
        <v>9.1272173615001293</v>
      </c>
      <c r="M26" s="40">
        <f>100*'In Millionen Franken'!M26/'In Millionen Franken'!L26-100</f>
        <v>5.5027659037956624</v>
      </c>
      <c r="N26" s="40">
        <f>100*'In Millionen Franken'!N26/'In Millionen Franken'!M26-100</f>
        <v>1.1499269567813712</v>
      </c>
      <c r="O26" s="40">
        <f>100*'In Millionen Franken'!O26/'In Millionen Franken'!N26-100</f>
        <v>3.598321020594895</v>
      </c>
      <c r="P26" s="40">
        <f>100*'In Millionen Franken'!P26/'In Millionen Franken'!O26-100</f>
        <v>4.3520239556549427</v>
      </c>
      <c r="Q26" s="40">
        <f>100*'In Millionen Franken'!Q26/'In Millionen Franken'!P26-100</f>
        <v>3.1822601010486125</v>
      </c>
      <c r="R26" s="40">
        <f>100*'In Millionen Franken'!R26/'In Millionen Franken'!Q26-100</f>
        <v>0.82209110605488434</v>
      </c>
      <c r="S26" s="40">
        <f>100*'In Millionen Franken'!S26/'In Millionen Franken'!R26-100</f>
        <v>4.4967558633576061</v>
      </c>
      <c r="T26" s="40">
        <f>100*'In Millionen Franken'!T26/'In Millionen Franken'!S26-100</f>
        <v>3.6014948942921308</v>
      </c>
      <c r="U26" s="40">
        <f>100*'In Millionen Franken'!U26/'In Millionen Franken'!T26-100</f>
        <v>5.203135140698933</v>
      </c>
      <c r="V26" s="40">
        <f>100*'In Millionen Franken'!V26/'In Millionen Franken'!U26-100</f>
        <v>2.2889023681916569</v>
      </c>
      <c r="W26" s="40">
        <f>100*'In Millionen Franken'!W26/'In Millionen Franken'!V26-100</f>
        <v>4.0249500521172195</v>
      </c>
      <c r="X26" s="40">
        <f>100*'In Millionen Franken'!X26/'In Millionen Franken'!W26-100</f>
        <v>4.1519787421838572</v>
      </c>
      <c r="Y26" s="40">
        <v>2.1624701635637535</v>
      </c>
    </row>
    <row r="27" spans="1:25" x14ac:dyDescent="0.2">
      <c r="A27" s="16" t="s">
        <v>24</v>
      </c>
      <c r="B27" s="16" t="str">
        <f>IF('In Millionen Franken'!B27="","",'In Millionen Franken'!B27)</f>
        <v>Selbstzahlungen, Kostenbeteiligung Privat</v>
      </c>
      <c r="C27" s="40"/>
      <c r="D27" s="40">
        <f>100*'In Millionen Franken'!D27/'In Millionen Franken'!C27-100</f>
        <v>9.7468576732983365</v>
      </c>
      <c r="E27" s="40">
        <f>100*'In Millionen Franken'!E27/'In Millionen Franken'!D27-100</f>
        <v>-12.522860277980939</v>
      </c>
      <c r="F27" s="40">
        <f>100*'In Millionen Franken'!F27/'In Millionen Franken'!E27-100</f>
        <v>0.44425861077721152</v>
      </c>
      <c r="G27" s="40">
        <f>100*'In Millionen Franken'!G27/'In Millionen Franken'!F27-100</f>
        <v>-6.8425434488500656</v>
      </c>
      <c r="H27" s="40">
        <f>100*'In Millionen Franken'!H27/'In Millionen Franken'!G27-100</f>
        <v>6.0129587220018834</v>
      </c>
      <c r="I27" s="40">
        <f>100*'In Millionen Franken'!I27/'In Millionen Franken'!H27-100</f>
        <v>3.8409863273532068</v>
      </c>
      <c r="J27" s="40">
        <f>100*'In Millionen Franken'!J27/'In Millionen Franken'!I27-100</f>
        <v>-2.2198543775528634</v>
      </c>
      <c r="K27" s="40">
        <f>100*'In Millionen Franken'!K27/'In Millionen Franken'!J27-100</f>
        <v>-3.3314306470862647</v>
      </c>
      <c r="L27" s="40">
        <f>100*'In Millionen Franken'!L27/'In Millionen Franken'!K27-100</f>
        <v>0.31402651779482937</v>
      </c>
      <c r="M27" s="40">
        <f>100*'In Millionen Franken'!M27/'In Millionen Franken'!L27-100</f>
        <v>3.6158757024749377</v>
      </c>
      <c r="N27" s="40">
        <f>100*'In Millionen Franken'!N27/'In Millionen Franken'!M27-100</f>
        <v>2.8610104951876565</v>
      </c>
      <c r="O27" s="40">
        <f>100*'In Millionen Franken'!O27/'In Millionen Franken'!N27-100</f>
        <v>5.8556227063664323</v>
      </c>
      <c r="P27" s="40">
        <f>100*'In Millionen Franken'!P27/'In Millionen Franken'!O27-100</f>
        <v>2.50254483253768</v>
      </c>
      <c r="Q27" s="40">
        <f>100*'In Millionen Franken'!Q27/'In Millionen Franken'!P27-100</f>
        <v>1.8735157507022535</v>
      </c>
      <c r="R27" s="40">
        <f>100*'In Millionen Franken'!R27/'In Millionen Franken'!Q27-100</f>
        <v>0.92378287061214337</v>
      </c>
      <c r="S27" s="40">
        <f>100*'In Millionen Franken'!S27/'In Millionen Franken'!R27-100</f>
        <v>4.2145396835921076</v>
      </c>
      <c r="T27" s="40">
        <f>100*'In Millionen Franken'!T27/'In Millionen Franken'!S27-100</f>
        <v>5.4103031406877449</v>
      </c>
      <c r="U27" s="40">
        <f>100*'In Millionen Franken'!U27/'In Millionen Franken'!T27-100</f>
        <v>15.9746565682658</v>
      </c>
      <c r="V27" s="40">
        <f>100*'In Millionen Franken'!V27/'In Millionen Franken'!U27-100</f>
        <v>1.0982661189773779</v>
      </c>
      <c r="W27" s="40">
        <f>100*'In Millionen Franken'!W27/'In Millionen Franken'!V27-100</f>
        <v>12.518243232505512</v>
      </c>
      <c r="X27" s="40">
        <f>100*'In Millionen Franken'!X27/'In Millionen Franken'!W27-100</f>
        <v>2.5234297142188211</v>
      </c>
      <c r="Y27" s="40">
        <v>7.580266206199326</v>
      </c>
    </row>
    <row r="28" spans="1:25" x14ac:dyDescent="0.2">
      <c r="A28" s="16" t="s">
        <v>25</v>
      </c>
      <c r="B28" s="16" t="str">
        <f>IF('In Millionen Franken'!B28="","",'In Millionen Franken'!B28)</f>
        <v>Selbstzahlungen ohne Kostenbeteiligung</v>
      </c>
      <c r="C28" s="40"/>
      <c r="D28" s="40">
        <f>100*'In Millionen Franken'!D28/'In Millionen Franken'!C28-100</f>
        <v>-1.9582418981547534</v>
      </c>
      <c r="E28" s="40">
        <f>100*'In Millionen Franken'!E28/'In Millionen Franken'!D28-100</f>
        <v>3.165701528127542</v>
      </c>
      <c r="F28" s="40">
        <f>100*'In Millionen Franken'!F28/'In Millionen Franken'!E28-100</f>
        <v>1.6393725995324644</v>
      </c>
      <c r="G28" s="40">
        <f>100*'In Millionen Franken'!G28/'In Millionen Franken'!F28-100</f>
        <v>3.5989313803636804</v>
      </c>
      <c r="H28" s="40">
        <f>100*'In Millionen Franken'!H28/'In Millionen Franken'!G28-100</f>
        <v>3.3660153263719224</v>
      </c>
      <c r="I28" s="40">
        <f>100*'In Millionen Franken'!I28/'In Millionen Franken'!H28-100</f>
        <v>4.2065288629681419</v>
      </c>
      <c r="J28" s="40">
        <f>100*'In Millionen Franken'!J28/'In Millionen Franken'!I28-100</f>
        <v>-0.61120274656167339</v>
      </c>
      <c r="K28" s="40">
        <f>100*'In Millionen Franken'!K28/'In Millionen Franken'!J28-100</f>
        <v>2.2495322503735196</v>
      </c>
      <c r="L28" s="40">
        <f>100*'In Millionen Franken'!L28/'In Millionen Franken'!K28-100</f>
        <v>2.7006946616698997</v>
      </c>
      <c r="M28" s="40">
        <f>100*'In Millionen Franken'!M28/'In Millionen Franken'!L28-100</f>
        <v>-4.3751069223629742</v>
      </c>
      <c r="N28" s="40">
        <f>100*'In Millionen Franken'!N28/'In Millionen Franken'!M28-100</f>
        <v>2.8152032376250986</v>
      </c>
      <c r="O28" s="40">
        <f>100*'In Millionen Franken'!O28/'In Millionen Franken'!N28-100</f>
        <v>4.0304086767716996</v>
      </c>
      <c r="P28" s="40">
        <f>100*'In Millionen Franken'!P28/'In Millionen Franken'!O28-100</f>
        <v>2.2809532429332933</v>
      </c>
      <c r="Q28" s="40">
        <f>100*'In Millionen Franken'!Q28/'In Millionen Franken'!P28-100</f>
        <v>3.3595201103269687</v>
      </c>
      <c r="R28" s="40">
        <f>100*'In Millionen Franken'!R28/'In Millionen Franken'!Q28-100</f>
        <v>3.8616380991135344</v>
      </c>
      <c r="S28" s="40">
        <f>100*'In Millionen Franken'!S28/'In Millionen Franken'!R28-100</f>
        <v>-0.16875795531078097</v>
      </c>
      <c r="T28" s="40">
        <f>100*'In Millionen Franken'!T28/'In Millionen Franken'!S28-100</f>
        <v>4.4715289577892889</v>
      </c>
      <c r="U28" s="40">
        <f>100*'In Millionen Franken'!U28/'In Millionen Franken'!T28-100</f>
        <v>2.1791752109778599</v>
      </c>
      <c r="V28" s="40">
        <f>100*'In Millionen Franken'!V28/'In Millionen Franken'!U28-100</f>
        <v>8.1966231765136968</v>
      </c>
      <c r="W28" s="40">
        <f>100*'In Millionen Franken'!W28/'In Millionen Franken'!V28-100</f>
        <v>3.0494530063112961</v>
      </c>
      <c r="X28" s="40">
        <f>100*'In Millionen Franken'!X28/'In Millionen Franken'!W28-100</f>
        <v>4.6671718208125839</v>
      </c>
      <c r="Y28" s="40">
        <v>2.4276433815766296</v>
      </c>
    </row>
    <row r="29" spans="1:25" x14ac:dyDescent="0.2">
      <c r="A29" s="16"/>
      <c r="B29" s="16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1"/>
      <c r="W29" s="21"/>
      <c r="X29" s="21"/>
      <c r="Y29" s="21"/>
    </row>
    <row r="30" spans="1:25" x14ac:dyDescent="0.2">
      <c r="A30" s="22" t="s">
        <v>61</v>
      </c>
      <c r="B30" s="2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</row>
    <row r="31" spans="1:25" x14ac:dyDescent="0.2">
      <c r="A31" s="42" t="s">
        <v>29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</row>
    <row r="32" spans="1:25" x14ac:dyDescent="0.2">
      <c r="A32" s="26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</row>
    <row r="33" spans="1:25" x14ac:dyDescent="0.2">
      <c r="A33" s="27" t="s">
        <v>30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</row>
    <row r="34" spans="1:25" ht="23.25" customHeight="1" x14ac:dyDescent="0.2">
      <c r="A34" s="41" t="s">
        <v>31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</row>
    <row r="35" spans="1:25" ht="15" x14ac:dyDescent="0.2">
      <c r="A35" s="28"/>
      <c r="B35" s="24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</row>
    <row r="36" spans="1:25" x14ac:dyDescent="0.2">
      <c r="A36" s="22" t="s">
        <v>32</v>
      </c>
      <c r="B36" s="24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</row>
    <row r="37" spans="1:25" ht="15" x14ac:dyDescent="0.2">
      <c r="A37" s="22" t="s">
        <v>33</v>
      </c>
      <c r="B37" s="24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</row>
    <row r="38" spans="1:25" x14ac:dyDescent="0.2">
      <c r="A38" s="22" t="s">
        <v>34</v>
      </c>
      <c r="B38" s="24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</row>
  </sheetData>
  <mergeCells count="2">
    <mergeCell ref="A34:Y34"/>
    <mergeCell ref="A31:Y31"/>
  </mergeCells>
  <pageMargins left="0.7" right="0.7" top="0.78740157499999996" bottom="0.78740157499999996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In Millionen Franken</vt:lpstr>
      <vt:lpstr>Prozentual</vt:lpstr>
      <vt:lpstr>Jährliche Veränderung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2019-10-17T13:28:44Z</dcterms:modified>
</cp:coreProperties>
</file>