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Diffusion\2. Publikationen\Jahrespublikation\donnees_2018\Tableaux\"/>
    </mc:Choice>
  </mc:AlternateContent>
  <bookViews>
    <workbookView xWindow="120" yWindow="45" windowWidth="18795" windowHeight="6870" tabRatio="921"/>
  </bookViews>
  <sheets>
    <sheet name="T0" sheetId="100" r:id="rId1"/>
    <sheet name="T2.1.1" sheetId="80" r:id="rId2"/>
    <sheet name="T2.1.2" sheetId="101" r:id="rId3"/>
    <sheet name="T2.1.3" sheetId="82" r:id="rId4"/>
    <sheet name="T2.1.4" sheetId="83" r:id="rId5"/>
    <sheet name="T2.2.1" sheetId="65" r:id="rId6"/>
    <sheet name="T2.2.2" sheetId="14" r:id="rId7"/>
    <sheet name="T 2.2.3" sheetId="15" r:id="rId8"/>
    <sheet name="T 2.2.4-7" sheetId="10" r:id="rId9"/>
    <sheet name="T2.2.8" sheetId="12" r:id="rId10"/>
    <sheet name="T 2.2.9" sheetId="4" r:id="rId11"/>
    <sheet name="T 2.2.10" sheetId="5" r:id="rId12"/>
    <sheet name="T2.2.11" sheetId="48" r:id="rId13"/>
    <sheet name="T2.3.1" sheetId="84" r:id="rId14"/>
    <sheet name="T2.3.2.1" sheetId="87" r:id="rId15"/>
    <sheet name="T2.3.2.2" sheetId="90" r:id="rId16"/>
    <sheet name="T2.3.3" sheetId="93" r:id="rId17"/>
    <sheet name="T2.3.4" sheetId="96" r:id="rId18"/>
    <sheet name="T2.3.5" sheetId="99" r:id="rId19"/>
    <sheet name="T3.1" sheetId="107" r:id="rId20"/>
    <sheet name="T3.2" sheetId="108" r:id="rId21"/>
    <sheet name="T4.1" sheetId="104" r:id="rId22"/>
    <sheet name="T4.2" sheetId="105" r:id="rId23"/>
    <sheet name="T4.3" sheetId="106" r:id="rId24"/>
    <sheet name="T5.1" sheetId="36" r:id="rId25"/>
    <sheet name="T5.2" sheetId="37" r:id="rId26"/>
    <sheet name="T5.3" sheetId="38" r:id="rId27"/>
    <sheet name="T5.4" sheetId="39" r:id="rId28"/>
    <sheet name="T5.5" sheetId="40" r:id="rId29"/>
    <sheet name="T5.6" sheetId="44" r:id="rId30"/>
    <sheet name="T5.7" sheetId="42" r:id="rId31"/>
  </sheets>
  <externalReferences>
    <externalReference r:id="rId32"/>
  </externalReferences>
  <definedNames>
    <definedName name="_xlnm._FilterDatabase" localSheetId="6" hidden="1">'T2.2.2'!#REF!</definedName>
    <definedName name="_Toc264206218" localSheetId="8">'T 2.2.4-7'!#REF!</definedName>
    <definedName name="NRData" localSheetId="2">#REF!</definedName>
    <definedName name="NRData">#REF!</definedName>
    <definedName name="Table1">'[1]Tbl1 Nights _Share'!$A$4:$G$18</definedName>
    <definedName name="Table2" localSheetId="2">#REF!</definedName>
    <definedName name="Table2">#REF!</definedName>
    <definedName name="_xlnm.Print_Area" localSheetId="7">'T 2.2.3'!$A$1:$D$14</definedName>
    <definedName name="_xlnm.Print_Area" localSheetId="0">T0!$A$1:$G$5</definedName>
    <definedName name="_xlnm.Print_Area" localSheetId="4">'T2.1.4'!$A$1:$J$12</definedName>
    <definedName name="_xlnm.Print_Area" localSheetId="30">'T5.7'!$A$1:$M$17</definedName>
  </definedNames>
  <calcPr calcId="162913"/>
</workbook>
</file>

<file path=xl/calcChain.xml><?xml version="1.0" encoding="utf-8"?>
<calcChain xmlns="http://schemas.openxmlformats.org/spreadsheetml/2006/main">
  <c r="L8" i="42" l="1"/>
  <c r="L7" i="42"/>
  <c r="L6" i="42"/>
  <c r="L5" i="42"/>
  <c r="F33" i="90" l="1"/>
  <c r="E33" i="90"/>
  <c r="C33" i="90"/>
  <c r="B33" i="90"/>
  <c r="G6" i="101" l="1"/>
  <c r="G7" i="101"/>
  <c r="G8" i="101"/>
  <c r="G9" i="101"/>
  <c r="G10" i="101"/>
  <c r="G5" i="101"/>
  <c r="E6" i="101"/>
  <c r="E7" i="101"/>
  <c r="E8" i="101"/>
  <c r="E9" i="101"/>
  <c r="E10" i="101"/>
  <c r="E5" i="101"/>
  <c r="C6" i="101"/>
  <c r="C7" i="101"/>
  <c r="C8" i="101"/>
  <c r="C9" i="101"/>
  <c r="C10" i="101"/>
  <c r="C5" i="101"/>
  <c r="D6" i="84" l="1"/>
  <c r="J10" i="99" l="1"/>
  <c r="I10" i="99"/>
  <c r="H10" i="99"/>
  <c r="J9" i="99"/>
  <c r="I9" i="99"/>
  <c r="H9" i="99"/>
  <c r="J8" i="99"/>
  <c r="I8" i="99"/>
  <c r="H8" i="99"/>
  <c r="J7" i="99"/>
  <c r="I7" i="99"/>
  <c r="H7" i="99"/>
  <c r="J6" i="99"/>
  <c r="I6" i="99"/>
  <c r="H6" i="99"/>
  <c r="J5" i="99"/>
  <c r="I5" i="99"/>
  <c r="H5" i="99"/>
  <c r="J10" i="48"/>
  <c r="I10" i="48"/>
  <c r="H10" i="48"/>
  <c r="J9" i="48"/>
  <c r="I9" i="48"/>
  <c r="H9" i="48"/>
  <c r="J8" i="48"/>
  <c r="I8" i="48"/>
  <c r="H8" i="48"/>
  <c r="J7" i="48"/>
  <c r="I7" i="48"/>
  <c r="H7" i="48"/>
  <c r="J6" i="48"/>
  <c r="I6" i="48"/>
  <c r="H6" i="48"/>
  <c r="J5" i="48"/>
  <c r="I5" i="48"/>
  <c r="H5" i="48"/>
  <c r="J45" i="10" l="1"/>
  <c r="J38" i="10"/>
  <c r="D6" i="80" l="1"/>
  <c r="D5" i="80"/>
  <c r="D4" i="80"/>
  <c r="D7" i="80"/>
  <c r="D8" i="80"/>
  <c r="D9" i="80"/>
  <c r="M60" i="90" l="1"/>
  <c r="J60" i="90"/>
  <c r="S6" i="90"/>
  <c r="R6" i="90"/>
  <c r="Q6" i="90"/>
  <c r="P6" i="90"/>
  <c r="O6" i="90"/>
  <c r="N6" i="90"/>
  <c r="L33" i="90"/>
  <c r="K33" i="90"/>
  <c r="H25" i="87"/>
  <c r="H24" i="87"/>
  <c r="H23" i="87"/>
  <c r="H22" i="87"/>
  <c r="H17" i="87"/>
  <c r="H16" i="87"/>
  <c r="H15" i="87"/>
  <c r="H14" i="87"/>
  <c r="AD18" i="12" l="1"/>
  <c r="AC18" i="12"/>
  <c r="AD17" i="12"/>
  <c r="AC17" i="12"/>
  <c r="AD16" i="12"/>
  <c r="AC16" i="12"/>
  <c r="AD15" i="12"/>
  <c r="AC15" i="12"/>
  <c r="AD14" i="12"/>
  <c r="AC14" i="12"/>
  <c r="AD13" i="12"/>
  <c r="AC13" i="12"/>
  <c r="AD12" i="12"/>
  <c r="AC12" i="12"/>
  <c r="AD11" i="12"/>
  <c r="AC11" i="12"/>
  <c r="AD10" i="12"/>
  <c r="AC10" i="12"/>
  <c r="AD9" i="12"/>
  <c r="AC9" i="12"/>
  <c r="AD8" i="12"/>
  <c r="AC8" i="12"/>
  <c r="AD7" i="12"/>
  <c r="AC7" i="12"/>
  <c r="AD6" i="12"/>
  <c r="AC6" i="12"/>
  <c r="AD5" i="12"/>
  <c r="AC5" i="12"/>
  <c r="AA18" i="12"/>
  <c r="Z18" i="12"/>
  <c r="X18" i="12"/>
  <c r="W18" i="12"/>
  <c r="U18" i="12"/>
  <c r="T18" i="12"/>
  <c r="S18" i="12"/>
  <c r="R18" i="12"/>
  <c r="Q18" i="12"/>
  <c r="AA17" i="12"/>
  <c r="Z17" i="12"/>
  <c r="X17" i="12"/>
  <c r="W17" i="12"/>
  <c r="U17" i="12"/>
  <c r="T17" i="12"/>
  <c r="S17" i="12"/>
  <c r="R17" i="12"/>
  <c r="Q17" i="12"/>
  <c r="AA16" i="12"/>
  <c r="Z16" i="12"/>
  <c r="X16" i="12"/>
  <c r="W16" i="12"/>
  <c r="U16" i="12"/>
  <c r="T16" i="12"/>
  <c r="S16" i="12"/>
  <c r="R16" i="12"/>
  <c r="Q16" i="12"/>
  <c r="AA15" i="12"/>
  <c r="Z15" i="12"/>
  <c r="X15" i="12"/>
  <c r="W15" i="12"/>
  <c r="U15" i="12"/>
  <c r="T15" i="12"/>
  <c r="S15" i="12"/>
  <c r="R15" i="12"/>
  <c r="Q15" i="12"/>
  <c r="AA14" i="12"/>
  <c r="Z14" i="12"/>
  <c r="X14" i="12"/>
  <c r="W14" i="12"/>
  <c r="U14" i="12"/>
  <c r="T14" i="12"/>
  <c r="S14" i="12"/>
  <c r="R14" i="12"/>
  <c r="Q14" i="12"/>
  <c r="AA13" i="12"/>
  <c r="Z13" i="12"/>
  <c r="X13" i="12"/>
  <c r="W13" i="12"/>
  <c r="U13" i="12"/>
  <c r="T13" i="12"/>
  <c r="S13" i="12"/>
  <c r="R13" i="12"/>
  <c r="Q13" i="12"/>
  <c r="AA12" i="12"/>
  <c r="Z12" i="12"/>
  <c r="X12" i="12"/>
  <c r="W12" i="12"/>
  <c r="U12" i="12"/>
  <c r="T12" i="12"/>
  <c r="S12" i="12"/>
  <c r="R12" i="12"/>
  <c r="Q12" i="12"/>
  <c r="AA11" i="12"/>
  <c r="Z11" i="12"/>
  <c r="X11" i="12"/>
  <c r="W11" i="12"/>
  <c r="U11" i="12"/>
  <c r="T11" i="12"/>
  <c r="S11" i="12"/>
  <c r="R11" i="12"/>
  <c r="Q11" i="12"/>
  <c r="AA10" i="12"/>
  <c r="Z10" i="12"/>
  <c r="X10" i="12"/>
  <c r="W10" i="12"/>
  <c r="U10" i="12"/>
  <c r="T10" i="12"/>
  <c r="S10" i="12"/>
  <c r="R10" i="12"/>
  <c r="Q10" i="12"/>
  <c r="AA9" i="12"/>
  <c r="Z9" i="12"/>
  <c r="X9" i="12"/>
  <c r="W9" i="12"/>
  <c r="U9" i="12"/>
  <c r="T9" i="12"/>
  <c r="S9" i="12"/>
  <c r="R9" i="12"/>
  <c r="Q9" i="12"/>
  <c r="AB8" i="12"/>
  <c r="AA8" i="12"/>
  <c r="Z8" i="12"/>
  <c r="Y8" i="12"/>
  <c r="X8" i="12"/>
  <c r="W8" i="12"/>
  <c r="V8" i="12"/>
  <c r="U8" i="12"/>
  <c r="T8" i="12"/>
  <c r="S8" i="12"/>
  <c r="R8" i="12"/>
  <c r="Q8" i="12"/>
  <c r="AA7" i="12"/>
  <c r="Z7" i="12"/>
  <c r="X7" i="12"/>
  <c r="W7" i="12"/>
  <c r="U7" i="12"/>
  <c r="T7" i="12"/>
  <c r="S7" i="12"/>
  <c r="R7" i="12"/>
  <c r="Q7" i="12"/>
  <c r="AA6" i="12"/>
  <c r="Z6" i="12"/>
  <c r="X6" i="12"/>
  <c r="W6" i="12"/>
  <c r="U6" i="12"/>
  <c r="T6" i="12"/>
  <c r="S6" i="12"/>
  <c r="R6" i="12"/>
  <c r="Q6" i="12"/>
  <c r="S5" i="12"/>
  <c r="R5" i="12"/>
  <c r="Q5" i="12"/>
  <c r="U54" i="10" l="1"/>
  <c r="U55" i="10"/>
  <c r="U56" i="10"/>
  <c r="U53" i="10"/>
  <c r="U47" i="10"/>
  <c r="U48" i="10"/>
  <c r="U49" i="10"/>
  <c r="U50" i="10"/>
  <c r="U51" i="10"/>
  <c r="U46" i="10"/>
  <c r="U40" i="10"/>
  <c r="U41" i="10"/>
  <c r="U42" i="10"/>
  <c r="U43" i="10"/>
  <c r="U44" i="10"/>
  <c r="U39" i="10"/>
  <c r="T38" i="10"/>
  <c r="T39" i="10"/>
  <c r="T40" i="10"/>
  <c r="T41" i="10"/>
  <c r="T42" i="10"/>
  <c r="T43" i="10"/>
  <c r="T44" i="10"/>
  <c r="T45" i="10"/>
  <c r="T46" i="10"/>
  <c r="T47" i="10"/>
  <c r="T48" i="10"/>
  <c r="T49" i="10"/>
  <c r="T50" i="10"/>
  <c r="T51" i="10"/>
  <c r="T52" i="10"/>
  <c r="T53" i="10"/>
  <c r="T54" i="10"/>
  <c r="T55" i="10"/>
  <c r="T56" i="10"/>
  <c r="T57" i="10"/>
  <c r="T58" i="10"/>
  <c r="T37" i="10"/>
  <c r="T36" i="10"/>
  <c r="T5" i="10" l="1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T14" i="10"/>
  <c r="T13" i="10"/>
  <c r="T12" i="10"/>
  <c r="T11" i="10"/>
  <c r="T10" i="10"/>
  <c r="T9" i="10"/>
  <c r="T8" i="10"/>
  <c r="T7" i="10"/>
  <c r="T6" i="10"/>
  <c r="C13" i="15" l="1"/>
  <c r="C12" i="15"/>
  <c r="C11" i="15"/>
  <c r="C10" i="15"/>
  <c r="C9" i="15"/>
  <c r="C8" i="15"/>
  <c r="C7" i="15"/>
  <c r="C6" i="15"/>
  <c r="C5" i="15"/>
  <c r="J7" i="84" l="1"/>
  <c r="J8" i="84"/>
  <c r="J9" i="84"/>
  <c r="J10" i="84"/>
  <c r="J11" i="84"/>
  <c r="J12" i="84"/>
  <c r="J6" i="84"/>
  <c r="G7" i="84"/>
  <c r="G8" i="84"/>
  <c r="G9" i="84"/>
  <c r="G10" i="84"/>
  <c r="G11" i="84"/>
  <c r="G12" i="84"/>
  <c r="G6" i="84"/>
  <c r="D12" i="80" l="1"/>
  <c r="D11" i="80"/>
  <c r="D10" i="80"/>
  <c r="M13" i="96" l="1"/>
  <c r="M12" i="96"/>
  <c r="M11" i="96"/>
  <c r="M10" i="96"/>
  <c r="M9" i="96"/>
  <c r="M8" i="96"/>
  <c r="M7" i="96"/>
  <c r="I13" i="96"/>
  <c r="I12" i="96"/>
  <c r="I11" i="96"/>
  <c r="I10" i="96"/>
  <c r="I9" i="96"/>
  <c r="I8" i="96"/>
  <c r="I7" i="96"/>
  <c r="E13" i="96"/>
  <c r="E12" i="96"/>
  <c r="E11" i="96"/>
  <c r="E10" i="96"/>
  <c r="E9" i="96"/>
  <c r="E8" i="96"/>
  <c r="E7" i="96"/>
  <c r="D7" i="84"/>
  <c r="D8" i="84"/>
  <c r="D9" i="84"/>
  <c r="D10" i="84"/>
  <c r="D11" i="84"/>
  <c r="D12" i="84"/>
  <c r="M6" i="96"/>
  <c r="I6" i="96"/>
  <c r="E6" i="96"/>
  <c r="H9" i="87"/>
  <c r="H8" i="87"/>
  <c r="H7" i="87"/>
  <c r="H6" i="87"/>
  <c r="I5" i="12" l="1"/>
  <c r="U5" i="12" s="1"/>
  <c r="K5" i="12"/>
  <c r="L5" i="12"/>
  <c r="H5" i="12"/>
  <c r="T5" i="12" s="1"/>
  <c r="V17" i="12"/>
  <c r="V12" i="12"/>
  <c r="V18" i="12"/>
  <c r="V10" i="12"/>
  <c r="V7" i="12"/>
  <c r="V16" i="12"/>
  <c r="V13" i="12"/>
  <c r="V14" i="12"/>
  <c r="V9" i="12"/>
  <c r="V15" i="12"/>
  <c r="V11" i="12"/>
  <c r="V6" i="12"/>
  <c r="AB6" i="12" l="1"/>
  <c r="Y6" i="12"/>
  <c r="AB15" i="12"/>
  <c r="Y15" i="12"/>
  <c r="AB14" i="12"/>
  <c r="Y14" i="12"/>
  <c r="AB16" i="12"/>
  <c r="Y16" i="12"/>
  <c r="AB10" i="12"/>
  <c r="Y10" i="12"/>
  <c r="AB12" i="12"/>
  <c r="Y12" i="12"/>
  <c r="X5" i="12"/>
  <c r="AA5" i="12"/>
  <c r="W5" i="12"/>
  <c r="Z5" i="12"/>
  <c r="AB11" i="12"/>
  <c r="Y11" i="12"/>
  <c r="AB9" i="12"/>
  <c r="Y9" i="12"/>
  <c r="AB13" i="12"/>
  <c r="Y13" i="12"/>
  <c r="AB7" i="12"/>
  <c r="Y7" i="12"/>
  <c r="AB18" i="12"/>
  <c r="Y18" i="12"/>
  <c r="AB17" i="12"/>
  <c r="Y17" i="12"/>
  <c r="V5" i="12"/>
  <c r="L7" i="10"/>
  <c r="R7" i="10"/>
  <c r="S7" i="10"/>
  <c r="L8" i="10"/>
  <c r="M8" i="10"/>
  <c r="N8" i="10"/>
  <c r="O8" i="10"/>
  <c r="P8" i="10"/>
  <c r="Q8" i="10"/>
  <c r="R8" i="10"/>
  <c r="S8" i="10"/>
  <c r="L9" i="10"/>
  <c r="M9" i="10"/>
  <c r="N9" i="10"/>
  <c r="O9" i="10"/>
  <c r="P9" i="10"/>
  <c r="Q9" i="10"/>
  <c r="R9" i="10"/>
  <c r="S9" i="10"/>
  <c r="L10" i="10"/>
  <c r="M10" i="10"/>
  <c r="N10" i="10"/>
  <c r="O10" i="10"/>
  <c r="P10" i="10"/>
  <c r="Q10" i="10"/>
  <c r="R10" i="10"/>
  <c r="S10" i="10"/>
  <c r="L11" i="10"/>
  <c r="M11" i="10"/>
  <c r="N11" i="10"/>
  <c r="O11" i="10"/>
  <c r="P11" i="10"/>
  <c r="Q11" i="10"/>
  <c r="R11" i="10"/>
  <c r="S11" i="10"/>
  <c r="L12" i="10"/>
  <c r="M12" i="10"/>
  <c r="N12" i="10"/>
  <c r="O12" i="10"/>
  <c r="P12" i="10"/>
  <c r="Q12" i="10"/>
  <c r="R12" i="10"/>
  <c r="S12" i="10"/>
  <c r="L13" i="10"/>
  <c r="M13" i="10"/>
  <c r="N13" i="10"/>
  <c r="O13" i="10"/>
  <c r="P13" i="10"/>
  <c r="Q13" i="10"/>
  <c r="R13" i="10"/>
  <c r="S13" i="10"/>
  <c r="L14" i="10"/>
  <c r="M14" i="10"/>
  <c r="N14" i="10"/>
  <c r="O14" i="10"/>
  <c r="P14" i="10"/>
  <c r="Q14" i="10"/>
  <c r="R14" i="10"/>
  <c r="S14" i="10"/>
  <c r="L15" i="10"/>
  <c r="M15" i="10"/>
  <c r="N15" i="10"/>
  <c r="O15" i="10"/>
  <c r="P15" i="10"/>
  <c r="Q15" i="10"/>
  <c r="R15" i="10"/>
  <c r="S15" i="10"/>
  <c r="L16" i="10"/>
  <c r="M16" i="10"/>
  <c r="N16" i="10"/>
  <c r="O16" i="10"/>
  <c r="P16" i="10"/>
  <c r="Q16" i="10"/>
  <c r="R16" i="10"/>
  <c r="S16" i="10"/>
  <c r="L17" i="10"/>
  <c r="M17" i="10"/>
  <c r="N17" i="10"/>
  <c r="O17" i="10"/>
  <c r="P17" i="10"/>
  <c r="Q17" i="10"/>
  <c r="R17" i="10"/>
  <c r="S17" i="10"/>
  <c r="L18" i="10"/>
  <c r="M18" i="10"/>
  <c r="N18" i="10"/>
  <c r="O18" i="10"/>
  <c r="P18" i="10"/>
  <c r="Q18" i="10"/>
  <c r="R18" i="10"/>
  <c r="S18" i="10"/>
  <c r="L19" i="10"/>
  <c r="M19" i="10"/>
  <c r="N19" i="10"/>
  <c r="O19" i="10"/>
  <c r="P19" i="10"/>
  <c r="Q19" i="10"/>
  <c r="R19" i="10"/>
  <c r="S19" i="10"/>
  <c r="L20" i="10"/>
  <c r="M20" i="10"/>
  <c r="N20" i="10"/>
  <c r="O20" i="10"/>
  <c r="P20" i="10"/>
  <c r="Q20" i="10"/>
  <c r="R20" i="10"/>
  <c r="S20" i="10"/>
  <c r="L21" i="10"/>
  <c r="M21" i="10"/>
  <c r="N21" i="10"/>
  <c r="O21" i="10"/>
  <c r="P21" i="10"/>
  <c r="Q21" i="10"/>
  <c r="R21" i="10"/>
  <c r="S21" i="10"/>
  <c r="L22" i="10"/>
  <c r="M22" i="10"/>
  <c r="N22" i="10"/>
  <c r="O22" i="10"/>
  <c r="P22" i="10"/>
  <c r="Q22" i="10"/>
  <c r="R22" i="10"/>
  <c r="S22" i="10"/>
  <c r="L23" i="10"/>
  <c r="M23" i="10"/>
  <c r="N23" i="10"/>
  <c r="O23" i="10"/>
  <c r="P23" i="10"/>
  <c r="Q23" i="10"/>
  <c r="R23" i="10"/>
  <c r="S23" i="10"/>
  <c r="L24" i="10"/>
  <c r="M24" i="10"/>
  <c r="N24" i="10"/>
  <c r="O24" i="10"/>
  <c r="P24" i="10"/>
  <c r="Q24" i="10"/>
  <c r="R24" i="10"/>
  <c r="S24" i="10"/>
  <c r="L25" i="10"/>
  <c r="M25" i="10"/>
  <c r="N25" i="10"/>
  <c r="O25" i="10"/>
  <c r="P25" i="10"/>
  <c r="Q25" i="10"/>
  <c r="R25" i="10"/>
  <c r="S25" i="10"/>
  <c r="L26" i="10"/>
  <c r="M26" i="10"/>
  <c r="N26" i="10"/>
  <c r="O26" i="10"/>
  <c r="P26" i="10"/>
  <c r="Q26" i="10"/>
  <c r="R26" i="10"/>
  <c r="S26" i="10"/>
  <c r="L27" i="10"/>
  <c r="M27" i="10"/>
  <c r="N27" i="10"/>
  <c r="O27" i="10"/>
  <c r="P27" i="10"/>
  <c r="Q27" i="10"/>
  <c r="R27" i="10"/>
  <c r="S27" i="10"/>
  <c r="L28" i="10"/>
  <c r="M28" i="10"/>
  <c r="N28" i="10"/>
  <c r="O28" i="10"/>
  <c r="P28" i="10"/>
  <c r="Q28" i="10"/>
  <c r="R28" i="10"/>
  <c r="S28" i="10"/>
  <c r="L5" i="10"/>
  <c r="M5" i="10"/>
  <c r="N5" i="10"/>
  <c r="O5" i="10"/>
  <c r="P5" i="10"/>
  <c r="Q5" i="10"/>
  <c r="R5" i="10"/>
  <c r="S5" i="10"/>
  <c r="S6" i="10"/>
  <c r="R6" i="10"/>
  <c r="AB5" i="12" l="1"/>
  <c r="Y5" i="12"/>
  <c r="J27" i="14"/>
  <c r="K27" i="14"/>
  <c r="J28" i="14"/>
  <c r="K28" i="14"/>
  <c r="J29" i="14"/>
  <c r="K29" i="14"/>
  <c r="J30" i="14"/>
  <c r="K30" i="14"/>
  <c r="J31" i="14"/>
  <c r="K31" i="14"/>
  <c r="J32" i="14"/>
  <c r="K32" i="14"/>
  <c r="J33" i="14"/>
  <c r="K33" i="14"/>
  <c r="I27" i="14"/>
  <c r="I28" i="14"/>
  <c r="I29" i="14"/>
  <c r="I30" i="14"/>
  <c r="I31" i="14"/>
  <c r="I32" i="14"/>
  <c r="I33" i="14"/>
  <c r="H27" i="14"/>
  <c r="H28" i="14"/>
  <c r="H29" i="14"/>
  <c r="H30" i="14"/>
  <c r="H31" i="14"/>
  <c r="H32" i="14"/>
  <c r="H33" i="14"/>
  <c r="F27" i="65"/>
  <c r="F28" i="65"/>
  <c r="F29" i="65"/>
  <c r="F30" i="65"/>
  <c r="F31" i="65"/>
  <c r="F32" i="65"/>
  <c r="F33" i="65"/>
  <c r="F26" i="65"/>
  <c r="E27" i="65" l="1"/>
  <c r="E28" i="65"/>
  <c r="E29" i="65"/>
  <c r="E30" i="65"/>
  <c r="E31" i="65"/>
  <c r="E32" i="65"/>
  <c r="E33" i="65"/>
  <c r="E26" i="65"/>
  <c r="K26" i="14" l="1"/>
  <c r="J26" i="14"/>
  <c r="I26" i="14"/>
  <c r="H26" i="14"/>
  <c r="E6" i="65" l="1"/>
  <c r="E7" i="65"/>
  <c r="E8" i="65"/>
  <c r="E9" i="65"/>
  <c r="E10" i="65"/>
  <c r="E11" i="65"/>
  <c r="E12" i="65"/>
  <c r="E13" i="65"/>
  <c r="E14" i="65"/>
  <c r="E15" i="65"/>
  <c r="E16" i="65"/>
  <c r="E17" i="65"/>
  <c r="E18" i="65"/>
  <c r="E5" i="65"/>
  <c r="G6" i="82"/>
  <c r="G7" i="82"/>
  <c r="G8" i="82"/>
  <c r="G9" i="82"/>
  <c r="G10" i="82"/>
  <c r="G11" i="82"/>
  <c r="G12" i="82"/>
  <c r="G13" i="82"/>
  <c r="G14" i="82"/>
  <c r="G15" i="82"/>
  <c r="G16" i="82"/>
  <c r="G17" i="82"/>
  <c r="G5" i="82"/>
  <c r="E7" i="82"/>
  <c r="E8" i="82"/>
  <c r="E9" i="82"/>
  <c r="E10" i="82"/>
  <c r="E11" i="82"/>
  <c r="E12" i="82"/>
  <c r="E13" i="82"/>
  <c r="E14" i="82"/>
  <c r="E15" i="82"/>
  <c r="E16" i="82"/>
  <c r="E17" i="82"/>
  <c r="E5" i="82"/>
  <c r="E6" i="82"/>
  <c r="C7" i="82"/>
  <c r="C8" i="82"/>
  <c r="C9" i="82"/>
  <c r="C10" i="82"/>
  <c r="C11" i="82"/>
  <c r="C12" i="82"/>
  <c r="C13" i="82"/>
  <c r="C14" i="82"/>
  <c r="C15" i="82"/>
  <c r="C16" i="82"/>
  <c r="C17" i="82"/>
  <c r="C5" i="82"/>
  <c r="C6" i="82"/>
  <c r="Q54" i="10" l="1"/>
  <c r="Q55" i="10"/>
  <c r="Q56" i="10"/>
  <c r="Q53" i="10"/>
  <c r="Q47" i="10"/>
  <c r="Q48" i="10"/>
  <c r="Q49" i="10"/>
  <c r="Q50" i="10"/>
  <c r="Q51" i="10"/>
  <c r="Q46" i="10"/>
  <c r="Q40" i="10"/>
  <c r="Q41" i="10"/>
  <c r="Q42" i="10"/>
  <c r="Q43" i="10"/>
  <c r="Q44" i="10"/>
  <c r="Q39" i="10"/>
  <c r="S54" i="10" l="1"/>
  <c r="S55" i="10"/>
  <c r="S56" i="10"/>
  <c r="S53" i="10"/>
  <c r="S40" i="10"/>
  <c r="S41" i="10"/>
  <c r="S42" i="10"/>
  <c r="S43" i="10"/>
  <c r="S44" i="10"/>
  <c r="S39" i="10"/>
  <c r="S47" i="10"/>
  <c r="S48" i="10"/>
  <c r="S49" i="10"/>
  <c r="S50" i="10"/>
  <c r="S51" i="10"/>
  <c r="S46" i="10"/>
  <c r="R37" i="10" l="1"/>
  <c r="R38" i="10"/>
  <c r="R39" i="10"/>
  <c r="R40" i="10"/>
  <c r="R41" i="10"/>
  <c r="R42" i="10"/>
  <c r="R43" i="10"/>
  <c r="R44" i="10"/>
  <c r="R45" i="10"/>
  <c r="R46" i="10"/>
  <c r="R47" i="10"/>
  <c r="R48" i="10"/>
  <c r="R49" i="10"/>
  <c r="R50" i="10"/>
  <c r="R51" i="10"/>
  <c r="R52" i="10"/>
  <c r="R53" i="10"/>
  <c r="R54" i="10"/>
  <c r="R55" i="10"/>
  <c r="R56" i="10"/>
  <c r="R57" i="10"/>
  <c r="R58" i="10"/>
  <c r="R36" i="10"/>
  <c r="P36" i="10"/>
  <c r="P37" i="10"/>
  <c r="P38" i="10"/>
  <c r="P39" i="10"/>
  <c r="P40" i="10"/>
  <c r="P41" i="10"/>
  <c r="P42" i="10"/>
  <c r="P43" i="10"/>
  <c r="P45" i="10"/>
  <c r="P46" i="10"/>
  <c r="P47" i="10"/>
  <c r="P48" i="10"/>
  <c r="P49" i="10"/>
  <c r="P50" i="10"/>
  <c r="P52" i="10"/>
  <c r="P53" i="10"/>
  <c r="P54" i="10"/>
  <c r="P55" i="10"/>
  <c r="P57" i="10"/>
  <c r="P58" i="10"/>
  <c r="N36" i="10"/>
  <c r="P56" i="10"/>
  <c r="P44" i="10"/>
  <c r="P51" i="10" l="1"/>
  <c r="K6" i="14" l="1"/>
  <c r="K7" i="14"/>
  <c r="K8" i="14"/>
  <c r="K9" i="14"/>
  <c r="K10" i="14"/>
  <c r="K11" i="14"/>
  <c r="K12" i="14"/>
  <c r="K13" i="14"/>
  <c r="K14" i="14"/>
  <c r="K15" i="14"/>
  <c r="K16" i="14"/>
  <c r="K17" i="14"/>
  <c r="K18" i="14"/>
  <c r="K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5" i="14"/>
  <c r="F7" i="65" l="1"/>
  <c r="F8" i="65"/>
  <c r="F9" i="65"/>
  <c r="F10" i="65"/>
  <c r="F11" i="65"/>
  <c r="F12" i="65"/>
  <c r="F13" i="65"/>
  <c r="F14" i="65"/>
  <c r="F15" i="65"/>
  <c r="F16" i="65"/>
  <c r="F17" i="65"/>
  <c r="F18" i="65"/>
  <c r="O50" i="10" l="1"/>
  <c r="N50" i="10"/>
  <c r="M50" i="10"/>
  <c r="L50" i="10"/>
  <c r="K50" i="10"/>
  <c r="J50" i="10"/>
  <c r="I50" i="10"/>
  <c r="H50" i="10"/>
  <c r="G49" i="10"/>
  <c r="G50" i="10"/>
  <c r="F50" i="10"/>
  <c r="E50" i="10"/>
  <c r="D50" i="10"/>
  <c r="C50" i="10"/>
  <c r="B50" i="10"/>
  <c r="B51" i="10"/>
  <c r="F51" i="10"/>
  <c r="I51" i="10"/>
  <c r="K51" i="10"/>
  <c r="L51" i="10"/>
  <c r="D51" i="10" l="1"/>
  <c r="O51" i="10"/>
  <c r="N51" i="10"/>
  <c r="J51" i="10"/>
  <c r="H51" i="10"/>
  <c r="G51" i="10"/>
  <c r="M51" i="10"/>
  <c r="C51" i="10"/>
  <c r="E51" i="10"/>
  <c r="O54" i="10"/>
  <c r="O55" i="10"/>
  <c r="O56" i="10"/>
  <c r="O53" i="10"/>
  <c r="O47" i="10"/>
  <c r="O48" i="10"/>
  <c r="O49" i="10"/>
  <c r="O46" i="10"/>
  <c r="O40" i="10"/>
  <c r="O41" i="10"/>
  <c r="O42" i="10"/>
  <c r="O43" i="10"/>
  <c r="O44" i="10"/>
  <c r="O39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2" i="10"/>
  <c r="N53" i="10"/>
  <c r="N54" i="10"/>
  <c r="N55" i="10"/>
  <c r="N56" i="10"/>
  <c r="N57" i="10"/>
  <c r="N58" i="10"/>
  <c r="M54" i="10"/>
  <c r="M55" i="10"/>
  <c r="M56" i="10"/>
  <c r="M53" i="10"/>
  <c r="M47" i="10"/>
  <c r="M48" i="10"/>
  <c r="M49" i="10"/>
  <c r="M46" i="10"/>
  <c r="M40" i="10"/>
  <c r="M41" i="10"/>
  <c r="M42" i="10"/>
  <c r="M43" i="10"/>
  <c r="M44" i="10"/>
  <c r="M39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2" i="10"/>
  <c r="L53" i="10"/>
  <c r="L54" i="10"/>
  <c r="L55" i="10"/>
  <c r="L56" i="10"/>
  <c r="L57" i="10"/>
  <c r="L58" i="10"/>
  <c r="L36" i="10"/>
  <c r="K54" i="10"/>
  <c r="K55" i="10"/>
  <c r="K56" i="10"/>
  <c r="K53" i="10"/>
  <c r="K47" i="10"/>
  <c r="K48" i="10"/>
  <c r="K49" i="10"/>
  <c r="K46" i="10"/>
  <c r="K40" i="10"/>
  <c r="K41" i="10"/>
  <c r="K42" i="10"/>
  <c r="K43" i="10"/>
  <c r="K44" i="10"/>
  <c r="K39" i="10"/>
  <c r="H38" i="10"/>
  <c r="J39" i="10"/>
  <c r="J40" i="10"/>
  <c r="J41" i="10"/>
  <c r="J42" i="10"/>
  <c r="J43" i="10"/>
  <c r="J44" i="10"/>
  <c r="J46" i="10"/>
  <c r="J47" i="10"/>
  <c r="J48" i="10"/>
  <c r="J49" i="10"/>
  <c r="J52" i="10"/>
  <c r="J53" i="10"/>
  <c r="J54" i="10"/>
  <c r="J55" i="10"/>
  <c r="J56" i="10"/>
  <c r="J57" i="10"/>
  <c r="J58" i="10"/>
  <c r="J36" i="10"/>
  <c r="I56" i="10"/>
  <c r="I55" i="10"/>
  <c r="I54" i="10"/>
  <c r="I53" i="10"/>
  <c r="I47" i="10"/>
  <c r="I48" i="10"/>
  <c r="I49" i="10"/>
  <c r="I46" i="10"/>
  <c r="I40" i="10"/>
  <c r="I41" i="10"/>
  <c r="I42" i="10"/>
  <c r="I43" i="10"/>
  <c r="I44" i="10"/>
  <c r="I39" i="10"/>
  <c r="H39" i="10"/>
  <c r="H40" i="10"/>
  <c r="H41" i="10"/>
  <c r="H42" i="10"/>
  <c r="H43" i="10"/>
  <c r="H44" i="10"/>
  <c r="H45" i="10"/>
  <c r="H46" i="10"/>
  <c r="H47" i="10"/>
  <c r="H48" i="10"/>
  <c r="H49" i="10"/>
  <c r="H52" i="10"/>
  <c r="H53" i="10"/>
  <c r="H54" i="10"/>
  <c r="H55" i="10"/>
  <c r="H56" i="10"/>
  <c r="H57" i="10"/>
  <c r="H58" i="10"/>
  <c r="H36" i="10"/>
  <c r="G56" i="10"/>
  <c r="G46" i="10"/>
  <c r="G39" i="10"/>
  <c r="G54" i="10"/>
  <c r="G55" i="10"/>
  <c r="G53" i="10"/>
  <c r="G47" i="10"/>
  <c r="G48" i="10"/>
  <c r="G44" i="10"/>
  <c r="G40" i="10"/>
  <c r="G41" i="10"/>
  <c r="G42" i="10"/>
  <c r="G43" i="10"/>
  <c r="F44" i="10"/>
  <c r="F36" i="10"/>
  <c r="F38" i="10"/>
  <c r="F39" i="10"/>
  <c r="F40" i="10"/>
  <c r="F41" i="10"/>
  <c r="F42" i="10"/>
  <c r="F43" i="10"/>
  <c r="F45" i="10"/>
  <c r="F46" i="10"/>
  <c r="F47" i="10"/>
  <c r="F48" i="10"/>
  <c r="F49" i="10"/>
  <c r="F52" i="10"/>
  <c r="F53" i="10"/>
  <c r="F54" i="10"/>
  <c r="F55" i="10"/>
  <c r="F56" i="10"/>
  <c r="F57" i="10"/>
  <c r="F58" i="10"/>
  <c r="D37" i="10"/>
  <c r="D38" i="10"/>
  <c r="D39" i="10"/>
  <c r="D40" i="10"/>
  <c r="D41" i="10"/>
  <c r="D42" i="10"/>
  <c r="D43" i="10"/>
  <c r="D45" i="10"/>
  <c r="D46" i="10"/>
  <c r="D47" i="10"/>
  <c r="D48" i="10"/>
  <c r="D49" i="10"/>
  <c r="D52" i="10"/>
  <c r="D53" i="10"/>
  <c r="D54" i="10"/>
  <c r="D55" i="10"/>
  <c r="D57" i="10"/>
  <c r="D58" i="10"/>
  <c r="D36" i="10"/>
  <c r="C39" i="10"/>
  <c r="B37" i="10"/>
  <c r="B38" i="10"/>
  <c r="B39" i="10"/>
  <c r="B40" i="10"/>
  <c r="B41" i="10"/>
  <c r="B42" i="10"/>
  <c r="B43" i="10"/>
  <c r="B45" i="10"/>
  <c r="B46" i="10"/>
  <c r="B47" i="10"/>
  <c r="B48" i="10"/>
  <c r="B49" i="10"/>
  <c r="B52" i="10"/>
  <c r="B53" i="10"/>
  <c r="B54" i="10"/>
  <c r="B55" i="10"/>
  <c r="B57" i="10"/>
  <c r="B58" i="10"/>
  <c r="B36" i="10"/>
  <c r="E54" i="10" l="1"/>
  <c r="E55" i="10"/>
  <c r="E53" i="10"/>
  <c r="E47" i="10"/>
  <c r="E48" i="10"/>
  <c r="E49" i="10"/>
  <c r="E46" i="10"/>
  <c r="E40" i="10"/>
  <c r="E41" i="10"/>
  <c r="E42" i="10"/>
  <c r="E43" i="10"/>
  <c r="E39" i="10"/>
  <c r="C54" i="10"/>
  <c r="C55" i="10"/>
  <c r="C53" i="10"/>
  <c r="C47" i="10"/>
  <c r="C48" i="10"/>
  <c r="C49" i="10"/>
  <c r="C46" i="10"/>
  <c r="C40" i="10"/>
  <c r="C41" i="10"/>
  <c r="C42" i="10"/>
  <c r="C43" i="10"/>
  <c r="L6" i="10"/>
  <c r="M6" i="10"/>
  <c r="N6" i="10"/>
  <c r="O6" i="10"/>
  <c r="P6" i="10"/>
  <c r="Q6" i="10"/>
  <c r="N7" i="10"/>
  <c r="M7" i="10"/>
  <c r="J37" i="10" l="1"/>
  <c r="O7" i="10"/>
  <c r="P7" i="10"/>
  <c r="Q7" i="10"/>
  <c r="L37" i="10"/>
  <c r="H37" i="10"/>
  <c r="C44" i="10"/>
  <c r="B44" i="10"/>
  <c r="E44" i="10"/>
  <c r="D44" i="10"/>
  <c r="D56" i="10"/>
  <c r="B56" i="10"/>
  <c r="F37" i="10"/>
  <c r="E56" i="10"/>
  <c r="C56" i="10"/>
  <c r="K45" i="10"/>
  <c r="I45" i="10"/>
  <c r="F6" i="65" l="1"/>
  <c r="I38" i="10" l="1"/>
  <c r="M45" i="10"/>
  <c r="M38" i="10"/>
  <c r="K38" i="10"/>
</calcChain>
</file>

<file path=xl/sharedStrings.xml><?xml version="1.0" encoding="utf-8"?>
<sst xmlns="http://schemas.openxmlformats.org/spreadsheetml/2006/main" count="1383" uniqueCount="450">
  <si>
    <t>Région touristique</t>
  </si>
  <si>
    <t>Suisse</t>
  </si>
  <si>
    <t>Grisons</t>
  </si>
  <si>
    <t>Valais</t>
  </si>
  <si>
    <t>Suisse orientale</t>
  </si>
  <si>
    <t>Tessin</t>
  </si>
  <si>
    <t>Région zurichoise</t>
  </si>
  <si>
    <t>Région lémanique (Vaud)</t>
  </si>
  <si>
    <t>Région bâloise</t>
  </si>
  <si>
    <t>Genève</t>
  </si>
  <si>
    <t>Région Fribourg</t>
  </si>
  <si>
    <t xml:space="preserve">Grisons                                                                                             </t>
  </si>
  <si>
    <t xml:space="preserve">Suisse orientale                                                                                    </t>
  </si>
  <si>
    <t xml:space="preserve">Région zurichoise                                                                                   </t>
  </si>
  <si>
    <t xml:space="preserve">Région bâloise                                                                                      </t>
  </si>
  <si>
    <t xml:space="preserve">Région lémanique (Vaud)                                                                             </t>
  </si>
  <si>
    <t xml:space="preserve">Genève                                                                                              </t>
  </si>
  <si>
    <t xml:space="preserve">Valais                                                                                              </t>
  </si>
  <si>
    <t xml:space="preserve">Tessin                                                                                              </t>
  </si>
  <si>
    <t xml:space="preserve">Région Fribourg                                                                                            </t>
  </si>
  <si>
    <t>Année</t>
  </si>
  <si>
    <t>Total</t>
  </si>
  <si>
    <t>Suisses</t>
  </si>
  <si>
    <t>Nuitées</t>
  </si>
  <si>
    <t>Europe (sans la Suisse)</t>
  </si>
  <si>
    <t>Asie</t>
  </si>
  <si>
    <t>Amérique</t>
  </si>
  <si>
    <t>Afrique</t>
  </si>
  <si>
    <t>Océanie</t>
  </si>
  <si>
    <t>Etrangers</t>
  </si>
  <si>
    <t>Allemagne</t>
  </si>
  <si>
    <t>Royaume-Uni</t>
  </si>
  <si>
    <t>France</t>
  </si>
  <si>
    <t>Italie</t>
  </si>
  <si>
    <t>Pays-Bas</t>
  </si>
  <si>
    <t>Japon</t>
  </si>
  <si>
    <t>Pays du Golfe</t>
  </si>
  <si>
    <t>Inde</t>
  </si>
  <si>
    <t>Etats-Unis d'Amérique</t>
  </si>
  <si>
    <t>du total</t>
  </si>
  <si>
    <t>Variation des nuitées (en %)</t>
  </si>
  <si>
    <t>Variation (en %)</t>
  </si>
  <si>
    <r>
      <t>Etablissements recensés</t>
    </r>
    <r>
      <rPr>
        <vertAlign val="superscript"/>
        <sz val="8"/>
        <rFont val="Arial"/>
        <family val="2"/>
      </rPr>
      <t>1</t>
    </r>
  </si>
  <si>
    <r>
      <t>Taux net d'occupation des chambres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(en %)</t>
    </r>
  </si>
  <si>
    <r>
      <t>2</t>
    </r>
    <r>
      <rPr>
        <sz val="8"/>
        <rFont val="Arial"/>
        <family val="2"/>
      </rPr>
      <t xml:space="preserve"> Nombre de chambres dans les établissements recensés, en moyenne annuelle</t>
    </r>
  </si>
  <si>
    <t>janvier</t>
  </si>
  <si>
    <t>avril</t>
  </si>
  <si>
    <t>juillet</t>
  </si>
  <si>
    <t>octobre</t>
  </si>
  <si>
    <r>
      <t>1</t>
    </r>
    <r>
      <rPr>
        <sz val="8"/>
        <rFont val="Arial"/>
        <family val="2"/>
      </rPr>
      <t xml:space="preserve"> Nombre des établissements recensés (ouverts ou temporairement fermés) pendant le mois sous revue, en moyenne annuelle</t>
    </r>
  </si>
  <si>
    <t>par continent</t>
  </si>
  <si>
    <t>Autriche</t>
  </si>
  <si>
    <r>
      <t>Chambres recensées</t>
    </r>
    <r>
      <rPr>
        <vertAlign val="superscript"/>
        <sz val="8"/>
        <rFont val="Arial"/>
        <family val="2"/>
      </rPr>
      <t>2</t>
    </r>
  </si>
  <si>
    <t>Part des nuitées 2010 (en %)</t>
  </si>
  <si>
    <t>2009-2010</t>
  </si>
  <si>
    <t>Pays</t>
  </si>
  <si>
    <t>Part des nuitées 2009 (en %)</t>
  </si>
  <si>
    <t>Variation en % par rapport à l'année précédente, aux prix de l'année précédente</t>
  </si>
  <si>
    <t>Total des dépenses de consommation</t>
  </si>
  <si>
    <t>Dépenses restaurants et hôtels</t>
  </si>
  <si>
    <t>Variation en % par rapport à l'année précédente</t>
  </si>
  <si>
    <t>Restaurants et hôtels</t>
  </si>
  <si>
    <t>Jura &amp; Trois-Lacs</t>
  </si>
  <si>
    <t>Région Berne</t>
  </si>
  <si>
    <t>2010-2011</t>
  </si>
  <si>
    <t xml:space="preserve">Jura &amp; Trois-Lacs                                                                                   </t>
  </si>
  <si>
    <t xml:space="preserve">Région Berne                                                                                        </t>
  </si>
  <si>
    <r>
      <t xml:space="preserve">1 </t>
    </r>
    <r>
      <rPr>
        <sz val="8"/>
        <rFont val="Arial"/>
        <family val="2"/>
      </rPr>
      <t xml:space="preserve">Nombre de nuitées-chambres divisé par la capacité totale nette de chambres de la période considérée, exprimé en %. </t>
    </r>
  </si>
  <si>
    <t>(La capacité nette de chambres est le nombre de chambres d'un établissement pendant le mois sous revue multiplié par le nombre de jours d'ouverture de cet établissement pendant ce mois.)</t>
  </si>
  <si>
    <t>Lucerne/Lac des Quatre-Cantons</t>
  </si>
  <si>
    <t>2011-2012</t>
  </si>
  <si>
    <t>Autres Asie</t>
  </si>
  <si>
    <t>Canada</t>
  </si>
  <si>
    <t>Brésil</t>
  </si>
  <si>
    <t>Autres Amérique</t>
  </si>
  <si>
    <t>Autres Europe</t>
  </si>
  <si>
    <t>République de Corée</t>
  </si>
  <si>
    <t>Total étrangers</t>
  </si>
  <si>
    <t>Source: Eurostat</t>
  </si>
  <si>
    <t>Lucerne / Lac des Quatre-Cantons</t>
  </si>
  <si>
    <t>2012-2013</t>
  </si>
  <si>
    <t>Part des nuitées 2013 (en %)</t>
  </si>
  <si>
    <t>UE28</t>
  </si>
  <si>
    <r>
      <t>Etablissements ouverts</t>
    </r>
    <r>
      <rPr>
        <vertAlign val="superscript"/>
        <sz val="8"/>
        <rFont val="Arial"/>
        <family val="2"/>
      </rPr>
      <t>1</t>
    </r>
  </si>
  <si>
    <r>
      <t>Chambres disponibles</t>
    </r>
    <r>
      <rPr>
        <vertAlign val="superscript"/>
        <sz val="8"/>
        <rFont val="Arial"/>
        <family val="2"/>
      </rPr>
      <t>2</t>
    </r>
  </si>
  <si>
    <r>
      <t>Lits disponibles</t>
    </r>
    <r>
      <rPr>
        <vertAlign val="superscript"/>
        <sz val="8"/>
        <rFont val="Arial"/>
        <family val="2"/>
      </rPr>
      <t>2</t>
    </r>
  </si>
  <si>
    <t>Lits disponibles par établissement</t>
  </si>
  <si>
    <t>Répartition des établissements (en %)</t>
  </si>
  <si>
    <r>
      <t>1</t>
    </r>
    <r>
      <rPr>
        <sz val="8"/>
        <rFont val="Arial"/>
        <family val="2"/>
      </rPr>
      <t xml:space="preserve"> Nombre des établissements ouverts au moins un jour pendant le mois sous revue, en moyenne annuelle</t>
    </r>
  </si>
  <si>
    <r>
      <t>2</t>
    </r>
    <r>
      <rPr>
        <sz val="8"/>
        <rFont val="Arial"/>
        <family val="2"/>
      </rPr>
      <t xml:space="preserve"> Nombre de chambres/lits dans les établissements ouverts, en moyenne annuelle</t>
    </r>
  </si>
  <si>
    <t>2013-2014</t>
  </si>
  <si>
    <t>Part des nuitées 2014 (en %)</t>
  </si>
  <si>
    <t>Nuitées 2014</t>
  </si>
  <si>
    <t>Durée de séjour moyenne 2014 (en nuits)</t>
  </si>
  <si>
    <t>Durée de séjour moyenne 2013 (en nuits)</t>
  </si>
  <si>
    <t>Durée de séjour moyenne 2012 (en nuits)</t>
  </si>
  <si>
    <t>Durée de séjour moyenne 2011 (en nuits)</t>
  </si>
  <si>
    <t>Durée de séjour moyenne 2010 (en nuits)</t>
  </si>
  <si>
    <t>Durée de séjour moyenne 2009 (en nuits)</t>
  </si>
  <si>
    <t>Union européenne (UE28)</t>
  </si>
  <si>
    <t>Union européenne (UE28)=100</t>
  </si>
  <si>
    <t>Région Argovie</t>
  </si>
  <si>
    <t>Variation 2014-2015 (en %)</t>
  </si>
  <si>
    <t>2014-2015</t>
  </si>
  <si>
    <t>Part des nuitées 2015 (en %)</t>
  </si>
  <si>
    <t>Nuitées 2015</t>
  </si>
  <si>
    <t>Durée de séjour moyenne 2015 (en nuits)</t>
  </si>
  <si>
    <t>Renchérissement annuel moyen (%), structure du panier-type 2015</t>
  </si>
  <si>
    <t>Hébergement touristique</t>
  </si>
  <si>
    <t>Hôtellerie</t>
  </si>
  <si>
    <t>Parahôtellerie</t>
  </si>
  <si>
    <t>Indice Total</t>
  </si>
  <si>
    <t>Indice du climat de consommation</t>
  </si>
  <si>
    <t>2013</t>
  </si>
  <si>
    <t>2014</t>
  </si>
  <si>
    <t>2015</t>
  </si>
  <si>
    <t>2016</t>
  </si>
  <si>
    <t>2017</t>
  </si>
  <si>
    <t>2009</t>
  </si>
  <si>
    <t>2010</t>
  </si>
  <si>
    <t>2011</t>
  </si>
  <si>
    <t>2012</t>
  </si>
  <si>
    <t>Sources: OFS – statistique de l'hébergement touristique (HESTA), statistique de la parahôtellerie (PASTA)</t>
  </si>
  <si>
    <t>Océanie et Afrique</t>
  </si>
  <si>
    <t xml:space="preserve">Parahôtellerie 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</si>
  <si>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</si>
  <si>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</si>
  <si>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</si>
  <si>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</si>
  <si>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</si>
  <si>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</si>
  <si>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</si>
  <si>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</si>
  <si>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</si>
  <si>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</si>
  <si>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</si>
  <si>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</si>
  <si>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2016-2017</t>
  </si>
  <si>
    <t>Nuitées 2017</t>
  </si>
  <si>
    <t>part (en %)</t>
  </si>
  <si>
    <t>Résidents</t>
  </si>
  <si>
    <t>Non-résidents</t>
  </si>
  <si>
    <t>Sources: OFS – Statistique de l'hébergement touristique (HESTA), statistique de la parahôtellerie (PASTA); Eurostat</t>
  </si>
  <si>
    <r>
      <t>Etablissements ouverts</t>
    </r>
    <r>
      <rPr>
        <vertAlign val="superscript"/>
        <sz val="8"/>
        <rFont val="Arial"/>
        <family val="2"/>
      </rPr>
      <t>6)</t>
    </r>
  </si>
  <si>
    <t>répartition des établissements (en %)</t>
  </si>
  <si>
    <t>Lucerne / Lac des Quatre Cantons</t>
  </si>
  <si>
    <t>Grande région</t>
  </si>
  <si>
    <t>Espace Mittelland</t>
  </si>
  <si>
    <t>Suisse du Nord-Ouest</t>
  </si>
  <si>
    <t>Région lémanique</t>
  </si>
  <si>
    <t>Suisse centrale</t>
  </si>
  <si>
    <t>Zurich</t>
  </si>
  <si>
    <t>Variation 2016-2017 (en %)</t>
  </si>
  <si>
    <t>variation des nuitées (en %)</t>
  </si>
  <si>
    <t>Zürich</t>
  </si>
  <si>
    <t>2015-2016</t>
  </si>
  <si>
    <t>Chine (sans Hong Kong)</t>
  </si>
  <si>
    <t>Part des nuitées 2016 (en %)</t>
  </si>
  <si>
    <t>Part des nuitées 2017 (en %)</t>
  </si>
  <si>
    <t>Nuitées 2016</t>
  </si>
  <si>
    <t>Variation 2015-2016 (en %)</t>
  </si>
  <si>
    <t>Durée de séjour moyenne 2016 (en nuits)</t>
  </si>
  <si>
    <t>Durée de séjour moyenne 2017 (en nuits)</t>
  </si>
  <si>
    <t>Source: OFS – Statistique de l'hébergement touristique (HESTA)</t>
  </si>
  <si>
    <t>Logements de vacances recensés</t>
  </si>
  <si>
    <t>Lits recensés</t>
  </si>
  <si>
    <t>Part en % des logements de vacances</t>
  </si>
  <si>
    <t>Etablissements
 recensés</t>
  </si>
  <si>
    <t>Lits
 recensés</t>
  </si>
  <si>
    <t>Logements de vacances</t>
  </si>
  <si>
    <t>Hébergements collectifs</t>
  </si>
  <si>
    <t>Terrains de camping</t>
  </si>
  <si>
    <t>Part en % des établissements recensés</t>
  </si>
  <si>
    <t>Places de 
passage</t>
  </si>
  <si>
    <t xml:space="preserve">Pays de provenance </t>
  </si>
  <si>
    <t>Arrivées</t>
  </si>
  <si>
    <t>Dont Europe (sans la Suisse)</t>
  </si>
  <si>
    <t>Coefficients de variation, en %</t>
  </si>
  <si>
    <t>Terrains de camping (uniquement hôtes de passage)</t>
  </si>
  <si>
    <t>Sources: OFS – Statistique de l'hébergement touristique (HESTA), statistique de la parahôtellerie (PASTA)</t>
  </si>
  <si>
    <t>Mois</t>
  </si>
  <si>
    <t>Durée de séjour</t>
  </si>
  <si>
    <r>
      <t>CV</t>
    </r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Total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</si>
  <si>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coefficient de variation, en %</t>
    </r>
  </si>
  <si>
    <t>Pays de provenance</t>
  </si>
  <si>
    <t xml:space="preserve">Allemagne </t>
  </si>
  <si>
    <t>Part en %</t>
  </si>
  <si>
    <t>Source: OFS – Indice suisse des prix à la consommation (IPC)</t>
  </si>
  <si>
    <t>Nuitées 2018</t>
  </si>
  <si>
    <t>Evolution 2017-2018, en %</t>
  </si>
  <si>
    <t>Variation 2009-2018 (en %)</t>
  </si>
  <si>
    <t>Variation 2017-2018 (en %)</t>
  </si>
  <si>
    <t>2017-2018</t>
  </si>
  <si>
    <t>Part des nuitées 2011 (en %)</t>
  </si>
  <si>
    <t>Part des nuitées 2018 (en %)</t>
  </si>
  <si>
    <t>Répartition des nuitées 2018 (en %)</t>
  </si>
  <si>
    <t>Durée de séjour moyenne 2018 (en nuits)</t>
  </si>
  <si>
    <r>
      <t>Saison d'été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2018</t>
    </r>
    <r>
      <rPr>
        <vertAlign val="superscript"/>
        <sz val="8"/>
        <rFont val="Arial"/>
        <family val="2"/>
      </rPr>
      <t>3</t>
    </r>
  </si>
  <si>
    <t>Evolution des nuitées en %,
 2017-2018</t>
  </si>
  <si>
    <t>Evolution en %, 2017-2018</t>
  </si>
  <si>
    <t>Variation 2017-2018</t>
  </si>
  <si>
    <t>Valeurs moyennes annuelles, de 2009 à 2018</t>
  </si>
  <si>
    <t>Evolution 2017-2018 (en %)</t>
  </si>
  <si>
    <t>Saison d'hiver 2017-2018</t>
  </si>
  <si>
    <r>
      <t>2</t>
    </r>
    <r>
      <rPr>
        <sz val="8"/>
        <rFont val="Arial"/>
        <family val="2"/>
      </rPr>
      <t xml:space="preserve"> Saison touristique d'hiver : novembre 2017 à avril 2018</t>
    </r>
  </si>
  <si>
    <r>
      <t>3</t>
    </r>
    <r>
      <rPr>
        <sz val="8"/>
        <rFont val="Arial"/>
        <family val="2"/>
      </rPr>
      <t xml:space="preserve"> Saison touristique d'été : mai 2018 à octobre 2018</t>
    </r>
  </si>
  <si>
    <t>© OFS 2020</t>
  </si>
  <si>
    <t>T2.1.1</t>
  </si>
  <si>
    <t>T2.1.2</t>
  </si>
  <si>
    <t>Demande suisse et étrangère dans l'hébergement touristique</t>
  </si>
  <si>
    <t>Demande par continent dans l'hébergement touristique, en 2018</t>
  </si>
  <si>
    <t>T 2.1.1</t>
  </si>
  <si>
    <t xml:space="preserve">Liste des tableaux (appendix) </t>
  </si>
  <si>
    <t>T 2.1.2</t>
  </si>
  <si>
    <t>T 2.1.3</t>
  </si>
  <si>
    <t>Ventilation mensuelle des nuitées dans l'hébergement touristique, en 2018</t>
  </si>
  <si>
    <t>Evolution des nuitées dans l'hébergement touristique en Europe et dans les pays limitrophes de la Suisse, de 2017 à 2018</t>
  </si>
  <si>
    <t xml:space="preserve">T 2.1.4 </t>
  </si>
  <si>
    <t xml:space="preserve">T 2.2.3 </t>
  </si>
  <si>
    <t xml:space="preserve">T 2.2.1 </t>
  </si>
  <si>
    <t>T 2.2.4-7</t>
  </si>
  <si>
    <t xml:space="preserve">T 2.2.8 </t>
  </si>
  <si>
    <t xml:space="preserve">T 2.2.9 </t>
  </si>
  <si>
    <t xml:space="preserve">T 2.2.10 </t>
  </si>
  <si>
    <t>Parahôtellerie: offre par grande région par type d'hébergement, en 2018</t>
  </si>
  <si>
    <t>T2.3.1</t>
  </si>
  <si>
    <t xml:space="preserve">T 2.2.11 </t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</si>
  <si>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Evolution des nuitées 2017-2018, en %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</si>
  <si>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coefficient de variation</t>
    </r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</si>
  <si>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Arrivées, en %</t>
    </r>
  </si>
  <si>
    <r>
      <t>CV</t>
    </r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Nuitées, en %</t>
    </r>
  </si>
  <si>
    <t>Parahôtellerie: demande par grande région par type d'hébergement, de 2017 à 2018</t>
  </si>
  <si>
    <t xml:space="preserve">T2.3.2.2 </t>
  </si>
  <si>
    <t>Parahôtellerie: ventilation mensuelle des nuitées par type d'hébergement, de 2017 à 2018</t>
  </si>
  <si>
    <t>T2.3.3</t>
  </si>
  <si>
    <t>Parahôtellerie: durée de séjour par grande région par type d'hébergement, de 2017 à 2018</t>
  </si>
  <si>
    <t xml:space="preserve">T 2.3.5 </t>
  </si>
  <si>
    <t>Taux de croissance du produit intérieur brut réel, en %</t>
  </si>
  <si>
    <t xml:space="preserve">T 5.1 </t>
  </si>
  <si>
    <t xml:space="preserve">T 5.2 </t>
  </si>
  <si>
    <t>Source: SECO – Indice du climat de consommation</t>
  </si>
  <si>
    <t>Sources: OFS – Comptes nationaux, Eurostat</t>
  </si>
  <si>
    <t>Sources: OFS – Comptes nationaux</t>
  </si>
  <si>
    <t>Dépenses de consommation des ménages en Suisse</t>
  </si>
  <si>
    <t xml:space="preserve">T 5.3 a </t>
  </si>
  <si>
    <t>Dépenses restaurants et hôtels en comparaison européenne</t>
  </si>
  <si>
    <t xml:space="preserve">T 5.3 b </t>
  </si>
  <si>
    <t>Indice suisse des prix à la consommation</t>
  </si>
  <si>
    <t xml:space="preserve">T 5.4 </t>
  </si>
  <si>
    <t>Indice des prix à la consommation harmonisé</t>
  </si>
  <si>
    <t xml:space="preserve">T 5.5 </t>
  </si>
  <si>
    <t xml:space="preserve">T 5.6 </t>
  </si>
  <si>
    <t>Evolution des taux de change</t>
  </si>
  <si>
    <t xml:space="preserve">T 5.7 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</si>
  <si>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Remarque : à partir d’avril 2018, la Banque nationale suisse (BNS) utilise les cours moyens et non plus les cours d’achat. </t>
    </r>
  </si>
  <si>
    <t>T2.1.3</t>
  </si>
  <si>
    <t>Offre dans l'hôtellerie en 2018</t>
  </si>
  <si>
    <t>Statistiques de l'hébergement touristique</t>
  </si>
  <si>
    <t>Evolution de l'offre dans l'hôtellerie, de 2009 à 2018 et de 2017 à 2018</t>
  </si>
  <si>
    <t xml:space="preserve">T 2.2.2 </t>
  </si>
  <si>
    <t>Offre dans l'hôtellerie, en 2018</t>
  </si>
  <si>
    <t>Demande dans l'hôtellerie, de 2009 à 2018</t>
  </si>
  <si>
    <t>Evolution de la demande par continent et par principaux pays de provenance dans l'hôtellerie, de 2009 à 2018</t>
  </si>
  <si>
    <t>Part des nuitées par continent et par pays de provenance dans l'hôtellerie de 2009 à 2018</t>
  </si>
  <si>
    <t>Evolution de la demande par région touristique dans l'hôtellerie, de 2014 à 2018</t>
  </si>
  <si>
    <t>Durée de séjour dans l'hôtellerie, de 2009 à 2018</t>
  </si>
  <si>
    <t>Taux net d'occupation des chambres dans l'hôtellerie, de 2014 à 2018</t>
  </si>
  <si>
    <t>Evolution de la demande en Europe et dans les pays limitrophes de la Suisse dans les hôtels et établissements similaires, de 2017 à 2018</t>
  </si>
  <si>
    <t>Parahôtellerie: demande par pays de provenance des hôtes par type d'hébergement, de 2017 à 2018</t>
  </si>
  <si>
    <t xml:space="preserve">T2.3.2.1 </t>
  </si>
  <si>
    <t>T2.3.4</t>
  </si>
  <si>
    <t>Evolution de la demande en Europe et dans les pays limitrophes de la Suisse dans la parahôtellerie, de 2017 à 2018</t>
  </si>
  <si>
    <t>T 5.3</t>
  </si>
  <si>
    <t>Indice des niveaux de prix, en 2018</t>
  </si>
  <si>
    <t>Indicateurs économiques</t>
  </si>
  <si>
    <t>Comportement en matière de voyages de la population résidante suisse en 2018</t>
  </si>
  <si>
    <t>Indicateurs annuels du compte satellite du tourisme</t>
  </si>
  <si>
    <t>Dépenses de consommation des ménages en Suisse &amp; dépenses restaurants et hôtels en comparaison européenne</t>
  </si>
  <si>
    <t>2009-2018</t>
  </si>
  <si>
    <r>
      <t>100 Rouble (RUB)</t>
    </r>
    <r>
      <rPr>
        <vertAlign val="superscript"/>
        <sz val="8"/>
        <rFont val="Arial"/>
        <family val="2"/>
      </rPr>
      <t>1</t>
    </r>
  </si>
  <si>
    <r>
      <t>1 Euro (EUR)</t>
    </r>
    <r>
      <rPr>
        <vertAlign val="superscript"/>
        <sz val="8"/>
        <rFont val="Arial"/>
        <family val="2"/>
      </rPr>
      <t>1</t>
    </r>
  </si>
  <si>
    <r>
      <t>1 Livre sterling (GBP)</t>
    </r>
    <r>
      <rPr>
        <vertAlign val="superscript"/>
        <sz val="8"/>
        <rFont val="Arial"/>
        <family val="2"/>
      </rPr>
      <t>1</t>
    </r>
  </si>
  <si>
    <r>
      <t>1 Dollar (USD)</t>
    </r>
    <r>
      <rPr>
        <vertAlign val="superscript"/>
        <sz val="8"/>
        <rFont val="Arial"/>
        <family val="2"/>
      </rPr>
      <t>1</t>
    </r>
  </si>
  <si>
    <t>T3.1</t>
  </si>
  <si>
    <t>Voyages avec nuitées</t>
  </si>
  <si>
    <t>T3.2</t>
  </si>
  <si>
    <t>Voyages sans nuitée</t>
  </si>
  <si>
    <t>T4.1</t>
  </si>
  <si>
    <t>p</t>
  </si>
  <si>
    <t>p valeurs provisoires</t>
  </si>
  <si>
    <t>Valeur ajoutée brute du tourisme</t>
  </si>
  <si>
    <t>T4.2</t>
  </si>
  <si>
    <t>Demande touristique</t>
  </si>
  <si>
    <t>T4.3</t>
  </si>
  <si>
    <t>Emploi dans le tourisme</t>
  </si>
  <si>
    <t>Pour plus d'informations: Hébergement touristique</t>
  </si>
  <si>
    <t>Renseignement: Office fédéral de la statistique (OFS), Section Tourisme,+41 58 463 66 51</t>
  </si>
  <si>
    <t>Part des nuitées 2012 (en %)</t>
  </si>
  <si>
    <r>
      <t>Taux net de départ en pourcentage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en 2018</t>
    </r>
  </si>
  <si>
    <t>Taux (en %)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</si>
  <si>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Part de la population à partir de 6 ans qui a effectué au moins un voyage privé d'une nuit au minimum au cours de l'année d'enquête.</t>
    </r>
  </si>
  <si>
    <t xml:space="preserve">                          </t>
  </si>
  <si>
    <t>Voyages avec nuitées selon le sexe, l'âge et la région linguistique du domicile</t>
  </si>
  <si>
    <t xml:space="preserve">Nombre de voyages avec nuitées par personne </t>
  </si>
  <si>
    <t>En Suisse</t>
  </si>
  <si>
    <t>A l'étranger</t>
  </si>
  <si>
    <t>Sexe</t>
  </si>
  <si>
    <t>Hommes</t>
  </si>
  <si>
    <t>Femmes</t>
  </si>
  <si>
    <t>Age</t>
  </si>
  <si>
    <t>6-14 ans</t>
  </si>
  <si>
    <t>15-24 ans</t>
  </si>
  <si>
    <t>25-44 ans</t>
  </si>
  <si>
    <t>45-64 ans</t>
  </si>
  <si>
    <t>65 ans ou plus</t>
  </si>
  <si>
    <t>Domicile selon la région linguistique</t>
  </si>
  <si>
    <t>Suisse alémanique</t>
  </si>
  <si>
    <t>Suisse romande</t>
  </si>
  <si>
    <t>Suisse italienne</t>
  </si>
  <si>
    <t>population résidante suisse de 6 ans et plus</t>
  </si>
  <si>
    <t>Voyages avec nuitées selon la destination</t>
  </si>
  <si>
    <t>Nombre de voyages avec nuitées, en milliers</t>
  </si>
  <si>
    <t>Destination</t>
  </si>
  <si>
    <r>
      <t xml:space="preserve">France </t>
    </r>
    <r>
      <rPr>
        <vertAlign val="superscript"/>
        <sz val="8"/>
        <rFont val="Arial"/>
        <family val="2"/>
      </rPr>
      <t>1</t>
    </r>
  </si>
  <si>
    <r>
      <t xml:space="preserve">Europe méridionale orientale </t>
    </r>
    <r>
      <rPr>
        <vertAlign val="superscript"/>
        <sz val="8"/>
        <rFont val="Arial"/>
        <family val="2"/>
      </rPr>
      <t>2</t>
    </r>
  </si>
  <si>
    <r>
      <t xml:space="preserve">Europe méridionale occidentale </t>
    </r>
    <r>
      <rPr>
        <vertAlign val="superscript"/>
        <sz val="8"/>
        <rFont val="Arial"/>
        <family val="2"/>
      </rPr>
      <t>3</t>
    </r>
  </si>
  <si>
    <t>Autres pays d'Europe</t>
  </si>
  <si>
    <t>Autres pays du monde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</si>
  <si>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inclus les départements d'Outre-mer et Monaco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</si>
  <si>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Grèce, Turquie, Croatie, Bosnie-Herzégovine, Serbie, Albanie, Slovénie, Monténégro, Kosovo, Roumanie, Bulgarie, Macédoine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</si>
  <si>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Espagne, Portugal, Andorre, Gibraltar</t>
    </r>
  </si>
  <si>
    <t>Voyages avec nuitées selon la durée</t>
  </si>
  <si>
    <t>Durée du voyage</t>
  </si>
  <si>
    <t>1 nuitée</t>
  </si>
  <si>
    <t>2 nuitées</t>
  </si>
  <si>
    <t>3 nuitées</t>
  </si>
  <si>
    <t>4-7 nuitées</t>
  </si>
  <si>
    <t>8-14 nuitées</t>
  </si>
  <si>
    <t>Plus de 14 nuitées</t>
  </si>
  <si>
    <t>Voyages avec nuitées selon le mode d'hébergement et le moyen de transport principal, en 2018</t>
  </si>
  <si>
    <t>En Suisse 1–3 nuitées</t>
  </si>
  <si>
    <t>En Suisse
4 nuitées ou plus</t>
  </si>
  <si>
    <t>A l'étranger 1–3 nuitées</t>
  </si>
  <si>
    <t>A l'étranger 4 nuitées ou plus</t>
  </si>
  <si>
    <t>Mode d'hébergement</t>
  </si>
  <si>
    <t>Hôtels et établissements de cure</t>
  </si>
  <si>
    <r>
      <t>Parahôtellerie</t>
    </r>
    <r>
      <rPr>
        <vertAlign val="superscript"/>
        <sz val="8"/>
        <rFont val="Arial"/>
        <family val="2"/>
      </rPr>
      <t xml:space="preserve"> 1</t>
    </r>
  </si>
  <si>
    <t>Chez des amis ou des parents</t>
  </si>
  <si>
    <t>Propre logement de vacances, logement de vacances gratuit</t>
  </si>
  <si>
    <r>
      <t>Autres</t>
    </r>
    <r>
      <rPr>
        <vertAlign val="superscript"/>
        <sz val="8"/>
        <rFont val="Arial"/>
        <family val="2"/>
      </rPr>
      <t xml:space="preserve"> 2</t>
    </r>
  </si>
  <si>
    <t>Inconnu</t>
  </si>
  <si>
    <t>…</t>
  </si>
  <si>
    <t>Moyen de transport principal</t>
  </si>
  <si>
    <r>
      <t xml:space="preserve">Transport individuel motorisé </t>
    </r>
    <r>
      <rPr>
        <vertAlign val="superscript"/>
        <sz val="8"/>
        <rFont val="Arial"/>
        <family val="2"/>
      </rPr>
      <t>3</t>
    </r>
  </si>
  <si>
    <r>
      <t>Transports publics terrestres</t>
    </r>
    <r>
      <rPr>
        <vertAlign val="superscript"/>
        <sz val="8"/>
        <rFont val="Arial"/>
        <family val="2"/>
      </rPr>
      <t xml:space="preserve"> 4</t>
    </r>
  </si>
  <si>
    <t>Avion</t>
  </si>
  <si>
    <r>
      <t xml:space="preserve">Autres </t>
    </r>
    <r>
      <rPr>
        <vertAlign val="superscript"/>
        <sz val="8"/>
        <rFont val="Arial"/>
        <family val="2"/>
      </rPr>
      <t>5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</si>
  <si>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logements de vacances loués, camping, hébergement collectif, auberge de jeunesse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</si>
  <si>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autres modes d'hébergement (p.ex. bateau)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</si>
  <si>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voiture, moto, vélomoteur, camping-car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</si>
  <si>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train, bus, car postal, tram, métro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</si>
  <si>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à pied, bateau, vélo, taxi, autocar, autres</t>
    </r>
  </si>
  <si>
    <t>Comparaison avec les pays limitrophes, en 2018</t>
  </si>
  <si>
    <t>Nombre de voyages privés avec nuitées selon le pays de résidence, en milliers</t>
  </si>
  <si>
    <t>Domestique</t>
  </si>
  <si>
    <t>population résidante de 15 ans et plus</t>
  </si>
  <si>
    <t>Evolution temporelle des voyages avec nuitées par personne selon la durée</t>
  </si>
  <si>
    <t>Nombres de voyages avec nuitées par personne</t>
  </si>
  <si>
    <t>Durée 1-3 nuitées</t>
  </si>
  <si>
    <t>Durée 4 nuitées ou plus</t>
  </si>
  <si>
    <t>population résidante suisse de 15 ans et plus</t>
  </si>
  <si>
    <t>Pour plus d'informations: Comportement en matière de voyages</t>
  </si>
  <si>
    <t>Sources: OFS - Comportement en matière de voyages, Eurostat</t>
  </si>
  <si>
    <t>Nombre de voyages sans nuitée, en milliers</t>
  </si>
  <si>
    <t>dont en Suisse</t>
  </si>
  <si>
    <t>Motif principal du voyage</t>
  </si>
  <si>
    <t>Vacances, détente et loisirs</t>
  </si>
  <si>
    <t>Visite à des parents ou des amis</t>
  </si>
  <si>
    <t>Raisons professionnelles</t>
  </si>
  <si>
    <t>Autres</t>
  </si>
  <si>
    <t>Evolution temporelle des voyages sans nuitée</t>
  </si>
  <si>
    <t>Nombre de voyages sans nuitée par personne</t>
  </si>
  <si>
    <t>Nombre de voyages par personne</t>
  </si>
  <si>
    <t>reisen@bfs.admin.ch</t>
  </si>
  <si>
    <t>2016–2017</t>
  </si>
  <si>
    <t xml:space="preserve">2017–2018 </t>
  </si>
  <si>
    <t xml:space="preserve">2015–2018 </t>
  </si>
  <si>
    <t>à prix courants, 
en mio. de fr.</t>
  </si>
  <si>
    <t>évolution
en %</t>
  </si>
  <si>
    <t>A.1 Produits caractéristiques du tourisme</t>
  </si>
  <si>
    <t>1 - Hébergement</t>
  </si>
  <si>
    <t>dont: à l'hôtel</t>
  </si>
  <si>
    <t>2 - Restauration</t>
  </si>
  <si>
    <t>3 - Transport de voyageurs</t>
  </si>
  <si>
    <t>dont: funiculaires, téléphériques, remontées mécaniques</t>
  </si>
  <si>
    <t>dont: transport aérien</t>
  </si>
  <si>
    <t>5 - Culture</t>
  </si>
  <si>
    <t>6 - Services de loisirs et de divertissements</t>
  </si>
  <si>
    <t>7 - Services touristiques divers</t>
  </si>
  <si>
    <t>A.2 Produits connexes au tourisme</t>
  </si>
  <si>
    <t>en équivalents plein temps</t>
  </si>
  <si>
    <t>Pour plus d'informations: Indicateurs du compte satellite du tourisme</t>
  </si>
  <si>
    <t>Renseignements: Office fédéral de la statistique, section Comptes nationaux, 058 463 60 11</t>
  </si>
  <si>
    <t>Source: OFS - Tourisme, Aspects monétaires, Indicateurs annuels du compte satellite de tourisme</t>
  </si>
  <si>
    <t>info.vgr-cn@bfs.admin.ch</t>
  </si>
  <si>
    <t>Pour plus d'informations: Hôtellerie</t>
  </si>
  <si>
    <t>Pour plus d'informations: Produit intérieur brut</t>
  </si>
  <si>
    <t xml:space="preserve">Renseignement: Office fédéral de la statistique (OFS), Section Comptes nationaux,+41 58 467 34 86 </t>
  </si>
  <si>
    <t>Pour plus d'informations: Indice du climat de consommation</t>
  </si>
  <si>
    <t>Pour plus d'informations: Indice suisse des prix à la consommation</t>
  </si>
  <si>
    <t>Renseignement: Office fédéral de la statistique (OFS), Section Prix</t>
  </si>
  <si>
    <t>LIK@bfs.admin.ch</t>
  </si>
  <si>
    <t>Pour plus d'informations: Indice des prix à la consommation harmonisé</t>
  </si>
  <si>
    <t>Pour plus d'informations: Banque nationale suisse, portail de données</t>
  </si>
  <si>
    <t>2,3 p</t>
  </si>
  <si>
    <t>1,7 p</t>
  </si>
  <si>
    <t>Parahôtellerie: ventilation mensuelle des nuitées par type d'hébergement, de 2016 à 2018</t>
  </si>
  <si>
    <t>Parahôtellerie: demande par grande région par type d'hébergement, de 2016 à 2018</t>
  </si>
  <si>
    <t>Parahôtellerie: durée de séjour par grande région par type d'hébergement, de 2016 à 2018</t>
  </si>
  <si>
    <t>Parahôtellerie: demande par pays de provenance des hôtes par type d'hébergement, de 2016 à 2018</t>
  </si>
  <si>
    <t>Evolution des nuitées en Europe et dans les pays limitrophes de la Suisse dans les hôtels et établissements similaires, de 2017 à 2018</t>
  </si>
  <si>
    <t>Sources: OFS – Statistique de l'hébergement touristique (HESTA); Eurostat</t>
  </si>
  <si>
    <t>Evolution des nuitées en Europe et dans les pays limitrophes de la Suisse dans la parahôtellerie, de 2017 à 2018</t>
  </si>
  <si>
    <t>Renseignements: Office fédéral de la statistique, section Mobilité, +41 58 463 64 68</t>
  </si>
  <si>
    <r>
      <t>Période de départ du voyage</t>
    </r>
    <r>
      <rPr>
        <vertAlign val="superscript"/>
        <sz val="8"/>
        <rFont val="Arial"/>
        <family val="2"/>
      </rPr>
      <t>1</t>
    </r>
  </si>
  <si>
    <t>Mois d'hiver</t>
  </si>
  <si>
    <t>Mois d'été</t>
  </si>
  <si>
    <t>Source: OFS - Comportement en matière de voyages</t>
  </si>
  <si>
    <t xml:space="preserve">Valeur ajoutée brute du tourisme </t>
  </si>
  <si>
    <t xml:space="preserve">Demande touristique </t>
  </si>
  <si>
    <t xml:space="preserve">T4.2 </t>
  </si>
  <si>
    <t xml:space="preserve">Emplois dans le tourisme </t>
  </si>
  <si>
    <t xml:space="preserve">T4.3 </t>
  </si>
  <si>
    <t>T 3.1</t>
  </si>
  <si>
    <t xml:space="preserve">Voyages avec nuitées </t>
  </si>
  <si>
    <t xml:space="preserve">T 3.2 </t>
  </si>
  <si>
    <t>Source: Banque nationale suisse (BNS)</t>
  </si>
  <si>
    <t>Francs suisses (CHF) (CHF)</t>
  </si>
  <si>
    <t>1) Valeurs révisées</t>
  </si>
  <si>
    <t>2) Valeurs provisoires</t>
  </si>
  <si>
    <t>2016 1)</t>
  </si>
  <si>
    <t>2017 1)</t>
  </si>
  <si>
    <t>2018 2)</t>
  </si>
  <si>
    <t>Voyages sans nuitée selon le motif et la saison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</si>
  <si>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La saison touristique d'hiver comprend les mois de novembre à avril ; celle d'été, les mois de mai à octobre.</t>
    </r>
  </si>
  <si>
    <t>4 - Services d'agences, de voyagistes et de tour operators</t>
  </si>
  <si>
    <t>A. Produits spécifiques au tourisme</t>
  </si>
  <si>
    <t>B. Produits non spécifiques au tourisme</t>
  </si>
  <si>
    <t>info-tour@bfs.admin.ch</t>
  </si>
  <si>
    <t>La statistique suisse du tourisme : numéro OFS: 1072-1800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</si>
</sst>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,##0.0"/>
    <numFmt numFmtId="167" formatCode="#\ ###\ ###\ ##0"/>
    <numFmt numFmtId="168" formatCode="#,##0_ ;[Red]\-#,##0\ "/>
    <numFmt numFmtId="169" formatCode="#,##0.0_ ;[Red]\-#,##0.0\ "/>
    <numFmt numFmtId="170" formatCode="#,##0.0_ ;\-#,##0.0\ "/>
    <numFmt numFmtId="171" formatCode="0.0%"/>
    <numFmt numFmtId="172" formatCode="#,###,##0__;\–#,###,##0__;\–__;@__\ "/>
    <numFmt numFmtId="173" formatCode="_ * #,##0_ ;_ * \-#,##0_ ;_ * &quot;-&quot;??_ ;_ @_ "/>
    <numFmt numFmtId="174" formatCode="#,###,##0__;\-#,###,##0__;0__;@__"/>
    <numFmt numFmtId="175" formatCode="#,###,##0.00__;\-#,###,##0.00__;0.00__;@__"/>
    <numFmt numFmtId="176" formatCode="#,###,##0.0__;\-#,###,##0.0__;0.0__;@__"/>
    <numFmt numFmtId="177" formatCode="#\ ###\ ##0.0__;\–#\ ###\ ##0.0__;\–__;@__\ "/>
    <numFmt numFmtId="178" formatCode="#######\ ###\ ##0.0__;\–#######\ ###\ ##0.0__;\–__;@__\ "/>
    <numFmt numFmtId="179" formatCode="#,##0.0;\-#,##0.0;0.0;\ \ \ @"/>
    <numFmt numFmtId="180" formatCode="#,##0;\-#,##0;0;\ \ \ @"/>
    <numFmt numFmtId="181" formatCode="##\ ###\ ##0.0__;\–##\ ###\ ##0.0__;\–__;@__\ "/>
    <numFmt numFmtId="182" formatCode="#\ ###\ ##0__;\–#\ ###\ ##0__;0__;@__\ "/>
    <numFmt numFmtId="183" formatCode="###\ ###\ ###"/>
    <numFmt numFmtId="184" formatCode="####\ ###\ ##0.0__;\–####\ ###\ ##0.0__;\–__;@__\ "/>
    <numFmt numFmtId="185" formatCode="###\ ###\ ##0.0__;\–###\ ###\ ##0.0__;\–__;@__\ "/>
    <numFmt numFmtId="186" formatCode="#,###,##0.0____;\-#,###,##0.0____;0.0____;@____"/>
    <numFmt numFmtId="187" formatCode="#\ ###\ ##0__;\-#\ ###\ ##0__;\-\-\-__;@__"/>
  </numFmts>
  <fonts count="82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Helvetica 55 Roman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b/>
      <i/>
      <sz val="8"/>
      <name val="Arial"/>
      <family val="2"/>
    </font>
    <font>
      <vertAlign val="superscript"/>
      <sz val="8"/>
      <name val="Arial Narrow"/>
      <family val="2"/>
    </font>
    <font>
      <sz val="11"/>
      <color theme="1"/>
      <name val="Arial"/>
      <family val="2"/>
    </font>
    <font>
      <u/>
      <sz val="10"/>
      <color indexed="12"/>
      <name val="MS Sans Serif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8"/>
      <color rgb="FF7030A0"/>
      <name val="Arial"/>
      <family val="2"/>
    </font>
    <font>
      <sz val="10"/>
      <color rgb="FF7030A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color rgb="FFFF0000"/>
      <name val="Arial"/>
      <family val="2"/>
    </font>
    <font>
      <b/>
      <sz val="9"/>
      <color rgb="FF7030A0"/>
      <name val="Arial"/>
      <family val="2"/>
    </font>
    <font>
      <b/>
      <sz val="9"/>
      <color indexed="10"/>
      <name val="Arial"/>
      <family val="2"/>
    </font>
    <font>
      <b/>
      <sz val="8"/>
      <color rgb="FFFF0000"/>
      <name val="Arial"/>
      <family val="2"/>
    </font>
    <font>
      <sz val="8"/>
      <color rgb="FF92D050"/>
      <name val="Arial"/>
      <family val="2"/>
    </font>
    <font>
      <b/>
      <sz val="8"/>
      <color rgb="FF000000"/>
      <name val="Arial"/>
      <family val="2"/>
    </font>
    <font>
      <i/>
      <sz val="9"/>
      <name val="Arial"/>
      <family val="2"/>
    </font>
    <font>
      <sz val="8"/>
      <color rgb="FF333333"/>
      <name val="Arial"/>
      <family val="2"/>
    </font>
    <font>
      <b/>
      <sz val="8"/>
      <color rgb="FF333333"/>
      <name val="Arial"/>
      <family val="2"/>
    </font>
    <font>
      <b/>
      <sz val="10"/>
      <color indexed="8"/>
      <name val="Arial"/>
      <family val="2"/>
    </font>
    <font>
      <i/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9"/>
      <color theme="1"/>
      <name val="Arial"/>
      <family val="2"/>
    </font>
    <font>
      <sz val="8"/>
      <color rgb="FF00B050"/>
      <name val="Arial"/>
      <family val="2"/>
    </font>
    <font>
      <u/>
      <sz val="10"/>
      <color theme="10"/>
      <name val="Arial"/>
      <family val="2"/>
    </font>
    <font>
      <sz val="11"/>
      <color rgb="FF1F497D"/>
      <name val="Calibri"/>
      <family val="2"/>
    </font>
    <font>
      <u/>
      <sz val="8"/>
      <color theme="10"/>
      <name val="Arial"/>
      <family val="2"/>
    </font>
    <font>
      <b/>
      <sz val="10"/>
      <name val="Arial"/>
      <family val="2"/>
    </font>
    <font>
      <b/>
      <vertAlign val="superscript"/>
      <sz val="9"/>
      <name val="Arial"/>
      <family val="2"/>
    </font>
    <font>
      <u/>
      <sz val="10"/>
      <color theme="10"/>
      <name val="Arial"/>
      <family val="2"/>
    </font>
    <font>
      <sz val="8"/>
      <color rgb="FF000000"/>
      <name val="Arial"/>
      <family val="2"/>
    </font>
    <font>
      <b/>
      <sz val="12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rgb="FF000014"/>
      </patternFill>
    </fill>
    <fill>
      <patternFill patternType="solid">
        <fgColor theme="0"/>
        <bgColor rgb="FF000014"/>
      </patternFill>
    </fill>
    <fill>
      <patternFill patternType="solid">
        <fgColor rgb="FFE8EAF7"/>
        <bgColor indexed="64"/>
      </patternFill>
    </fill>
    <fill>
      <patternFill patternType="solid">
        <fgColor rgb="FFE8EAF7"/>
        <bgColor indexed="9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</fills>
  <borders count="10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6">
    <xf numFmtId="0" fontId="0" fillId="0" borderId="0"/>
    <xf numFmtId="9" fontId="15" fillId="0" borderId="0" applyFont="0" applyFill="0" applyBorder="0" applyAlignment="0" applyProtection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/>
    <xf numFmtId="16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5" fillId="0" borderId="0"/>
    <xf numFmtId="0" fontId="15" fillId="0" borderId="0"/>
    <xf numFmtId="0" fontId="28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9" fontId="29" fillId="0" borderId="0" applyFont="0" applyFill="0" applyBorder="0" applyAlignment="0" applyProtection="0"/>
    <xf numFmtId="0" fontId="11" fillId="0" borderId="0"/>
    <xf numFmtId="164" fontId="15" fillId="0" borderId="0" applyFont="0" applyFill="0" applyBorder="0" applyAlignment="0" applyProtection="0"/>
    <xf numFmtId="0" fontId="30" fillId="0" borderId="0"/>
    <xf numFmtId="164" fontId="3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5" fillId="6" borderId="0" applyNumberFormat="0" applyBorder="0" applyAlignment="0" applyProtection="0"/>
    <xf numFmtId="0" fontId="36" fillId="7" borderId="0" applyNumberFormat="0" applyBorder="0" applyAlignment="0" applyProtection="0"/>
    <xf numFmtId="0" fontId="37" fillId="8" borderId="0" applyNumberFormat="0" applyBorder="0" applyAlignment="0" applyProtection="0"/>
    <xf numFmtId="0" fontId="38" fillId="9" borderId="16" applyNumberFormat="0" applyAlignment="0" applyProtection="0"/>
    <xf numFmtId="0" fontId="39" fillId="10" borderId="17" applyNumberFormat="0" applyAlignment="0" applyProtection="0"/>
    <xf numFmtId="0" fontId="40" fillId="10" borderId="16" applyNumberFormat="0" applyAlignment="0" applyProtection="0"/>
    <xf numFmtId="0" fontId="41" fillId="0" borderId="18" applyNumberFormat="0" applyFill="0" applyAlignment="0" applyProtection="0"/>
    <xf numFmtId="0" fontId="42" fillId="11" borderId="19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46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46" fillId="32" borderId="0" applyNumberFormat="0" applyBorder="0" applyAlignment="0" applyProtection="0"/>
    <xf numFmtId="0" fontId="46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46" fillId="36" borderId="0" applyNumberFormat="0" applyBorder="0" applyAlignment="0" applyProtection="0"/>
    <xf numFmtId="0" fontId="10" fillId="0" borderId="0"/>
    <xf numFmtId="0" fontId="10" fillId="12" borderId="20" applyNumberFormat="0" applyFont="0" applyAlignment="0" applyProtection="0"/>
    <xf numFmtId="0" fontId="15" fillId="0" borderId="0"/>
    <xf numFmtId="9" fontId="15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15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164" fontId="30" fillId="0" borderId="0" applyFont="0" applyFill="0" applyBorder="0" applyAlignment="0" applyProtection="0"/>
    <xf numFmtId="0" fontId="5" fillId="0" borderId="0"/>
    <xf numFmtId="0" fontId="28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3" fillId="0" borderId="0"/>
    <xf numFmtId="0" fontId="70" fillId="0" borderId="0"/>
    <xf numFmtId="0" fontId="28" fillId="0" borderId="0"/>
    <xf numFmtId="0" fontId="7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3" fillId="0" borderId="0"/>
    <xf numFmtId="0" fontId="74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906">
    <xf numFmtId="0" fontId="0" fillId="0" borderId="0" xfId="0"/>
    <xf numFmtId="3" fontId="19" fillId="2" borderId="0" xfId="0" applyNumberFormat="1" applyFont="1" applyFill="1" applyBorder="1" applyAlignment="1"/>
    <xf numFmtId="0" fontId="17" fillId="2" borderId="0" xfId="0" applyFont="1" applyFill="1" applyBorder="1" applyAlignment="1"/>
    <xf numFmtId="0" fontId="16" fillId="2" borderId="0" xfId="0" applyFont="1" applyFill="1"/>
    <xf numFmtId="0" fontId="15" fillId="2" borderId="0" xfId="0" applyFont="1" applyFill="1"/>
    <xf numFmtId="0" fontId="0" fillId="2" borderId="0" xfId="0" applyFill="1"/>
    <xf numFmtId="165" fontId="16" fillId="2" borderId="0" xfId="0" applyNumberFormat="1" applyFont="1" applyFill="1" applyBorder="1"/>
    <xf numFmtId="0" fontId="18" fillId="3" borderId="0" xfId="0" applyFont="1" applyFill="1" applyBorder="1" applyAlignment="1">
      <alignment horizontal="left" vertical="center"/>
    </xf>
    <xf numFmtId="165" fontId="15" fillId="2" borderId="0" xfId="0" applyNumberFormat="1" applyFont="1" applyFill="1"/>
    <xf numFmtId="0" fontId="18" fillId="2" borderId="0" xfId="0" applyFont="1" applyFill="1"/>
    <xf numFmtId="0" fontId="0" fillId="2" borderId="0" xfId="0" applyFill="1" applyAlignment="1">
      <alignment horizontal="left"/>
    </xf>
    <xf numFmtId="167" fontId="20" fillId="3" borderId="0" xfId="0" applyNumberFormat="1" applyFont="1" applyFill="1" applyBorder="1" applyAlignment="1">
      <alignment horizontal="right" vertical="center"/>
    </xf>
    <xf numFmtId="0" fontId="0" fillId="2" borderId="0" xfId="0" applyFill="1" applyAlignment="1"/>
    <xf numFmtId="0" fontId="15" fillId="2" borderId="0" xfId="12" applyFill="1"/>
    <xf numFmtId="0" fontId="16" fillId="2" borderId="0" xfId="12" applyNumberFormat="1" applyFont="1" applyFill="1" applyBorder="1" applyAlignment="1"/>
    <xf numFmtId="0" fontId="16" fillId="2" borderId="0" xfId="12" applyFont="1" applyFill="1"/>
    <xf numFmtId="0" fontId="19" fillId="3" borderId="8" xfId="0" applyFont="1" applyFill="1" applyBorder="1" applyAlignment="1">
      <alignment horizontal="left" vertical="center"/>
    </xf>
    <xf numFmtId="0" fontId="16" fillId="2" borderId="8" xfId="3" applyFont="1" applyFill="1" applyBorder="1"/>
    <xf numFmtId="0" fontId="16" fillId="2" borderId="0" xfId="12" applyFont="1" applyFill="1" applyBorder="1"/>
    <xf numFmtId="0" fontId="15" fillId="0" borderId="0" xfId="10"/>
    <xf numFmtId="167" fontId="20" fillId="2" borderId="0" xfId="0" applyNumberFormat="1" applyFont="1" applyFill="1" applyBorder="1" applyAlignment="1">
      <alignment horizontal="right" vertical="center"/>
    </xf>
    <xf numFmtId="168" fontId="22" fillId="2" borderId="0" xfId="0" applyNumberFormat="1" applyFont="1" applyFill="1" applyBorder="1" applyAlignment="1"/>
    <xf numFmtId="169" fontId="22" fillId="2" borderId="0" xfId="0" applyNumberFormat="1" applyFont="1" applyFill="1" applyBorder="1" applyAlignment="1"/>
    <xf numFmtId="170" fontId="22" fillId="2" borderId="0" xfId="0" applyNumberFormat="1" applyFont="1" applyFill="1" applyBorder="1" applyAlignment="1"/>
    <xf numFmtId="170" fontId="24" fillId="2" borderId="0" xfId="0" applyNumberFormat="1" applyFont="1" applyFill="1" applyBorder="1" applyAlignment="1"/>
    <xf numFmtId="3" fontId="16" fillId="2" borderId="0" xfId="0" applyNumberFormat="1" applyFont="1" applyFill="1"/>
    <xf numFmtId="0" fontId="16" fillId="3" borderId="11" xfId="0" applyFont="1" applyFill="1" applyBorder="1" applyAlignment="1">
      <alignment horizontal="left"/>
    </xf>
    <xf numFmtId="0" fontId="16" fillId="3" borderId="5" xfId="0" applyFont="1" applyFill="1" applyBorder="1" applyAlignment="1">
      <alignment horizontal="left"/>
    </xf>
    <xf numFmtId="4" fontId="23" fillId="4" borderId="0" xfId="0" applyNumberFormat="1" applyFont="1" applyFill="1"/>
    <xf numFmtId="2" fontId="16" fillId="2" borderId="0" xfId="0" applyNumberFormat="1" applyFont="1" applyFill="1" applyBorder="1"/>
    <xf numFmtId="3" fontId="16" fillId="2" borderId="0" xfId="0" applyNumberFormat="1" applyFont="1" applyFill="1" applyBorder="1"/>
    <xf numFmtId="172" fontId="16" fillId="2" borderId="0" xfId="0" applyNumberFormat="1" applyFont="1" applyFill="1" applyBorder="1" applyAlignment="1">
      <alignment horizontal="right"/>
    </xf>
    <xf numFmtId="3" fontId="0" fillId="0" borderId="0" xfId="0" applyNumberFormat="1"/>
    <xf numFmtId="0" fontId="28" fillId="0" borderId="0" xfId="78"/>
    <xf numFmtId="3" fontId="16" fillId="4" borderId="0" xfId="0" applyNumberFormat="1" applyFont="1" applyFill="1" applyBorder="1"/>
    <xf numFmtId="3" fontId="16" fillId="3" borderId="0" xfId="0" applyNumberFormat="1" applyFont="1" applyFill="1" applyBorder="1" applyAlignment="1">
      <alignment horizontal="left" wrapText="1"/>
    </xf>
    <xf numFmtId="0" fontId="16" fillId="4" borderId="4" xfId="0" applyFont="1" applyFill="1" applyBorder="1"/>
    <xf numFmtId="3" fontId="16" fillId="4" borderId="22" xfId="0" applyNumberFormat="1" applyFont="1" applyFill="1" applyBorder="1"/>
    <xf numFmtId="0" fontId="48" fillId="2" borderId="0" xfId="0" applyFont="1" applyFill="1"/>
    <xf numFmtId="3" fontId="47" fillId="4" borderId="0" xfId="0" applyNumberFormat="1" applyFont="1" applyFill="1" applyBorder="1"/>
    <xf numFmtId="0" fontId="16" fillId="5" borderId="0" xfId="0" applyFont="1" applyFill="1" applyBorder="1" applyAlignment="1">
      <alignment vertical="center"/>
    </xf>
    <xf numFmtId="1" fontId="16" fillId="2" borderId="0" xfId="0" applyNumberFormat="1" applyFont="1" applyFill="1" applyBorder="1" applyAlignment="1"/>
    <xf numFmtId="0" fontId="23" fillId="2" borderId="0" xfId="0" applyFont="1" applyFill="1" applyBorder="1" applyAlignment="1"/>
    <xf numFmtId="0" fontId="25" fillId="2" borderId="0" xfId="0" applyFont="1" applyFill="1" applyBorder="1" applyAlignment="1"/>
    <xf numFmtId="0" fontId="16" fillId="2" borderId="11" xfId="0" applyFont="1" applyFill="1" applyBorder="1" applyAlignment="1"/>
    <xf numFmtId="0" fontId="16" fillId="2" borderId="10" xfId="0" applyFont="1" applyFill="1" applyBorder="1" applyAlignment="1"/>
    <xf numFmtId="2" fontId="16" fillId="5" borderId="34" xfId="0" applyNumberFormat="1" applyFont="1" applyFill="1" applyBorder="1" applyAlignment="1">
      <alignment horizontal="right"/>
    </xf>
    <xf numFmtId="2" fontId="16" fillId="5" borderId="0" xfId="0" applyNumberFormat="1" applyFont="1" applyFill="1" applyBorder="1" applyAlignment="1">
      <alignment horizontal="right"/>
    </xf>
    <xf numFmtId="2" fontId="16" fillId="5" borderId="0" xfId="0" applyNumberFormat="1" applyFont="1" applyFill="1" applyBorder="1" applyAlignment="1">
      <alignment horizontal="right" vertical="center"/>
    </xf>
    <xf numFmtId="0" fontId="16" fillId="2" borderId="36" xfId="0" applyFont="1" applyFill="1" applyBorder="1" applyAlignment="1"/>
    <xf numFmtId="0" fontId="16" fillId="0" borderId="0" xfId="78" applyFont="1"/>
    <xf numFmtId="0" fontId="49" fillId="2" borderId="0" xfId="79" applyFont="1" applyFill="1"/>
    <xf numFmtId="0" fontId="4" fillId="0" borderId="0" xfId="79"/>
    <xf numFmtId="0" fontId="49" fillId="2" borderId="5" xfId="79" applyFont="1" applyFill="1" applyBorder="1" applyAlignment="1">
      <alignment vertical="top" wrapText="1"/>
    </xf>
    <xf numFmtId="0" fontId="49" fillId="0" borderId="0" xfId="79" applyFont="1"/>
    <xf numFmtId="0" fontId="49" fillId="2" borderId="11" xfId="79" applyFont="1" applyFill="1" applyBorder="1" applyAlignment="1">
      <alignment vertical="top" wrapText="1"/>
    </xf>
    <xf numFmtId="10" fontId="49" fillId="2" borderId="11" xfId="80" applyNumberFormat="1" applyFont="1" applyFill="1" applyBorder="1" applyAlignment="1">
      <alignment vertical="top" wrapText="1"/>
    </xf>
    <xf numFmtId="171" fontId="49" fillId="2" borderId="0" xfId="80" applyNumberFormat="1" applyFont="1" applyFill="1" applyBorder="1" applyAlignment="1">
      <alignment horizontal="center" vertical="center"/>
    </xf>
    <xf numFmtId="0" fontId="16" fillId="3" borderId="5" xfId="79" applyFont="1" applyFill="1" applyBorder="1" applyAlignment="1">
      <alignment vertical="top" wrapText="1"/>
    </xf>
    <xf numFmtId="10" fontId="49" fillId="2" borderId="5" xfId="80" applyNumberFormat="1" applyFont="1" applyFill="1" applyBorder="1" applyAlignment="1">
      <alignment horizontal="left" vertical="top"/>
    </xf>
    <xf numFmtId="0" fontId="16" fillId="3" borderId="5" xfId="79" applyFont="1" applyFill="1" applyBorder="1" applyAlignment="1">
      <alignment horizontal="left" vertical="top" wrapText="1"/>
    </xf>
    <xf numFmtId="0" fontId="49" fillId="2" borderId="33" xfId="79" applyFont="1" applyFill="1" applyBorder="1" applyAlignment="1">
      <alignment vertical="top" wrapText="1"/>
    </xf>
    <xf numFmtId="10" fontId="49" fillId="2" borderId="33" xfId="80" applyNumberFormat="1" applyFont="1" applyFill="1" applyBorder="1" applyAlignment="1">
      <alignment vertical="top" wrapText="1"/>
    </xf>
    <xf numFmtId="0" fontId="49" fillId="2" borderId="35" xfId="79" applyFont="1" applyFill="1" applyBorder="1" applyAlignment="1">
      <alignment vertical="top" wrapText="1"/>
    </xf>
    <xf numFmtId="0" fontId="49" fillId="0" borderId="5" xfId="79" applyFont="1" applyBorder="1"/>
    <xf numFmtId="0" fontId="49" fillId="2" borderId="0" xfId="79" applyFont="1" applyFill="1" applyBorder="1" applyAlignment="1">
      <alignment horizontal="left"/>
    </xf>
    <xf numFmtId="173" fontId="49" fillId="2" borderId="0" xfId="81" applyNumberFormat="1" applyFont="1" applyFill="1" applyBorder="1" applyAlignment="1">
      <alignment horizontal="right"/>
    </xf>
    <xf numFmtId="0" fontId="4" fillId="0" borderId="0" xfId="82"/>
    <xf numFmtId="0" fontId="16" fillId="5" borderId="0" xfId="10" applyFont="1" applyFill="1" applyBorder="1" applyAlignment="1"/>
    <xf numFmtId="0" fontId="16" fillId="3" borderId="5" xfId="82" applyFont="1" applyFill="1" applyBorder="1" applyAlignment="1">
      <alignment horizontal="left" vertical="center" wrapText="1"/>
    </xf>
    <xf numFmtId="0" fontId="16" fillId="2" borderId="5" xfId="82" applyFont="1" applyFill="1" applyBorder="1" applyAlignment="1">
      <alignment horizontal="right"/>
    </xf>
    <xf numFmtId="0" fontId="50" fillId="2" borderId="0" xfId="79" applyFont="1" applyFill="1"/>
    <xf numFmtId="0" fontId="49" fillId="2" borderId="5" xfId="79" applyFont="1" applyFill="1" applyBorder="1"/>
    <xf numFmtId="0" fontId="4" fillId="2" borderId="0" xfId="79" applyFill="1"/>
    <xf numFmtId="167" fontId="16" fillId="2" borderId="0" xfId="0" applyNumberFormat="1" applyFont="1" applyFill="1" applyBorder="1" applyAlignment="1">
      <alignment horizontal="right" vertical="center"/>
    </xf>
    <xf numFmtId="1" fontId="20" fillId="2" borderId="0" xfId="0" applyNumberFormat="1" applyFont="1" applyFill="1" applyBorder="1" applyAlignment="1">
      <alignment horizontal="left" vertical="center"/>
    </xf>
    <xf numFmtId="1" fontId="20" fillId="2" borderId="23" xfId="0" applyNumberFormat="1" applyFont="1" applyFill="1" applyBorder="1" applyAlignment="1">
      <alignment horizontal="left" vertical="center"/>
    </xf>
    <xf numFmtId="0" fontId="28" fillId="0" borderId="0" xfId="0" applyFont="1"/>
    <xf numFmtId="0" fontId="54" fillId="2" borderId="0" xfId="0" applyFont="1" applyFill="1" applyAlignment="1">
      <alignment horizontal="left"/>
    </xf>
    <xf numFmtId="0" fontId="54" fillId="0" borderId="0" xfId="0" applyFont="1" applyAlignment="1">
      <alignment horizontal="right"/>
    </xf>
    <xf numFmtId="0" fontId="16" fillId="0" borderId="0" xfId="0" applyFont="1"/>
    <xf numFmtId="0" fontId="16" fillId="0" borderId="0" xfId="10" applyFont="1"/>
    <xf numFmtId="0" fontId="16" fillId="2" borderId="0" xfId="0" applyFont="1" applyFill="1" applyBorder="1" applyAlignment="1">
      <alignment horizontal="left" indent="2"/>
    </xf>
    <xf numFmtId="0" fontId="16" fillId="2" borderId="48" xfId="0" applyFont="1" applyFill="1" applyBorder="1" applyAlignment="1">
      <alignment horizontal="left" indent="2"/>
    </xf>
    <xf numFmtId="0" fontId="19" fillId="37" borderId="0" xfId="0" applyFont="1" applyFill="1" applyBorder="1"/>
    <xf numFmtId="0" fontId="16" fillId="0" borderId="43" xfId="0" applyFont="1" applyBorder="1"/>
    <xf numFmtId="0" fontId="16" fillId="39" borderId="0" xfId="0" applyFont="1" applyFill="1" applyBorder="1" applyAlignment="1">
      <alignment horizontal="left" indent="1"/>
    </xf>
    <xf numFmtId="0" fontId="55" fillId="0" borderId="0" xfId="0" applyFont="1"/>
    <xf numFmtId="0" fontId="19" fillId="2" borderId="0" xfId="0" applyFont="1" applyFill="1"/>
    <xf numFmtId="0" fontId="49" fillId="2" borderId="5" xfId="79" applyFont="1" applyFill="1" applyBorder="1" applyAlignment="1">
      <alignment horizontal="left" vertical="top"/>
    </xf>
    <xf numFmtId="0" fontId="16" fillId="2" borderId="29" xfId="79" applyNumberFormat="1" applyFont="1" applyFill="1" applyBorder="1" applyAlignment="1">
      <alignment horizontal="left" vertical="top"/>
    </xf>
    <xf numFmtId="1" fontId="16" fillId="2" borderId="0" xfId="0" applyNumberFormat="1" applyFont="1" applyFill="1"/>
    <xf numFmtId="0" fontId="16" fillId="0" borderId="0" xfId="79" applyFont="1"/>
    <xf numFmtId="0" fontId="16" fillId="2" borderId="0" xfId="0" applyFont="1" applyFill="1" applyAlignment="1"/>
    <xf numFmtId="0" fontId="16" fillId="4" borderId="0" xfId="0" applyFont="1" applyFill="1"/>
    <xf numFmtId="0" fontId="16" fillId="2" borderId="0" xfId="0" applyFont="1" applyFill="1" applyBorder="1"/>
    <xf numFmtId="0" fontId="51" fillId="4" borderId="0" xfId="0" applyFont="1" applyFill="1"/>
    <xf numFmtId="0" fontId="19" fillId="2" borderId="0" xfId="0" applyFont="1" applyFill="1" applyBorder="1"/>
    <xf numFmtId="0" fontId="16" fillId="2" borderId="1" xfId="0" applyFont="1" applyFill="1" applyBorder="1"/>
    <xf numFmtId="0" fontId="16" fillId="2" borderId="0" xfId="78" applyFont="1" applyFill="1"/>
    <xf numFmtId="0" fontId="49" fillId="0" borderId="0" xfId="82" applyFont="1"/>
    <xf numFmtId="0" fontId="49" fillId="2" borderId="0" xfId="82" applyFont="1" applyFill="1"/>
    <xf numFmtId="0" fontId="19" fillId="2" borderId="0" xfId="12" applyFont="1" applyFill="1"/>
    <xf numFmtId="0" fontId="47" fillId="0" borderId="0" xfId="78" applyFont="1"/>
    <xf numFmtId="0" fontId="54" fillId="3" borderId="0" xfId="0" applyFont="1" applyFill="1" applyBorder="1" applyAlignment="1">
      <alignment horizontal="left" vertical="center"/>
    </xf>
    <xf numFmtId="0" fontId="60" fillId="3" borderId="0" xfId="0" applyFont="1" applyFill="1" applyBorder="1" applyAlignment="1">
      <alignment horizontal="left" vertical="center"/>
    </xf>
    <xf numFmtId="0" fontId="54" fillId="0" borderId="0" xfId="0" applyFont="1" applyAlignment="1">
      <alignment horizontal="left"/>
    </xf>
    <xf numFmtId="0" fontId="56" fillId="2" borderId="0" xfId="74" applyFont="1" applyFill="1" applyAlignment="1">
      <alignment horizontal="left"/>
    </xf>
    <xf numFmtId="0" fontId="58" fillId="0" borderId="0" xfId="0" applyFont="1" applyAlignment="1">
      <alignment horizontal="left"/>
    </xf>
    <xf numFmtId="0" fontId="59" fillId="2" borderId="0" xfId="0" applyFont="1" applyFill="1" applyAlignment="1">
      <alignment horizontal="left"/>
    </xf>
    <xf numFmtId="0" fontId="57" fillId="2" borderId="0" xfId="0" applyFont="1" applyFill="1" applyAlignment="1">
      <alignment horizontal="left"/>
    </xf>
    <xf numFmtId="0" fontId="54" fillId="2" borderId="0" xfId="0" applyFont="1" applyFill="1" applyBorder="1" applyAlignment="1">
      <alignment horizontal="left"/>
    </xf>
    <xf numFmtId="0" fontId="58" fillId="4" borderId="0" xfId="0" applyFont="1" applyFill="1" applyAlignment="1">
      <alignment horizontal="left"/>
    </xf>
    <xf numFmtId="0" fontId="58" fillId="4" borderId="0" xfId="0" applyFont="1" applyFill="1" applyBorder="1" applyAlignment="1">
      <alignment horizontal="left"/>
    </xf>
    <xf numFmtId="0" fontId="54" fillId="2" borderId="1" xfId="0" applyFont="1" applyFill="1" applyBorder="1" applyAlignment="1">
      <alignment horizontal="left"/>
    </xf>
    <xf numFmtId="0" fontId="54" fillId="2" borderId="0" xfId="78" applyNumberFormat="1" applyFont="1" applyFill="1" applyBorder="1" applyAlignment="1">
      <alignment horizontal="left"/>
    </xf>
    <xf numFmtId="0" fontId="54" fillId="2" borderId="0" xfId="78" applyFont="1" applyFill="1" applyAlignment="1">
      <alignment horizontal="left"/>
    </xf>
    <xf numFmtId="0" fontId="54" fillId="0" borderId="0" xfId="78" applyFont="1" applyAlignment="1">
      <alignment horizontal="left"/>
    </xf>
    <xf numFmtId="0" fontId="56" fillId="0" borderId="0" xfId="79" applyFont="1" applyAlignment="1">
      <alignment horizontal="left"/>
    </xf>
    <xf numFmtId="0" fontId="56" fillId="0" borderId="0" xfId="82" applyFont="1" applyAlignment="1">
      <alignment horizontal="left"/>
    </xf>
    <xf numFmtId="0" fontId="54" fillId="2" borderId="0" xfId="10" applyFont="1" applyFill="1" applyAlignment="1">
      <alignment horizontal="left"/>
    </xf>
    <xf numFmtId="0" fontId="56" fillId="2" borderId="0" xfId="79" applyFont="1" applyFill="1" applyAlignment="1">
      <alignment horizontal="left"/>
    </xf>
    <xf numFmtId="10" fontId="56" fillId="2" borderId="0" xfId="80" applyNumberFormat="1" applyFont="1" applyFill="1" applyAlignment="1">
      <alignment horizontal="left"/>
    </xf>
    <xf numFmtId="0" fontId="54" fillId="2" borderId="0" xfId="12" applyFont="1" applyFill="1" applyAlignment="1">
      <alignment horizontal="left"/>
    </xf>
    <xf numFmtId="0" fontId="59" fillId="0" borderId="0" xfId="78" applyFont="1" applyAlignment="1">
      <alignment horizontal="left"/>
    </xf>
    <xf numFmtId="3" fontId="54" fillId="3" borderId="0" xfId="0" applyNumberFormat="1" applyFont="1" applyFill="1" applyBorder="1" applyAlignment="1">
      <alignment horizontal="left" vertical="center"/>
    </xf>
    <xf numFmtId="0" fontId="54" fillId="0" borderId="0" xfId="78" applyNumberFormat="1" applyFont="1" applyFill="1" applyBorder="1" applyAlignment="1">
      <alignment horizontal="left"/>
    </xf>
    <xf numFmtId="0" fontId="16" fillId="0" borderId="5" xfId="0" applyFont="1" applyBorder="1"/>
    <xf numFmtId="3" fontId="16" fillId="0" borderId="0" xfId="0" applyNumberFormat="1" applyFont="1"/>
    <xf numFmtId="0" fontId="19" fillId="0" borderId="0" xfId="0" applyFont="1" applyAlignment="1">
      <alignment horizontal="left"/>
    </xf>
    <xf numFmtId="165" fontId="16" fillId="2" borderId="0" xfId="0" applyNumberFormat="1" applyFont="1" applyFill="1"/>
    <xf numFmtId="0" fontId="19" fillId="2" borderId="0" xfId="0" applyFont="1" applyFill="1" applyAlignment="1">
      <alignment horizontal="left"/>
    </xf>
    <xf numFmtId="0" fontId="19" fillId="0" borderId="0" xfId="0" applyNumberFormat="1" applyFont="1" applyFill="1" applyBorder="1" applyAlignment="1"/>
    <xf numFmtId="0" fontId="16" fillId="2" borderId="0" xfId="0" applyNumberFormat="1" applyFont="1" applyFill="1" applyBorder="1"/>
    <xf numFmtId="0" fontId="16" fillId="2" borderId="0" xfId="0" applyNumberFormat="1" applyFont="1" applyFill="1" applyBorder="1" applyAlignment="1"/>
    <xf numFmtId="0" fontId="16" fillId="4" borderId="0" xfId="0" applyFont="1" applyFill="1" applyBorder="1"/>
    <xf numFmtId="165" fontId="16" fillId="4" borderId="0" xfId="0" applyNumberFormat="1" applyFont="1" applyFill="1"/>
    <xf numFmtId="0" fontId="16" fillId="2" borderId="27" xfId="0" applyFont="1" applyFill="1" applyBorder="1"/>
    <xf numFmtId="0" fontId="16" fillId="0" borderId="11" xfId="0" applyFont="1" applyFill="1" applyBorder="1"/>
    <xf numFmtId="0" fontId="16" fillId="0" borderId="42" xfId="0" applyFont="1" applyFill="1" applyBorder="1"/>
    <xf numFmtId="165" fontId="16" fillId="2" borderId="0" xfId="10" applyNumberFormat="1" applyFont="1" applyFill="1" applyBorder="1" applyAlignment="1">
      <alignment horizontal="right"/>
    </xf>
    <xf numFmtId="0" fontId="16" fillId="2" borderId="9" xfId="0" applyFont="1" applyFill="1" applyBorder="1"/>
    <xf numFmtId="0" fontId="16" fillId="2" borderId="9" xfId="0" applyNumberFormat="1" applyFont="1" applyFill="1" applyBorder="1"/>
    <xf numFmtId="0" fontId="16" fillId="0" borderId="0" xfId="10" applyFont="1" applyFill="1"/>
    <xf numFmtId="0" fontId="16" fillId="2" borderId="7" xfId="0" applyFont="1" applyFill="1" applyBorder="1"/>
    <xf numFmtId="0" fontId="61" fillId="0" borderId="0" xfId="0" applyFont="1" applyFill="1"/>
    <xf numFmtId="0" fontId="16" fillId="2" borderId="0" xfId="0" applyFont="1" applyFill="1" applyBorder="1" applyAlignment="1"/>
    <xf numFmtId="0" fontId="16" fillId="0" borderId="0" xfId="0" applyFont="1" applyFill="1"/>
    <xf numFmtId="165" fontId="16" fillId="2" borderId="0" xfId="0" applyNumberFormat="1" applyFont="1" applyFill="1" applyAlignment="1"/>
    <xf numFmtId="0" fontId="16" fillId="2" borderId="9" xfId="0" applyNumberFormat="1" applyFont="1" applyFill="1" applyBorder="1" applyAlignment="1"/>
    <xf numFmtId="0" fontId="19" fillId="2" borderId="3" xfId="0" applyFont="1" applyFill="1" applyBorder="1"/>
    <xf numFmtId="0" fontId="16" fillId="4" borderId="23" xfId="0" applyFont="1" applyFill="1" applyBorder="1"/>
    <xf numFmtId="0" fontId="19" fillId="2" borderId="2" xfId="0" applyFont="1" applyFill="1" applyBorder="1"/>
    <xf numFmtId="0" fontId="16" fillId="2" borderId="2" xfId="0" applyFont="1" applyFill="1" applyBorder="1"/>
    <xf numFmtId="0" fontId="16" fillId="2" borderId="6" xfId="0" applyFont="1" applyFill="1" applyBorder="1"/>
    <xf numFmtId="1" fontId="16" fillId="4" borderId="0" xfId="0" applyNumberFormat="1" applyFont="1" applyFill="1" applyBorder="1" applyAlignment="1">
      <alignment horizontal="right"/>
    </xf>
    <xf numFmtId="0" fontId="16" fillId="2" borderId="0" xfId="0" applyFont="1" applyFill="1" applyAlignment="1">
      <alignment horizontal="right"/>
    </xf>
    <xf numFmtId="0" fontId="51" fillId="2" borderId="0" xfId="0" applyFont="1" applyFill="1"/>
    <xf numFmtId="1" fontId="16" fillId="2" borderId="0" xfId="0" applyNumberFormat="1" applyFont="1" applyFill="1" applyAlignment="1">
      <alignment horizontal="right"/>
    </xf>
    <xf numFmtId="1" fontId="16" fillId="2" borderId="0" xfId="0" applyNumberFormat="1" applyFont="1" applyFill="1" applyBorder="1"/>
    <xf numFmtId="1" fontId="16" fillId="2" borderId="0" xfId="0" applyNumberFormat="1" applyFont="1" applyFill="1" applyBorder="1" applyAlignment="1">
      <alignment horizontal="right"/>
    </xf>
    <xf numFmtId="0" fontId="62" fillId="4" borderId="0" xfId="0" applyFont="1" applyFill="1"/>
    <xf numFmtId="0" fontId="16" fillId="2" borderId="0" xfId="10" applyFont="1" applyFill="1"/>
    <xf numFmtId="3" fontId="16" fillId="2" borderId="0" xfId="12" applyNumberFormat="1" applyFont="1" applyFill="1"/>
    <xf numFmtId="0" fontId="49" fillId="0" borderId="41" xfId="79" applyFont="1" applyBorder="1"/>
    <xf numFmtId="0" fontId="49" fillId="0" borderId="8" xfId="79" applyFont="1" applyBorder="1"/>
    <xf numFmtId="0" fontId="49" fillId="0" borderId="0" xfId="79" applyFont="1" applyBorder="1"/>
    <xf numFmtId="0" fontId="49" fillId="2" borderId="40" xfId="79" applyFont="1" applyFill="1" applyBorder="1" applyAlignment="1">
      <alignment vertical="top"/>
    </xf>
    <xf numFmtId="0" fontId="47" fillId="0" borderId="0" xfId="82" applyFont="1"/>
    <xf numFmtId="0" fontId="16" fillId="2" borderId="10" xfId="0" applyFont="1" applyFill="1" applyBorder="1"/>
    <xf numFmtId="0" fontId="16" fillId="2" borderId="12" xfId="0" applyFont="1" applyFill="1" applyBorder="1"/>
    <xf numFmtId="49" fontId="16" fillId="2" borderId="8" xfId="0" applyNumberFormat="1" applyFont="1" applyFill="1" applyBorder="1" applyAlignment="1">
      <alignment horizontal="left" vertical="center"/>
    </xf>
    <xf numFmtId="167" fontId="20" fillId="2" borderId="0" xfId="0" applyNumberFormat="1" applyFont="1" applyFill="1" applyBorder="1" applyAlignment="1">
      <alignment horizontal="right"/>
    </xf>
    <xf numFmtId="0" fontId="16" fillId="2" borderId="0" xfId="0" applyFont="1" applyFill="1" applyAlignment="1">
      <alignment horizontal="left"/>
    </xf>
    <xf numFmtId="0" fontId="49" fillId="0" borderId="0" xfId="78" applyFont="1"/>
    <xf numFmtId="0" fontId="16" fillId="2" borderId="0" xfId="78" applyNumberFormat="1" applyFont="1" applyFill="1" applyBorder="1" applyAlignment="1"/>
    <xf numFmtId="3" fontId="16" fillId="2" borderId="0" xfId="78" applyNumberFormat="1" applyFont="1" applyFill="1" applyBorder="1" applyAlignment="1"/>
    <xf numFmtId="166" fontId="16" fillId="2" borderId="0" xfId="78" applyNumberFormat="1" applyFont="1" applyFill="1" applyBorder="1" applyAlignment="1"/>
    <xf numFmtId="0" fontId="16" fillId="0" borderId="0" xfId="0" applyFont="1" applyBorder="1"/>
    <xf numFmtId="0" fontId="19" fillId="0" borderId="0" xfId="0" applyFont="1" applyBorder="1"/>
    <xf numFmtId="0" fontId="16" fillId="0" borderId="48" xfId="0" applyFont="1" applyBorder="1"/>
    <xf numFmtId="0" fontId="16" fillId="0" borderId="46" xfId="0" applyFont="1" applyBorder="1"/>
    <xf numFmtId="0" fontId="16" fillId="0" borderId="30" xfId="0" applyFont="1" applyBorder="1"/>
    <xf numFmtId="0" fontId="16" fillId="0" borderId="41" xfId="0" applyFont="1" applyBorder="1"/>
    <xf numFmtId="0" fontId="16" fillId="0" borderId="42" xfId="0" applyFont="1" applyBorder="1"/>
    <xf numFmtId="0" fontId="19" fillId="0" borderId="43" xfId="0" applyFont="1" applyBorder="1"/>
    <xf numFmtId="0" fontId="54" fillId="2" borderId="24" xfId="78" applyFont="1" applyFill="1" applyBorder="1" applyAlignment="1">
      <alignment horizontal="left" vertical="center"/>
    </xf>
    <xf numFmtId="0" fontId="54" fillId="2" borderId="0" xfId="0" applyFont="1" applyFill="1" applyAlignment="1">
      <alignment horizontal="right"/>
    </xf>
    <xf numFmtId="0" fontId="19" fillId="0" borderId="44" xfId="0" applyFont="1" applyBorder="1"/>
    <xf numFmtId="0" fontId="16" fillId="0" borderId="8" xfId="0" applyFont="1" applyBorder="1"/>
    <xf numFmtId="0" fontId="16" fillId="2" borderId="51" xfId="78" applyNumberFormat="1" applyFont="1" applyFill="1" applyBorder="1" applyAlignment="1">
      <alignment horizontal="right"/>
    </xf>
    <xf numFmtId="0" fontId="16" fillId="2" borderId="49" xfId="78" applyNumberFormat="1" applyFont="1" applyFill="1" applyBorder="1" applyAlignment="1">
      <alignment horizontal="right"/>
    </xf>
    <xf numFmtId="0" fontId="16" fillId="2" borderId="52" xfId="78" applyNumberFormat="1" applyFont="1" applyFill="1" applyBorder="1" applyAlignment="1"/>
    <xf numFmtId="0" fontId="16" fillId="2" borderId="23" xfId="78" applyNumberFormat="1" applyFont="1" applyFill="1" applyBorder="1" applyAlignment="1"/>
    <xf numFmtId="3" fontId="16" fillId="3" borderId="57" xfId="0" applyNumberFormat="1" applyFont="1" applyFill="1" applyBorder="1" applyAlignment="1">
      <alignment horizontal="left" wrapText="1"/>
    </xf>
    <xf numFmtId="3" fontId="16" fillId="3" borderId="54" xfId="0" applyNumberFormat="1" applyFont="1" applyFill="1" applyBorder="1" applyAlignment="1">
      <alignment horizontal="left" wrapText="1"/>
    </xf>
    <xf numFmtId="0" fontId="63" fillId="0" borderId="0" xfId="0" applyFont="1" applyBorder="1" applyAlignment="1">
      <alignment horizontal="left" readingOrder="1"/>
    </xf>
    <xf numFmtId="3" fontId="16" fillId="5" borderId="40" xfId="0" applyNumberFormat="1" applyFont="1" applyFill="1" applyBorder="1" applyAlignment="1">
      <alignment horizontal="left" wrapText="1"/>
    </xf>
    <xf numFmtId="3" fontId="16" fillId="3" borderId="40" xfId="0" applyNumberFormat="1" applyFont="1" applyFill="1" applyBorder="1" applyAlignment="1">
      <alignment horizontal="left" wrapText="1"/>
    </xf>
    <xf numFmtId="0" fontId="19" fillId="2" borderId="45" xfId="0" applyFont="1" applyFill="1" applyBorder="1" applyAlignment="1"/>
    <xf numFmtId="0" fontId="16" fillId="3" borderId="45" xfId="0" applyFont="1" applyFill="1" applyBorder="1" applyAlignment="1">
      <alignment horizontal="left" wrapText="1"/>
    </xf>
    <xf numFmtId="3" fontId="16" fillId="5" borderId="55" xfId="0" applyNumberFormat="1" applyFont="1" applyFill="1" applyBorder="1" applyAlignment="1">
      <alignment horizontal="left" wrapText="1"/>
    </xf>
    <xf numFmtId="0" fontId="16" fillId="3" borderId="0" xfId="0" applyFont="1" applyFill="1" applyBorder="1"/>
    <xf numFmtId="0" fontId="16" fillId="3" borderId="0" xfId="0" applyFont="1" applyFill="1" applyBorder="1" applyAlignment="1">
      <alignment horizontal="left"/>
    </xf>
    <xf numFmtId="0" fontId="16" fillId="3" borderId="23" xfId="0" applyFont="1" applyFill="1" applyBorder="1" applyAlignment="1">
      <alignment horizontal="left"/>
    </xf>
    <xf numFmtId="0" fontId="16" fillId="5" borderId="0" xfId="0" applyFont="1" applyFill="1" applyBorder="1" applyAlignment="1">
      <alignment horizontal="left"/>
    </xf>
    <xf numFmtId="0" fontId="16" fillId="2" borderId="23" xfId="0" applyFont="1" applyFill="1" applyBorder="1"/>
    <xf numFmtId="3" fontId="16" fillId="3" borderId="56" xfId="0" applyNumberFormat="1" applyFont="1" applyFill="1" applyBorder="1" applyAlignment="1">
      <alignment horizontal="left" wrapText="1"/>
    </xf>
    <xf numFmtId="3" fontId="54" fillId="3" borderId="0" xfId="0" applyNumberFormat="1" applyFont="1" applyFill="1" applyBorder="1" applyAlignment="1">
      <alignment horizontal="right" vertical="center"/>
    </xf>
    <xf numFmtId="0" fontId="19" fillId="2" borderId="0" xfId="0" applyFont="1" applyFill="1" applyBorder="1" applyAlignment="1"/>
    <xf numFmtId="0" fontId="49" fillId="2" borderId="0" xfId="0" applyFont="1" applyFill="1" applyBorder="1" applyAlignment="1">
      <alignment horizontal="left"/>
    </xf>
    <xf numFmtId="0" fontId="16" fillId="0" borderId="23" xfId="0" applyFont="1" applyFill="1" applyBorder="1"/>
    <xf numFmtId="1" fontId="16" fillId="2" borderId="0" xfId="0" applyNumberFormat="1" applyFont="1" applyFill="1" applyBorder="1" applyAlignment="1">
      <alignment horizontal="left" vertical="center"/>
    </xf>
    <xf numFmtId="0" fontId="16" fillId="2" borderId="45" xfId="0" applyFont="1" applyFill="1" applyBorder="1" applyAlignment="1"/>
    <xf numFmtId="1" fontId="16" fillId="3" borderId="40" xfId="0" applyNumberFormat="1" applyFont="1" applyFill="1" applyBorder="1" applyAlignment="1">
      <alignment horizontal="right"/>
    </xf>
    <xf numFmtId="1" fontId="16" fillId="3" borderId="58" xfId="0" applyNumberFormat="1" applyFont="1" applyFill="1" applyBorder="1" applyAlignment="1">
      <alignment horizontal="right"/>
    </xf>
    <xf numFmtId="1" fontId="16" fillId="2" borderId="40" xfId="0" applyNumberFormat="1" applyFont="1" applyFill="1" applyBorder="1" applyAlignment="1">
      <alignment horizontal="right"/>
    </xf>
    <xf numFmtId="1" fontId="16" fillId="2" borderId="57" xfId="0" applyNumberFormat="1" applyFont="1" applyFill="1" applyBorder="1" applyAlignment="1">
      <alignment horizontal="left"/>
    </xf>
    <xf numFmtId="0" fontId="16" fillId="2" borderId="57" xfId="0" applyFont="1" applyFill="1" applyBorder="1" applyAlignment="1"/>
    <xf numFmtId="1" fontId="16" fillId="2" borderId="40" xfId="0" applyNumberFormat="1" applyFont="1" applyFill="1" applyBorder="1" applyAlignment="1">
      <alignment horizontal="left"/>
    </xf>
    <xf numFmtId="1" fontId="16" fillId="2" borderId="40" xfId="0" applyNumberFormat="1" applyFont="1" applyFill="1" applyBorder="1" applyAlignment="1">
      <alignment horizontal="center"/>
    </xf>
    <xf numFmtId="0" fontId="16" fillId="2" borderId="40" xfId="0" applyFont="1" applyFill="1" applyBorder="1" applyAlignment="1">
      <alignment horizontal="left" vertical="top" wrapText="1"/>
    </xf>
    <xf numFmtId="1" fontId="16" fillId="2" borderId="55" xfId="0" applyNumberFormat="1" applyFont="1" applyFill="1" applyBorder="1" applyAlignment="1">
      <alignment horizontal="right"/>
    </xf>
    <xf numFmtId="1" fontId="16" fillId="2" borderId="55" xfId="0" applyNumberFormat="1" applyFont="1" applyFill="1" applyBorder="1" applyAlignment="1">
      <alignment horizontal="center"/>
    </xf>
    <xf numFmtId="0" fontId="55" fillId="2" borderId="0" xfId="0" applyFont="1" applyFill="1" applyAlignment="1">
      <alignment horizontal="left"/>
    </xf>
    <xf numFmtId="1" fontId="55" fillId="3" borderId="0" xfId="0" applyNumberFormat="1" applyFont="1" applyFill="1" applyBorder="1" applyAlignment="1">
      <alignment horizontal="left"/>
    </xf>
    <xf numFmtId="0" fontId="19" fillId="2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indent="1"/>
    </xf>
    <xf numFmtId="0" fontId="54" fillId="2" borderId="0" xfId="0" applyFont="1" applyFill="1"/>
    <xf numFmtId="168" fontId="64" fillId="2" borderId="0" xfId="0" applyNumberFormat="1" applyFont="1" applyFill="1" applyBorder="1" applyAlignment="1"/>
    <xf numFmtId="169" fontId="64" fillId="2" borderId="0" xfId="0" applyNumberFormat="1" applyFont="1" applyFill="1" applyBorder="1" applyAlignment="1"/>
    <xf numFmtId="170" fontId="64" fillId="2" borderId="0" xfId="0" applyNumberFormat="1" applyFont="1" applyFill="1" applyBorder="1" applyAlignment="1"/>
    <xf numFmtId="0" fontId="55" fillId="2" borderId="0" xfId="0" applyFont="1" applyFill="1"/>
    <xf numFmtId="3" fontId="15" fillId="2" borderId="0" xfId="0" applyNumberFormat="1" applyFont="1" applyFill="1"/>
    <xf numFmtId="0" fontId="16" fillId="2" borderId="0" xfId="0" applyFont="1" applyFill="1" applyBorder="1" applyAlignment="1">
      <alignment horizontal="left" indent="1"/>
    </xf>
    <xf numFmtId="0" fontId="16" fillId="2" borderId="0" xfId="10" applyFont="1" applyFill="1" applyBorder="1" applyAlignment="1">
      <alignment horizontal="left" indent="1"/>
    </xf>
    <xf numFmtId="0" fontId="15" fillId="0" borderId="0" xfId="10" applyFont="1" applyFill="1"/>
    <xf numFmtId="0" fontId="16" fillId="39" borderId="0" xfId="0" applyFont="1" applyFill="1" applyBorder="1" applyAlignment="1">
      <alignment horizontal="left"/>
    </xf>
    <xf numFmtId="0" fontId="16" fillId="39" borderId="0" xfId="0" applyFont="1" applyFill="1" applyBorder="1"/>
    <xf numFmtId="0" fontId="15" fillId="0" borderId="0" xfId="10" applyFont="1"/>
    <xf numFmtId="0" fontId="16" fillId="39" borderId="23" xfId="0" applyFont="1" applyFill="1" applyBorder="1"/>
    <xf numFmtId="0" fontId="16" fillId="2" borderId="0" xfId="0" applyFont="1" applyFill="1" applyBorder="1" applyAlignment="1">
      <alignment vertical="top"/>
    </xf>
    <xf numFmtId="0" fontId="18" fillId="2" borderId="0" xfId="0" applyFont="1" applyFill="1" applyBorder="1"/>
    <xf numFmtId="3" fontId="0" fillId="2" borderId="0" xfId="0" applyNumberFormat="1" applyFill="1" applyAlignment="1"/>
    <xf numFmtId="3" fontId="16" fillId="3" borderId="59" xfId="0" applyNumberFormat="1" applyFont="1" applyFill="1" applyBorder="1" applyAlignment="1">
      <alignment horizontal="left" wrapText="1"/>
    </xf>
    <xf numFmtId="3" fontId="16" fillId="3" borderId="55" xfId="0" applyNumberFormat="1" applyFont="1" applyFill="1" applyBorder="1" applyAlignment="1">
      <alignment horizontal="left" wrapText="1"/>
    </xf>
    <xf numFmtId="2" fontId="16" fillId="2" borderId="0" xfId="0" applyNumberFormat="1" applyFont="1" applyFill="1"/>
    <xf numFmtId="0" fontId="16" fillId="2" borderId="0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left" vertical="top"/>
    </xf>
    <xf numFmtId="0" fontId="16" fillId="2" borderId="53" xfId="0" applyFont="1" applyFill="1" applyBorder="1" applyAlignment="1"/>
    <xf numFmtId="14" fontId="67" fillId="0" borderId="0" xfId="0" applyNumberFormat="1" applyFont="1" applyFill="1" applyBorder="1" applyAlignment="1">
      <alignment horizontal="left"/>
    </xf>
    <xf numFmtId="14" fontId="16" fillId="2" borderId="0" xfId="0" applyNumberFormat="1" applyFont="1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16" fillId="2" borderId="0" xfId="0" applyFont="1" applyFill="1" applyBorder="1" applyAlignment="1">
      <alignment horizontal="left" vertical="top"/>
    </xf>
    <xf numFmtId="0" fontId="16" fillId="2" borderId="0" xfId="3" applyFont="1" applyFill="1" applyBorder="1"/>
    <xf numFmtId="0" fontId="16" fillId="3" borderId="23" xfId="12" applyFont="1" applyFill="1" applyBorder="1" applyAlignment="1">
      <alignment horizontal="left"/>
    </xf>
    <xf numFmtId="0" fontId="55" fillId="2" borderId="0" xfId="12" applyFont="1" applyFill="1" applyAlignment="1">
      <alignment horizontal="left"/>
    </xf>
    <xf numFmtId="0" fontId="19" fillId="2" borderId="0" xfId="0" applyFont="1" applyFill="1" applyBorder="1" applyAlignment="1">
      <alignment horizontal="left"/>
    </xf>
    <xf numFmtId="0" fontId="16" fillId="2" borderId="62" xfId="0" applyFont="1" applyFill="1" applyBorder="1"/>
    <xf numFmtId="0" fontId="56" fillId="2" borderId="0" xfId="79" applyFont="1" applyFill="1" applyBorder="1" applyAlignment="1">
      <alignment horizontal="left"/>
    </xf>
    <xf numFmtId="0" fontId="56" fillId="0" borderId="0" xfId="79" applyFont="1" applyBorder="1" applyAlignment="1">
      <alignment horizontal="left"/>
    </xf>
    <xf numFmtId="0" fontId="56" fillId="2" borderId="0" xfId="79" applyFont="1" applyFill="1" applyBorder="1" applyAlignment="1">
      <alignment horizontal="left" vertical="top"/>
    </xf>
    <xf numFmtId="0" fontId="56" fillId="2" borderId="0" xfId="79" applyFont="1" applyFill="1" applyBorder="1" applyAlignment="1">
      <alignment horizontal="right" vertical="top"/>
    </xf>
    <xf numFmtId="0" fontId="50" fillId="2" borderId="0" xfId="79" applyFont="1" applyFill="1" applyBorder="1" applyAlignment="1">
      <alignment horizontal="left"/>
    </xf>
    <xf numFmtId="0" fontId="49" fillId="2" borderId="23" xfId="79" applyFont="1" applyFill="1" applyBorder="1" applyAlignment="1">
      <alignment horizontal="left"/>
    </xf>
    <xf numFmtId="0" fontId="54" fillId="2" borderId="0" xfId="12" applyFont="1" applyFill="1" applyAlignment="1">
      <alignment horizontal="right"/>
    </xf>
    <xf numFmtId="0" fontId="17" fillId="2" borderId="23" xfId="0" applyFont="1" applyFill="1" applyBorder="1" applyAlignment="1"/>
    <xf numFmtId="1" fontId="16" fillId="3" borderId="68" xfId="0" applyNumberFormat="1" applyFont="1" applyFill="1" applyBorder="1" applyAlignment="1">
      <alignment horizontal="left" vertical="center"/>
    </xf>
    <xf numFmtId="0" fontId="16" fillId="3" borderId="69" xfId="0" applyFont="1" applyFill="1" applyBorder="1" applyAlignment="1">
      <alignment horizontal="right" vertical="center"/>
    </xf>
    <xf numFmtId="0" fontId="16" fillId="3" borderId="70" xfId="0" applyFont="1" applyFill="1" applyBorder="1" applyAlignment="1">
      <alignment horizontal="right" vertical="center"/>
    </xf>
    <xf numFmtId="0" fontId="49" fillId="2" borderId="61" xfId="79" applyFont="1" applyFill="1" applyBorder="1" applyAlignment="1">
      <alignment horizontal="left"/>
    </xf>
    <xf numFmtId="0" fontId="49" fillId="2" borderId="45" xfId="79" applyFont="1" applyFill="1" applyBorder="1" applyAlignment="1">
      <alignment horizontal="left" vertical="center"/>
    </xf>
    <xf numFmtId="0" fontId="49" fillId="2" borderId="63" xfId="79" applyFont="1" applyFill="1" applyBorder="1" applyAlignment="1">
      <alignment horizontal="left" vertical="center"/>
    </xf>
    <xf numFmtId="0" fontId="49" fillId="2" borderId="45" xfId="79" applyFont="1" applyFill="1" applyBorder="1" applyAlignment="1">
      <alignment horizontal="left"/>
    </xf>
    <xf numFmtId="0" fontId="16" fillId="4" borderId="38" xfId="10" applyFont="1" applyFill="1" applyBorder="1" applyAlignment="1">
      <alignment horizontal="center"/>
    </xf>
    <xf numFmtId="0" fontId="16" fillId="4" borderId="39" xfId="10" applyFont="1" applyFill="1" applyBorder="1" applyAlignment="1">
      <alignment horizontal="center"/>
    </xf>
    <xf numFmtId="0" fontId="16" fillId="4" borderId="39" xfId="10" applyFont="1" applyFill="1" applyBorder="1" applyAlignment="1">
      <alignment horizontal="center" wrapText="1"/>
    </xf>
    <xf numFmtId="0" fontId="22" fillId="4" borderId="5" xfId="10" applyFont="1" applyFill="1" applyBorder="1" applyAlignment="1">
      <alignment horizontal="center" wrapText="1"/>
    </xf>
    <xf numFmtId="0" fontId="22" fillId="4" borderId="29" xfId="10" applyFont="1" applyFill="1" applyBorder="1" applyAlignment="1">
      <alignment horizontal="center" wrapText="1"/>
    </xf>
    <xf numFmtId="0" fontId="19" fillId="3" borderId="50" xfId="10" applyFont="1" applyFill="1" applyBorder="1" applyAlignment="1">
      <alignment horizontal="left"/>
    </xf>
    <xf numFmtId="0" fontId="16" fillId="5" borderId="0" xfId="10" applyFont="1" applyFill="1" applyBorder="1" applyAlignment="1">
      <alignment horizontal="left" vertical="center"/>
    </xf>
    <xf numFmtId="0" fontId="16" fillId="4" borderId="0" xfId="10" applyFont="1" applyFill="1" applyBorder="1" applyAlignment="1">
      <alignment horizontal="left" vertical="center"/>
    </xf>
    <xf numFmtId="0" fontId="22" fillId="2" borderId="0" xfId="10" applyFont="1" applyFill="1" applyBorder="1" applyAlignment="1">
      <alignment horizontal="left" vertical="center"/>
    </xf>
    <xf numFmtId="0" fontId="16" fillId="2" borderId="38" xfId="10" applyFont="1" applyFill="1" applyBorder="1" applyAlignment="1">
      <alignment horizontal="center"/>
    </xf>
    <xf numFmtId="0" fontId="16" fillId="2" borderId="39" xfId="10" applyFont="1" applyFill="1" applyBorder="1" applyAlignment="1">
      <alignment horizontal="center"/>
    </xf>
    <xf numFmtId="0" fontId="16" fillId="2" borderId="39" xfId="10" applyFont="1" applyFill="1" applyBorder="1" applyAlignment="1">
      <alignment horizontal="center" wrapText="1"/>
    </xf>
    <xf numFmtId="0" fontId="19" fillId="3" borderId="8" xfId="10" applyFont="1" applyFill="1" applyBorder="1" applyAlignment="1">
      <alignment horizontal="left"/>
    </xf>
    <xf numFmtId="0" fontId="16" fillId="3" borderId="8" xfId="10" applyFont="1" applyFill="1" applyBorder="1" applyAlignment="1">
      <alignment horizontal="left" vertical="center"/>
    </xf>
    <xf numFmtId="0" fontId="16" fillId="2" borderId="8" xfId="10" applyFont="1" applyFill="1" applyBorder="1" applyAlignment="1">
      <alignment horizontal="left" vertical="center"/>
    </xf>
    <xf numFmtId="0" fontId="22" fillId="2" borderId="8" xfId="10" applyFont="1" applyFill="1" applyBorder="1" applyAlignment="1">
      <alignment horizontal="left" vertical="center"/>
    </xf>
    <xf numFmtId="0" fontId="16" fillId="3" borderId="0" xfId="10" applyFont="1" applyFill="1" applyBorder="1" applyAlignment="1">
      <alignment horizontal="left" vertical="center"/>
    </xf>
    <xf numFmtId="0" fontId="16" fillId="2" borderId="0" xfId="10" applyFont="1" applyFill="1" applyBorder="1" applyAlignment="1">
      <alignment horizontal="left" vertical="center"/>
    </xf>
    <xf numFmtId="0" fontId="22" fillId="2" borderId="23" xfId="10" applyFont="1" applyFill="1" applyBorder="1" applyAlignment="1">
      <alignment horizontal="left" vertical="center"/>
    </xf>
    <xf numFmtId="0" fontId="49" fillId="2" borderId="0" xfId="79" applyFont="1" applyFill="1" applyBorder="1" applyAlignment="1"/>
    <xf numFmtId="2" fontId="49" fillId="0" borderId="0" xfId="79" applyNumberFormat="1" applyFont="1"/>
    <xf numFmtId="0" fontId="56" fillId="2" borderId="0" xfId="79" applyFont="1" applyFill="1" applyAlignment="1">
      <alignment horizontal="right"/>
    </xf>
    <xf numFmtId="0" fontId="50" fillId="2" borderId="65" xfId="79" applyFont="1" applyFill="1" applyBorder="1" applyAlignment="1">
      <alignment horizontal="left"/>
    </xf>
    <xf numFmtId="0" fontId="49" fillId="2" borderId="56" xfId="79" applyFont="1" applyFill="1" applyBorder="1" applyAlignment="1">
      <alignment horizontal="center"/>
    </xf>
    <xf numFmtId="0" fontId="49" fillId="2" borderId="48" xfId="79" applyFont="1" applyFill="1" applyBorder="1" applyAlignment="1">
      <alignment horizontal="left"/>
    </xf>
    <xf numFmtId="0" fontId="4" fillId="2" borderId="0" xfId="79" applyFill="1" applyBorder="1"/>
    <xf numFmtId="0" fontId="49" fillId="0" borderId="0" xfId="82" applyFont="1" applyBorder="1"/>
    <xf numFmtId="1" fontId="19" fillId="3" borderId="0" xfId="82" applyNumberFormat="1" applyFont="1" applyFill="1" applyBorder="1" applyAlignment="1">
      <alignment horizontal="left"/>
    </xf>
    <xf numFmtId="1" fontId="16" fillId="5" borderId="0" xfId="82" applyNumberFormat="1" applyFont="1" applyFill="1" applyBorder="1" applyAlignment="1">
      <alignment horizontal="left"/>
    </xf>
    <xf numFmtId="1" fontId="16" fillId="3" borderId="0" xfId="82" applyNumberFormat="1" applyFont="1" applyFill="1" applyBorder="1" applyAlignment="1">
      <alignment horizontal="left"/>
    </xf>
    <xf numFmtId="1" fontId="16" fillId="3" borderId="48" xfId="82" applyNumberFormat="1" applyFont="1" applyFill="1" applyBorder="1" applyAlignment="1">
      <alignment horizontal="left"/>
    </xf>
    <xf numFmtId="0" fontId="56" fillId="2" borderId="0" xfId="82" applyFont="1" applyFill="1" applyAlignment="1">
      <alignment horizontal="right" vertical="center"/>
    </xf>
    <xf numFmtId="0" fontId="16" fillId="3" borderId="59" xfId="82" applyFont="1" applyFill="1" applyBorder="1" applyAlignment="1">
      <alignment horizontal="left" vertical="center" wrapText="1"/>
    </xf>
    <xf numFmtId="0" fontId="16" fillId="2" borderId="59" xfId="82" applyFont="1" applyFill="1" applyBorder="1" applyAlignment="1">
      <alignment horizontal="right"/>
    </xf>
    <xf numFmtId="0" fontId="49" fillId="2" borderId="56" xfId="79" applyFont="1" applyFill="1" applyBorder="1" applyAlignment="1">
      <alignment vertical="top" wrapText="1"/>
    </xf>
    <xf numFmtId="0" fontId="49" fillId="2" borderId="0" xfId="79" applyFont="1" applyFill="1" applyBorder="1"/>
    <xf numFmtId="0" fontId="49" fillId="2" borderId="56" xfId="79" applyFont="1" applyFill="1" applyBorder="1" applyAlignment="1">
      <alignment horizontal="left" vertical="top"/>
    </xf>
    <xf numFmtId="0" fontId="16" fillId="2" borderId="56" xfId="79" applyFont="1" applyFill="1" applyBorder="1" applyAlignment="1">
      <alignment horizontal="left" vertical="top"/>
    </xf>
    <xf numFmtId="2" fontId="49" fillId="0" borderId="0" xfId="82" applyNumberFormat="1" applyFont="1"/>
    <xf numFmtId="0" fontId="56" fillId="0" borderId="0" xfId="79" applyFont="1" applyAlignment="1">
      <alignment horizontal="right"/>
    </xf>
    <xf numFmtId="0" fontId="54" fillId="2" borderId="0" xfId="78" applyFont="1" applyFill="1" applyAlignment="1">
      <alignment horizontal="right"/>
    </xf>
    <xf numFmtId="0" fontId="55" fillId="2" borderId="0" xfId="78" applyNumberFormat="1" applyFont="1" applyFill="1" applyBorder="1" applyAlignment="1">
      <alignment horizontal="left"/>
    </xf>
    <xf numFmtId="0" fontId="16" fillId="2" borderId="48" xfId="0" applyNumberFormat="1" applyFont="1" applyFill="1" applyBorder="1" applyAlignment="1"/>
    <xf numFmtId="0" fontId="16" fillId="2" borderId="71" xfId="10" applyNumberFormat="1" applyFont="1" applyFill="1" applyBorder="1"/>
    <xf numFmtId="0" fontId="16" fillId="2" borderId="55" xfId="10" applyNumberFormat="1" applyFont="1" applyFill="1" applyBorder="1"/>
    <xf numFmtId="165" fontId="16" fillId="2" borderId="62" xfId="0" applyNumberFormat="1" applyFont="1" applyFill="1" applyBorder="1"/>
    <xf numFmtId="0" fontId="54" fillId="2" borderId="0" xfId="0" applyFont="1" applyFill="1" applyBorder="1" applyAlignment="1">
      <alignment horizontal="right"/>
    </xf>
    <xf numFmtId="0" fontId="16" fillId="4" borderId="73" xfId="0" applyFont="1" applyFill="1" applyBorder="1"/>
    <xf numFmtId="0" fontId="16" fillId="4" borderId="48" xfId="0" applyFont="1" applyFill="1" applyBorder="1"/>
    <xf numFmtId="0" fontId="16" fillId="2" borderId="73" xfId="0" applyFont="1" applyFill="1" applyBorder="1"/>
    <xf numFmtId="171" fontId="16" fillId="2" borderId="73" xfId="0" applyNumberFormat="1" applyFont="1" applyFill="1" applyBorder="1"/>
    <xf numFmtId="0" fontId="16" fillId="2" borderId="59" xfId="0" applyNumberFormat="1" applyFont="1" applyFill="1" applyBorder="1"/>
    <xf numFmtId="0" fontId="16" fillId="2" borderId="59" xfId="0" applyFont="1" applyFill="1" applyBorder="1"/>
    <xf numFmtId="1" fontId="16" fillId="2" borderId="59" xfId="0" applyNumberFormat="1" applyFont="1" applyFill="1" applyBorder="1"/>
    <xf numFmtId="166" fontId="16" fillId="2" borderId="0" xfId="0" applyNumberFormat="1" applyFont="1" applyFill="1"/>
    <xf numFmtId="0" fontId="19" fillId="2" borderId="73" xfId="0" applyFont="1" applyFill="1" applyBorder="1" applyAlignment="1">
      <alignment horizontal="left"/>
    </xf>
    <xf numFmtId="0" fontId="16" fillId="2" borderId="48" xfId="0" applyFont="1" applyFill="1" applyBorder="1" applyAlignment="1">
      <alignment horizontal="left" indent="1"/>
    </xf>
    <xf numFmtId="0" fontId="16" fillId="2" borderId="47" xfId="0" applyFont="1" applyFill="1" applyBorder="1"/>
    <xf numFmtId="0" fontId="16" fillId="2" borderId="70" xfId="0" applyNumberFormat="1" applyFont="1" applyFill="1" applyBorder="1" applyAlignment="1">
      <alignment horizontal="right"/>
    </xf>
    <xf numFmtId="0" fontId="16" fillId="2" borderId="64" xfId="0" applyNumberFormat="1" applyFont="1" applyFill="1" applyBorder="1" applyAlignment="1">
      <alignment horizontal="right"/>
    </xf>
    <xf numFmtId="0" fontId="55" fillId="2" borderId="0" xfId="0" applyFont="1" applyFill="1" applyBorder="1" applyAlignment="1">
      <alignment horizontal="left"/>
    </xf>
    <xf numFmtId="0" fontId="16" fillId="2" borderId="74" xfId="0" applyFont="1" applyFill="1" applyBorder="1"/>
    <xf numFmtId="0" fontId="16" fillId="2" borderId="32" xfId="0" applyFont="1" applyFill="1" applyBorder="1"/>
    <xf numFmtId="0" fontId="55" fillId="4" borderId="0" xfId="0" applyFont="1" applyFill="1" applyAlignment="1">
      <alignment horizontal="left"/>
    </xf>
    <xf numFmtId="0" fontId="55" fillId="0" borderId="0" xfId="0" applyFont="1" applyAlignment="1">
      <alignment horizontal="left"/>
    </xf>
    <xf numFmtId="0" fontId="15" fillId="0" borderId="0" xfId="0" applyFont="1"/>
    <xf numFmtId="0" fontId="71" fillId="0" borderId="0" xfId="0" applyFont="1"/>
    <xf numFmtId="0" fontId="72" fillId="2" borderId="0" xfId="74" applyFont="1" applyFill="1"/>
    <xf numFmtId="0" fontId="72" fillId="2" borderId="0" xfId="79" applyFont="1" applyFill="1" applyAlignment="1">
      <alignment horizontal="left"/>
    </xf>
    <xf numFmtId="10" fontId="72" fillId="2" borderId="0" xfId="80" applyNumberFormat="1" applyFont="1" applyFill="1" applyAlignment="1">
      <alignment horizontal="left"/>
    </xf>
    <xf numFmtId="0" fontId="55" fillId="0" borderId="0" xfId="0" applyFont="1" applyAlignment="1"/>
    <xf numFmtId="3" fontId="55" fillId="3" borderId="0" xfId="0" applyNumberFormat="1" applyFont="1" applyFill="1" applyBorder="1" applyAlignment="1">
      <alignment vertical="center"/>
    </xf>
    <xf numFmtId="0" fontId="55" fillId="2" borderId="0" xfId="0" applyFont="1" applyFill="1" applyAlignment="1"/>
    <xf numFmtId="0" fontId="55" fillId="2" borderId="0" xfId="12" applyFont="1" applyFill="1" applyAlignment="1"/>
    <xf numFmtId="0" fontId="72" fillId="2" borderId="0" xfId="79" applyFont="1" applyFill="1" applyAlignment="1"/>
    <xf numFmtId="0" fontId="72" fillId="2" borderId="0" xfId="82" applyFont="1" applyFill="1" applyAlignment="1">
      <alignment vertical="center"/>
    </xf>
    <xf numFmtId="0" fontId="72" fillId="0" borderId="0" xfId="79" applyFont="1" applyAlignment="1"/>
    <xf numFmtId="0" fontId="55" fillId="2" borderId="0" xfId="78" applyFont="1" applyFill="1" applyAlignment="1"/>
    <xf numFmtId="0" fontId="55" fillId="2" borderId="0" xfId="0" applyFont="1" applyFill="1" applyBorder="1" applyAlignment="1"/>
    <xf numFmtId="10" fontId="16" fillId="2" borderId="0" xfId="0" applyNumberFormat="1" applyFont="1" applyFill="1"/>
    <xf numFmtId="0" fontId="16" fillId="2" borderId="74" xfId="12" applyNumberFormat="1" applyFont="1" applyFill="1" applyBorder="1" applyAlignment="1"/>
    <xf numFmtId="0" fontId="55" fillId="0" borderId="0" xfId="0" applyFont="1" applyFill="1" applyAlignment="1">
      <alignment horizontal="left"/>
    </xf>
    <xf numFmtId="0" fontId="55" fillId="0" borderId="0" xfId="0" applyFont="1" applyFill="1"/>
    <xf numFmtId="0" fontId="28" fillId="0" borderId="0" xfId="0" applyFont="1" applyFill="1"/>
    <xf numFmtId="0" fontId="16" fillId="39" borderId="0" xfId="0" applyFont="1" applyFill="1"/>
    <xf numFmtId="0" fontId="71" fillId="39" borderId="0" xfId="0" applyFont="1" applyFill="1"/>
    <xf numFmtId="0" fontId="16" fillId="2" borderId="75" xfId="78" applyNumberFormat="1" applyFont="1" applyFill="1" applyBorder="1" applyAlignment="1"/>
    <xf numFmtId="0" fontId="16" fillId="2" borderId="77" xfId="78" applyNumberFormat="1" applyFont="1" applyFill="1" applyBorder="1" applyAlignment="1"/>
    <xf numFmtId="0" fontId="16" fillId="2" borderId="78" xfId="78" applyNumberFormat="1" applyFont="1" applyFill="1" applyBorder="1" applyAlignment="1"/>
    <xf numFmtId="174" fontId="50" fillId="38" borderId="45" xfId="84" applyNumberFormat="1" applyFont="1" applyFill="1" applyBorder="1"/>
    <xf numFmtId="174" fontId="16" fillId="2" borderId="0" xfId="0" applyNumberFormat="1" applyFont="1" applyFill="1" applyBorder="1"/>
    <xf numFmtId="174" fontId="16" fillId="39" borderId="0" xfId="0" applyNumberFormat="1" applyFont="1" applyFill="1" applyBorder="1"/>
    <xf numFmtId="174" fontId="16" fillId="2" borderId="48" xfId="0" applyNumberFormat="1" applyFont="1" applyFill="1" applyBorder="1"/>
    <xf numFmtId="10" fontId="55" fillId="0" borderId="0" xfId="0" applyNumberFormat="1" applyFont="1"/>
    <xf numFmtId="0" fontId="22" fillId="4" borderId="79" xfId="10" applyFont="1" applyFill="1" applyBorder="1" applyAlignment="1">
      <alignment horizontal="center" wrapText="1"/>
    </xf>
    <xf numFmtId="0" fontId="74" fillId="2" borderId="0" xfId="88" applyFill="1" applyAlignment="1">
      <alignment horizontal="left"/>
    </xf>
    <xf numFmtId="0" fontId="75" fillId="0" borderId="0" xfId="0" applyFont="1" applyAlignment="1">
      <alignment vertical="center"/>
    </xf>
    <xf numFmtId="0" fontId="74" fillId="42" borderId="0" xfId="88" applyFill="1" applyAlignment="1">
      <alignment vertical="center"/>
    </xf>
    <xf numFmtId="0" fontId="16" fillId="42" borderId="0" xfId="0" applyFont="1" applyFill="1" applyAlignment="1">
      <alignment vertical="center"/>
    </xf>
    <xf numFmtId="0" fontId="15" fillId="42" borderId="0" xfId="0" applyFont="1" applyFill="1" applyAlignment="1">
      <alignment vertical="center" wrapText="1"/>
    </xf>
    <xf numFmtId="0" fontId="76" fillId="42" borderId="0" xfId="88" applyFont="1" applyFill="1" applyAlignment="1">
      <alignment vertical="center"/>
    </xf>
    <xf numFmtId="0" fontId="76" fillId="2" borderId="0" xfId="88" applyFont="1" applyFill="1"/>
    <xf numFmtId="174" fontId="19" fillId="0" borderId="0" xfId="0" applyNumberFormat="1" applyFont="1" applyBorder="1"/>
    <xf numFmtId="174" fontId="16" fillId="0" borderId="0" xfId="0" applyNumberFormat="1" applyFont="1" applyBorder="1"/>
    <xf numFmtId="174" fontId="16" fillId="0" borderId="48" xfId="0" applyNumberFormat="1" applyFont="1" applyBorder="1"/>
    <xf numFmtId="174" fontId="19" fillId="0" borderId="50" xfId="0" applyNumberFormat="1" applyFont="1" applyBorder="1"/>
    <xf numFmtId="174" fontId="16" fillId="0" borderId="23" xfId="0" applyNumberFormat="1" applyFont="1" applyBorder="1"/>
    <xf numFmtId="174" fontId="16" fillId="0" borderId="52" xfId="78" applyNumberFormat="1" applyFont="1" applyFill="1" applyBorder="1" applyAlignment="1"/>
    <xf numFmtId="174" fontId="16" fillId="0" borderId="0" xfId="78" applyNumberFormat="1" applyFont="1" applyFill="1" applyBorder="1" applyAlignment="1"/>
    <xf numFmtId="174" fontId="16" fillId="0" borderId="23" xfId="78" applyNumberFormat="1" applyFont="1" applyFill="1" applyBorder="1" applyAlignment="1"/>
    <xf numFmtId="174" fontId="19" fillId="2" borderId="45" xfId="0" applyNumberFormat="1" applyFont="1" applyFill="1" applyBorder="1" applyAlignment="1"/>
    <xf numFmtId="174" fontId="16" fillId="4" borderId="0" xfId="0" applyNumberFormat="1" applyFont="1" applyFill="1" applyBorder="1"/>
    <xf numFmtId="174" fontId="16" fillId="5" borderId="0" xfId="0" applyNumberFormat="1" applyFont="1" applyFill="1" applyBorder="1" applyAlignment="1"/>
    <xf numFmtId="174" fontId="16" fillId="5" borderId="0" xfId="0" applyNumberFormat="1" applyFont="1" applyFill="1" applyBorder="1" applyAlignment="1">
      <alignment horizontal="right"/>
    </xf>
    <xf numFmtId="174" fontId="16" fillId="4" borderId="23" xfId="0" applyNumberFormat="1" applyFont="1" applyFill="1" applyBorder="1"/>
    <xf numFmtId="174" fontId="16" fillId="5" borderId="74" xfId="0" applyNumberFormat="1" applyFont="1" applyFill="1" applyBorder="1" applyAlignment="1">
      <alignment horizontal="right"/>
    </xf>
    <xf numFmtId="174" fontId="66" fillId="41" borderId="45" xfId="0" applyNumberFormat="1" applyFont="1" applyFill="1" applyBorder="1" applyAlignment="1">
      <alignment horizontal="right"/>
    </xf>
    <xf numFmtId="174" fontId="65" fillId="41" borderId="0" xfId="0" applyNumberFormat="1" applyFont="1" applyFill="1" applyBorder="1" applyAlignment="1">
      <alignment horizontal="right"/>
    </xf>
    <xf numFmtId="174" fontId="65" fillId="41" borderId="23" xfId="0" applyNumberFormat="1" applyFont="1" applyFill="1" applyBorder="1" applyAlignment="1">
      <alignment horizontal="right"/>
    </xf>
    <xf numFmtId="174" fontId="19" fillId="2" borderId="0" xfId="0" applyNumberFormat="1" applyFont="1" applyFill="1" applyBorder="1" applyAlignment="1"/>
    <xf numFmtId="174" fontId="16" fillId="3" borderId="23" xfId="0" applyNumberFormat="1" applyFont="1" applyFill="1" applyBorder="1" applyAlignment="1"/>
    <xf numFmtId="174" fontId="16" fillId="3" borderId="23" xfId="0" applyNumberFormat="1" applyFont="1" applyFill="1" applyBorder="1" applyAlignment="1">
      <alignment horizontal="right"/>
    </xf>
    <xf numFmtId="174" fontId="20" fillId="2" borderId="0" xfId="0" applyNumberFormat="1" applyFont="1" applyFill="1" applyBorder="1" applyAlignment="1">
      <alignment horizontal="right" vertical="center"/>
    </xf>
    <xf numFmtId="174" fontId="16" fillId="2" borderId="0" xfId="0" applyNumberFormat="1" applyFont="1" applyFill="1" applyBorder="1" applyAlignment="1">
      <alignment horizontal="right" vertical="center"/>
    </xf>
    <xf numFmtId="174" fontId="20" fillId="2" borderId="23" xfId="0" applyNumberFormat="1" applyFont="1" applyFill="1" applyBorder="1" applyAlignment="1">
      <alignment horizontal="right" vertical="center"/>
    </xf>
    <xf numFmtId="174" fontId="19" fillId="2" borderId="45" xfId="0" applyNumberFormat="1" applyFont="1" applyFill="1" applyBorder="1"/>
    <xf numFmtId="174" fontId="16" fillId="0" borderId="0" xfId="0" applyNumberFormat="1" applyFont="1" applyFill="1" applyBorder="1"/>
    <xf numFmtId="174" fontId="16" fillId="0" borderId="0" xfId="0" applyNumberFormat="1" applyFont="1" applyFill="1" applyBorder="1" applyAlignment="1">
      <alignment horizontal="right"/>
    </xf>
    <xf numFmtId="174" fontId="16" fillId="39" borderId="0" xfId="0" applyNumberFormat="1" applyFont="1" applyFill="1" applyBorder="1" applyAlignment="1">
      <alignment horizontal="right"/>
    </xf>
    <xf numFmtId="174" fontId="16" fillId="2" borderId="0" xfId="0" applyNumberFormat="1" applyFont="1" applyFill="1" applyBorder="1" applyAlignment="1"/>
    <xf numFmtId="174" fontId="16" fillId="2" borderId="0" xfId="10" applyNumberFormat="1" applyFont="1" applyFill="1" applyBorder="1"/>
    <xf numFmtId="174" fontId="20" fillId="3" borderId="0" xfId="0" applyNumberFormat="1" applyFont="1" applyFill="1" applyBorder="1" applyAlignment="1">
      <alignment horizontal="right"/>
    </xf>
    <xf numFmtId="174" fontId="16" fillId="39" borderId="23" xfId="0" applyNumberFormat="1" applyFont="1" applyFill="1" applyBorder="1"/>
    <xf numFmtId="174" fontId="16" fillId="39" borderId="23" xfId="0" applyNumberFormat="1" applyFont="1" applyFill="1" applyBorder="1" applyAlignment="1">
      <alignment horizontal="right"/>
    </xf>
    <xf numFmtId="174" fontId="19" fillId="2" borderId="0" xfId="0" applyNumberFormat="1" applyFont="1" applyFill="1" applyBorder="1" applyAlignment="1">
      <alignment horizontal="right" vertical="center"/>
    </xf>
    <xf numFmtId="174" fontId="16" fillId="4" borderId="0" xfId="0" applyNumberFormat="1" applyFont="1" applyFill="1" applyBorder="1" applyAlignment="1">
      <alignment horizontal="right" vertical="center"/>
    </xf>
    <xf numFmtId="174" fontId="16" fillId="4" borderId="23" xfId="0" applyNumberFormat="1" applyFont="1" applyFill="1" applyBorder="1" applyAlignment="1">
      <alignment horizontal="right" vertical="center"/>
    </xf>
    <xf numFmtId="174" fontId="50" fillId="2" borderId="0" xfId="81" applyNumberFormat="1" applyFont="1" applyFill="1" applyBorder="1" applyAlignment="1">
      <alignment horizontal="right"/>
    </xf>
    <xf numFmtId="174" fontId="49" fillId="2" borderId="0" xfId="84" applyNumberFormat="1" applyFont="1" applyFill="1" applyBorder="1" applyAlignment="1">
      <alignment horizontal="right"/>
    </xf>
    <xf numFmtId="174" fontId="49" fillId="2" borderId="23" xfId="84" applyNumberFormat="1" applyFont="1" applyFill="1" applyBorder="1" applyAlignment="1">
      <alignment horizontal="right"/>
    </xf>
    <xf numFmtId="174" fontId="49" fillId="2" borderId="74" xfId="84" applyNumberFormat="1" applyFont="1" applyFill="1" applyBorder="1" applyAlignment="1">
      <alignment horizontal="right"/>
    </xf>
    <xf numFmtId="174" fontId="49" fillId="2" borderId="0" xfId="81" applyNumberFormat="1" applyFont="1" applyFill="1" applyBorder="1" applyAlignment="1">
      <alignment horizontal="right"/>
    </xf>
    <xf numFmtId="174" fontId="50" fillId="2" borderId="65" xfId="79" applyNumberFormat="1" applyFont="1" applyFill="1" applyBorder="1" applyAlignment="1">
      <alignment horizontal="right"/>
    </xf>
    <xf numFmtId="174" fontId="50" fillId="2" borderId="65" xfId="0" applyNumberFormat="1" applyFont="1" applyFill="1" applyBorder="1" applyAlignment="1">
      <alignment horizontal="right"/>
    </xf>
    <xf numFmtId="174" fontId="19" fillId="3" borderId="0" xfId="83" applyNumberFormat="1" applyFont="1" applyFill="1" applyBorder="1" applyAlignment="1"/>
    <xf numFmtId="174" fontId="16" fillId="2" borderId="0" xfId="83" applyNumberFormat="1" applyFont="1" applyFill="1" applyBorder="1"/>
    <xf numFmtId="174" fontId="16" fillId="3" borderId="0" xfId="83" applyNumberFormat="1" applyFont="1" applyFill="1" applyBorder="1" applyAlignment="1">
      <alignment vertical="center"/>
    </xf>
    <xf numFmtId="174" fontId="16" fillId="5" borderId="0" xfId="83" applyNumberFormat="1" applyFont="1" applyFill="1" applyBorder="1" applyAlignment="1"/>
    <xf numFmtId="174" fontId="16" fillId="0" borderId="76" xfId="78" applyNumberFormat="1" applyFont="1" applyFill="1" applyBorder="1"/>
    <xf numFmtId="174" fontId="16" fillId="0" borderId="0" xfId="78" applyNumberFormat="1" applyFont="1" applyFill="1" applyBorder="1"/>
    <xf numFmtId="174" fontId="16" fillId="2" borderId="66" xfId="78" applyNumberFormat="1" applyFont="1" applyFill="1" applyBorder="1" applyAlignment="1"/>
    <xf numFmtId="174" fontId="16" fillId="2" borderId="66" xfId="78" applyNumberFormat="1" applyFont="1" applyFill="1" applyBorder="1"/>
    <xf numFmtId="174" fontId="19" fillId="0" borderId="50" xfId="0" applyNumberFormat="1" applyFont="1" applyBorder="1" applyAlignment="1"/>
    <xf numFmtId="176" fontId="19" fillId="0" borderId="50" xfId="0" applyNumberFormat="1" applyFont="1" applyBorder="1"/>
    <xf numFmtId="176" fontId="16" fillId="0" borderId="0" xfId="0" applyNumberFormat="1" applyFont="1" applyBorder="1"/>
    <xf numFmtId="176" fontId="16" fillId="0" borderId="23" xfId="0" applyNumberFormat="1" applyFont="1" applyBorder="1"/>
    <xf numFmtId="175" fontId="19" fillId="3" borderId="8" xfId="0" applyNumberFormat="1" applyFont="1" applyFill="1" applyBorder="1" applyAlignment="1"/>
    <xf numFmtId="175" fontId="19" fillId="3" borderId="0" xfId="0" applyNumberFormat="1" applyFont="1" applyFill="1" applyBorder="1" applyAlignment="1"/>
    <xf numFmtId="175" fontId="19" fillId="3" borderId="26" xfId="0" applyNumberFormat="1" applyFont="1" applyFill="1" applyBorder="1" applyAlignment="1"/>
    <xf numFmtId="175" fontId="19" fillId="2" borderId="0" xfId="0" applyNumberFormat="1" applyFont="1" applyFill="1" applyBorder="1" applyAlignment="1"/>
    <xf numFmtId="175" fontId="19" fillId="2" borderId="8" xfId="0" applyNumberFormat="1" applyFont="1" applyFill="1" applyBorder="1" applyAlignment="1"/>
    <xf numFmtId="175" fontId="16" fillId="3" borderId="8" xfId="0" applyNumberFormat="1" applyFont="1" applyFill="1" applyBorder="1" applyAlignment="1"/>
    <xf numFmtId="175" fontId="16" fillId="3" borderId="0" xfId="0" applyNumberFormat="1" applyFont="1" applyFill="1" applyBorder="1" applyAlignment="1"/>
    <xf numFmtId="175" fontId="16" fillId="3" borderId="26" xfId="0" applyNumberFormat="1" applyFont="1" applyFill="1" applyBorder="1" applyAlignment="1"/>
    <xf numFmtId="175" fontId="16" fillId="2" borderId="0" xfId="0" applyNumberFormat="1" applyFont="1" applyFill="1" applyBorder="1" applyAlignment="1"/>
    <xf numFmtId="175" fontId="16" fillId="5" borderId="8" xfId="0" applyNumberFormat="1" applyFont="1" applyFill="1" applyBorder="1" applyAlignment="1"/>
    <xf numFmtId="175" fontId="16" fillId="5" borderId="0" xfId="0" applyNumberFormat="1" applyFont="1" applyFill="1" applyBorder="1" applyAlignment="1"/>
    <xf numFmtId="175" fontId="16" fillId="5" borderId="26" xfId="0" applyNumberFormat="1" applyFont="1" applyFill="1" applyBorder="1" applyAlignment="1"/>
    <xf numFmtId="175" fontId="16" fillId="2" borderId="8" xfId="0" applyNumberFormat="1" applyFont="1" applyFill="1" applyBorder="1" applyAlignment="1"/>
    <xf numFmtId="175" fontId="16" fillId="2" borderId="26" xfId="0" applyNumberFormat="1" applyFont="1" applyFill="1" applyBorder="1" applyAlignment="1"/>
    <xf numFmtId="175" fontId="16" fillId="2" borderId="0" xfId="0" quotePrefix="1" applyNumberFormat="1" applyFont="1" applyFill="1" applyBorder="1" applyAlignment="1"/>
    <xf numFmtId="175" fontId="16" fillId="2" borderId="8" xfId="0" quotePrefix="1" applyNumberFormat="1" applyFont="1" applyFill="1" applyBorder="1" applyAlignment="1"/>
    <xf numFmtId="175" fontId="16" fillId="3" borderId="60" xfId="0" applyNumberFormat="1" applyFont="1" applyFill="1" applyBorder="1" applyAlignment="1"/>
    <xf numFmtId="175" fontId="16" fillId="3" borderId="23" xfId="0" applyNumberFormat="1" applyFont="1" applyFill="1" applyBorder="1" applyAlignment="1"/>
    <xf numFmtId="175" fontId="16" fillId="3" borderId="25" xfId="0" applyNumberFormat="1" applyFont="1" applyFill="1" applyBorder="1" applyAlignment="1"/>
    <xf numFmtId="175" fontId="16" fillId="5" borderId="60" xfId="0" applyNumberFormat="1" applyFont="1" applyFill="1" applyBorder="1" applyAlignment="1"/>
    <xf numFmtId="175" fontId="16" fillId="5" borderId="23" xfId="0" applyNumberFormat="1" applyFont="1" applyFill="1" applyBorder="1" applyAlignment="1"/>
    <xf numFmtId="175" fontId="16" fillId="5" borderId="25" xfId="0" applyNumberFormat="1" applyFont="1" applyFill="1" applyBorder="1" applyAlignment="1"/>
    <xf numFmtId="176" fontId="19" fillId="37" borderId="45" xfId="0" applyNumberFormat="1" applyFont="1" applyFill="1" applyBorder="1"/>
    <xf numFmtId="176" fontId="16" fillId="2" borderId="0" xfId="0" applyNumberFormat="1" applyFont="1" applyFill="1" applyBorder="1"/>
    <xf numFmtId="176" fontId="16" fillId="39" borderId="0" xfId="0" applyNumberFormat="1" applyFont="1" applyFill="1" applyBorder="1"/>
    <xf numFmtId="176" fontId="16" fillId="2" borderId="48" xfId="0" applyNumberFormat="1" applyFont="1" applyFill="1" applyBorder="1"/>
    <xf numFmtId="176" fontId="19" fillId="0" borderId="0" xfId="0" applyNumberFormat="1" applyFont="1" applyBorder="1"/>
    <xf numFmtId="176" fontId="16" fillId="0" borderId="74" xfId="0" applyNumberFormat="1" applyFont="1" applyBorder="1"/>
    <xf numFmtId="176" fontId="16" fillId="0" borderId="52" xfId="78" applyNumberFormat="1" applyFont="1" applyFill="1" applyBorder="1" applyAlignment="1"/>
    <xf numFmtId="176" fontId="16" fillId="0" borderId="0" xfId="78" applyNumberFormat="1" applyFont="1" applyFill="1" applyBorder="1" applyAlignment="1"/>
    <xf numFmtId="176" fontId="16" fillId="0" borderId="23" xfId="78" applyNumberFormat="1" applyFont="1" applyFill="1" applyBorder="1" applyAlignment="1"/>
    <xf numFmtId="176" fontId="19" fillId="2" borderId="45" xfId="0" applyNumberFormat="1" applyFont="1" applyFill="1" applyBorder="1" applyAlignment="1"/>
    <xf numFmtId="176" fontId="19" fillId="2" borderId="45" xfId="0" applyNumberFormat="1" applyFont="1" applyFill="1" applyBorder="1"/>
    <xf numFmtId="176" fontId="16" fillId="2" borderId="0" xfId="0" applyNumberFormat="1" applyFont="1" applyFill="1" applyBorder="1" applyAlignment="1"/>
    <xf numFmtId="176" fontId="16" fillId="2" borderId="0" xfId="0" applyNumberFormat="1" applyFont="1" applyFill="1" applyBorder="1" applyAlignment="1">
      <alignment horizontal="right"/>
    </xf>
    <xf numFmtId="176" fontId="16" fillId="2" borderId="23" xfId="0" applyNumberFormat="1" applyFont="1" applyFill="1" applyBorder="1" applyAlignment="1"/>
    <xf numFmtId="176" fontId="16" fillId="2" borderId="23" xfId="0" applyNumberFormat="1" applyFont="1" applyFill="1" applyBorder="1" applyAlignment="1">
      <alignment horizontal="right"/>
    </xf>
    <xf numFmtId="176" fontId="16" fillId="2" borderId="74" xfId="0" applyNumberFormat="1" applyFont="1" applyFill="1" applyBorder="1" applyAlignment="1"/>
    <xf numFmtId="176" fontId="16" fillId="2" borderId="74" xfId="0" applyNumberFormat="1" applyFont="1" applyFill="1" applyBorder="1" applyAlignment="1">
      <alignment horizontal="right"/>
    </xf>
    <xf numFmtId="176" fontId="19" fillId="2" borderId="0" xfId="0" applyNumberFormat="1" applyFont="1" applyFill="1" applyBorder="1"/>
    <xf numFmtId="176" fontId="19" fillId="2" borderId="0" xfId="1" applyNumberFormat="1" applyFont="1" applyFill="1" applyBorder="1" applyAlignment="1">
      <alignment vertical="center"/>
    </xf>
    <xf numFmtId="176" fontId="16" fillId="2" borderId="0" xfId="1" applyNumberFormat="1" applyFont="1" applyFill="1" applyBorder="1" applyAlignment="1">
      <alignment vertical="center"/>
    </xf>
    <xf numFmtId="176" fontId="16" fillId="2" borderId="23" xfId="0" applyNumberFormat="1" applyFont="1" applyFill="1" applyBorder="1"/>
    <xf numFmtId="176" fontId="16" fillId="2" borderId="23" xfId="1" applyNumberFormat="1" applyFont="1" applyFill="1" applyBorder="1" applyAlignment="1">
      <alignment vertical="center"/>
    </xf>
    <xf numFmtId="176" fontId="16" fillId="2" borderId="74" xfId="0" applyNumberFormat="1" applyFont="1" applyFill="1" applyBorder="1"/>
    <xf numFmtId="176" fontId="16" fillId="2" borderId="74" xfId="1" applyNumberFormat="1" applyFont="1" applyFill="1" applyBorder="1" applyAlignment="1">
      <alignment vertical="center"/>
    </xf>
    <xf numFmtId="176" fontId="20" fillId="3" borderId="0" xfId="0" applyNumberFormat="1" applyFont="1" applyFill="1" applyBorder="1" applyAlignment="1">
      <alignment horizontal="right" vertical="center"/>
    </xf>
    <xf numFmtId="176" fontId="20" fillId="3" borderId="23" xfId="0" applyNumberFormat="1" applyFont="1" applyFill="1" applyBorder="1" applyAlignment="1">
      <alignment horizontal="right" vertical="center"/>
    </xf>
    <xf numFmtId="176" fontId="19" fillId="3" borderId="45" xfId="0" applyNumberFormat="1" applyFont="1" applyFill="1" applyBorder="1" applyAlignment="1">
      <alignment horizontal="right"/>
    </xf>
    <xf numFmtId="176" fontId="16" fillId="0" borderId="0" xfId="0" applyNumberFormat="1" applyFont="1" applyFill="1" applyBorder="1" applyAlignment="1">
      <alignment horizontal="right"/>
    </xf>
    <xf numFmtId="176" fontId="16" fillId="40" borderId="0" xfId="0" applyNumberFormat="1" applyFont="1" applyFill="1" applyBorder="1" applyAlignment="1">
      <alignment horizontal="right"/>
    </xf>
    <xf numFmtId="176" fontId="16" fillId="3" borderId="0" xfId="0" applyNumberFormat="1" applyFont="1" applyFill="1" applyBorder="1" applyAlignment="1">
      <alignment horizontal="right"/>
    </xf>
    <xf numFmtId="176" fontId="16" fillId="40" borderId="23" xfId="0" applyNumberFormat="1" applyFont="1" applyFill="1" applyBorder="1" applyAlignment="1">
      <alignment horizontal="right"/>
    </xf>
    <xf numFmtId="176" fontId="19" fillId="2" borderId="0" xfId="0" applyNumberFormat="1" applyFont="1" applyFill="1" applyBorder="1" applyAlignment="1">
      <alignment horizontal="right"/>
    </xf>
    <xf numFmtId="176" fontId="16" fillId="0" borderId="0" xfId="0" applyNumberFormat="1" applyFont="1" applyFill="1" applyBorder="1"/>
    <xf numFmtId="176" fontId="16" fillId="39" borderId="23" xfId="0" applyNumberFormat="1" applyFont="1" applyFill="1" applyBorder="1"/>
    <xf numFmtId="176" fontId="19" fillId="2" borderId="0" xfId="0" applyNumberFormat="1" applyFont="1" applyFill="1" applyBorder="1" applyAlignment="1">
      <alignment horizontal="right" vertical="center"/>
    </xf>
    <xf numFmtId="176" fontId="19" fillId="3" borderId="0" xfId="1" applyNumberFormat="1" applyFont="1" applyFill="1" applyBorder="1" applyAlignment="1">
      <alignment vertical="center"/>
    </xf>
    <xf numFmtId="176" fontId="19" fillId="3" borderId="0" xfId="0" applyNumberFormat="1" applyFont="1" applyFill="1" applyBorder="1" applyAlignment="1">
      <alignment horizontal="right" vertical="center"/>
    </xf>
    <xf numFmtId="176" fontId="16" fillId="2" borderId="0" xfId="0" applyNumberFormat="1" applyFont="1" applyFill="1" applyBorder="1" applyAlignment="1">
      <alignment horizontal="right" vertical="center"/>
    </xf>
    <xf numFmtId="176" fontId="16" fillId="3" borderId="0" xfId="1" applyNumberFormat="1" applyFont="1" applyFill="1" applyBorder="1" applyAlignment="1">
      <alignment vertical="center"/>
    </xf>
    <xf numFmtId="176" fontId="16" fillId="3" borderId="0" xfId="0" applyNumberFormat="1" applyFont="1" applyFill="1" applyBorder="1" applyAlignment="1">
      <alignment horizontal="right" vertical="center"/>
    </xf>
    <xf numFmtId="176" fontId="16" fillId="2" borderId="66" xfId="0" applyNumberFormat="1" applyFont="1" applyFill="1" applyBorder="1" applyAlignment="1">
      <alignment horizontal="right" vertical="center"/>
    </xf>
    <xf numFmtId="176" fontId="16" fillId="3" borderId="23" xfId="0" applyNumberFormat="1" applyFont="1" applyFill="1" applyBorder="1" applyAlignment="1">
      <alignment horizontal="right" vertical="center"/>
    </xf>
    <xf numFmtId="3" fontId="16" fillId="0" borderId="0" xfId="78" applyNumberFormat="1" applyFont="1" applyFill="1"/>
    <xf numFmtId="3" fontId="16" fillId="0" borderId="66" xfId="78" applyNumberFormat="1" applyFont="1" applyFill="1" applyBorder="1" applyAlignment="1"/>
    <xf numFmtId="176" fontId="16" fillId="0" borderId="0" xfId="78" applyNumberFormat="1" applyFont="1" applyFill="1"/>
    <xf numFmtId="176" fontId="16" fillId="0" borderId="74" xfId="78" applyNumberFormat="1" applyFont="1" applyFill="1" applyBorder="1"/>
    <xf numFmtId="175" fontId="49" fillId="2" borderId="0" xfId="81" applyNumberFormat="1" applyFont="1" applyFill="1" applyBorder="1" applyAlignment="1">
      <alignment horizontal="right"/>
    </xf>
    <xf numFmtId="175" fontId="49" fillId="2" borderId="23" xfId="81" applyNumberFormat="1" applyFont="1" applyFill="1" applyBorder="1" applyAlignment="1">
      <alignment horizontal="right"/>
    </xf>
    <xf numFmtId="174" fontId="50" fillId="2" borderId="0" xfId="79" applyNumberFormat="1" applyFont="1" applyFill="1" applyBorder="1" applyAlignment="1">
      <alignment horizontal="right"/>
    </xf>
    <xf numFmtId="174" fontId="19" fillId="0" borderId="0" xfId="0" applyNumberFormat="1" applyFont="1" applyFill="1" applyBorder="1"/>
    <xf numFmtId="174" fontId="19" fillId="0" borderId="0" xfId="0" applyNumberFormat="1" applyFont="1" applyFill="1" applyBorder="1" applyAlignment="1">
      <alignment horizontal="right"/>
    </xf>
    <xf numFmtId="174" fontId="16" fillId="39" borderId="74" xfId="0" applyNumberFormat="1" applyFont="1" applyFill="1" applyBorder="1"/>
    <xf numFmtId="176" fontId="16" fillId="39" borderId="74" xfId="0" applyNumberFormat="1" applyFont="1" applyFill="1" applyBorder="1"/>
    <xf numFmtId="176" fontId="19" fillId="2" borderId="50" xfId="10" applyNumberFormat="1" applyFont="1" applyFill="1" applyBorder="1" applyAlignment="1">
      <alignment horizontal="right" vertical="center" indent="1"/>
    </xf>
    <xf numFmtId="176" fontId="22" fillId="2" borderId="0" xfId="10" applyNumberFormat="1" applyFont="1" applyFill="1" applyBorder="1" applyAlignment="1">
      <alignment horizontal="right" vertical="center" indent="1"/>
    </xf>
    <xf numFmtId="175" fontId="24" fillId="2" borderId="50" xfId="10" applyNumberFormat="1" applyFont="1" applyFill="1" applyBorder="1" applyAlignment="1"/>
    <xf numFmtId="175" fontId="50" fillId="0" borderId="50" xfId="1" applyNumberFormat="1" applyFont="1" applyFill="1" applyBorder="1" applyAlignment="1">
      <alignment horizontal="right"/>
    </xf>
    <xf numFmtId="175" fontId="22" fillId="5" borderId="0" xfId="10" applyNumberFormat="1" applyFont="1" applyFill="1" applyBorder="1" applyAlignment="1">
      <alignment horizontal="right" vertical="center"/>
    </xf>
    <xf numFmtId="175" fontId="49" fillId="0" borderId="0" xfId="1" applyNumberFormat="1" applyFont="1" applyFill="1" applyBorder="1" applyAlignment="1">
      <alignment horizontal="right"/>
    </xf>
    <xf numFmtId="175" fontId="22" fillId="0" borderId="0" xfId="10" applyNumberFormat="1" applyFont="1" applyFill="1" applyBorder="1"/>
    <xf numFmtId="175" fontId="22" fillId="2" borderId="0" xfId="10" applyNumberFormat="1" applyFont="1" applyFill="1" applyBorder="1"/>
    <xf numFmtId="2" fontId="49" fillId="2" borderId="0" xfId="79" applyNumberFormat="1" applyFont="1" applyFill="1"/>
    <xf numFmtId="2" fontId="73" fillId="2" borderId="0" xfId="79" applyNumberFormat="1" applyFont="1" applyFill="1"/>
    <xf numFmtId="176" fontId="22" fillId="2" borderId="74" xfId="10" applyNumberFormat="1" applyFont="1" applyFill="1" applyBorder="1" applyAlignment="1">
      <alignment horizontal="right" vertical="center" indent="1"/>
    </xf>
    <xf numFmtId="175" fontId="22" fillId="2" borderId="74" xfId="10" applyNumberFormat="1" applyFont="1" applyFill="1" applyBorder="1"/>
    <xf numFmtId="0" fontId="73" fillId="2" borderId="0" xfId="79" applyFont="1" applyFill="1"/>
    <xf numFmtId="175" fontId="50" fillId="2" borderId="65" xfId="1" applyNumberFormat="1" applyFont="1" applyFill="1" applyBorder="1" applyAlignment="1">
      <alignment horizontal="center" vertical="center"/>
    </xf>
    <xf numFmtId="175" fontId="50" fillId="2" borderId="65" xfId="80" applyNumberFormat="1" applyFont="1" applyFill="1" applyBorder="1" applyAlignment="1">
      <alignment horizontal="center" vertical="center"/>
    </xf>
    <xf numFmtId="175" fontId="49" fillId="2" borderId="0" xfId="80" applyNumberFormat="1" applyFont="1" applyFill="1" applyBorder="1" applyAlignment="1">
      <alignment horizontal="center" vertical="center"/>
    </xf>
    <xf numFmtId="175" fontId="49" fillId="2" borderId="74" xfId="80" applyNumberFormat="1" applyFont="1" applyFill="1" applyBorder="1" applyAlignment="1">
      <alignment horizontal="center" vertical="center"/>
    </xf>
    <xf numFmtId="175" fontId="19" fillId="2" borderId="0" xfId="10" applyNumberFormat="1" applyFont="1" applyFill="1" applyBorder="1" applyAlignment="1">
      <alignment horizontal="center"/>
    </xf>
    <xf numFmtId="175" fontId="19" fillId="2" borderId="0" xfId="10" applyNumberFormat="1" applyFont="1" applyFill="1" applyBorder="1" applyAlignment="1">
      <alignment horizontal="center" vertical="center"/>
    </xf>
    <xf numFmtId="175" fontId="16" fillId="2" borderId="0" xfId="10" applyNumberFormat="1" applyFont="1" applyFill="1" applyBorder="1" applyAlignment="1">
      <alignment horizontal="center"/>
    </xf>
    <xf numFmtId="175" fontId="16" fillId="2" borderId="0" xfId="0" applyNumberFormat="1" applyFont="1" applyFill="1" applyBorder="1" applyAlignment="1">
      <alignment horizontal="center" vertical="center"/>
    </xf>
    <xf numFmtId="175" fontId="16" fillId="2" borderId="0" xfId="10" applyNumberFormat="1" applyFont="1" applyFill="1" applyBorder="1" applyAlignment="1">
      <alignment horizontal="center" vertical="center"/>
    </xf>
    <xf numFmtId="175" fontId="16" fillId="2" borderId="48" xfId="10" applyNumberFormat="1" applyFont="1" applyFill="1" applyBorder="1" applyAlignment="1">
      <alignment horizontal="center"/>
    </xf>
    <xf numFmtId="175" fontId="16" fillId="2" borderId="48" xfId="0" applyNumberFormat="1" applyFont="1" applyFill="1" applyBorder="1" applyAlignment="1">
      <alignment horizontal="center" vertical="center"/>
    </xf>
    <xf numFmtId="175" fontId="16" fillId="2" borderId="48" xfId="10" applyNumberFormat="1" applyFont="1" applyFill="1" applyBorder="1" applyAlignment="1">
      <alignment horizontal="center" vertical="center"/>
    </xf>
    <xf numFmtId="175" fontId="50" fillId="2" borderId="65" xfId="81" applyNumberFormat="1" applyFont="1" applyFill="1" applyBorder="1" applyAlignment="1">
      <alignment horizontal="right"/>
    </xf>
    <xf numFmtId="175" fontId="49" fillId="2" borderId="48" xfId="81" applyNumberFormat="1" applyFont="1" applyFill="1" applyBorder="1" applyAlignment="1">
      <alignment horizontal="right"/>
    </xf>
    <xf numFmtId="176" fontId="16" fillId="0" borderId="76" xfId="78" applyNumberFormat="1" applyFont="1" applyFill="1" applyBorder="1"/>
    <xf numFmtId="176" fontId="16" fillId="0" borderId="0" xfId="78" applyNumberFormat="1" applyFont="1" applyFill="1" applyBorder="1"/>
    <xf numFmtId="176" fontId="16" fillId="2" borderId="66" xfId="78" applyNumberFormat="1" applyFont="1" applyFill="1" applyBorder="1" applyAlignment="1"/>
    <xf numFmtId="176" fontId="16" fillId="2" borderId="0" xfId="10" applyNumberFormat="1" applyFont="1" applyFill="1" applyBorder="1"/>
    <xf numFmtId="176" fontId="16" fillId="2" borderId="0" xfId="86" applyNumberFormat="1" applyFont="1" applyFill="1" applyBorder="1" applyAlignment="1">
      <alignment horizontal="right" vertical="center" shrinkToFit="1"/>
    </xf>
    <xf numFmtId="176" fontId="16" fillId="2" borderId="48" xfId="10" applyNumberFormat="1" applyFont="1" applyFill="1" applyBorder="1"/>
    <xf numFmtId="176" fontId="16" fillId="2" borderId="74" xfId="10" applyNumberFormat="1" applyFont="1" applyFill="1" applyBorder="1"/>
    <xf numFmtId="176" fontId="16" fillId="0" borderId="73" xfId="10" applyNumberFormat="1" applyFont="1" applyFill="1" applyBorder="1"/>
    <xf numFmtId="176" fontId="16" fillId="0" borderId="73" xfId="0" applyNumberFormat="1" applyFont="1" applyFill="1" applyBorder="1" applyAlignment="1">
      <alignment horizontal="right"/>
    </xf>
    <xf numFmtId="176" fontId="16" fillId="0" borderId="0" xfId="10" applyNumberFormat="1" applyFont="1" applyFill="1" applyBorder="1" applyAlignment="1">
      <alignment horizontal="right"/>
    </xf>
    <xf numFmtId="176" fontId="16" fillId="0" borderId="0" xfId="10" applyNumberFormat="1" applyFont="1" applyFill="1" applyAlignment="1">
      <alignment horizontal="right"/>
    </xf>
    <xf numFmtId="176" fontId="16" fillId="0" borderId="48" xfId="10" applyNumberFormat="1" applyFont="1" applyFill="1" applyBorder="1" applyAlignment="1">
      <alignment horizontal="right"/>
    </xf>
    <xf numFmtId="176" fontId="19" fillId="2" borderId="73" xfId="10" applyNumberFormat="1" applyFont="1" applyFill="1" applyBorder="1"/>
    <xf numFmtId="176" fontId="16" fillId="2" borderId="0" xfId="10" applyNumberFormat="1" applyFont="1" applyFill="1" applyBorder="1" applyAlignment="1">
      <alignment horizontal="right"/>
    </xf>
    <xf numFmtId="176" fontId="16" fillId="2" borderId="48" xfId="10" applyNumberFormat="1" applyFont="1" applyFill="1" applyBorder="1" applyAlignment="1">
      <alignment horizontal="right"/>
    </xf>
    <xf numFmtId="176" fontId="16" fillId="0" borderId="0" xfId="0" applyNumberFormat="1" applyFont="1" applyFill="1" applyBorder="1" applyAlignment="1"/>
    <xf numFmtId="176" fontId="16" fillId="0" borderId="66" xfId="0" applyNumberFormat="1" applyFont="1" applyFill="1" applyBorder="1" applyAlignment="1"/>
    <xf numFmtId="0" fontId="16" fillId="0" borderId="40" xfId="0" applyFont="1" applyBorder="1"/>
    <xf numFmtId="0" fontId="77" fillId="2" borderId="0" xfId="10" applyFont="1" applyFill="1" applyBorder="1" applyAlignment="1">
      <alignment vertical="center"/>
    </xf>
    <xf numFmtId="0" fontId="54" fillId="2" borderId="0" xfId="10" applyFont="1" applyFill="1" applyBorder="1" applyAlignment="1">
      <alignment vertical="center"/>
    </xf>
    <xf numFmtId="0" fontId="15" fillId="2" borderId="0" xfId="10" applyFont="1" applyFill="1" applyBorder="1" applyAlignment="1">
      <alignment vertical="center"/>
    </xf>
    <xf numFmtId="0" fontId="15" fillId="2" borderId="0" xfId="10" applyFont="1" applyFill="1" applyAlignment="1">
      <alignment vertical="center"/>
    </xf>
    <xf numFmtId="0" fontId="54" fillId="2" borderId="0" xfId="10" applyFont="1" applyFill="1" applyAlignment="1">
      <alignment vertical="center"/>
    </xf>
    <xf numFmtId="0" fontId="16" fillId="2" borderId="81" xfId="10" applyFont="1" applyFill="1" applyBorder="1" applyAlignment="1">
      <alignment horizontal="left" vertical="center"/>
    </xf>
    <xf numFmtId="0" fontId="16" fillId="2" borderId="82" xfId="10" applyFont="1" applyFill="1" applyBorder="1" applyAlignment="1">
      <alignment vertical="center"/>
    </xf>
    <xf numFmtId="0" fontId="15" fillId="2" borderId="82" xfId="10" applyFont="1" applyFill="1" applyBorder="1" applyAlignment="1">
      <alignment vertical="center"/>
    </xf>
    <xf numFmtId="0" fontId="16" fillId="2" borderId="0" xfId="10" applyFont="1" applyFill="1" applyBorder="1" applyAlignment="1">
      <alignment vertical="center" wrapText="1"/>
    </xf>
    <xf numFmtId="0" fontId="15" fillId="2" borderId="0" xfId="10" applyFont="1" applyFill="1" applyBorder="1" applyAlignment="1">
      <alignment vertical="center" wrapText="1"/>
    </xf>
    <xf numFmtId="0" fontId="55" fillId="2" borderId="0" xfId="10" applyFont="1" applyFill="1" applyAlignment="1">
      <alignment vertical="center"/>
    </xf>
    <xf numFmtId="0" fontId="15" fillId="2" borderId="82" xfId="10" applyFont="1" applyFill="1" applyBorder="1" applyAlignment="1">
      <alignment vertical="center" wrapText="1"/>
    </xf>
    <xf numFmtId="0" fontId="15" fillId="2" borderId="74" xfId="10" applyFont="1" applyFill="1" applyBorder="1" applyAlignment="1">
      <alignment vertical="center" wrapText="1"/>
    </xf>
    <xf numFmtId="0" fontId="16" fillId="2" borderId="5" xfId="10" applyFont="1" applyFill="1" applyBorder="1" applyAlignment="1">
      <alignment horizontal="left" vertical="center"/>
    </xf>
    <xf numFmtId="0" fontId="16" fillId="2" borderId="82" xfId="10" applyFont="1" applyFill="1" applyBorder="1" applyAlignment="1">
      <alignment horizontal="left" vertical="center"/>
    </xf>
    <xf numFmtId="178" fontId="19" fillId="2" borderId="0" xfId="10" applyNumberFormat="1" applyFont="1" applyFill="1" applyBorder="1" applyAlignment="1">
      <alignment horizontal="right" vertical="center"/>
    </xf>
    <xf numFmtId="177" fontId="19" fillId="2" borderId="0" xfId="10" applyNumberFormat="1" applyFont="1" applyFill="1" applyBorder="1" applyAlignment="1">
      <alignment vertical="center"/>
    </xf>
    <xf numFmtId="177" fontId="19" fillId="2" borderId="82" xfId="10" applyNumberFormat="1" applyFont="1" applyFill="1" applyBorder="1" applyAlignment="1">
      <alignment horizontal="right" vertical="center"/>
    </xf>
    <xf numFmtId="177" fontId="19" fillId="2" borderId="0" xfId="10" applyNumberFormat="1" applyFont="1" applyFill="1" applyBorder="1" applyAlignment="1">
      <alignment horizontal="right" vertical="center"/>
    </xf>
    <xf numFmtId="0" fontId="16" fillId="39" borderId="8" xfId="10" applyFont="1" applyFill="1" applyBorder="1" applyAlignment="1">
      <alignment horizontal="left" vertical="center"/>
    </xf>
    <xf numFmtId="177" fontId="19" fillId="39" borderId="0" xfId="10" applyNumberFormat="1" applyFont="1" applyFill="1" applyBorder="1" applyAlignment="1">
      <alignment horizontal="right" vertical="center"/>
    </xf>
    <xf numFmtId="177" fontId="19" fillId="39" borderId="0" xfId="10" applyNumberFormat="1" applyFont="1" applyFill="1" applyBorder="1" applyAlignment="1">
      <alignment vertical="center"/>
    </xf>
    <xf numFmtId="179" fontId="16" fillId="2" borderId="8" xfId="10" applyNumberFormat="1" applyFont="1" applyFill="1" applyBorder="1" applyAlignment="1">
      <alignment vertical="center"/>
    </xf>
    <xf numFmtId="177" fontId="16" fillId="2" borderId="0" xfId="10" applyNumberFormat="1" applyFont="1" applyFill="1" applyBorder="1" applyAlignment="1">
      <alignment horizontal="right" vertical="center"/>
    </xf>
    <xf numFmtId="177" fontId="16" fillId="2" borderId="0" xfId="10" applyNumberFormat="1" applyFont="1" applyFill="1" applyBorder="1" applyAlignment="1">
      <alignment vertical="center"/>
    </xf>
    <xf numFmtId="180" fontId="16" fillId="2" borderId="8" xfId="10" applyNumberFormat="1" applyFont="1" applyFill="1" applyBorder="1" applyAlignment="1">
      <alignment vertical="center"/>
    </xf>
    <xf numFmtId="181" fontId="16" fillId="2" borderId="0" xfId="10" applyNumberFormat="1" applyFont="1" applyFill="1" applyBorder="1" applyAlignment="1">
      <alignment horizontal="right" vertical="center"/>
    </xf>
    <xf numFmtId="180" fontId="16" fillId="2" borderId="8" xfId="10" applyNumberFormat="1" applyFont="1" applyFill="1" applyBorder="1" applyAlignment="1">
      <alignment horizontal="left" vertical="center"/>
    </xf>
    <xf numFmtId="177" fontId="16" fillId="43" borderId="0" xfId="10" applyNumberFormat="1" applyFont="1" applyFill="1" applyBorder="1" applyAlignment="1">
      <alignment horizontal="right" vertical="center"/>
    </xf>
    <xf numFmtId="0" fontId="16" fillId="39" borderId="8" xfId="10" applyFont="1" applyFill="1" applyBorder="1" applyAlignment="1">
      <alignment vertical="center"/>
    </xf>
    <xf numFmtId="177" fontId="16" fillId="39" borderId="0" xfId="10" applyNumberFormat="1" applyFont="1" applyFill="1" applyBorder="1" applyAlignment="1">
      <alignment vertical="center"/>
    </xf>
    <xf numFmtId="180" fontId="16" fillId="2" borderId="84" xfId="10" applyNumberFormat="1" applyFont="1" applyFill="1" applyBorder="1" applyAlignment="1">
      <alignment vertical="center"/>
    </xf>
    <xf numFmtId="177" fontId="16" fillId="43" borderId="74" xfId="10" applyNumberFormat="1" applyFont="1" applyFill="1" applyBorder="1" applyAlignment="1">
      <alignment horizontal="right" vertical="center"/>
    </xf>
    <xf numFmtId="0" fontId="77" fillId="2" borderId="0" xfId="10" applyFont="1" applyFill="1" applyAlignment="1">
      <alignment vertical="center"/>
    </xf>
    <xf numFmtId="182" fontId="19" fillId="2" borderId="82" xfId="10" applyNumberFormat="1" applyFont="1" applyFill="1" applyBorder="1" applyAlignment="1">
      <alignment vertical="center"/>
    </xf>
    <xf numFmtId="0" fontId="16" fillId="39" borderId="8" xfId="10" applyFont="1" applyFill="1" applyBorder="1" applyAlignment="1">
      <alignment horizontal="left" vertical="center" wrapText="1"/>
    </xf>
    <xf numFmtId="182" fontId="16" fillId="39" borderId="0" xfId="10" applyNumberFormat="1" applyFont="1" applyFill="1" applyBorder="1" applyAlignment="1">
      <alignment vertical="center" wrapText="1"/>
    </xf>
    <xf numFmtId="0" fontId="16" fillId="2" borderId="8" xfId="10" applyFont="1" applyFill="1" applyBorder="1" applyAlignment="1">
      <alignment horizontal="left" vertical="center" wrapText="1" indent="1"/>
    </xf>
    <xf numFmtId="182" fontId="16" fillId="2" borderId="0" xfId="10" applyNumberFormat="1" applyFont="1" applyFill="1" applyBorder="1" applyAlignment="1">
      <alignment vertical="center"/>
    </xf>
    <xf numFmtId="0" fontId="16" fillId="2" borderId="84" xfId="10" applyFont="1" applyFill="1" applyBorder="1" applyAlignment="1">
      <alignment horizontal="left" vertical="center" wrapText="1" indent="1"/>
    </xf>
    <xf numFmtId="182" fontId="16" fillId="2" borderId="74" xfId="10" applyNumberFormat="1" applyFont="1" applyFill="1" applyBorder="1" applyAlignment="1">
      <alignment vertical="center"/>
    </xf>
    <xf numFmtId="0" fontId="16" fillId="2" borderId="0" xfId="10" applyFont="1" applyFill="1" applyBorder="1" applyAlignment="1">
      <alignment vertical="center"/>
    </xf>
    <xf numFmtId="0" fontId="16" fillId="2" borderId="0" xfId="10" applyFont="1" applyFill="1" applyBorder="1" applyAlignment="1">
      <alignment horizontal="left" vertical="center" wrapText="1"/>
    </xf>
    <xf numFmtId="183" fontId="16" fillId="2" borderId="0" xfId="10" applyNumberFormat="1" applyFont="1" applyFill="1" applyBorder="1" applyAlignment="1">
      <alignment vertical="center"/>
    </xf>
    <xf numFmtId="0" fontId="18" fillId="2" borderId="0" xfId="10" applyFont="1" applyFill="1" applyBorder="1" applyAlignment="1">
      <alignment horizontal="left" vertical="center"/>
    </xf>
    <xf numFmtId="0" fontId="16" fillId="2" borderId="0" xfId="10" applyFont="1" applyFill="1" applyAlignment="1">
      <alignment vertical="center"/>
    </xf>
    <xf numFmtId="0" fontId="15" fillId="2" borderId="0" xfId="10" applyFont="1" applyFill="1" applyAlignment="1">
      <alignment vertical="center" wrapText="1"/>
    </xf>
    <xf numFmtId="0" fontId="16" fillId="2" borderId="87" xfId="10" applyFont="1" applyFill="1" applyBorder="1" applyAlignment="1">
      <alignment horizontal="left" vertical="center"/>
    </xf>
    <xf numFmtId="0" fontId="16" fillId="2" borderId="85" xfId="10" applyFont="1" applyFill="1" applyBorder="1" applyAlignment="1">
      <alignment horizontal="left" vertical="center"/>
    </xf>
    <xf numFmtId="0" fontId="16" fillId="2" borderId="85" xfId="10" applyFont="1" applyFill="1" applyBorder="1" applyAlignment="1">
      <alignment horizontal="left" vertical="center" wrapText="1"/>
    </xf>
    <xf numFmtId="0" fontId="16" fillId="2" borderId="82" xfId="10" applyFont="1" applyFill="1" applyBorder="1" applyAlignment="1">
      <alignment horizontal="left" vertical="center" wrapText="1"/>
    </xf>
    <xf numFmtId="0" fontId="19" fillId="2" borderId="81" xfId="10" applyFont="1" applyFill="1" applyBorder="1" applyAlignment="1">
      <alignment horizontal="left" vertical="center" wrapText="1"/>
    </xf>
    <xf numFmtId="182" fontId="19" fillId="2" borderId="82" xfId="10" applyNumberFormat="1" applyFont="1" applyFill="1" applyBorder="1" applyAlignment="1">
      <alignment horizontal="right" vertical="center"/>
    </xf>
    <xf numFmtId="182" fontId="16" fillId="39" borderId="0" xfId="10" applyNumberFormat="1" applyFont="1" applyFill="1" applyBorder="1" applyAlignment="1">
      <alignment horizontal="left" vertical="center" wrapText="1"/>
    </xf>
    <xf numFmtId="182" fontId="16" fillId="39" borderId="0" xfId="10" applyNumberFormat="1" applyFont="1" applyFill="1" applyBorder="1" applyAlignment="1">
      <alignment horizontal="right" vertical="center"/>
    </xf>
    <xf numFmtId="182" fontId="19" fillId="39" borderId="0" xfId="10" applyNumberFormat="1" applyFont="1" applyFill="1" applyBorder="1" applyAlignment="1">
      <alignment vertical="center"/>
    </xf>
    <xf numFmtId="182" fontId="49" fillId="2" borderId="0" xfId="11" applyNumberFormat="1" applyFont="1" applyFill="1" applyBorder="1" applyAlignment="1">
      <alignment vertical="center"/>
    </xf>
    <xf numFmtId="0" fontId="16" fillId="2" borderId="8" xfId="10" applyFont="1" applyFill="1" applyBorder="1" applyAlignment="1">
      <alignment horizontal="left" vertical="center" indent="1"/>
    </xf>
    <xf numFmtId="182" fontId="16" fillId="2" borderId="0" xfId="10" applyNumberFormat="1" applyFont="1" applyFill="1" applyBorder="1" applyAlignment="1">
      <alignment horizontal="right" vertical="center"/>
    </xf>
    <xf numFmtId="182" fontId="16" fillId="2" borderId="0" xfId="10" quotePrefix="1" applyNumberFormat="1" applyFont="1" applyFill="1" applyBorder="1" applyAlignment="1">
      <alignment horizontal="right" vertical="center"/>
    </xf>
    <xf numFmtId="182" fontId="80" fillId="2" borderId="0" xfId="18" applyNumberFormat="1" applyFont="1" applyFill="1" applyBorder="1" applyAlignment="1">
      <alignment vertical="center"/>
    </xf>
    <xf numFmtId="182" fontId="80" fillId="2" borderId="74" xfId="18" applyNumberFormat="1" applyFont="1" applyFill="1" applyBorder="1" applyAlignment="1">
      <alignment vertical="center"/>
    </xf>
    <xf numFmtId="182" fontId="80" fillId="2" borderId="74" xfId="18" applyNumberFormat="1" applyFont="1" applyFill="1" applyBorder="1" applyAlignment="1">
      <alignment horizontal="right" vertical="center"/>
    </xf>
    <xf numFmtId="2" fontId="55" fillId="2" borderId="0" xfId="10" applyNumberFormat="1" applyFont="1" applyFill="1" applyAlignment="1">
      <alignment vertical="center"/>
    </xf>
    <xf numFmtId="0" fontId="81" fillId="2" borderId="0" xfId="10" applyFont="1" applyFill="1" applyAlignment="1">
      <alignment vertical="center"/>
    </xf>
    <xf numFmtId="0" fontId="54" fillId="2" borderId="0" xfId="10" applyFont="1" applyFill="1" applyAlignment="1">
      <alignment horizontal="right" vertical="center"/>
    </xf>
    <xf numFmtId="0" fontId="16" fillId="2" borderId="8" xfId="10" applyFont="1" applyFill="1" applyBorder="1" applyAlignment="1">
      <alignment horizontal="left" vertical="center" wrapText="1"/>
    </xf>
    <xf numFmtId="182" fontId="16" fillId="2" borderId="82" xfId="10" applyNumberFormat="1" applyFont="1" applyFill="1" applyBorder="1" applyAlignment="1">
      <alignment vertical="center"/>
    </xf>
    <xf numFmtId="9" fontId="15" fillId="2" borderId="0" xfId="10" applyNumberFormat="1" applyFont="1" applyFill="1" applyAlignment="1">
      <alignment vertical="center"/>
    </xf>
    <xf numFmtId="0" fontId="16" fillId="2" borderId="84" xfId="10" applyFont="1" applyFill="1" applyBorder="1" applyAlignment="1">
      <alignment horizontal="left" vertical="center" wrapText="1"/>
    </xf>
    <xf numFmtId="0" fontId="16" fillId="2" borderId="87" xfId="10" applyFont="1" applyFill="1" applyBorder="1" applyAlignment="1">
      <alignment horizontal="left" vertical="center" wrapText="1"/>
    </xf>
    <xf numFmtId="0" fontId="16" fillId="2" borderId="81" xfId="10" applyFont="1" applyFill="1" applyBorder="1" applyAlignment="1">
      <alignment horizontal="left" vertical="center" wrapText="1"/>
    </xf>
    <xf numFmtId="0" fontId="19" fillId="2" borderId="81" xfId="10" applyFont="1" applyFill="1" applyBorder="1" applyAlignment="1">
      <alignment vertical="center" wrapText="1"/>
    </xf>
    <xf numFmtId="177" fontId="19" fillId="2" borderId="82" xfId="10" applyNumberFormat="1" applyFont="1" applyFill="1" applyBorder="1" applyAlignment="1">
      <alignment vertical="center"/>
    </xf>
    <xf numFmtId="177" fontId="16" fillId="39" borderId="0" xfId="10" applyNumberFormat="1" applyFont="1" applyFill="1" applyBorder="1" applyAlignment="1">
      <alignment vertical="center" wrapText="1"/>
    </xf>
    <xf numFmtId="177" fontId="49" fillId="2" borderId="0" xfId="10" applyNumberFormat="1" applyFont="1" applyFill="1" applyBorder="1" applyAlignment="1">
      <alignment vertical="center"/>
    </xf>
    <xf numFmtId="177" fontId="49" fillId="2" borderId="74" xfId="10" applyNumberFormat="1" applyFont="1" applyFill="1" applyBorder="1" applyAlignment="1">
      <alignment vertical="center"/>
    </xf>
    <xf numFmtId="165" fontId="16" fillId="2" borderId="0" xfId="10" applyNumberFormat="1" applyFont="1" applyFill="1" applyBorder="1" applyAlignment="1">
      <alignment vertical="center"/>
    </xf>
    <xf numFmtId="0" fontId="16" fillId="4" borderId="0" xfId="10" applyFont="1" applyFill="1" applyBorder="1"/>
    <xf numFmtId="0" fontId="15" fillId="4" borderId="0" xfId="10" applyFont="1" applyFill="1" applyAlignment="1">
      <alignment vertical="center"/>
    </xf>
    <xf numFmtId="0" fontId="77" fillId="4" borderId="0" xfId="10" applyFont="1" applyFill="1" applyAlignment="1">
      <alignment vertical="center"/>
    </xf>
    <xf numFmtId="0" fontId="15" fillId="4" borderId="0" xfId="10" applyFont="1" applyFill="1" applyBorder="1" applyAlignment="1">
      <alignment vertical="center"/>
    </xf>
    <xf numFmtId="0" fontId="16" fillId="39" borderId="8" xfId="10" quotePrefix="1" applyFont="1" applyFill="1" applyBorder="1" applyAlignment="1">
      <alignment horizontal="left" vertical="center"/>
    </xf>
    <xf numFmtId="182" fontId="15" fillId="39" borderId="0" xfId="10" applyNumberFormat="1" applyFont="1" applyFill="1" applyBorder="1" applyAlignment="1">
      <alignment horizontal="right" vertical="center"/>
    </xf>
    <xf numFmtId="0" fontId="16" fillId="2" borderId="8" xfId="10" quotePrefix="1" applyFont="1" applyFill="1" applyBorder="1" applyAlignment="1">
      <alignment horizontal="left" vertical="center" indent="1"/>
    </xf>
    <xf numFmtId="182" fontId="16" fillId="4" borderId="0" xfId="10" applyNumberFormat="1" applyFont="1" applyFill="1" applyBorder="1" applyAlignment="1">
      <alignment horizontal="right" vertical="center"/>
    </xf>
    <xf numFmtId="0" fontId="16" fillId="4" borderId="0" xfId="10" applyFont="1" applyFill="1" applyAlignment="1">
      <alignment vertical="center"/>
    </xf>
    <xf numFmtId="0" fontId="16" fillId="2" borderId="0" xfId="10" applyFont="1" applyFill="1" applyAlignment="1">
      <alignment vertical="center" wrapText="1"/>
    </xf>
    <xf numFmtId="0" fontId="15" fillId="0" borderId="74" xfId="10" applyFont="1" applyBorder="1" applyAlignment="1">
      <alignment vertical="center"/>
    </xf>
    <xf numFmtId="1" fontId="16" fillId="2" borderId="87" xfId="10" applyNumberFormat="1" applyFont="1" applyFill="1" applyBorder="1" applyAlignment="1">
      <alignment horizontal="left" vertical="center"/>
    </xf>
    <xf numFmtId="0" fontId="16" fillId="2" borderId="74" xfId="10" applyFont="1" applyFill="1" applyBorder="1" applyAlignment="1">
      <alignment vertical="center" wrapText="1"/>
    </xf>
    <xf numFmtId="0" fontId="15" fillId="0" borderId="0" xfId="10" applyFont="1" applyAlignment="1">
      <alignment vertical="center"/>
    </xf>
    <xf numFmtId="0" fontId="76" fillId="4" borderId="0" xfId="88" applyFont="1" applyFill="1" applyBorder="1"/>
    <xf numFmtId="0" fontId="54" fillId="4" borderId="0" xfId="10" applyFont="1" applyFill="1" applyBorder="1" applyAlignment="1">
      <alignment vertical="center"/>
    </xf>
    <xf numFmtId="0" fontId="23" fillId="2" borderId="0" xfId="10" applyFont="1" applyFill="1" applyBorder="1"/>
    <xf numFmtId="0" fontId="54" fillId="2" borderId="0" xfId="10" applyFont="1" applyFill="1" applyBorder="1" applyAlignment="1">
      <alignment horizontal="right"/>
    </xf>
    <xf numFmtId="0" fontId="23" fillId="4" borderId="0" xfId="10" applyFont="1" applyFill="1" applyBorder="1"/>
    <xf numFmtId="0" fontId="54" fillId="4" borderId="74" xfId="10" applyFont="1" applyFill="1" applyBorder="1"/>
    <xf numFmtId="0" fontId="23" fillId="2" borderId="74" xfId="10" applyFont="1" applyFill="1" applyBorder="1"/>
    <xf numFmtId="0" fontId="23" fillId="4" borderId="0" xfId="10" applyFont="1" applyFill="1" applyBorder="1" applyAlignment="1"/>
    <xf numFmtId="0" fontId="54" fillId="2" borderId="74" xfId="10" applyFont="1" applyFill="1" applyBorder="1"/>
    <xf numFmtId="0" fontId="23" fillId="0" borderId="0" xfId="10" applyFont="1" applyFill="1" applyBorder="1"/>
    <xf numFmtId="0" fontId="19" fillId="4" borderId="0" xfId="10" applyFont="1" applyFill="1" applyBorder="1"/>
    <xf numFmtId="0" fontId="16" fillId="2" borderId="81" xfId="10" applyFont="1" applyFill="1" applyBorder="1"/>
    <xf numFmtId="0" fontId="16" fillId="2" borderId="87" xfId="10" applyFont="1" applyFill="1" applyBorder="1"/>
    <xf numFmtId="0" fontId="16" fillId="2" borderId="82" xfId="10" applyFont="1" applyFill="1" applyBorder="1"/>
    <xf numFmtId="0" fontId="16" fillId="4" borderId="0" xfId="10" applyFont="1" applyFill="1" applyBorder="1" applyAlignment="1"/>
    <xf numFmtId="0" fontId="16" fillId="2" borderId="8" xfId="10" applyNumberFormat="1" applyFont="1" applyFill="1" applyBorder="1" applyAlignment="1">
      <alignment horizontal="left"/>
    </xf>
    <xf numFmtId="0" fontId="16" fillId="2" borderId="88" xfId="10" applyNumberFormat="1" applyFont="1" applyFill="1" applyBorder="1" applyAlignment="1">
      <alignment horizontal="center"/>
    </xf>
    <xf numFmtId="0" fontId="16" fillId="2" borderId="0" xfId="10" applyNumberFormat="1" applyFont="1" applyFill="1" applyBorder="1" applyAlignment="1">
      <alignment horizontal="center"/>
    </xf>
    <xf numFmtId="0" fontId="16" fillId="2" borderId="8" xfId="10" applyNumberFormat="1" applyFont="1" applyFill="1" applyBorder="1" applyAlignment="1">
      <alignment horizontal="center"/>
    </xf>
    <xf numFmtId="0" fontId="16" fillId="2" borderId="84" xfId="10" applyNumberFormat="1" applyFont="1" applyFill="1" applyBorder="1" applyAlignment="1">
      <alignment horizontal="center"/>
    </xf>
    <xf numFmtId="0" fontId="16" fillId="2" borderId="8" xfId="10" applyNumberFormat="1" applyFont="1" applyFill="1" applyBorder="1" applyAlignment="1">
      <alignment horizontal="right" vertical="top" wrapText="1"/>
    </xf>
    <xf numFmtId="3" fontId="16" fillId="2" borderId="0" xfId="10" applyNumberFormat="1" applyFont="1" applyFill="1" applyBorder="1" applyAlignment="1"/>
    <xf numFmtId="0" fontId="16" fillId="4" borderId="26" xfId="10" applyFont="1" applyFill="1" applyBorder="1" applyAlignment="1">
      <alignment wrapText="1"/>
    </xf>
    <xf numFmtId="0" fontId="16" fillId="4" borderId="26" xfId="10" applyFont="1" applyFill="1" applyBorder="1" applyAlignment="1">
      <alignment horizontal="left" wrapText="1" indent="1"/>
    </xf>
    <xf numFmtId="0" fontId="16" fillId="4" borderId="26" xfId="10" applyFont="1" applyFill="1" applyBorder="1" applyAlignment="1">
      <alignment horizontal="left" wrapText="1" indent="2"/>
    </xf>
    <xf numFmtId="0" fontId="16" fillId="2" borderId="0" xfId="10" applyFont="1" applyFill="1" applyBorder="1" applyAlignment="1"/>
    <xf numFmtId="0" fontId="16" fillId="2" borderId="0" xfId="10" applyFont="1" applyFill="1" applyBorder="1"/>
    <xf numFmtId="0" fontId="16" fillId="2" borderId="74" xfId="10" applyFont="1" applyFill="1" applyBorder="1"/>
    <xf numFmtId="0" fontId="23" fillId="4" borderId="0" xfId="10" applyFont="1" applyFill="1" applyBorder="1"/>
    <xf numFmtId="0" fontId="54" fillId="4" borderId="0" xfId="10" applyFont="1" applyFill="1" applyBorder="1" applyAlignment="1">
      <alignment vertical="center"/>
    </xf>
    <xf numFmtId="0" fontId="23" fillId="2" borderId="0" xfId="10" applyFont="1" applyFill="1" applyBorder="1"/>
    <xf numFmtId="0" fontId="16" fillId="4" borderId="0" xfId="10" applyFont="1" applyFill="1" applyBorder="1"/>
    <xf numFmtId="0" fontId="19" fillId="4" borderId="0" xfId="10" applyFont="1" applyFill="1" applyBorder="1"/>
    <xf numFmtId="0" fontId="16" fillId="2" borderId="0" xfId="10" applyFont="1" applyFill="1" applyBorder="1"/>
    <xf numFmtId="0" fontId="16" fillId="2" borderId="26" xfId="10" applyFont="1" applyFill="1" applyBorder="1" applyAlignment="1">
      <alignment wrapText="1"/>
    </xf>
    <xf numFmtId="0" fontId="16" fillId="4" borderId="0" xfId="10" applyFont="1" applyFill="1" applyBorder="1" applyAlignment="1">
      <alignment vertical="top" wrapText="1"/>
    </xf>
    <xf numFmtId="3" fontId="16" fillId="2" borderId="0" xfId="10" applyNumberFormat="1" applyFont="1" applyFill="1" applyBorder="1"/>
    <xf numFmtId="171" fontId="16" fillId="2" borderId="0" xfId="64" applyNumberFormat="1" applyFont="1" applyFill="1" applyBorder="1"/>
    <xf numFmtId="0" fontId="19" fillId="2" borderId="0" xfId="10" applyFont="1" applyFill="1" applyBorder="1"/>
    <xf numFmtId="0" fontId="16" fillId="2" borderId="26" xfId="10" applyFont="1" applyFill="1" applyBorder="1" applyAlignment="1">
      <alignment horizontal="left" wrapText="1" indent="1"/>
    </xf>
    <xf numFmtId="0" fontId="16" fillId="2" borderId="26" xfId="10" applyFont="1" applyFill="1" applyBorder="1" applyAlignment="1">
      <alignment horizontal="left" wrapText="1" indent="2"/>
    </xf>
    <xf numFmtId="0" fontId="16" fillId="2" borderId="0" xfId="10" applyFont="1" applyFill="1" applyBorder="1" applyAlignment="1">
      <alignment vertical="top" wrapText="1"/>
    </xf>
    <xf numFmtId="41" fontId="16" fillId="2" borderId="0" xfId="10" applyNumberFormat="1" applyFont="1" applyFill="1" applyBorder="1" applyAlignment="1"/>
    <xf numFmtId="41" fontId="16" fillId="2" borderId="0" xfId="76" applyNumberFormat="1" applyFont="1" applyFill="1" applyBorder="1" applyAlignment="1"/>
    <xf numFmtId="186" fontId="16" fillId="2" borderId="0" xfId="10" applyNumberFormat="1" applyFont="1" applyFill="1" applyBorder="1" applyAlignment="1"/>
    <xf numFmtId="186" fontId="16" fillId="2" borderId="0" xfId="10" applyNumberFormat="1" applyFont="1" applyFill="1" applyBorder="1" applyAlignment="1">
      <alignment horizontal="right"/>
    </xf>
    <xf numFmtId="0" fontId="16" fillId="2" borderId="29" xfId="79" applyNumberFormat="1" applyFont="1" applyFill="1" applyBorder="1" applyAlignment="1">
      <alignment horizontal="left" vertical="top"/>
    </xf>
    <xf numFmtId="0" fontId="49" fillId="2" borderId="5" xfId="79" applyFont="1" applyFill="1" applyBorder="1" applyAlignment="1">
      <alignment horizontal="left" vertical="top"/>
    </xf>
    <xf numFmtId="0" fontId="56" fillId="0" borderId="0" xfId="82" applyFont="1" applyAlignment="1">
      <alignment horizontal="left" vertical="center" wrapText="1"/>
    </xf>
    <xf numFmtId="41" fontId="16" fillId="39" borderId="0" xfId="10" applyNumberFormat="1" applyFont="1" applyFill="1" applyBorder="1" applyAlignment="1"/>
    <xf numFmtId="186" fontId="16" fillId="39" borderId="0" xfId="10" applyNumberFormat="1" applyFont="1" applyFill="1" applyBorder="1" applyAlignment="1"/>
    <xf numFmtId="0" fontId="16" fillId="39" borderId="26" xfId="10" applyFont="1" applyFill="1" applyBorder="1" applyAlignment="1">
      <alignment wrapText="1"/>
    </xf>
    <xf numFmtId="0" fontId="16" fillId="2" borderId="0" xfId="10" applyFont="1" applyFill="1" applyBorder="1" applyAlignment="1">
      <alignment wrapText="1"/>
    </xf>
    <xf numFmtId="0" fontId="23" fillId="2" borderId="0" xfId="10" applyFont="1" applyFill="1" applyBorder="1" applyAlignment="1"/>
    <xf numFmtId="0" fontId="16" fillId="39" borderId="86" xfId="10" applyFont="1" applyFill="1" applyBorder="1" applyAlignment="1">
      <alignment wrapText="1"/>
    </xf>
    <xf numFmtId="41" fontId="16" fillId="39" borderId="74" xfId="10" applyNumberFormat="1" applyFont="1" applyFill="1" applyBorder="1" applyAlignment="1"/>
    <xf numFmtId="186" fontId="16" fillId="39" borderId="74" xfId="10" applyNumberFormat="1" applyFont="1" applyFill="1" applyBorder="1" applyAlignment="1"/>
    <xf numFmtId="0" fontId="19" fillId="2" borderId="85" xfId="10" applyFont="1" applyFill="1" applyBorder="1" applyAlignment="1">
      <alignment wrapText="1"/>
    </xf>
    <xf numFmtId="41" fontId="19" fillId="2" borderId="81" xfId="10" applyNumberFormat="1" applyFont="1" applyFill="1" applyBorder="1" applyAlignment="1"/>
    <xf numFmtId="41" fontId="19" fillId="2" borderId="82" xfId="10" applyNumberFormat="1" applyFont="1" applyFill="1" applyBorder="1" applyAlignment="1"/>
    <xf numFmtId="186" fontId="19" fillId="2" borderId="82" xfId="10" applyNumberFormat="1" applyFont="1" applyFill="1" applyBorder="1" applyAlignment="1"/>
    <xf numFmtId="41" fontId="19" fillId="2" borderId="8" xfId="10" applyNumberFormat="1" applyFont="1" applyFill="1" applyBorder="1" applyAlignment="1"/>
    <xf numFmtId="41" fontId="19" fillId="2" borderId="0" xfId="10" applyNumberFormat="1" applyFont="1" applyFill="1" applyBorder="1" applyAlignment="1"/>
    <xf numFmtId="186" fontId="19" fillId="2" borderId="0" xfId="10" applyNumberFormat="1" applyFont="1" applyFill="1" applyBorder="1" applyAlignment="1"/>
    <xf numFmtId="0" fontId="16" fillId="4" borderId="79" xfId="10" applyNumberFormat="1" applyFont="1" applyFill="1" applyBorder="1" applyAlignment="1">
      <alignment horizontal="right" vertical="top" wrapText="1"/>
    </xf>
    <xf numFmtId="0" fontId="16" fillId="2" borderId="79" xfId="0" applyFont="1" applyFill="1" applyBorder="1"/>
    <xf numFmtId="1" fontId="16" fillId="2" borderId="79" xfId="0" applyNumberFormat="1" applyFont="1" applyFill="1" applyBorder="1"/>
    <xf numFmtId="0" fontId="55" fillId="2" borderId="0" xfId="0" applyFont="1" applyFill="1" applyBorder="1"/>
    <xf numFmtId="0" fontId="74" fillId="0" borderId="0" xfId="88" applyAlignment="1">
      <alignment horizontal="left"/>
    </xf>
    <xf numFmtId="0" fontId="74" fillId="0" borderId="0" xfId="88" applyNumberFormat="1" applyFill="1" applyBorder="1" applyAlignment="1">
      <alignment horizontal="left"/>
    </xf>
    <xf numFmtId="0" fontId="74" fillId="3" borderId="0" xfId="88" applyFill="1" applyBorder="1" applyAlignment="1">
      <alignment horizontal="left" vertical="center"/>
    </xf>
    <xf numFmtId="0" fontId="74" fillId="2" borderId="0" xfId="88" applyNumberFormat="1" applyFill="1" applyBorder="1" applyAlignment="1">
      <alignment horizontal="left"/>
    </xf>
    <xf numFmtId="0" fontId="74" fillId="0" borderId="0" xfId="88"/>
    <xf numFmtId="0" fontId="49" fillId="0" borderId="84" xfId="79" applyFont="1" applyBorder="1"/>
    <xf numFmtId="0" fontId="54" fillId="4" borderId="0" xfId="10" applyFont="1" applyFill="1" applyBorder="1"/>
    <xf numFmtId="0" fontId="15" fillId="4" borderId="0" xfId="10" applyFont="1" applyFill="1" applyBorder="1"/>
    <xf numFmtId="0" fontId="15" fillId="4" borderId="0" xfId="10" applyFill="1" applyBorder="1"/>
    <xf numFmtId="2" fontId="4" fillId="0" borderId="0" xfId="79" applyNumberFormat="1"/>
    <xf numFmtId="0" fontId="16" fillId="2" borderId="0" xfId="10" applyFont="1" applyFill="1" applyBorder="1" applyAlignment="1">
      <alignment horizontal="left" vertical="center"/>
    </xf>
    <xf numFmtId="0" fontId="16" fillId="2" borderId="90" xfId="10" applyFont="1" applyFill="1" applyBorder="1" applyAlignment="1">
      <alignment vertical="center"/>
    </xf>
    <xf numFmtId="0" fontId="19" fillId="2" borderId="90" xfId="10" applyFont="1" applyFill="1" applyBorder="1" applyAlignment="1">
      <alignment vertical="center" wrapText="1"/>
    </xf>
    <xf numFmtId="177" fontId="19" fillId="2" borderId="90" xfId="10" applyNumberFormat="1" applyFont="1" applyFill="1" applyBorder="1" applyAlignment="1">
      <alignment vertical="center"/>
    </xf>
    <xf numFmtId="0" fontId="76" fillId="2" borderId="0" xfId="91" applyFont="1" applyFill="1" applyBorder="1" applyAlignment="1">
      <alignment horizontal="left" vertical="center"/>
    </xf>
    <xf numFmtId="0" fontId="16" fillId="2" borderId="89" xfId="10" applyFont="1" applyFill="1" applyBorder="1" applyAlignment="1">
      <alignment horizontal="left" vertical="center"/>
    </xf>
    <xf numFmtId="0" fontId="16" fillId="2" borderId="91" xfId="10" applyFont="1" applyFill="1" applyBorder="1" applyAlignment="1">
      <alignment horizontal="left" vertical="center"/>
    </xf>
    <xf numFmtId="0" fontId="16" fillId="2" borderId="90" xfId="10" applyFont="1" applyFill="1" applyBorder="1" applyAlignment="1">
      <alignment horizontal="left" vertical="center"/>
    </xf>
    <xf numFmtId="0" fontId="19" fillId="2" borderId="81" xfId="92" applyFont="1" applyFill="1" applyBorder="1" applyAlignment="1">
      <alignment vertical="center" wrapText="1"/>
    </xf>
    <xf numFmtId="0" fontId="16" fillId="2" borderId="0" xfId="92" applyFont="1" applyFill="1" applyAlignment="1">
      <alignment vertical="center"/>
    </xf>
    <xf numFmtId="0" fontId="28" fillId="2" borderId="0" xfId="92" applyFont="1" applyFill="1" applyBorder="1" applyAlignment="1">
      <alignment vertical="center"/>
    </xf>
    <xf numFmtId="0" fontId="16" fillId="2" borderId="85" xfId="92" applyFont="1" applyFill="1" applyBorder="1" applyAlignment="1">
      <alignment vertical="center"/>
    </xf>
    <xf numFmtId="0" fontId="16" fillId="2" borderId="86" xfId="92" applyFont="1" applyFill="1" applyBorder="1" applyAlignment="1">
      <alignment vertical="center" wrapText="1"/>
    </xf>
    <xf numFmtId="0" fontId="19" fillId="2" borderId="82" xfId="92" applyFont="1" applyFill="1" applyBorder="1" applyAlignment="1">
      <alignment vertical="center" wrapText="1"/>
    </xf>
    <xf numFmtId="182" fontId="19" fillId="2" borderId="82" xfId="92" applyNumberFormat="1" applyFont="1" applyFill="1" applyBorder="1" applyAlignment="1">
      <alignment horizontal="right" vertical="center"/>
    </xf>
    <xf numFmtId="182" fontId="16" fillId="39" borderId="0" xfId="92" applyNumberFormat="1" applyFont="1" applyFill="1" applyBorder="1" applyAlignment="1">
      <alignment horizontal="right" vertical="center"/>
    </xf>
    <xf numFmtId="182" fontId="16" fillId="39" borderId="0" xfId="92" applyNumberFormat="1" applyFont="1" applyFill="1" applyBorder="1" applyAlignment="1">
      <alignment horizontal="right" vertical="center" wrapText="1"/>
    </xf>
    <xf numFmtId="0" fontId="54" fillId="2" borderId="0" xfId="92" applyFont="1" applyFill="1" applyBorder="1" applyAlignment="1">
      <alignment vertical="center"/>
    </xf>
    <xf numFmtId="0" fontId="16" fillId="2" borderId="91" xfId="10" applyFont="1" applyFill="1" applyBorder="1" applyAlignment="1">
      <alignment horizontal="left" vertical="center" wrapText="1"/>
    </xf>
    <xf numFmtId="0" fontId="16" fillId="2" borderId="87" xfId="92" applyFont="1" applyFill="1" applyBorder="1" applyAlignment="1">
      <alignment horizontal="left" vertical="center" wrapText="1"/>
    </xf>
    <xf numFmtId="0" fontId="16" fillId="2" borderId="0" xfId="92" applyFont="1" applyFill="1" applyBorder="1" applyAlignment="1">
      <alignment horizontal="left" vertical="center"/>
    </xf>
    <xf numFmtId="3" fontId="16" fillId="2" borderId="0" xfId="92" applyNumberFormat="1" applyFont="1" applyFill="1" applyBorder="1" applyAlignment="1">
      <alignment horizontal="right" vertical="center"/>
    </xf>
    <xf numFmtId="0" fontId="19" fillId="2" borderId="91" xfId="10" applyFont="1" applyFill="1" applyBorder="1" applyAlignment="1">
      <alignment vertical="center" wrapText="1"/>
    </xf>
    <xf numFmtId="0" fontId="16" fillId="2" borderId="91" xfId="10" applyFont="1" applyFill="1" applyBorder="1" applyAlignment="1">
      <alignment vertical="center" wrapText="1"/>
    </xf>
    <xf numFmtId="0" fontId="76" fillId="4" borderId="0" xfId="91" applyFont="1" applyFill="1" applyBorder="1"/>
    <xf numFmtId="0" fontId="16" fillId="2" borderId="0" xfId="10" quotePrefix="1" applyFont="1" applyFill="1" applyBorder="1" applyAlignment="1">
      <alignment horizontal="left" vertical="center" indent="1"/>
    </xf>
    <xf numFmtId="0" fontId="16" fillId="39" borderId="0" xfId="93" applyFont="1" applyFill="1" applyBorder="1" applyAlignment="1">
      <alignment horizontal="left" vertical="center" wrapText="1"/>
    </xf>
    <xf numFmtId="187" fontId="16" fillId="39" borderId="0" xfId="93" applyNumberFormat="1" applyFont="1" applyFill="1" applyBorder="1" applyAlignment="1">
      <alignment horizontal="right" vertical="top"/>
    </xf>
    <xf numFmtId="187" fontId="16" fillId="39" borderId="0" xfId="93" applyNumberFormat="1" applyFont="1" applyFill="1" applyBorder="1" applyAlignment="1">
      <alignment horizontal="right" vertical="top" wrapText="1"/>
    </xf>
    <xf numFmtId="0" fontId="16" fillId="2" borderId="0" xfId="93" applyNumberFormat="1" applyFont="1" applyFill="1" applyBorder="1" applyAlignment="1">
      <alignment horizontal="left" vertical="center" indent="1"/>
    </xf>
    <xf numFmtId="187" fontId="16" fillId="4" borderId="0" xfId="93" applyNumberFormat="1" applyFont="1" applyFill="1" applyBorder="1" applyAlignment="1">
      <alignment horizontal="right" vertical="top"/>
    </xf>
    <xf numFmtId="187" fontId="16" fillId="4" borderId="0" xfId="93" applyNumberFormat="1" applyFont="1" applyFill="1" applyBorder="1" applyAlignment="1">
      <alignment horizontal="right" vertical="center"/>
    </xf>
    <xf numFmtId="0" fontId="16" fillId="2" borderId="74" xfId="93" applyNumberFormat="1" applyFont="1" applyFill="1" applyBorder="1" applyAlignment="1">
      <alignment horizontal="left" vertical="center" indent="1"/>
    </xf>
    <xf numFmtId="187" fontId="16" fillId="4" borderId="74" xfId="93" applyNumberFormat="1" applyFont="1" applyFill="1" applyBorder="1" applyAlignment="1">
      <alignment horizontal="right" vertical="top"/>
    </xf>
    <xf numFmtId="187" fontId="16" fillId="4" borderId="74" xfId="93" applyNumberFormat="1" applyFont="1" applyFill="1" applyBorder="1" applyAlignment="1">
      <alignment horizontal="right" vertical="center"/>
    </xf>
    <xf numFmtId="0" fontId="16" fillId="2" borderId="0" xfId="93" applyFont="1" applyFill="1" applyBorder="1" applyAlignment="1">
      <alignment horizontal="left"/>
    </xf>
    <xf numFmtId="0" fontId="16" fillId="2" borderId="91" xfId="10" applyFont="1" applyFill="1" applyBorder="1" applyAlignment="1">
      <alignment vertical="center"/>
    </xf>
    <xf numFmtId="177" fontId="16" fillId="2" borderId="90" xfId="10" applyNumberFormat="1" applyFont="1" applyFill="1" applyBorder="1" applyAlignment="1">
      <alignment vertical="center"/>
    </xf>
    <xf numFmtId="184" fontId="16" fillId="2" borderId="90" xfId="10" applyNumberFormat="1" applyFont="1" applyFill="1" applyBorder="1" applyAlignment="1">
      <alignment vertical="center"/>
    </xf>
    <xf numFmtId="185" fontId="16" fillId="2" borderId="90" xfId="10" applyNumberFormat="1" applyFont="1" applyFill="1" applyBorder="1" applyAlignment="1">
      <alignment vertical="center"/>
    </xf>
    <xf numFmtId="0" fontId="54" fillId="4" borderId="0" xfId="10" applyFont="1" applyFill="1" applyBorder="1" applyAlignment="1">
      <alignment horizontal="right" vertical="center"/>
    </xf>
    <xf numFmtId="0" fontId="77" fillId="2" borderId="0" xfId="10" applyFont="1" applyFill="1" applyBorder="1" applyAlignment="1">
      <alignment horizontal="right" vertical="center"/>
    </xf>
    <xf numFmtId="0" fontId="77" fillId="2" borderId="0" xfId="10" applyFont="1" applyFill="1" applyAlignment="1">
      <alignment horizontal="right" vertical="center"/>
    </xf>
    <xf numFmtId="0" fontId="55" fillId="2" borderId="0" xfId="10" applyFont="1" applyFill="1" applyBorder="1"/>
    <xf numFmtId="0" fontId="16" fillId="2" borderId="85" xfId="0" applyFont="1" applyFill="1" applyBorder="1"/>
    <xf numFmtId="0" fontId="16" fillId="2" borderId="81" xfId="0" applyFont="1" applyFill="1" applyBorder="1" applyAlignment="1">
      <alignment horizontal="right"/>
    </xf>
    <xf numFmtId="0" fontId="16" fillId="2" borderId="87" xfId="10" applyFont="1" applyFill="1" applyBorder="1" applyAlignment="1">
      <alignment horizontal="right"/>
    </xf>
    <xf numFmtId="0" fontId="16" fillId="2" borderId="84" xfId="10" applyFont="1" applyFill="1" applyBorder="1" applyAlignment="1">
      <alignment horizontal="right"/>
    </xf>
    <xf numFmtId="176" fontId="16" fillId="2" borderId="82" xfId="10" applyNumberFormat="1" applyFont="1" applyFill="1" applyBorder="1"/>
    <xf numFmtId="0" fontId="16" fillId="4" borderId="74" xfId="0" applyFont="1" applyFill="1" applyBorder="1"/>
    <xf numFmtId="0" fontId="16" fillId="4" borderId="0" xfId="10" applyFont="1" applyFill="1"/>
    <xf numFmtId="176" fontId="16" fillId="3" borderId="0" xfId="10" applyNumberFormat="1" applyFont="1" applyFill="1" applyBorder="1" applyAlignment="1">
      <alignment horizontal="right" vertical="center" indent="1"/>
    </xf>
    <xf numFmtId="175" fontId="22" fillId="3" borderId="0" xfId="10" applyNumberFormat="1" applyFont="1" applyFill="1" applyBorder="1" applyAlignment="1">
      <alignment horizontal="right" vertical="center"/>
    </xf>
    <xf numFmtId="176" fontId="16" fillId="2" borderId="0" xfId="10" applyNumberFormat="1" applyFont="1" applyFill="1" applyBorder="1" applyAlignment="1">
      <alignment horizontal="right" vertical="center" indent="1"/>
    </xf>
    <xf numFmtId="0" fontId="22" fillId="2" borderId="5" xfId="10" applyFont="1" applyFill="1" applyBorder="1" applyAlignment="1">
      <alignment horizontal="center" wrapText="1"/>
    </xf>
    <xf numFmtId="0" fontId="22" fillId="2" borderId="29" xfId="10" applyFont="1" applyFill="1" applyBorder="1" applyAlignment="1">
      <alignment horizontal="center" wrapText="1"/>
    </xf>
    <xf numFmtId="0" fontId="50" fillId="2" borderId="0" xfId="82" applyFont="1" applyFill="1" applyAlignment="1">
      <alignment horizontal="left"/>
    </xf>
    <xf numFmtId="0" fontId="16" fillId="2" borderId="86" xfId="0" applyFont="1" applyFill="1" applyBorder="1" applyAlignment="1">
      <alignment horizontal="left" vertical="top" wrapText="1"/>
    </xf>
    <xf numFmtId="0" fontId="54" fillId="2" borderId="0" xfId="78" applyFont="1" applyFill="1" applyBorder="1" applyAlignment="1">
      <alignment horizontal="left" vertical="center"/>
    </xf>
    <xf numFmtId="0" fontId="16" fillId="0" borderId="41" xfId="0" applyFont="1" applyBorder="1" applyAlignment="1">
      <alignment horizontal="left"/>
    </xf>
    <xf numFmtId="0" fontId="16" fillId="0" borderId="43" xfId="0" applyFont="1" applyBorder="1" applyAlignment="1">
      <alignment horizontal="left"/>
    </xf>
    <xf numFmtId="0" fontId="16" fillId="0" borderId="42" xfId="0" applyFont="1" applyBorder="1" applyAlignment="1">
      <alignment horizontal="left"/>
    </xf>
    <xf numFmtId="0" fontId="16" fillId="0" borderId="85" xfId="0" applyFont="1" applyBorder="1" applyAlignment="1">
      <alignment horizontal="center"/>
    </xf>
    <xf numFmtId="0" fontId="16" fillId="0" borderId="86" xfId="0" applyFont="1" applyBorder="1" applyAlignment="1">
      <alignment horizontal="center"/>
    </xf>
    <xf numFmtId="0" fontId="16" fillId="2" borderId="51" xfId="78" applyNumberFormat="1" applyFont="1" applyFill="1" applyBorder="1" applyAlignment="1">
      <alignment horizontal="left"/>
    </xf>
    <xf numFmtId="0" fontId="16" fillId="2" borderId="51" xfId="78" applyFont="1" applyFill="1" applyBorder="1" applyAlignment="1">
      <alignment horizontal="left"/>
    </xf>
    <xf numFmtId="0" fontId="16" fillId="2" borderId="49" xfId="78" applyFont="1" applyFill="1" applyBorder="1" applyAlignment="1">
      <alignment horizontal="left"/>
    </xf>
    <xf numFmtId="0" fontId="17" fillId="2" borderId="55" xfId="0" applyFont="1" applyFill="1" applyBorder="1" applyAlignment="1">
      <alignment horizontal="center"/>
    </xf>
    <xf numFmtId="0" fontId="17" fillId="2" borderId="53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3" fontId="16" fillId="5" borderId="55" xfId="0" applyNumberFormat="1" applyFont="1" applyFill="1" applyBorder="1" applyAlignment="1">
      <alignment horizontal="center" vertical="center" wrapText="1"/>
    </xf>
    <xf numFmtId="3" fontId="16" fillId="5" borderId="53" xfId="0" applyNumberFormat="1" applyFont="1" applyFill="1" applyBorder="1" applyAlignment="1">
      <alignment horizontal="center" vertical="center" wrapText="1"/>
    </xf>
    <xf numFmtId="0" fontId="16" fillId="3" borderId="94" xfId="0" applyFont="1" applyFill="1" applyBorder="1" applyAlignment="1">
      <alignment horizontal="left"/>
    </xf>
    <xf numFmtId="0" fontId="16" fillId="3" borderId="95" xfId="0" applyFont="1" applyFill="1" applyBorder="1" applyAlignment="1">
      <alignment horizontal="left"/>
    </xf>
    <xf numFmtId="0" fontId="16" fillId="2" borderId="59" xfId="0" applyFont="1" applyFill="1" applyBorder="1" applyAlignment="1">
      <alignment horizontal="center"/>
    </xf>
    <xf numFmtId="0" fontId="16" fillId="2" borderId="55" xfId="0" applyFont="1" applyFill="1" applyBorder="1" applyAlignment="1">
      <alignment horizontal="center"/>
    </xf>
    <xf numFmtId="0" fontId="16" fillId="5" borderId="59" xfId="0" applyFont="1" applyFill="1" applyBorder="1" applyAlignment="1">
      <alignment horizontal="center" vertical="center"/>
    </xf>
    <xf numFmtId="1" fontId="16" fillId="2" borderId="40" xfId="0" applyNumberFormat="1" applyFont="1" applyFill="1" applyBorder="1" applyAlignment="1">
      <alignment horizontal="center"/>
    </xf>
    <xf numFmtId="1" fontId="16" fillId="2" borderId="55" xfId="0" applyNumberFormat="1" applyFont="1" applyFill="1" applyBorder="1" applyAlignment="1">
      <alignment horizontal="center"/>
    </xf>
    <xf numFmtId="0" fontId="16" fillId="2" borderId="85" xfId="0" applyFont="1" applyFill="1" applyBorder="1" applyAlignment="1">
      <alignment horizontal="center"/>
    </xf>
    <xf numFmtId="0" fontId="16" fillId="2" borderId="86" xfId="0" applyFont="1" applyFill="1" applyBorder="1" applyAlignment="1">
      <alignment horizontal="center"/>
    </xf>
    <xf numFmtId="1" fontId="16" fillId="3" borderId="5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1" fontId="16" fillId="3" borderId="59" xfId="0" applyNumberFormat="1" applyFont="1" applyFill="1" applyBorder="1" applyAlignment="1">
      <alignment horizontal="center" vertical="center"/>
    </xf>
    <xf numFmtId="1" fontId="16" fillId="3" borderId="67" xfId="0" applyNumberFormat="1" applyFont="1" applyFill="1" applyBorder="1" applyAlignment="1">
      <alignment horizontal="center" vertical="center"/>
    </xf>
    <xf numFmtId="1" fontId="16" fillId="3" borderId="28" xfId="0" applyNumberFormat="1" applyFont="1" applyFill="1" applyBorder="1" applyAlignment="1">
      <alignment horizontal="center" vertical="center"/>
    </xf>
    <xf numFmtId="14" fontId="67" fillId="5" borderId="0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wrapText="1"/>
    </xf>
    <xf numFmtId="0" fontId="16" fillId="2" borderId="11" xfId="79" applyFont="1" applyFill="1" applyBorder="1" applyAlignment="1">
      <alignment horizontal="center" vertical="top"/>
    </xf>
    <xf numFmtId="0" fontId="49" fillId="0" borderId="36" xfId="79" applyFont="1" applyBorder="1" applyAlignment="1">
      <alignment horizontal="center" vertical="top"/>
    </xf>
    <xf numFmtId="0" fontId="16" fillId="2" borderId="29" xfId="79" applyFont="1" applyFill="1" applyBorder="1" applyAlignment="1">
      <alignment horizontal="center" vertical="top"/>
    </xf>
    <xf numFmtId="0" fontId="49" fillId="2" borderId="29" xfId="79" applyFont="1" applyFill="1" applyBorder="1" applyAlignment="1">
      <alignment horizontal="center" vertical="top"/>
    </xf>
    <xf numFmtId="0" fontId="16" fillId="2" borderId="79" xfId="79" applyFont="1" applyFill="1" applyBorder="1" applyAlignment="1">
      <alignment horizontal="center" vertical="top"/>
    </xf>
    <xf numFmtId="0" fontId="49" fillId="2" borderId="80" xfId="79" applyFont="1" applyFill="1" applyBorder="1" applyAlignment="1">
      <alignment horizontal="center" vertical="top"/>
    </xf>
    <xf numFmtId="0" fontId="54" fillId="4" borderId="0" xfId="10" applyFont="1" applyFill="1" applyBorder="1" applyAlignment="1">
      <alignment horizontal="left" wrapText="1"/>
    </xf>
    <xf numFmtId="0" fontId="49" fillId="2" borderId="36" xfId="79" applyFont="1" applyFill="1" applyBorder="1" applyAlignment="1">
      <alignment horizontal="center" vertical="top"/>
    </xf>
    <xf numFmtId="0" fontId="49" fillId="2" borderId="5" xfId="79" applyFont="1" applyFill="1" applyBorder="1" applyAlignment="1">
      <alignment horizontal="center"/>
    </xf>
    <xf numFmtId="0" fontId="49" fillId="2" borderId="55" xfId="79" applyFont="1" applyFill="1" applyBorder="1" applyAlignment="1">
      <alignment horizontal="center"/>
    </xf>
    <xf numFmtId="0" fontId="16" fillId="2" borderId="11" xfId="79" applyNumberFormat="1" applyFont="1" applyFill="1" applyBorder="1" applyAlignment="1">
      <alignment horizontal="left" vertical="top"/>
    </xf>
    <xf numFmtId="0" fontId="16" fillId="2" borderId="32" xfId="79" applyNumberFormat="1" applyFont="1" applyFill="1" applyBorder="1" applyAlignment="1">
      <alignment horizontal="left" vertical="top"/>
    </xf>
    <xf numFmtId="0" fontId="49" fillId="2" borderId="79" xfId="79" applyFont="1" applyFill="1" applyBorder="1" applyAlignment="1">
      <alignment horizontal="left"/>
    </xf>
    <xf numFmtId="0" fontId="49" fillId="2" borderId="80" xfId="79" applyFont="1" applyFill="1" applyBorder="1" applyAlignment="1">
      <alignment horizontal="left"/>
    </xf>
    <xf numFmtId="0" fontId="49" fillId="2" borderId="83" xfId="79" applyFont="1" applyFill="1" applyBorder="1" applyAlignment="1">
      <alignment horizontal="left"/>
    </xf>
    <xf numFmtId="0" fontId="49" fillId="2" borderId="5" xfId="79" applyFont="1" applyFill="1" applyBorder="1" applyAlignment="1">
      <alignment horizontal="left" vertical="top"/>
    </xf>
    <xf numFmtId="0" fontId="16" fillId="2" borderId="29" xfId="79" applyNumberFormat="1" applyFont="1" applyFill="1" applyBorder="1" applyAlignment="1">
      <alignment horizontal="left" vertical="top"/>
    </xf>
    <xf numFmtId="0" fontId="16" fillId="2" borderId="31" xfId="79" applyFont="1" applyFill="1" applyBorder="1" applyAlignment="1">
      <alignment horizontal="left" vertical="top"/>
    </xf>
    <xf numFmtId="0" fontId="16" fillId="2" borderId="5" xfId="79" applyFont="1" applyFill="1" applyBorder="1" applyAlignment="1">
      <alignment horizontal="left"/>
    </xf>
    <xf numFmtId="0" fontId="16" fillId="2" borderId="5" xfId="79" applyFont="1" applyFill="1" applyBorder="1" applyAlignment="1">
      <alignment horizontal="left" vertical="top"/>
    </xf>
    <xf numFmtId="0" fontId="16" fillId="2" borderId="30" xfId="79" applyFont="1" applyFill="1" applyBorder="1" applyAlignment="1">
      <alignment horizontal="left" vertical="top"/>
    </xf>
    <xf numFmtId="0" fontId="16" fillId="2" borderId="23" xfId="79" applyFont="1" applyFill="1" applyBorder="1" applyAlignment="1">
      <alignment horizontal="left" vertical="top"/>
    </xf>
    <xf numFmtId="0" fontId="16" fillId="2" borderId="37" xfId="79" applyFont="1" applyFill="1" applyBorder="1" applyAlignment="1">
      <alignment horizontal="left" vertical="top"/>
    </xf>
    <xf numFmtId="0" fontId="16" fillId="2" borderId="11" xfId="79" applyFont="1" applyFill="1" applyBorder="1" applyAlignment="1">
      <alignment horizontal="left" vertical="top"/>
    </xf>
    <xf numFmtId="0" fontId="16" fillId="2" borderId="29" xfId="79" applyFont="1" applyFill="1" applyBorder="1" applyAlignment="1">
      <alignment horizontal="left" vertical="top"/>
    </xf>
    <xf numFmtId="0" fontId="49" fillId="2" borderId="5" xfId="79" applyFont="1" applyFill="1" applyBorder="1" applyAlignment="1">
      <alignment horizontal="center" vertical="top"/>
    </xf>
    <xf numFmtId="0" fontId="56" fillId="0" borderId="0" xfId="82" applyFont="1" applyAlignment="1">
      <alignment horizontal="left" vertical="center" wrapText="1"/>
    </xf>
    <xf numFmtId="0" fontId="49" fillId="2" borderId="41" xfId="82" applyFont="1" applyFill="1" applyBorder="1" applyAlignment="1">
      <alignment horizontal="left"/>
    </xf>
    <xf numFmtId="0" fontId="49" fillId="2" borderId="90" xfId="82" applyFont="1" applyFill="1" applyBorder="1" applyAlignment="1">
      <alignment horizontal="left"/>
    </xf>
    <xf numFmtId="0" fontId="49" fillId="2" borderId="42" xfId="82" applyFont="1" applyFill="1" applyBorder="1" applyAlignment="1">
      <alignment horizontal="left"/>
    </xf>
    <xf numFmtId="0" fontId="49" fillId="2" borderId="43" xfId="82" applyFont="1" applyFill="1" applyBorder="1" applyAlignment="1">
      <alignment horizontal="left"/>
    </xf>
    <xf numFmtId="0" fontId="49" fillId="2" borderId="89" xfId="79" applyFont="1" applyFill="1" applyBorder="1" applyAlignment="1">
      <alignment horizontal="left" vertical="center"/>
    </xf>
    <xf numFmtId="0" fontId="49" fillId="0" borderId="89" xfId="79" applyFont="1" applyBorder="1" applyAlignment="1">
      <alignment horizontal="left"/>
    </xf>
    <xf numFmtId="0" fontId="16" fillId="2" borderId="89" xfId="10" applyFont="1" applyFill="1" applyBorder="1" applyAlignment="1">
      <alignment horizontal="left" vertical="center"/>
    </xf>
    <xf numFmtId="0" fontId="16" fillId="2" borderId="90" xfId="10" applyFont="1" applyFill="1" applyBorder="1" applyAlignment="1">
      <alignment horizontal="left" vertical="center"/>
    </xf>
    <xf numFmtId="0" fontId="16" fillId="2" borderId="91" xfId="10" applyFont="1" applyFill="1" applyBorder="1" applyAlignment="1">
      <alignment horizontal="left" vertical="center"/>
    </xf>
    <xf numFmtId="0" fontId="16" fillId="2" borderId="0" xfId="10" applyFont="1" applyFill="1" applyBorder="1" applyAlignment="1">
      <alignment horizontal="left" vertical="center"/>
    </xf>
    <xf numFmtId="0" fontId="16" fillId="2" borderId="89" xfId="92" applyFont="1" applyFill="1" applyBorder="1" applyAlignment="1">
      <alignment horizontal="left" vertical="center"/>
    </xf>
    <xf numFmtId="0" fontId="16" fillId="2" borderId="90" xfId="92" applyFont="1" applyFill="1" applyBorder="1" applyAlignment="1">
      <alignment horizontal="left" vertical="center"/>
    </xf>
    <xf numFmtId="0" fontId="16" fillId="2" borderId="91" xfId="92" applyFont="1" applyFill="1" applyBorder="1" applyAlignment="1">
      <alignment horizontal="left" vertical="center"/>
    </xf>
    <xf numFmtId="0" fontId="16" fillId="2" borderId="55" xfId="0" applyNumberFormat="1" applyFont="1" applyFill="1" applyBorder="1" applyAlignment="1">
      <alignment horizontal="center"/>
    </xf>
    <xf numFmtId="0" fontId="16" fillId="2" borderId="72" xfId="0" applyNumberFormat="1" applyFont="1" applyFill="1" applyBorder="1" applyAlignment="1">
      <alignment horizontal="center"/>
    </xf>
    <xf numFmtId="0" fontId="16" fillId="2" borderId="89" xfId="0" applyNumberFormat="1" applyFont="1" applyFill="1" applyBorder="1" applyAlignment="1">
      <alignment horizontal="center"/>
    </xf>
    <xf numFmtId="0" fontId="16" fillId="2" borderId="90" xfId="0" applyNumberFormat="1" applyFont="1" applyFill="1" applyBorder="1" applyAlignment="1">
      <alignment horizontal="center"/>
    </xf>
    <xf numFmtId="0" fontId="16" fillId="3" borderId="87" xfId="0" applyFont="1" applyFill="1" applyBorder="1" applyAlignment="1">
      <alignment horizontal="left"/>
    </xf>
    <xf numFmtId="0" fontId="16" fillId="3" borderId="70" xfId="0" applyFont="1" applyFill="1" applyBorder="1" applyAlignment="1">
      <alignment horizontal="left"/>
    </xf>
    <xf numFmtId="0" fontId="16" fillId="3" borderId="81" xfId="0" applyFont="1" applyFill="1" applyBorder="1" applyAlignment="1">
      <alignment horizontal="left" vertical="center" wrapText="1"/>
    </xf>
    <xf numFmtId="0" fontId="16" fillId="3" borderId="82" xfId="0" applyFont="1" applyFill="1" applyBorder="1" applyAlignment="1">
      <alignment horizontal="left" vertical="center" wrapText="1"/>
    </xf>
    <xf numFmtId="0" fontId="16" fillId="2" borderId="96" xfId="0" applyFont="1" applyFill="1" applyBorder="1" applyAlignment="1">
      <alignment horizontal="right" vertical="center"/>
    </xf>
    <xf numFmtId="0" fontId="16" fillId="3" borderId="96" xfId="0" applyFont="1" applyFill="1" applyBorder="1" applyAlignment="1">
      <alignment horizontal="right" vertical="center" wrapText="1"/>
    </xf>
    <xf numFmtId="0" fontId="16" fillId="3" borderId="89" xfId="0" applyFont="1" applyFill="1" applyBorder="1" applyAlignment="1">
      <alignment horizontal="right" vertical="center" wrapText="1"/>
    </xf>
    <xf numFmtId="0" fontId="49" fillId="2" borderId="82" xfId="79" applyFont="1" applyFill="1" applyBorder="1" applyAlignment="1">
      <alignment horizontal="left" vertical="center"/>
    </xf>
    <xf numFmtId="0" fontId="16" fillId="2" borderId="92" xfId="78" applyFont="1" applyFill="1" applyBorder="1" applyAlignment="1">
      <alignment horizontal="left"/>
    </xf>
    <xf numFmtId="0" fontId="16" fillId="2" borderId="93" xfId="78" applyFont="1" applyFill="1" applyBorder="1" applyAlignment="1">
      <alignment horizontal="left"/>
    </xf>
    <xf numFmtId="0" fontId="16" fillId="3" borderId="86" xfId="0" applyFont="1" applyFill="1" applyBorder="1" applyAlignment="1">
      <alignment horizontal="left"/>
    </xf>
    <xf numFmtId="0" fontId="16" fillId="5" borderId="94" xfId="0" applyFont="1" applyFill="1" applyBorder="1" applyAlignment="1">
      <alignment horizontal="left"/>
    </xf>
    <xf numFmtId="0" fontId="16" fillId="5" borderId="86" xfId="0" applyFont="1" applyFill="1" applyBorder="1" applyAlignment="1">
      <alignment horizontal="left"/>
    </xf>
    <xf numFmtId="0" fontId="16" fillId="3" borderId="6" xfId="0" applyFont="1" applyFill="1" applyBorder="1" applyAlignment="1">
      <alignment horizontal="right"/>
    </xf>
    <xf numFmtId="0" fontId="16" fillId="3" borderId="55" xfId="0" applyFont="1" applyFill="1" applyBorder="1" applyAlignment="1">
      <alignment horizontal="right"/>
    </xf>
    <xf numFmtId="0" fontId="16" fillId="3" borderId="91" xfId="0" applyFont="1" applyFill="1" applyBorder="1" applyAlignment="1">
      <alignment horizontal="left"/>
    </xf>
    <xf numFmtId="0" fontId="16" fillId="2" borderId="97" xfId="0" applyFont="1" applyFill="1" applyBorder="1" applyAlignment="1">
      <alignment horizontal="center" vertical="center"/>
    </xf>
    <xf numFmtId="0" fontId="16" fillId="3" borderId="98" xfId="0" applyFont="1" applyFill="1" applyBorder="1" applyAlignment="1">
      <alignment horizontal="right" vertical="center"/>
    </xf>
    <xf numFmtId="176" fontId="16" fillId="3" borderId="48" xfId="0" applyNumberFormat="1" applyFont="1" applyFill="1" applyBorder="1" applyAlignment="1">
      <alignment horizontal="right" vertical="center"/>
    </xf>
    <xf numFmtId="0" fontId="16" fillId="3" borderId="96" xfId="0" applyFont="1" applyFill="1" applyBorder="1" applyAlignment="1">
      <alignment horizontal="right" vertical="center"/>
    </xf>
    <xf numFmtId="0" fontId="16" fillId="3" borderId="89" xfId="0" applyFont="1" applyFill="1" applyBorder="1" applyAlignment="1">
      <alignment horizontal="right" vertical="center"/>
    </xf>
    <xf numFmtId="175" fontId="16" fillId="3" borderId="48" xfId="0" applyNumberFormat="1" applyFont="1" applyFill="1" applyBorder="1" applyAlignment="1"/>
    <xf numFmtId="0" fontId="19" fillId="3" borderId="99" xfId="0" applyFont="1" applyFill="1" applyBorder="1" applyAlignment="1">
      <alignment horizontal="left" vertical="center"/>
    </xf>
    <xf numFmtId="0" fontId="16" fillId="3" borderId="48" xfId="0" applyFont="1" applyFill="1" applyBorder="1" applyAlignment="1">
      <alignment horizontal="left" vertical="top"/>
    </xf>
    <xf numFmtId="0" fontId="16" fillId="3" borderId="101" xfId="0" applyFont="1" applyFill="1" applyBorder="1" applyAlignment="1">
      <alignment horizontal="left"/>
    </xf>
    <xf numFmtId="0" fontId="16" fillId="3" borderId="102" xfId="0" applyFont="1" applyFill="1" applyBorder="1" applyAlignment="1">
      <alignment horizontal="left"/>
    </xf>
    <xf numFmtId="0" fontId="49" fillId="2" borderId="102" xfId="79" applyFont="1" applyFill="1" applyBorder="1" applyAlignment="1">
      <alignment horizontal="left" wrapText="1"/>
    </xf>
    <xf numFmtId="0" fontId="49" fillId="2" borderId="86" xfId="79" applyFont="1" applyFill="1" applyBorder="1" applyAlignment="1">
      <alignment horizontal="left" wrapText="1"/>
    </xf>
    <xf numFmtId="0" fontId="49" fillId="2" borderId="59" xfId="79" applyFont="1" applyFill="1" applyBorder="1" applyAlignment="1">
      <alignment horizontal="right" vertical="top" wrapText="1"/>
    </xf>
    <xf numFmtId="0" fontId="16" fillId="2" borderId="59" xfId="79" applyFont="1" applyFill="1" applyBorder="1" applyAlignment="1">
      <alignment horizontal="right" vertical="top" wrapText="1"/>
    </xf>
    <xf numFmtId="0" fontId="49" fillId="2" borderId="89" xfId="79" applyFont="1" applyFill="1" applyBorder="1" applyAlignment="1">
      <alignment horizontal="right" vertical="top" wrapText="1"/>
    </xf>
    <xf numFmtId="0" fontId="16" fillId="4" borderId="70" xfId="10" applyFont="1" applyFill="1" applyBorder="1" applyAlignment="1"/>
    <xf numFmtId="0" fontId="49" fillId="0" borderId="102" xfId="79" applyFont="1" applyBorder="1"/>
    <xf numFmtId="0" fontId="16" fillId="2" borderId="70" xfId="10" applyFont="1" applyFill="1" applyBorder="1" applyAlignment="1"/>
    <xf numFmtId="0" fontId="49" fillId="0" borderId="89" xfId="79" applyFont="1" applyBorder="1"/>
    <xf numFmtId="0" fontId="49" fillId="2" borderId="100" xfId="82" applyFont="1" applyFill="1" applyBorder="1" applyAlignment="1">
      <alignment horizontal="left"/>
    </xf>
    <xf numFmtId="0" fontId="16" fillId="2" borderId="96" xfId="82" applyFont="1" applyFill="1" applyBorder="1" applyAlignment="1">
      <alignment horizontal="right"/>
    </xf>
    <xf numFmtId="0" fontId="16" fillId="2" borderId="89" xfId="82" applyFont="1" applyFill="1" applyBorder="1" applyAlignment="1">
      <alignment horizontal="right"/>
    </xf>
    <xf numFmtId="0" fontId="16" fillId="3" borderId="96" xfId="10" applyFont="1" applyFill="1" applyBorder="1" applyAlignment="1">
      <alignment horizontal="center" vertical="center" wrapText="1"/>
    </xf>
    <xf numFmtId="0" fontId="16" fillId="3" borderId="89" xfId="10" applyFont="1" applyFill="1" applyBorder="1" applyAlignment="1">
      <alignment horizontal="center" vertical="center" wrapText="1"/>
    </xf>
    <xf numFmtId="0" fontId="49" fillId="2" borderId="100" xfId="79" applyFont="1" applyFill="1" applyBorder="1" applyAlignment="1">
      <alignment horizontal="left" vertical="center"/>
    </xf>
    <xf numFmtId="0" fontId="49" fillId="0" borderId="100" xfId="79" applyFont="1" applyBorder="1" applyAlignment="1">
      <alignment horizontal="left"/>
    </xf>
    <xf numFmtId="0" fontId="49" fillId="0" borderId="103" xfId="79" applyFont="1" applyBorder="1" applyAlignment="1">
      <alignment horizontal="left"/>
    </xf>
    <xf numFmtId="0" fontId="49" fillId="2" borderId="96" xfId="79" applyFont="1" applyFill="1" applyBorder="1" applyAlignment="1">
      <alignment horizontal="right" vertical="top"/>
    </xf>
    <xf numFmtId="0" fontId="49" fillId="2" borderId="89" xfId="79" applyFont="1" applyFill="1" applyBorder="1" applyAlignment="1">
      <alignment horizontal="right" vertical="top"/>
    </xf>
    <xf numFmtId="0" fontId="16" fillId="2" borderId="104" xfId="78" applyNumberFormat="1" applyFont="1" applyFill="1" applyBorder="1" applyAlignment="1">
      <alignment horizontal="left"/>
    </xf>
    <xf numFmtId="0" fontId="16" fillId="2" borderId="104" xfId="78" applyFont="1" applyFill="1" applyBorder="1" applyAlignment="1">
      <alignment horizontal="left"/>
    </xf>
    <xf numFmtId="0" fontId="16" fillId="4" borderId="89" xfId="0" applyNumberFormat="1" applyFont="1" applyFill="1" applyBorder="1" applyAlignment="1"/>
    <xf numFmtId="0" fontId="16" fillId="2" borderId="104" xfId="78" applyNumberFormat="1" applyFont="1" applyFill="1" applyBorder="1" applyAlignment="1">
      <alignment horizontal="right"/>
    </xf>
    <xf numFmtId="171" fontId="16" fillId="2" borderId="48" xfId="0" applyNumberFormat="1" applyFont="1" applyFill="1" applyBorder="1"/>
    <xf numFmtId="176" fontId="16" fillId="0" borderId="48" xfId="10" applyNumberFormat="1" applyFont="1" applyFill="1" applyBorder="1"/>
    <xf numFmtId="176" fontId="16" fillId="0" borderId="48" xfId="0" applyNumberFormat="1" applyFont="1" applyFill="1" applyBorder="1" applyAlignment="1">
      <alignment horizontal="right"/>
    </xf>
    <xf numFmtId="0" fontId="16" fillId="2" borderId="11" xfId="0" applyNumberFormat="1" applyFont="1" applyFill="1" applyBorder="1" applyAlignment="1">
      <alignment horizontal="right"/>
    </xf>
    <xf numFmtId="0" fontId="16" fillId="2" borderId="99" xfId="0" applyFont="1" applyFill="1" applyBorder="1"/>
  </cellXfs>
  <cellStyles count="96">
    <cellStyle name="20 % - Accent1" xfId="38" builtinId="30" customBuiltin="1"/>
    <cellStyle name="20 % - Accent2" xfId="42" builtinId="34" customBuiltin="1"/>
    <cellStyle name="20 % - Accent3" xfId="46" builtinId="38" customBuiltin="1"/>
    <cellStyle name="20 % - Accent4" xfId="50" builtinId="42" customBuiltin="1"/>
    <cellStyle name="20 % - Accent5" xfId="54" builtinId="46" customBuiltin="1"/>
    <cellStyle name="20 % - Accent6" xfId="58" builtinId="50" customBuiltin="1"/>
    <cellStyle name="40 % - Accent1" xfId="39" builtinId="31" customBuiltin="1"/>
    <cellStyle name="40 % - Accent2" xfId="43" builtinId="35" customBuiltin="1"/>
    <cellStyle name="40 % - Accent3" xfId="47" builtinId="39" customBuiltin="1"/>
    <cellStyle name="40 % - Accent4" xfId="51" builtinId="43" customBuiltin="1"/>
    <cellStyle name="40 % - Accent5" xfId="55" builtinId="47" customBuiltin="1"/>
    <cellStyle name="40 % - Accent6" xfId="59" builtinId="51" customBuiltin="1"/>
    <cellStyle name="60 % - Accent1" xfId="40" builtinId="32" customBuiltin="1"/>
    <cellStyle name="60 % - Accent2" xfId="44" builtinId="36" customBuiltin="1"/>
    <cellStyle name="60 % - Accent3" xfId="48" builtinId="40" customBuiltin="1"/>
    <cellStyle name="60 % - Accent4" xfId="52" builtinId="44" customBuiltin="1"/>
    <cellStyle name="60 % - Accent5" xfId="56" builtinId="48" customBuiltin="1"/>
    <cellStyle name="60 % - Accent6" xfId="60" builtinId="52" customBuiltin="1"/>
    <cellStyle name="Accent1" xfId="37" builtinId="29" customBuiltin="1"/>
    <cellStyle name="Accent2" xfId="41" builtinId="33" customBuiltin="1"/>
    <cellStyle name="Accent3" xfId="45" builtinId="37" customBuiltin="1"/>
    <cellStyle name="Accent4" xfId="49" builtinId="41" customBuiltin="1"/>
    <cellStyle name="Accent5" xfId="53" builtinId="45" customBuiltin="1"/>
    <cellStyle name="Accent6" xfId="57" builtinId="49" customBuiltin="1"/>
    <cellStyle name="Avertissement" xfId="34" builtinId="11" customBuiltin="1"/>
    <cellStyle name="Calcul" xfId="31" builtinId="22" customBuiltin="1"/>
    <cellStyle name="Cellule liée" xfId="32" builtinId="24" customBuiltin="1"/>
    <cellStyle name="Entrée" xfId="29" builtinId="20" customBuiltin="1"/>
    <cellStyle name="Insatisfaisant" xfId="27" builtinId="27" customBuiltin="1"/>
    <cellStyle name="Lien hypertexte" xfId="88" builtinId="8"/>
    <cellStyle name="Lien hypertexte 2" xfId="5"/>
    <cellStyle name="Lien hypertexte 3" xfId="89"/>
    <cellStyle name="Lien hypertexte 3 2" xfId="91"/>
    <cellStyle name="Milliers" xfId="84" builtinId="3"/>
    <cellStyle name="Milliers 2" xfId="7"/>
    <cellStyle name="Milliers 2 2" xfId="66"/>
    <cellStyle name="Milliers 3" xfId="18"/>
    <cellStyle name="Milliers 4" xfId="20"/>
    <cellStyle name="Milliers 7" xfId="76"/>
    <cellStyle name="Milliers 8 3" xfId="81"/>
    <cellStyle name="Milliers 8 3 3" xfId="83"/>
    <cellStyle name="Neutre" xfId="28" builtinId="28" customBuiltin="1"/>
    <cellStyle name="Normal" xfId="0" builtinId="0"/>
    <cellStyle name="Normal 10" xfId="93"/>
    <cellStyle name="Normal 10 3" xfId="79"/>
    <cellStyle name="Normal 10 3 3" xfId="82"/>
    <cellStyle name="Normal 11" xfId="94"/>
    <cellStyle name="Normal 12" xfId="78"/>
    <cellStyle name="Normal 12 2" xfId="87"/>
    <cellStyle name="Normal 14" xfId="86"/>
    <cellStyle name="Normal 2" xfId="3"/>
    <cellStyle name="Normal 2 2" xfId="10"/>
    <cellStyle name="Normal 3" xfId="2"/>
    <cellStyle name="Normal 3 2" xfId="6"/>
    <cellStyle name="Normal 3 2 2" xfId="65"/>
    <cellStyle name="Normal 3 3" xfId="63"/>
    <cellStyle name="Normal 4" xfId="9"/>
    <cellStyle name="Normal 5" xfId="13"/>
    <cellStyle name="Normal 5 2" xfId="14"/>
    <cellStyle name="Normal 5 2 2" xfId="69"/>
    <cellStyle name="Normal 5 3" xfId="15"/>
    <cellStyle name="Normal 5 3 2" xfId="70"/>
    <cellStyle name="Normal 5 4" xfId="17"/>
    <cellStyle name="Normal 5 4 2" xfId="72"/>
    <cellStyle name="Normal 5 5" xfId="68"/>
    <cellStyle name="Normal 5 6" xfId="73"/>
    <cellStyle name="Normal 5 7" xfId="75"/>
    <cellStyle name="Normal 5 8" xfId="90"/>
    <cellStyle name="Normal 5 8 2" xfId="92"/>
    <cellStyle name="Normal 6" xfId="11"/>
    <cellStyle name="Normal 7" xfId="19"/>
    <cellStyle name="Normal 8" xfId="74"/>
    <cellStyle name="Normal 8 2" xfId="77"/>
    <cellStyle name="Normal 9" xfId="85"/>
    <cellStyle name="Normale 2" xfId="12"/>
    <cellStyle name="Notiz 2" xfId="62"/>
    <cellStyle name="Pourcentage" xfId="1" builtinId="5"/>
    <cellStyle name="Pourcentage 2" xfId="8"/>
    <cellStyle name="Pourcentage 2 2" xfId="67"/>
    <cellStyle name="Pourcentage 3" xfId="4"/>
    <cellStyle name="Pourcentage 3 2" xfId="64"/>
    <cellStyle name="Pourcentage 4" xfId="16"/>
    <cellStyle name="Pourcentage 4 2" xfId="71"/>
    <cellStyle name="Pourcentage 5" xfId="95"/>
    <cellStyle name="Pourcentage 8 3" xfId="80"/>
    <cellStyle name="Satisfaisant" xfId="26" builtinId="26" customBuiltin="1"/>
    <cellStyle name="Sortie" xfId="30" builtinId="21" customBuiltin="1"/>
    <cellStyle name="Standard 2" xfId="61"/>
    <cellStyle name="Texte explicatif" xfId="35" builtinId="53" customBuiltin="1"/>
    <cellStyle name="Titre" xfId="21" builtinId="15" customBuiltin="1"/>
    <cellStyle name="Titre 1" xfId="22" builtinId="16" customBuiltin="1"/>
    <cellStyle name="Titre 2" xfId="23" builtinId="17" customBuiltin="1"/>
    <cellStyle name="Titre 3" xfId="24" builtinId="18" customBuiltin="1"/>
    <cellStyle name="Titre 4" xfId="25" builtinId="19" customBuiltin="1"/>
    <cellStyle name="Total" xfId="36" builtinId="25" customBuiltin="1"/>
    <cellStyle name="Vérification" xfId="33" builtinId="23" customBuiltin="1"/>
  </cellStyles>
  <dxfs count="1">
    <dxf>
      <font>
        <b/>
        <i val="0"/>
        <strike val="0"/>
        <condense val="0"/>
        <extend val="0"/>
      </font>
    </dxf>
  </dxfs>
  <tableStyles count="0" defaultTableStyle="TableStyleMedium9" defaultPivotStyle="PivotStyleLight16"/>
  <colors>
    <mruColors>
      <color rgb="FFE8EAF7"/>
      <color rgb="FF00001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Hôtellerie: nuitées suisses / étrangères, par région touristique en 2010, en millions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'[2]G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F32-4605-83C6-284465EBCE8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'[2]G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F32-4605-83C6-284465EBCE8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'[2]G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F32-4605-83C6-284465EBC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034208"/>
        <c:axId val="117032640"/>
      </c:barChart>
      <c:catAx>
        <c:axId val="1170342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0326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70326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034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4" footer="0.4921259845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Hôtellerie: Nuitées suisses/étrangères par région touristique 2009-2010, en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'[2]G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9F-4A34-B50C-48DCC84DFDA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'[2]G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9F-4A34-B50C-48DCC84DFDA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'[2]G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89F-4A34-B50C-48DCC84DF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428136"/>
        <c:axId val="388428528"/>
      </c:barChart>
      <c:catAx>
        <c:axId val="3884281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4285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84285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4281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4" footer="0.4921259845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Répartition des nuitées par région touristique, en 2010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'[2]G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EA6-4C56-83D1-E760F0C93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4" footer="0.4921259845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Hôtellerie: nuitées suisses / étrangères, par région touristique en 2010, en millions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'[1]G 3.7'!#REF!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BD-4EB2-A71E-71436443983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'[1]G 3.7'!#REF!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BD-4EB2-A71E-71436443983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'[1]G 3.7'!#REF!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4BD-4EB2-A71E-714364439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429704"/>
        <c:axId val="388430096"/>
      </c:barChart>
      <c:catAx>
        <c:axId val="388429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4300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8430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4297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4" footer="0.4921259845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Hôtellerie: Nuitées suisses/étrangères par région touristique 2009-2010, en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'[1]G 3.7'!#REF!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18E-43D8-BD0C-3072D3852E9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'[1]G 3.7'!#REF!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18E-43D8-BD0C-3072D3852E9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'[1]G 3.7'!#REF!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18E-43D8-BD0C-3072D3852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430880"/>
        <c:axId val="388431272"/>
      </c:barChart>
      <c:catAx>
        <c:axId val="388430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431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84312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430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4" footer="0.4921259845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Répartition des nuitées par région touristique, en 2010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'[1]G 3.7'!#REF!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EF3-4231-9326-BB6B34340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4" footer="0.4921259845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Hôtellerie: nuitées suisses / étrangères, par région touristique en 2010, en millions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504-4A18-89FC-3E3C8CBC99E8}"/>
            </c:ext>
          </c:extLst>
        </c:ser>
        <c:ser>
          <c:idx val="1"/>
          <c:order val="1"/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504-4A18-89FC-3E3C8CBC99E8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504-4A18-89FC-3E3C8CBC9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771432"/>
        <c:axId val="524771824"/>
      </c:barChart>
      <c:catAx>
        <c:axId val="5247714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4771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47718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47714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755" footer="0.4921259845000075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Hôtellerie: Nuitées suisses/étrangères par région touristique 2009-2010, en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079-43D1-84C7-FFB0A1BB15EA}"/>
            </c:ext>
          </c:extLst>
        </c:ser>
        <c:ser>
          <c:idx val="1"/>
          <c:order val="1"/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079-43D1-84C7-FFB0A1BB15E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 3.7'!#REF!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079-43D1-84C7-FFB0A1BB1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71272"/>
        <c:axId val="524772608"/>
      </c:barChart>
      <c:catAx>
        <c:axId val="518771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4772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47726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87712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755" footer="0.4921259845000075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Répartition des nuitées par région touristique, en 2010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'G 3.7'!#REF!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'G 3.7'!#REF!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FF0-400C-8C52-5BC9439CE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56" l="0.78740157499999996" r="0.78740157499999996" t="0.98425196899999956" header="0.49212598450000755" footer="0.4921259845000075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graphicFrame macro="">
      <xdr:nvGraphicFramePr>
        <xdr:cNvPr id="103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24</xdr:row>
      <xdr:rowOff>0</xdr:rowOff>
    </xdr:from>
    <xdr:to>
      <xdr:col>20</xdr:col>
      <xdr:colOff>0</xdr:colOff>
      <xdr:row>24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24</xdr:row>
      <xdr:rowOff>0</xdr:rowOff>
    </xdr:from>
    <xdr:to>
      <xdr:col>19</xdr:col>
      <xdr:colOff>285750</xdr:colOff>
      <xdr:row>24</xdr:row>
      <xdr:rowOff>0</xdr:rowOff>
    </xdr:to>
    <xdr:graphicFrame macro="">
      <xdr:nvGraphicFramePr>
        <xdr:cNvPr id="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142875</xdr:colOff>
      <xdr:row>24</xdr:row>
      <xdr:rowOff>0</xdr:rowOff>
    </xdr:from>
    <xdr:to>
      <xdr:col>15</xdr:col>
      <xdr:colOff>0</xdr:colOff>
      <xdr:row>24</xdr:row>
      <xdr:rowOff>0</xdr:rowOff>
    </xdr:to>
    <xdr:graphicFrame macro="">
      <xdr:nvGraphicFramePr>
        <xdr:cNvPr id="1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6" name="TextBox 5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4</xdr:row>
      <xdr:rowOff>158115</xdr:rowOff>
    </xdr:from>
    <xdr:ext cx="184731" cy="264560"/>
    <xdr:sp macro="" textlink="">
      <xdr:nvSpPr>
        <xdr:cNvPr id="3" name="Text Box 1027"/>
        <xdr:cNvSpPr txBox="1"/>
      </xdr:nvSpPr>
      <xdr:spPr>
        <a:xfrm>
          <a:off x="0" y="8058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9" name="TextBox 5"/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0" name="TextBox 5"/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1" name="TextBox 5"/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2" name="TextBox 5"/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8" name="TextBox 5"/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3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4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5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6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7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" name="TextBox 5"/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6971" cy="157224"/>
    <xdr:sp macro="" textlink="">
      <xdr:nvSpPr>
        <xdr:cNvPr id="19" name="TextBox 5"/>
        <xdr:cNvSpPr txBox="1"/>
      </xdr:nvSpPr>
      <xdr:spPr>
        <a:xfrm>
          <a:off x="0" y="805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2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3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4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5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6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7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8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9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0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1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2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3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4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5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18</xdr:row>
      <xdr:rowOff>0</xdr:rowOff>
    </xdr:from>
    <xdr:ext cx="76971" cy="157224"/>
    <xdr:sp macro="" textlink="">
      <xdr:nvSpPr>
        <xdr:cNvPr id="16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9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0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21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21</xdr:row>
      <xdr:rowOff>0</xdr:rowOff>
    </xdr:from>
    <xdr:ext cx="76971" cy="157224"/>
    <xdr:sp macro="" textlink="">
      <xdr:nvSpPr>
        <xdr:cNvPr id="22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184731" cy="264560"/>
    <xdr:sp macro="" textlink="">
      <xdr:nvSpPr>
        <xdr:cNvPr id="6" name="Text Box 2"/>
        <xdr:cNvSpPr txBox="1"/>
      </xdr:nvSpPr>
      <xdr:spPr>
        <a:xfrm>
          <a:off x="0" y="3558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3" name="Text Box 4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184731" cy="264560"/>
    <xdr:sp macro="" textlink="">
      <xdr:nvSpPr>
        <xdr:cNvPr id="4" name="Text Box 5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7" name="TextBox 5"/>
        <xdr:cNvSpPr txBox="1"/>
      </xdr:nvSpPr>
      <xdr:spPr>
        <a:xfrm>
          <a:off x="54387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8" name="Text Box 4"/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9" name="Text Box 5"/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0" name="TextBox 5"/>
        <xdr:cNvSpPr txBox="1"/>
      </xdr:nvSpPr>
      <xdr:spPr>
        <a:xfrm>
          <a:off x="59721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1" name="TextBox 5"/>
        <xdr:cNvSpPr txBox="1"/>
      </xdr:nvSpPr>
      <xdr:spPr>
        <a:xfrm>
          <a:off x="65055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2" name="TextBox 5"/>
        <xdr:cNvSpPr txBox="1"/>
      </xdr:nvSpPr>
      <xdr:spPr>
        <a:xfrm>
          <a:off x="7038975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13" name="Text Box 4"/>
        <xdr:cNvSpPr txBox="1"/>
      </xdr:nvSpPr>
      <xdr:spPr>
        <a:xfrm>
          <a:off x="833437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14" name="Text Box 5"/>
        <xdr:cNvSpPr txBox="1"/>
      </xdr:nvSpPr>
      <xdr:spPr>
        <a:xfrm>
          <a:off x="833437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4560"/>
    <xdr:sp macro="" textlink="">
      <xdr:nvSpPr>
        <xdr:cNvPr id="15" name="Text Box 4"/>
        <xdr:cNvSpPr txBox="1"/>
      </xdr:nvSpPr>
      <xdr:spPr>
        <a:xfrm>
          <a:off x="0" y="2425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3" name="TextBox 5"/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4" name="Text Box 4"/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5" name="Text Box 5"/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6" name="TextBox 5"/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7" name="TextBox 5"/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8" name="TextBox 5"/>
        <xdr:cNvSpPr txBox="1"/>
      </xdr:nvSpPr>
      <xdr:spPr>
        <a:xfrm>
          <a:off x="2981325" y="21012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29" name="Text Box 4"/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0" name="Text Box 5"/>
        <xdr:cNvSpPr txBox="1"/>
      </xdr:nvSpPr>
      <xdr:spPr>
        <a:xfrm>
          <a:off x="0" y="2367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33" name="Text Box 4"/>
        <xdr:cNvSpPr txBox="1"/>
      </xdr:nvSpPr>
      <xdr:spPr>
        <a:xfrm>
          <a:off x="0" y="2710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158115</xdr:rowOff>
    </xdr:from>
    <xdr:ext cx="76971" cy="157224"/>
    <xdr:sp macro="" textlink="">
      <xdr:nvSpPr>
        <xdr:cNvPr id="34" name="Text Box 5"/>
        <xdr:cNvSpPr txBox="1"/>
      </xdr:nvSpPr>
      <xdr:spPr>
        <a:xfrm>
          <a:off x="0" y="27108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1" name="Text Box 4"/>
        <xdr:cNvSpPr txBox="1"/>
      </xdr:nvSpPr>
      <xdr:spPr>
        <a:xfrm>
          <a:off x="0" y="2691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2" name="Text Box 5"/>
        <xdr:cNvSpPr txBox="1"/>
      </xdr:nvSpPr>
      <xdr:spPr>
        <a:xfrm>
          <a:off x="0" y="2691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5" name="Text Box 4"/>
        <xdr:cNvSpPr txBox="1"/>
      </xdr:nvSpPr>
      <xdr:spPr>
        <a:xfrm>
          <a:off x="0" y="53397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6" name="Text Box 5"/>
        <xdr:cNvSpPr txBox="1"/>
      </xdr:nvSpPr>
      <xdr:spPr>
        <a:xfrm>
          <a:off x="0" y="53397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7" name="Text Box 4"/>
        <xdr:cNvSpPr txBox="1"/>
      </xdr:nvSpPr>
      <xdr:spPr>
        <a:xfrm>
          <a:off x="0" y="55016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38" name="Text Box 5"/>
        <xdr:cNvSpPr txBox="1"/>
      </xdr:nvSpPr>
      <xdr:spPr>
        <a:xfrm>
          <a:off x="0" y="55016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40" name="Text Box 4"/>
        <xdr:cNvSpPr txBox="1"/>
      </xdr:nvSpPr>
      <xdr:spPr>
        <a:xfrm>
          <a:off x="0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41" name="Text Box 5"/>
        <xdr:cNvSpPr txBox="1"/>
      </xdr:nvSpPr>
      <xdr:spPr>
        <a:xfrm>
          <a:off x="0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19</xdr:row>
      <xdr:rowOff>0</xdr:rowOff>
    </xdr:from>
    <xdr:ext cx="76971" cy="157224"/>
    <xdr:sp macro="" textlink="">
      <xdr:nvSpPr>
        <xdr:cNvPr id="42" name="TextBox 5"/>
        <xdr:cNvSpPr txBox="1"/>
      </xdr:nvSpPr>
      <xdr:spPr>
        <a:xfrm>
          <a:off x="5972175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76971" cy="157224"/>
    <xdr:sp macro="" textlink="">
      <xdr:nvSpPr>
        <xdr:cNvPr id="43" name="TextBox 5"/>
        <xdr:cNvSpPr txBox="1"/>
      </xdr:nvSpPr>
      <xdr:spPr>
        <a:xfrm>
          <a:off x="6505575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10</xdr:col>
      <xdr:colOff>0</xdr:colOff>
      <xdr:row>19</xdr:row>
      <xdr:rowOff>0</xdr:rowOff>
    </xdr:from>
    <xdr:ext cx="76971" cy="157224"/>
    <xdr:sp macro="" textlink="">
      <xdr:nvSpPr>
        <xdr:cNvPr id="44" name="TextBox 5"/>
        <xdr:cNvSpPr txBox="1"/>
      </xdr:nvSpPr>
      <xdr:spPr>
        <a:xfrm>
          <a:off x="7038975" y="38252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5" name="TextBox 5"/>
        <xdr:cNvSpPr txBox="1"/>
      </xdr:nvSpPr>
      <xdr:spPr>
        <a:xfrm>
          <a:off x="6696075" y="7120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6" name="TextBox 5"/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39" name="TextBox 5"/>
        <xdr:cNvSpPr txBox="1"/>
      </xdr:nvSpPr>
      <xdr:spPr>
        <a:xfrm>
          <a:off x="43719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47" name="TextBox 5"/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48" name="TextBox 5"/>
        <xdr:cNvSpPr txBox="1"/>
      </xdr:nvSpPr>
      <xdr:spPr>
        <a:xfrm>
          <a:off x="4905375" y="3491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49" name="TextBox 5"/>
        <xdr:cNvSpPr txBox="1"/>
      </xdr:nvSpPr>
      <xdr:spPr>
        <a:xfrm>
          <a:off x="4905375" y="36633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0" name="TextBox 5"/>
        <xdr:cNvSpPr txBox="1"/>
      </xdr:nvSpPr>
      <xdr:spPr>
        <a:xfrm>
          <a:off x="4905375" y="3834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18</xdr:row>
      <xdr:rowOff>158115</xdr:rowOff>
    </xdr:from>
    <xdr:ext cx="76971" cy="157224"/>
    <xdr:sp macro="" textlink="">
      <xdr:nvSpPr>
        <xdr:cNvPr id="51" name="TextBox 5"/>
        <xdr:cNvSpPr txBox="1"/>
      </xdr:nvSpPr>
      <xdr:spPr>
        <a:xfrm>
          <a:off x="4905375" y="3996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158115</xdr:rowOff>
    </xdr:from>
    <xdr:ext cx="76971" cy="157224"/>
    <xdr:sp macro="" textlink="">
      <xdr:nvSpPr>
        <xdr:cNvPr id="52" name="TextBox 5"/>
        <xdr:cNvSpPr txBox="1"/>
      </xdr:nvSpPr>
      <xdr:spPr>
        <a:xfrm>
          <a:off x="59721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3" name="TextBox 5"/>
        <xdr:cNvSpPr txBox="1"/>
      </xdr:nvSpPr>
      <xdr:spPr>
        <a:xfrm>
          <a:off x="43719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54" name="TextBox 5"/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55" name="TextBox 5"/>
        <xdr:cNvSpPr txBox="1"/>
      </xdr:nvSpPr>
      <xdr:spPr>
        <a:xfrm>
          <a:off x="4905375" y="34918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56" name="TextBox 5"/>
        <xdr:cNvSpPr txBox="1"/>
      </xdr:nvSpPr>
      <xdr:spPr>
        <a:xfrm>
          <a:off x="4905375" y="36633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57" name="TextBox 5"/>
        <xdr:cNvSpPr txBox="1"/>
      </xdr:nvSpPr>
      <xdr:spPr>
        <a:xfrm>
          <a:off x="4905375" y="3834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18</xdr:row>
      <xdr:rowOff>158115</xdr:rowOff>
    </xdr:from>
    <xdr:ext cx="76971" cy="157224"/>
    <xdr:sp macro="" textlink="">
      <xdr:nvSpPr>
        <xdr:cNvPr id="58" name="TextBox 5"/>
        <xdr:cNvSpPr txBox="1"/>
      </xdr:nvSpPr>
      <xdr:spPr>
        <a:xfrm>
          <a:off x="4905375" y="39966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59" name="TextBox 5"/>
        <xdr:cNvSpPr txBox="1"/>
      </xdr:nvSpPr>
      <xdr:spPr>
        <a:xfrm>
          <a:off x="43719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0" name="TextBox 5"/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61" name="TextBox 5"/>
        <xdr:cNvSpPr txBox="1"/>
      </xdr:nvSpPr>
      <xdr:spPr>
        <a:xfrm>
          <a:off x="4905375" y="36442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62" name="TextBox 5"/>
        <xdr:cNvSpPr txBox="1"/>
      </xdr:nvSpPr>
      <xdr:spPr>
        <a:xfrm>
          <a:off x="4905375" y="38157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63" name="TextBox 5"/>
        <xdr:cNvSpPr txBox="1"/>
      </xdr:nvSpPr>
      <xdr:spPr>
        <a:xfrm>
          <a:off x="4905375" y="39871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4" name="TextBox 5"/>
        <xdr:cNvSpPr txBox="1"/>
      </xdr:nvSpPr>
      <xdr:spPr>
        <a:xfrm>
          <a:off x="4905375" y="33204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65" name="TextBox 5"/>
        <xdr:cNvSpPr txBox="1"/>
      </xdr:nvSpPr>
      <xdr:spPr>
        <a:xfrm>
          <a:off x="43719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158115</xdr:rowOff>
    </xdr:from>
    <xdr:ext cx="76971" cy="157224"/>
    <xdr:sp macro="" textlink="">
      <xdr:nvSpPr>
        <xdr:cNvPr id="66" name="TextBox 5"/>
        <xdr:cNvSpPr txBox="1"/>
      </xdr:nvSpPr>
      <xdr:spPr>
        <a:xfrm>
          <a:off x="49053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15</xdr:row>
      <xdr:rowOff>158115</xdr:rowOff>
    </xdr:from>
    <xdr:ext cx="76971" cy="157224"/>
    <xdr:sp macro="" textlink="">
      <xdr:nvSpPr>
        <xdr:cNvPr id="67" name="TextBox 5"/>
        <xdr:cNvSpPr txBox="1"/>
      </xdr:nvSpPr>
      <xdr:spPr>
        <a:xfrm>
          <a:off x="4905375" y="36537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16</xdr:row>
      <xdr:rowOff>158115</xdr:rowOff>
    </xdr:from>
    <xdr:ext cx="76971" cy="157224"/>
    <xdr:sp macro="" textlink="">
      <xdr:nvSpPr>
        <xdr:cNvPr id="68" name="TextBox 5"/>
        <xdr:cNvSpPr txBox="1"/>
      </xdr:nvSpPr>
      <xdr:spPr>
        <a:xfrm>
          <a:off x="4905375" y="3844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17</xdr:row>
      <xdr:rowOff>158115</xdr:rowOff>
    </xdr:from>
    <xdr:ext cx="76971" cy="157224"/>
    <xdr:sp macro="" textlink="">
      <xdr:nvSpPr>
        <xdr:cNvPr id="69" name="TextBox 5"/>
        <xdr:cNvSpPr txBox="1"/>
      </xdr:nvSpPr>
      <xdr:spPr>
        <a:xfrm>
          <a:off x="49053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0" name="TextBox 5"/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1" name="TextBox 5"/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2" name="TextBox 5"/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3" name="TextBox 5"/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74" name="TextBox 5"/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75" name="TextBox 5"/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76" name="TextBox 5"/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18</xdr:row>
      <xdr:rowOff>158115</xdr:rowOff>
    </xdr:from>
    <xdr:ext cx="76971" cy="157224"/>
    <xdr:sp macro="" textlink="">
      <xdr:nvSpPr>
        <xdr:cNvPr id="77" name="TextBox 5"/>
        <xdr:cNvSpPr txBox="1"/>
      </xdr:nvSpPr>
      <xdr:spPr>
        <a:xfrm>
          <a:off x="5210175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78" name="TextBox 5"/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79" name="TextBox 5"/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0" name="TextBox 5"/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1" name="TextBox 5"/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2" name="TextBox 5"/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18</xdr:row>
      <xdr:rowOff>158115</xdr:rowOff>
    </xdr:from>
    <xdr:ext cx="76971" cy="157224"/>
    <xdr:sp macro="" textlink="">
      <xdr:nvSpPr>
        <xdr:cNvPr id="83" name="TextBox 5"/>
        <xdr:cNvSpPr txBox="1"/>
      </xdr:nvSpPr>
      <xdr:spPr>
        <a:xfrm>
          <a:off x="5210175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84" name="TextBox 5"/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5" name="TextBox 5"/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86" name="TextBox 5"/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87" name="TextBox 5"/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88" name="TextBox 5"/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89" name="TextBox 5"/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90" name="TextBox 5"/>
        <xdr:cNvSpPr txBox="1"/>
      </xdr:nvSpPr>
      <xdr:spPr>
        <a:xfrm>
          <a:off x="446722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91" name="TextBox 5"/>
        <xdr:cNvSpPr txBox="1"/>
      </xdr:nvSpPr>
      <xdr:spPr>
        <a:xfrm>
          <a:off x="5210175" y="24250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92" name="TextBox 5"/>
        <xdr:cNvSpPr txBox="1"/>
      </xdr:nvSpPr>
      <xdr:spPr>
        <a:xfrm>
          <a:off x="5210175" y="25869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93" name="TextBox 5"/>
        <xdr:cNvSpPr txBox="1"/>
      </xdr:nvSpPr>
      <xdr:spPr>
        <a:xfrm>
          <a:off x="5210175" y="27489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94" name="TextBox 5"/>
        <xdr:cNvSpPr txBox="1"/>
      </xdr:nvSpPr>
      <xdr:spPr>
        <a:xfrm>
          <a:off x="5210175" y="29108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76971" cy="157224"/>
    <xdr:sp macro="" textlink="">
      <xdr:nvSpPr>
        <xdr:cNvPr id="95" name="TextBox 5"/>
        <xdr:cNvSpPr txBox="1"/>
      </xdr:nvSpPr>
      <xdr:spPr>
        <a:xfrm>
          <a:off x="33051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96" name="Text Box 4"/>
        <xdr:cNvSpPr txBox="1"/>
      </xdr:nvSpPr>
      <xdr:spPr>
        <a:xfrm>
          <a:off x="0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97" name="Text Box 5"/>
        <xdr:cNvSpPr txBox="1"/>
      </xdr:nvSpPr>
      <xdr:spPr>
        <a:xfrm>
          <a:off x="0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98" name="TextBox 5"/>
        <xdr:cNvSpPr txBox="1"/>
      </xdr:nvSpPr>
      <xdr:spPr>
        <a:xfrm>
          <a:off x="38385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99" name="TextBox 5"/>
        <xdr:cNvSpPr txBox="1"/>
      </xdr:nvSpPr>
      <xdr:spPr>
        <a:xfrm>
          <a:off x="54387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0" name="TextBox 5"/>
        <xdr:cNvSpPr txBox="1"/>
      </xdr:nvSpPr>
      <xdr:spPr>
        <a:xfrm>
          <a:off x="3838575" y="36537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1" name="TextBox 5"/>
        <xdr:cNvSpPr txBox="1"/>
      </xdr:nvSpPr>
      <xdr:spPr>
        <a:xfrm>
          <a:off x="3838575" y="3844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24</xdr:row>
      <xdr:rowOff>0</xdr:rowOff>
    </xdr:from>
    <xdr:ext cx="76971" cy="157224"/>
    <xdr:sp macro="" textlink="">
      <xdr:nvSpPr>
        <xdr:cNvPr id="102" name="TextBox 5"/>
        <xdr:cNvSpPr txBox="1"/>
      </xdr:nvSpPr>
      <xdr:spPr>
        <a:xfrm>
          <a:off x="38385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971" cy="157224"/>
    <xdr:sp macro="" textlink="">
      <xdr:nvSpPr>
        <xdr:cNvPr id="103" name="TextBox 5"/>
        <xdr:cNvSpPr txBox="1"/>
      </xdr:nvSpPr>
      <xdr:spPr>
        <a:xfrm>
          <a:off x="49053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971" cy="157224"/>
    <xdr:sp macro="" textlink="">
      <xdr:nvSpPr>
        <xdr:cNvPr id="104" name="TextBox 5"/>
        <xdr:cNvSpPr txBox="1"/>
      </xdr:nvSpPr>
      <xdr:spPr>
        <a:xfrm>
          <a:off x="49053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76971" cy="157224"/>
    <xdr:sp macro="" textlink="">
      <xdr:nvSpPr>
        <xdr:cNvPr id="105" name="TextBox 5"/>
        <xdr:cNvSpPr txBox="1"/>
      </xdr:nvSpPr>
      <xdr:spPr>
        <a:xfrm>
          <a:off x="4905375" y="4177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06" name="TextBox 5"/>
        <xdr:cNvSpPr txBox="1"/>
      </xdr:nvSpPr>
      <xdr:spPr>
        <a:xfrm>
          <a:off x="5438775" y="3453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07" name="TextBox 5"/>
        <xdr:cNvSpPr txBox="1"/>
      </xdr:nvSpPr>
      <xdr:spPr>
        <a:xfrm>
          <a:off x="5438775" y="36537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08" name="TextBox 5"/>
        <xdr:cNvSpPr txBox="1"/>
      </xdr:nvSpPr>
      <xdr:spPr>
        <a:xfrm>
          <a:off x="5438775" y="38442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09" name="TextBox 5"/>
        <xdr:cNvSpPr txBox="1"/>
      </xdr:nvSpPr>
      <xdr:spPr>
        <a:xfrm>
          <a:off x="5438775" y="40157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76971" cy="157224"/>
    <xdr:sp macro="" textlink="">
      <xdr:nvSpPr>
        <xdr:cNvPr id="110" name="TextBox 5"/>
        <xdr:cNvSpPr txBox="1"/>
      </xdr:nvSpPr>
      <xdr:spPr>
        <a:xfrm>
          <a:off x="5438775" y="4177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158115</xdr:rowOff>
    </xdr:from>
    <xdr:ext cx="76971" cy="157224"/>
    <xdr:sp macro="" textlink="">
      <xdr:nvSpPr>
        <xdr:cNvPr id="111" name="TextBox 5"/>
        <xdr:cNvSpPr txBox="1"/>
      </xdr:nvSpPr>
      <xdr:spPr>
        <a:xfrm>
          <a:off x="3724275" y="62541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158115</xdr:rowOff>
    </xdr:from>
    <xdr:ext cx="76971" cy="157224"/>
    <xdr:sp macro="" textlink="">
      <xdr:nvSpPr>
        <xdr:cNvPr id="112" name="TextBox 5"/>
        <xdr:cNvSpPr txBox="1"/>
      </xdr:nvSpPr>
      <xdr:spPr>
        <a:xfrm>
          <a:off x="4467225" y="625411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15</xdr:row>
      <xdr:rowOff>158115</xdr:rowOff>
    </xdr:from>
    <xdr:ext cx="76971" cy="157224"/>
    <xdr:sp macro="" textlink="">
      <xdr:nvSpPr>
        <xdr:cNvPr id="113" name="TextBox 5"/>
        <xdr:cNvSpPr txBox="1"/>
      </xdr:nvSpPr>
      <xdr:spPr>
        <a:xfrm>
          <a:off x="4467225" y="64160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16</xdr:row>
      <xdr:rowOff>158115</xdr:rowOff>
    </xdr:from>
    <xdr:ext cx="76971" cy="157224"/>
    <xdr:sp macro="" textlink="">
      <xdr:nvSpPr>
        <xdr:cNvPr id="114" name="TextBox 5"/>
        <xdr:cNvSpPr txBox="1"/>
      </xdr:nvSpPr>
      <xdr:spPr>
        <a:xfrm>
          <a:off x="4467225" y="65779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17</xdr:row>
      <xdr:rowOff>158115</xdr:rowOff>
    </xdr:from>
    <xdr:ext cx="76971" cy="157224"/>
    <xdr:sp macro="" textlink="">
      <xdr:nvSpPr>
        <xdr:cNvPr id="115" name="TextBox 5"/>
        <xdr:cNvSpPr txBox="1"/>
      </xdr:nvSpPr>
      <xdr:spPr>
        <a:xfrm>
          <a:off x="4467225" y="6739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6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7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8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19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20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1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2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3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24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25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26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27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28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29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25</xdr:row>
      <xdr:rowOff>0</xdr:rowOff>
    </xdr:from>
    <xdr:ext cx="76971" cy="157224"/>
    <xdr:sp macro="" textlink="">
      <xdr:nvSpPr>
        <xdr:cNvPr id="130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76971" cy="157224"/>
    <xdr:sp macro="" textlink="">
      <xdr:nvSpPr>
        <xdr:cNvPr id="131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76971" cy="157224"/>
    <xdr:sp macro="" textlink="">
      <xdr:nvSpPr>
        <xdr:cNvPr id="132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76971" cy="157224"/>
    <xdr:sp macro="" textlink="">
      <xdr:nvSpPr>
        <xdr:cNvPr id="133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23</xdr:row>
      <xdr:rowOff>0</xdr:rowOff>
    </xdr:from>
    <xdr:ext cx="76971" cy="157224"/>
    <xdr:sp macro="" textlink="">
      <xdr:nvSpPr>
        <xdr:cNvPr id="134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24</xdr:row>
      <xdr:rowOff>0</xdr:rowOff>
    </xdr:from>
    <xdr:ext cx="76971" cy="157224"/>
    <xdr:sp macro="" textlink="">
      <xdr:nvSpPr>
        <xdr:cNvPr id="135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8</xdr:col>
      <xdr:colOff>0</xdr:colOff>
      <xdr:row>28</xdr:row>
      <xdr:rowOff>0</xdr:rowOff>
    </xdr:from>
    <xdr:ext cx="76971" cy="157224"/>
    <xdr:sp macro="" textlink="">
      <xdr:nvSpPr>
        <xdr:cNvPr id="136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37" name="TextBox 5"/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38" name="TextBox 5"/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39" name="TextBox 5"/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40" name="TextBox 5"/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76971" cy="157224"/>
    <xdr:sp macro="" textlink="">
      <xdr:nvSpPr>
        <xdr:cNvPr id="141" name="TextBox 5"/>
        <xdr:cNvSpPr txBox="1"/>
      </xdr:nvSpPr>
      <xdr:spPr>
        <a:xfrm>
          <a:off x="7439025" y="36004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2" name="TextBox 5"/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3" name="TextBox 5"/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4" name="TextBox 5"/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971" cy="157224"/>
    <xdr:sp macro="" textlink="">
      <xdr:nvSpPr>
        <xdr:cNvPr id="145" name="TextBox 5"/>
        <xdr:cNvSpPr txBox="1"/>
      </xdr:nvSpPr>
      <xdr:spPr>
        <a:xfrm>
          <a:off x="7439025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76971" cy="157224"/>
    <xdr:sp macro="" textlink="">
      <xdr:nvSpPr>
        <xdr:cNvPr id="146" name="TextBox 5"/>
        <xdr:cNvSpPr txBox="1"/>
      </xdr:nvSpPr>
      <xdr:spPr>
        <a:xfrm>
          <a:off x="7439025" y="3457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76971" cy="157224"/>
    <xdr:sp macro="" textlink="">
      <xdr:nvSpPr>
        <xdr:cNvPr id="147" name="TextBox 5"/>
        <xdr:cNvSpPr txBox="1"/>
      </xdr:nvSpPr>
      <xdr:spPr>
        <a:xfrm>
          <a:off x="7439025" y="4029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184731" cy="264560"/>
    <xdr:sp macro="" textlink="">
      <xdr:nvSpPr>
        <xdr:cNvPr id="2" name="Text Box 2"/>
        <xdr:cNvSpPr txBox="1"/>
      </xdr:nvSpPr>
      <xdr:spPr>
        <a:xfrm>
          <a:off x="0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3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4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5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6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7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8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0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1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2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3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4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5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6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7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8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19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0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1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2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3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4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" name="Text Box 4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" name="Text 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8" name="Text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" name="Text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0" name="Text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1" name="Text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2" name="Text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3" name="TextBox 5"/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4" name="TextBox 5"/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5" name="TextBox 5"/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6" name="TextBox 5"/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7" name="Text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8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9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0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1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2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3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4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7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8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9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0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1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2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3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4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55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56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12</xdr:row>
      <xdr:rowOff>158115</xdr:rowOff>
    </xdr:from>
    <xdr:ext cx="184731" cy="264560"/>
    <xdr:sp macro="" textlink="">
      <xdr:nvSpPr>
        <xdr:cNvPr id="6" name="Text Box 1"/>
        <xdr:cNvSpPr txBox="1"/>
      </xdr:nvSpPr>
      <xdr:spPr>
        <a:xfrm>
          <a:off x="4486275" y="2101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6</xdr:col>
      <xdr:colOff>0</xdr:colOff>
      <xdr:row>12</xdr:row>
      <xdr:rowOff>158115</xdr:rowOff>
    </xdr:from>
    <xdr:ext cx="184731" cy="264560"/>
    <xdr:sp macro="" textlink="">
      <xdr:nvSpPr>
        <xdr:cNvPr id="2" name="Text Box 2"/>
        <xdr:cNvSpPr txBox="1"/>
      </xdr:nvSpPr>
      <xdr:spPr>
        <a:xfrm>
          <a:off x="4486275" y="2101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7" name="Text Box 4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8" name="Text Box 5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6</xdr:row>
      <xdr:rowOff>158115</xdr:rowOff>
    </xdr:from>
    <xdr:ext cx="76971" cy="157224"/>
    <xdr:sp macro="" textlink="">
      <xdr:nvSpPr>
        <xdr:cNvPr id="9" name="Text Box 4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6</xdr:row>
      <xdr:rowOff>158115</xdr:rowOff>
    </xdr:from>
    <xdr:ext cx="76971" cy="157224"/>
    <xdr:sp macro="" textlink="">
      <xdr:nvSpPr>
        <xdr:cNvPr id="10" name="Text Box 5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11" name="Text Box 2"/>
        <xdr:cNvSpPr txBox="1"/>
      </xdr:nvSpPr>
      <xdr:spPr>
        <a:xfrm>
          <a:off x="392430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76971" cy="157224"/>
    <xdr:sp macro="" textlink="">
      <xdr:nvSpPr>
        <xdr:cNvPr id="12" name="Text Box 3"/>
        <xdr:cNvSpPr txBox="1"/>
      </xdr:nvSpPr>
      <xdr:spPr>
        <a:xfrm>
          <a:off x="392430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3" name="Text Box 4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4" name="Text Box 5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17" name="Text Box 2"/>
        <xdr:cNvSpPr txBox="1"/>
      </xdr:nvSpPr>
      <xdr:spPr>
        <a:xfrm>
          <a:off x="3924300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6</xdr:row>
      <xdr:rowOff>158115</xdr:rowOff>
    </xdr:from>
    <xdr:ext cx="76971" cy="157224"/>
    <xdr:sp macro="" textlink="">
      <xdr:nvSpPr>
        <xdr:cNvPr id="18" name="Text Box 3"/>
        <xdr:cNvSpPr txBox="1"/>
      </xdr:nvSpPr>
      <xdr:spPr>
        <a:xfrm>
          <a:off x="3924300" y="3072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76971" cy="157224"/>
    <xdr:sp macro="" textlink="">
      <xdr:nvSpPr>
        <xdr:cNvPr id="15" name="Text Box 2"/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76971" cy="157224"/>
    <xdr:sp macro="" textlink="">
      <xdr:nvSpPr>
        <xdr:cNvPr id="16" name="Text Box 3"/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" name="Text Box 4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0" name="Text Box 5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1" name="Text Box 2"/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2" name="Text Box 3"/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</xdr:row>
      <xdr:rowOff>158115</xdr:rowOff>
    </xdr:from>
    <xdr:ext cx="76971" cy="157224"/>
    <xdr:sp macro="" textlink="">
      <xdr:nvSpPr>
        <xdr:cNvPr id="23" name="Text Box 4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6</xdr:row>
      <xdr:rowOff>158115</xdr:rowOff>
    </xdr:from>
    <xdr:ext cx="76971" cy="157224"/>
    <xdr:sp macro="" textlink="">
      <xdr:nvSpPr>
        <xdr:cNvPr id="24" name="Text Box 5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5" name="Text Box 2"/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6" name="Text Box 3"/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7" name="Text Box 2"/>
        <xdr:cNvSpPr txBox="1"/>
      </xdr:nvSpPr>
      <xdr:spPr>
        <a:xfrm>
          <a:off x="392430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28" name="Text Box 3"/>
        <xdr:cNvSpPr txBox="1"/>
      </xdr:nvSpPr>
      <xdr:spPr>
        <a:xfrm>
          <a:off x="392430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29" name="Text Box 2"/>
        <xdr:cNvSpPr txBox="1"/>
      </xdr:nvSpPr>
      <xdr:spPr>
        <a:xfrm>
          <a:off x="3362325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0" name="Text Box 3"/>
        <xdr:cNvSpPr txBox="1"/>
      </xdr:nvSpPr>
      <xdr:spPr>
        <a:xfrm>
          <a:off x="3362325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1" name="Text Box 2"/>
        <xdr:cNvSpPr txBox="1"/>
      </xdr:nvSpPr>
      <xdr:spPr>
        <a:xfrm>
          <a:off x="280035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6</xdr:row>
      <xdr:rowOff>158115</xdr:rowOff>
    </xdr:from>
    <xdr:ext cx="76971" cy="157224"/>
    <xdr:sp macro="" textlink="">
      <xdr:nvSpPr>
        <xdr:cNvPr id="32" name="Text Box 3"/>
        <xdr:cNvSpPr txBox="1"/>
      </xdr:nvSpPr>
      <xdr:spPr>
        <a:xfrm>
          <a:off x="2800350" y="11296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3" name="Text Box 2"/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6</xdr:row>
      <xdr:rowOff>158115</xdr:rowOff>
    </xdr:from>
    <xdr:ext cx="76971" cy="157224"/>
    <xdr:sp macro="" textlink="">
      <xdr:nvSpPr>
        <xdr:cNvPr id="34" name="Text Box 3"/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5" name="Text Box 2"/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6</xdr:row>
      <xdr:rowOff>158115</xdr:rowOff>
    </xdr:from>
    <xdr:ext cx="76971" cy="157224"/>
    <xdr:sp macro="" textlink="">
      <xdr:nvSpPr>
        <xdr:cNvPr id="36" name="Text Box 3"/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76971" cy="157224"/>
    <xdr:sp macro="" textlink="">
      <xdr:nvSpPr>
        <xdr:cNvPr id="37" name="Text Box 2"/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76971" cy="157224"/>
    <xdr:sp macro="" textlink="">
      <xdr:nvSpPr>
        <xdr:cNvPr id="38" name="Text Box 3"/>
        <xdr:cNvSpPr txBox="1"/>
      </xdr:nvSpPr>
      <xdr:spPr>
        <a:xfrm>
          <a:off x="3362325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39" name="Text Box 4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40" name="Text Box 5"/>
        <xdr:cNvSpPr txBox="1"/>
      </xdr:nvSpPr>
      <xdr:spPr>
        <a:xfrm>
          <a:off x="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76971" cy="157224"/>
    <xdr:sp macro="" textlink="">
      <xdr:nvSpPr>
        <xdr:cNvPr id="41" name="Text Box 2"/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14</xdr:row>
      <xdr:rowOff>0</xdr:rowOff>
    </xdr:from>
    <xdr:ext cx="76971" cy="157224"/>
    <xdr:sp macro="" textlink="">
      <xdr:nvSpPr>
        <xdr:cNvPr id="42" name="Text Box 3"/>
        <xdr:cNvSpPr txBox="1"/>
      </xdr:nvSpPr>
      <xdr:spPr>
        <a:xfrm>
          <a:off x="2800350" y="116776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4560"/>
    <xdr:sp macro="" textlink="">
      <xdr:nvSpPr>
        <xdr:cNvPr id="43" name="Text Box 2"/>
        <xdr:cNvSpPr txBox="1"/>
      </xdr:nvSpPr>
      <xdr:spPr>
        <a:xfrm>
          <a:off x="0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5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6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7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8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9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184731" cy="264560"/>
    <xdr:sp macro="" textlink="">
      <xdr:nvSpPr>
        <xdr:cNvPr id="50" name="Text Box 4"/>
        <xdr:cNvSpPr txBox="1"/>
      </xdr:nvSpPr>
      <xdr:spPr>
        <a:xfrm>
          <a:off x="0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1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2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3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4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5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6" name="Text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7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8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9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60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61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62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63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64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65" name="Text Box 4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66" name="Text Box 5"/>
        <xdr:cNvSpPr txBox="1"/>
      </xdr:nvSpPr>
      <xdr:spPr>
        <a:xfrm>
          <a:off x="0" y="3028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67" name="Text Box 4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68" name="Text 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69" name="Text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0" name="Text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1" name="Text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2" name="Text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3" name="Text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74" name="TextBox 5"/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75" name="TextBox 5"/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76" name="TextBox 5"/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77" name="TextBox 5"/>
        <xdr:cNvSpPr txBox="1"/>
      </xdr:nvSpPr>
      <xdr:spPr>
        <a:xfrm>
          <a:off x="0" y="3171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8" name="TextBox 5"/>
        <xdr:cNvSpPr txBox="1"/>
      </xdr:nvSpPr>
      <xdr:spPr>
        <a:xfrm>
          <a:off x="0" y="3314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79" name="Text Box 4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0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1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2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3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4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85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86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87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88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89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91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92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93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94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95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98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99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00" name="Text 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01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02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03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04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05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06" name="Text 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07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08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09" name="Text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10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11" name="Text 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12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13" name="Text 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14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15" name="Text 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16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17" name="Text Box 5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76971" cy="157224"/>
    <xdr:sp macro="" textlink="">
      <xdr:nvSpPr>
        <xdr:cNvPr id="118" name="Text Box 4"/>
        <xdr:cNvSpPr txBox="1"/>
      </xdr:nvSpPr>
      <xdr:spPr>
        <a:xfrm>
          <a:off x="0" y="1304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19" name="Text Box 4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0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1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2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3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4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25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26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27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28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29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76971" cy="157224"/>
    <xdr:sp macro="" textlink="">
      <xdr:nvSpPr>
        <xdr:cNvPr id="130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1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2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3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4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35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36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37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38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39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76971" cy="157224"/>
    <xdr:sp macro="" textlink="">
      <xdr:nvSpPr>
        <xdr:cNvPr id="140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1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2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3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4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45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46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47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76971" cy="157224"/>
    <xdr:sp macro="" textlink="">
      <xdr:nvSpPr>
        <xdr:cNvPr id="148" name="TextBox 5"/>
        <xdr:cNvSpPr txBox="1"/>
      </xdr:nvSpPr>
      <xdr:spPr>
        <a:xfrm>
          <a:off x="0" y="1447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76971" cy="157224"/>
    <xdr:sp macro="" textlink="">
      <xdr:nvSpPr>
        <xdr:cNvPr id="149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50" name="Text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51" name="Text Box 4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52" name="Text 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53" name="Text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54" name="Text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55" name="Text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56" name="Text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57" name="Text Box 4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58" name="Text 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59" name="Text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0" name="Text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1" name="Text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2" name="Text Box 4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3" name="Text 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4" name="Text Box 4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5" name="Text 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6" name="Text Box 4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7" name="Text 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8" name="Text Box 4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9" name="Text Box 5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70" name="Text Box 4"/>
        <xdr:cNvSpPr txBox="1"/>
      </xdr:nvSpPr>
      <xdr:spPr>
        <a:xfrm>
          <a:off x="504825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1" name="Text Box 4"/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2" name="Text Box 5"/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3" name="TextBox 5"/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4" name="TextBox 5"/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5" name="TextBox 5"/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6" name="TextBox 5"/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77" name="TextBox 5"/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78" name="TextBox 5"/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79" name="TextBox 5"/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80" name="TextBox 5"/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81" name="TextBox 5"/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82" name="TextBox 5"/>
        <xdr:cNvSpPr txBox="1"/>
      </xdr:nvSpPr>
      <xdr:spPr>
        <a:xfrm>
          <a:off x="504825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83" name="TextBox 5"/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84" name="TextBox 5"/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85" name="TextBox 5"/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86" name="TextBox 5"/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87" name="TextBox 5"/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88" name="TextBox 5"/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89" name="TextBox 5"/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0" name="TextBox 5"/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1" name="TextBox 5"/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92" name="TextBox 5"/>
        <xdr:cNvSpPr txBox="1"/>
      </xdr:nvSpPr>
      <xdr:spPr>
        <a:xfrm>
          <a:off x="504825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3" name="TextBox 5"/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4" name="TextBox 5"/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5" name="TextBox 5"/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196" name="TextBox 5"/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97" name="TextBox 5"/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98" name="TextBox 5"/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99" name="TextBox 5"/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00" name="TextBox 5"/>
        <xdr:cNvSpPr txBox="1"/>
      </xdr:nvSpPr>
      <xdr:spPr>
        <a:xfrm>
          <a:off x="504825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76971" cy="157224"/>
    <xdr:sp macro="" textlink="">
      <xdr:nvSpPr>
        <xdr:cNvPr id="201" name="TextBox 5"/>
        <xdr:cNvSpPr txBox="1"/>
      </xdr:nvSpPr>
      <xdr:spPr>
        <a:xfrm>
          <a:off x="504825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02" name="Text Box 4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03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04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05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06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07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08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209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4</xdr:row>
      <xdr:rowOff>158115</xdr:rowOff>
    </xdr:from>
    <xdr:ext cx="76971" cy="157224"/>
    <xdr:sp macro="" textlink="">
      <xdr:nvSpPr>
        <xdr:cNvPr id="4" name="Text Box 5"/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0</xdr:colOff>
      <xdr:row>4</xdr:row>
      <xdr:rowOff>158115</xdr:rowOff>
    </xdr:from>
    <xdr:ext cx="76971" cy="157224"/>
    <xdr:sp macro="" textlink="">
      <xdr:nvSpPr>
        <xdr:cNvPr id="5" name="Text Box 6"/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7" name="Text Box 5"/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8" name="Text Box 6"/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9" name="Text Box 5"/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0" name="Text Box 6"/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1" name="Text Box 5"/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2" name="Text Box 6"/>
        <xdr:cNvSpPr txBox="1"/>
      </xdr:nvSpPr>
      <xdr:spPr>
        <a:xfrm>
          <a:off x="0" y="102489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3" name="Text Box 5"/>
        <xdr:cNvSpPr txBox="1"/>
      </xdr:nvSpPr>
      <xdr:spPr>
        <a:xfrm>
          <a:off x="0" y="8915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4" name="Text Box 6"/>
        <xdr:cNvSpPr txBox="1"/>
      </xdr:nvSpPr>
      <xdr:spPr>
        <a:xfrm>
          <a:off x="0" y="89154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5" name="Text Box 4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" name="Text 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7" name="Text Box 4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" name="Text 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9" name="Text Box 4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0" name="Text 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" name="Text Box 4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" name="Text 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23" name="Text Box 2"/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4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5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6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7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9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30" name="Text Box 4"/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1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2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3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6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7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8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9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0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1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2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3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4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5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6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7" name="Text Box 4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8" name="Text 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9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0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1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2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3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4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5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6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7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8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59" name="Text Box 4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0" name="Text 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1" name="Text Box 4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2" name="Text 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3" name="Text Box 4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4" name="Text 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5" name="Text Box 4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66" name="Text 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4560"/>
    <xdr:sp macro="" textlink="">
      <xdr:nvSpPr>
        <xdr:cNvPr id="67" name="Text Box 2"/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8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69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0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1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2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3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4560"/>
    <xdr:sp macro="" textlink="">
      <xdr:nvSpPr>
        <xdr:cNvPr id="74" name="Text Box 4"/>
        <xdr:cNvSpPr txBox="1"/>
      </xdr:nvSpPr>
      <xdr:spPr>
        <a:xfrm>
          <a:off x="0" y="188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5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6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7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8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79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0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1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2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3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4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5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6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7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8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89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90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1" name="Text Box 4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2" name="Text 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3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4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5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6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97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98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99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00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01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2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3" name="Text Box 4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4" name="Text 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5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6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7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8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09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0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1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2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3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4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5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6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7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18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19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0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1" name="Text 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2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3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4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5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6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7" name="Text 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8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29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0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1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2" name="Text 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3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4" name="Text 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5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6" name="Text 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7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8" name="Text 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76971" cy="157224"/>
    <xdr:sp macro="" textlink="">
      <xdr:nvSpPr>
        <xdr:cNvPr id="139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0" name="Text Box 4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1" name="Text 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2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3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4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5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46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47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48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49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0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51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2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3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4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5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56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57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58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59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0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76971" cy="157224"/>
    <xdr:sp macro="" textlink="">
      <xdr:nvSpPr>
        <xdr:cNvPr id="161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2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3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4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65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66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67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68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76971" cy="157224"/>
    <xdr:sp macro="" textlink="">
      <xdr:nvSpPr>
        <xdr:cNvPr id="169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76971" cy="157224"/>
    <xdr:sp macro="" textlink="">
      <xdr:nvSpPr>
        <xdr:cNvPr id="170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1" name="Text Box 4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2" name="Text 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3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4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5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6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7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76971" cy="157224"/>
    <xdr:sp macro="" textlink="">
      <xdr:nvSpPr>
        <xdr:cNvPr id="178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79" name="Text Box 4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0" name="Text 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1" name="Text Box 4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2" name="Text 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3" name="Text Box 4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4" name="Text 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5" name="Text Box 4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86" name="Text 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184731" cy="264560"/>
    <xdr:sp macro="" textlink="">
      <xdr:nvSpPr>
        <xdr:cNvPr id="187" name="Text Box 2"/>
        <xdr:cNvSpPr txBox="1"/>
      </xdr:nvSpPr>
      <xdr:spPr>
        <a:xfrm>
          <a:off x="0" y="230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88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89" name="Text Box 4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90" name="Text 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91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92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93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184731" cy="264560"/>
    <xdr:sp macro="" textlink="">
      <xdr:nvSpPr>
        <xdr:cNvPr id="194" name="Text Box 4"/>
        <xdr:cNvSpPr txBox="1"/>
      </xdr:nvSpPr>
      <xdr:spPr>
        <a:xfrm>
          <a:off x="0" y="230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95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96" name="Text Box 4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97" name="Text 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98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199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00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01" name="Text Box 4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02" name="Text 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03" name="Text Box 4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04" name="Text 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05" name="Text Box 4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06" name="Text 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07" name="Text Box 4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08" name="Text 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09" name="Text Box 4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10" name="Text 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1" name="Text Box 4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2" name="Text 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3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4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5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6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17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18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19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20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21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2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3" name="Text Box 4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4" name="Text 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5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6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7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8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9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0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1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2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3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4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5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6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7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8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39" name="Text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40" name="Text Box 4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41" name="Text 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42" name="Text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43" name="Text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44" name="Text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45" name="Text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46" name="Text Box 4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47" name="Text 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48" name="Text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49" name="Text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50" name="Text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51" name="Text Box 4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52" name="Text 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53" name="Text Box 4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54" name="Text 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55" name="Text Box 4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56" name="Text 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57" name="Text Box 4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58" name="Text Box 5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76971" cy="157224"/>
    <xdr:sp macro="" textlink="">
      <xdr:nvSpPr>
        <xdr:cNvPr id="259" name="Text Box 4"/>
        <xdr:cNvSpPr txBox="1"/>
      </xdr:nvSpPr>
      <xdr:spPr>
        <a:xfrm>
          <a:off x="0" y="21621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0" name="Text Box 4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1" name="Text 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2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3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4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5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6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67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68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69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0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1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2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3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4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5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76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77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78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79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0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81" name="TextBox 5"/>
        <xdr:cNvSpPr txBox="1"/>
      </xdr:nvSpPr>
      <xdr:spPr>
        <a:xfrm>
          <a:off x="0" y="25908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2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3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4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5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86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87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88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76971" cy="157224"/>
    <xdr:sp macro="" textlink="">
      <xdr:nvSpPr>
        <xdr:cNvPr id="289" name="TextBox 5"/>
        <xdr:cNvSpPr txBox="1"/>
      </xdr:nvSpPr>
      <xdr:spPr>
        <a:xfrm>
          <a:off x="0" y="23050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90" name="TextBox 5"/>
        <xdr:cNvSpPr txBox="1"/>
      </xdr:nvSpPr>
      <xdr:spPr>
        <a:xfrm>
          <a:off x="0" y="24479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1" name="Text Box 4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2" name="Text 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3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4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5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6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7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98" name="TextBox 5"/>
        <xdr:cNvSpPr txBox="1"/>
      </xdr:nvSpPr>
      <xdr:spPr>
        <a:xfrm>
          <a:off x="0" y="2733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" name="Text Box 6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" name="Text Box 6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6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7" name="Text Box 6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8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9" name="Text Box 6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0" name="Text Box 4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1" name="Text 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2" name="Text Box 4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3" name="Text 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4" name="Text Box 4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5" name="Text 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" name="Text Box 4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7" name="Text 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18" name="Text Box 2"/>
        <xdr:cNvSpPr txBox="1"/>
      </xdr:nvSpPr>
      <xdr:spPr>
        <a:xfrm>
          <a:off x="0" y="159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1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2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3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4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6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7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9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0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1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2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3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4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5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6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7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8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9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0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41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2" name="Text Box 4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3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4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5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6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7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48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49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0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1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52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3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4" name="Text Box 4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5" name="Text 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6" name="Text Box 4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7" name="Text 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8" name="Text Box 4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59" name="Text 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60" name="Text Box 4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61" name="Text 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63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64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65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66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67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68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70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71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72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73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74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75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76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77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78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79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80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81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82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83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84" name="Text Box 4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85" name="Text 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86" name="Text Box 4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87" name="Text 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88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89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90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91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92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93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94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95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96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97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98" name="Text Box 4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99" name="Text 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100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101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102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103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104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05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06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07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08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09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10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11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12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13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14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15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16" name="Text 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17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18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19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20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21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22" name="Text 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23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24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25" name="Text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26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27" name="Text 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28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29" name="Text 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30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31" name="Text 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32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33" name="Text Box 5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34" name="Text Box 4"/>
        <xdr:cNvSpPr txBox="1"/>
      </xdr:nvSpPr>
      <xdr:spPr>
        <a:xfrm>
          <a:off x="0" y="17430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76971" cy="157224"/>
    <xdr:sp macro="" textlink="">
      <xdr:nvSpPr>
        <xdr:cNvPr id="135" name="Text Box 4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76971" cy="157224"/>
    <xdr:sp macro="" textlink="">
      <xdr:nvSpPr>
        <xdr:cNvPr id="136" name="Text 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76971" cy="157224"/>
    <xdr:sp macro="" textlink="">
      <xdr:nvSpPr>
        <xdr:cNvPr id="137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76971" cy="157224"/>
    <xdr:sp macro="" textlink="">
      <xdr:nvSpPr>
        <xdr:cNvPr id="138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76971" cy="157224"/>
    <xdr:sp macro="" textlink="">
      <xdr:nvSpPr>
        <xdr:cNvPr id="139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76971" cy="157224"/>
    <xdr:sp macro="" textlink="">
      <xdr:nvSpPr>
        <xdr:cNvPr id="140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76971" cy="157224"/>
    <xdr:sp macro="" textlink="">
      <xdr:nvSpPr>
        <xdr:cNvPr id="141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142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143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144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145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76971" cy="157224"/>
    <xdr:sp macro="" textlink="">
      <xdr:nvSpPr>
        <xdr:cNvPr id="146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147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148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149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150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151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2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3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4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5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156" name="TextBox 5"/>
        <xdr:cNvSpPr txBox="1"/>
      </xdr:nvSpPr>
      <xdr:spPr>
        <a:xfrm>
          <a:off x="0" y="217170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7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8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59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0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1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2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3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64" name="TextBox 5"/>
        <xdr:cNvSpPr txBox="1"/>
      </xdr:nvSpPr>
      <xdr:spPr>
        <a:xfrm>
          <a:off x="0" y="18859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65" name="TextBox 5"/>
        <xdr:cNvSpPr txBox="1"/>
      </xdr:nvSpPr>
      <xdr:spPr>
        <a:xfrm>
          <a:off x="0" y="20288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76971" cy="157224"/>
    <xdr:sp macro="" textlink="">
      <xdr:nvSpPr>
        <xdr:cNvPr id="166" name="Text Box 4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76971" cy="157224"/>
    <xdr:sp macro="" textlink="">
      <xdr:nvSpPr>
        <xdr:cNvPr id="167" name="Text 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76971" cy="157224"/>
    <xdr:sp macro="" textlink="">
      <xdr:nvSpPr>
        <xdr:cNvPr id="168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76971" cy="157224"/>
    <xdr:sp macro="" textlink="">
      <xdr:nvSpPr>
        <xdr:cNvPr id="169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76971" cy="157224"/>
    <xdr:sp macro="" textlink="">
      <xdr:nvSpPr>
        <xdr:cNvPr id="170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76971" cy="157224"/>
    <xdr:sp macro="" textlink="">
      <xdr:nvSpPr>
        <xdr:cNvPr id="171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76971" cy="157224"/>
    <xdr:sp macro="" textlink="">
      <xdr:nvSpPr>
        <xdr:cNvPr id="172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76971" cy="157224"/>
    <xdr:sp macro="" textlink="">
      <xdr:nvSpPr>
        <xdr:cNvPr id="173" name="TextBox 5"/>
        <xdr:cNvSpPr txBox="1"/>
      </xdr:nvSpPr>
      <xdr:spPr>
        <a:xfrm>
          <a:off x="0" y="23145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74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75" name="Text Box 6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76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77" name="Text Box 6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78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79" name="Text Box 6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80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181" name="Text Box 6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2" name="Text Box 4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3" name="Text 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4" name="Text Box 4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5" name="Text 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6" name="Text Box 4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7" name="Text 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8" name="Text Box 4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189" name="Text 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190" name="Text Box 2"/>
        <xdr:cNvSpPr txBox="1"/>
      </xdr:nvSpPr>
      <xdr:spPr>
        <a:xfrm>
          <a:off x="0" y="159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1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2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3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4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5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6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184731" cy="264560"/>
    <xdr:sp macro="" textlink="">
      <xdr:nvSpPr>
        <xdr:cNvPr id="197" name="Text Box 4"/>
        <xdr:cNvSpPr txBox="1"/>
      </xdr:nvSpPr>
      <xdr:spPr>
        <a:xfrm>
          <a:off x="0" y="159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CH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8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199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0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1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2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3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4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5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6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7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8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09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10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11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12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13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4" name="Text Box 4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5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6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7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8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19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0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1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2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3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24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5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6" name="Text Box 4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7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8" name="Text Box 4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29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30" name="Text Box 4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31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32" name="Text Box 4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33" name="Text 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4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5" name="Text Box 4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6" name="Text 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7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8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39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40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41" name="Text Box 4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42" name="Text 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43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44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45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46" name="Text Box 4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47" name="Text 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48" name="Text Box 4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49" name="Text 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50" name="Text Box 4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51" name="Text 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52" name="Text Box 4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53" name="Text 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54" name="Text Box 4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255" name="Text 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256" name="Text Box 4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257" name="Text 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258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259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260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261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262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3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4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5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66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267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268" name="Text Box 4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269" name="Text 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270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271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272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273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274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5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6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7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8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79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80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81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82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283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4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5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6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7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8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89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90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91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92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93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94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95" name="Text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96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97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98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299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00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01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02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03" name="Text Box 5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76971" cy="157224"/>
    <xdr:sp macro="" textlink="">
      <xdr:nvSpPr>
        <xdr:cNvPr id="304" name="Text Box 4"/>
        <xdr:cNvSpPr txBox="1"/>
      </xdr:nvSpPr>
      <xdr:spPr>
        <a:xfrm>
          <a:off x="0" y="159067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305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306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307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308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309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310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311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312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313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14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15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16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17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76971" cy="157224"/>
    <xdr:sp macro="" textlink="">
      <xdr:nvSpPr>
        <xdr:cNvPr id="318" name="TextBox 5"/>
        <xdr:cNvSpPr txBox="1"/>
      </xdr:nvSpPr>
      <xdr:spPr>
        <a:xfrm>
          <a:off x="230505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19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20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21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22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23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24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25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76971" cy="157224"/>
    <xdr:sp macro="" textlink="">
      <xdr:nvSpPr>
        <xdr:cNvPr id="326" name="TextBox 5"/>
        <xdr:cNvSpPr txBox="1"/>
      </xdr:nvSpPr>
      <xdr:spPr>
        <a:xfrm>
          <a:off x="0" y="1733550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76971" cy="157224"/>
    <xdr:sp macro="" textlink="">
      <xdr:nvSpPr>
        <xdr:cNvPr id="327" name="TextBox 5"/>
        <xdr:cNvSpPr txBox="1"/>
      </xdr:nvSpPr>
      <xdr:spPr>
        <a:xfrm>
          <a:off x="0" y="1876425"/>
          <a:ext cx="76971" cy="157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\ESTAT-F6\Tourism\PUBLICATIONS\STATISTICS%20IN%20FOCUS\2009\2009%20Annual\Data%20nights%200902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1_Tbl2 Nights R+NR"/>
      <sheetName val="Tbl1 Nights _Share"/>
      <sheetName val="Fig2 NR"/>
      <sheetName val="Fig3 R"/>
      <sheetName val="Calculation"/>
      <sheetName val="Calculation monthly"/>
      <sheetName val="Sheet1"/>
      <sheetName val="090213data"/>
      <sheetName val="TablesGraphs MONTHLY"/>
      <sheetName val="G 3.7"/>
    </sheetNames>
    <sheetDataSet>
      <sheetData sheetId="0"/>
      <sheetData sheetId="1">
        <row r="4">
          <cell r="A4" t="str">
            <v>Member State</v>
          </cell>
          <cell r="B4" t="str">
            <v>Percentage 
of EU-27</v>
          </cell>
          <cell r="C4" t="str">
            <v>Cumulative 
percentage</v>
          </cell>
          <cell r="E4" t="str">
            <v>Member State</v>
          </cell>
          <cell r="F4" t="str">
            <v>Percentage 
of EU-27</v>
          </cell>
          <cell r="G4" t="str">
            <v>Cumulative 
percentage</v>
          </cell>
        </row>
        <row r="5">
          <cell r="A5" t="str">
            <v>ES</v>
          </cell>
          <cell r="B5">
            <v>0.17086122456306868</v>
          </cell>
          <cell r="C5">
            <v>0.17086122456306868</v>
          </cell>
          <cell r="E5" t="str">
            <v>BG</v>
          </cell>
          <cell r="F5">
            <v>1.0780761622233272E-2</v>
          </cell>
          <cell r="G5">
            <v>0.93317635303885826</v>
          </cell>
        </row>
        <row r="6">
          <cell r="A6" t="str">
            <v>IT</v>
          </cell>
          <cell r="B6">
            <v>0.15641770101841307</v>
          </cell>
          <cell r="C6">
            <v>0.32727892558148175</v>
          </cell>
          <cell r="E6" t="str">
            <v>BE</v>
          </cell>
          <cell r="F6">
            <v>1.0482067493398171E-2</v>
          </cell>
          <cell r="G6">
            <v>0.94365842053225646</v>
          </cell>
        </row>
        <row r="7">
          <cell r="A7" t="str">
            <v>DE</v>
          </cell>
          <cell r="B7">
            <v>0.13895672029804629</v>
          </cell>
          <cell r="C7">
            <v>0.46623564587952804</v>
          </cell>
          <cell r="E7" t="str">
            <v>HU</v>
          </cell>
          <cell r="F7">
            <v>1.0299186098783811E-2</v>
          </cell>
          <cell r="G7">
            <v>0.95395760663104023</v>
          </cell>
        </row>
        <row r="8">
          <cell r="A8" t="str">
            <v>FR</v>
          </cell>
          <cell r="B8">
            <v>0.12922972274947137</v>
          </cell>
          <cell r="C8">
            <v>0.59546536862899946</v>
          </cell>
          <cell r="E8" t="str">
            <v>FI</v>
          </cell>
          <cell r="F8">
            <v>1.020375718335894E-2</v>
          </cell>
          <cell r="G8">
            <v>0.96416136381439921</v>
          </cell>
        </row>
        <row r="9">
          <cell r="A9" t="str">
            <v>UK</v>
          </cell>
          <cell r="B9">
            <v>0.10949906645617413</v>
          </cell>
          <cell r="C9">
            <v>0.70496443508517359</v>
          </cell>
          <cell r="E9" t="str">
            <v>CY</v>
          </cell>
          <cell r="F9">
            <v>8.6266102505053489E-3</v>
          </cell>
          <cell r="G9">
            <v>0.97278797406490458</v>
          </cell>
        </row>
        <row r="10">
          <cell r="A10" t="str">
            <v>AT</v>
          </cell>
          <cell r="B10">
            <v>5.2018905347154774E-2</v>
          </cell>
          <cell r="C10">
            <v>0.7569833404323284</v>
          </cell>
          <cell r="E10" t="str">
            <v>DK</v>
          </cell>
          <cell r="F10">
            <v>6.8639182128858436E-3</v>
          </cell>
          <cell r="G10">
            <v>0.97965189227779037</v>
          </cell>
        </row>
        <row r="11">
          <cell r="A11" t="str">
            <v>EL</v>
          </cell>
          <cell r="B11">
            <v>3.8726355169856952E-2</v>
          </cell>
          <cell r="C11">
            <v>0.79570969560218541</v>
          </cell>
          <cell r="E11" t="str">
            <v>MT</v>
          </cell>
          <cell r="F11">
            <v>4.9463344504544343E-3</v>
          </cell>
          <cell r="G11">
            <v>0.98459822672824482</v>
          </cell>
        </row>
        <row r="12">
          <cell r="A12" t="str">
            <v>PT</v>
          </cell>
          <cell r="B12">
            <v>2.5024575957529924E-2</v>
          </cell>
          <cell r="C12">
            <v>0.82073427155971534</v>
          </cell>
          <cell r="E12" t="str">
            <v>SK</v>
          </cell>
          <cell r="F12">
            <v>4.9354604779615558E-3</v>
          </cell>
          <cell r="G12">
            <v>0.98953368720620638</v>
          </cell>
        </row>
        <row r="13">
          <cell r="A13" t="str">
            <v>NL</v>
          </cell>
          <cell r="B13">
            <v>2.0829883629164891E-2</v>
          </cell>
          <cell r="C13">
            <v>0.84156415518888028</v>
          </cell>
          <cell r="E13" t="str">
            <v>SI</v>
          </cell>
          <cell r="F13">
            <v>3.581958728670192E-3</v>
          </cell>
          <cell r="G13">
            <v>0.99311564593487656</v>
          </cell>
        </row>
        <row r="14">
          <cell r="A14" t="str">
            <v>IE</v>
          </cell>
          <cell r="B14">
            <v>1.7837808248944327E-2</v>
          </cell>
          <cell r="C14">
            <v>0.8594019634378246</v>
          </cell>
          <cell r="E14" t="str">
            <v>EE</v>
          </cell>
          <cell r="F14">
            <v>2.4569958662961906E-3</v>
          </cell>
          <cell r="G14">
            <v>0.99557264180117278</v>
          </cell>
        </row>
        <row r="15">
          <cell r="A15" t="str">
            <v>CZ</v>
          </cell>
          <cell r="B15">
            <v>1.779336150307818E-2</v>
          </cell>
          <cell r="C15">
            <v>0.8771953249409028</v>
          </cell>
          <cell r="E15" t="str">
            <v>LV</v>
          </cell>
          <cell r="F15">
            <v>1.8292710278568088E-3</v>
          </cell>
          <cell r="G15">
            <v>0.99740191282902957</v>
          </cell>
        </row>
        <row r="16">
          <cell r="A16" t="str">
            <v>SE</v>
          </cell>
          <cell r="B16">
            <v>1.6426079764548119E-2</v>
          </cell>
          <cell r="C16">
            <v>0.89362140470545093</v>
          </cell>
          <cell r="E16" t="str">
            <v>LT</v>
          </cell>
          <cell r="F16">
            <v>1.68716767475283E-3</v>
          </cell>
          <cell r="G16">
            <v>0.99908908050378242</v>
          </cell>
        </row>
        <row r="17">
          <cell r="A17" t="str">
            <v>PL</v>
          </cell>
          <cell r="B17">
            <v>1.6134026180127367E-2</v>
          </cell>
          <cell r="C17">
            <v>0.90975543088557831</v>
          </cell>
          <cell r="E17" t="str">
            <v>LU</v>
          </cell>
          <cell r="F17">
            <v>9.1091949621791859E-4</v>
          </cell>
          <cell r="G17">
            <v>1</v>
          </cell>
        </row>
        <row r="18">
          <cell r="A18" t="str">
            <v>RO</v>
          </cell>
          <cell r="B18">
            <v>1.2640160531046711E-2</v>
          </cell>
          <cell r="C18">
            <v>0.92239559141662497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Relationship Id="rId4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mailto:%20reisen@bfs.admin.ch" TargetMode="External"/><Relationship Id="rId1" Type="http://schemas.openxmlformats.org/officeDocument/2006/relationships/hyperlink" Target="https://www.bfs.admin.ch/bfs/fr/home/statistiques/tourisme/comportement-voyages.html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mailto:%20reisen@bfs.admin.ch" TargetMode="External"/><Relationship Id="rId1" Type="http://schemas.openxmlformats.org/officeDocument/2006/relationships/hyperlink" Target="https://www.bfs.admin.ch/bfs/fr/home/statistiques/tourisme/comportement-voyages.html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mailto:info.vgr-cn@bfs.admin.ch" TargetMode="External"/><Relationship Id="rId1" Type="http://schemas.openxmlformats.org/officeDocument/2006/relationships/hyperlink" Target="https://www.bfs.admin.ch/bfs/fr/home/statistiques/tourisme/aspects-monetaires/indicateurs-annuels.html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mailto:info.vgr-cn@bfs.admin.ch" TargetMode="External"/><Relationship Id="rId1" Type="http://schemas.openxmlformats.org/officeDocument/2006/relationships/hyperlink" Target="https://www.bfs.admin.ch/bfs/fr/home/statistiques/tourisme/aspects-monetaires/indicateurs-annuels.html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mailto:info.vgr-cn@bfs.admin.ch" TargetMode="External"/><Relationship Id="rId1" Type="http://schemas.openxmlformats.org/officeDocument/2006/relationships/hyperlink" Target="https://www.bfs.admin.ch/bfs/fr/home/statistiques/tourisme/aspects-monetaires/indicateurs-annuels.html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https://www.bfs.admin.ch/bfs/fr/home/statistiques/economie-nationale/comptes-nationaux/produit-interieur-brut.html" TargetMode="External"/><Relationship Id="rId1" Type="http://schemas.openxmlformats.org/officeDocument/2006/relationships/hyperlink" Target="mailto:info.vgr-cn@bfs.admin.ch" TargetMode="External"/><Relationship Id="rId4" Type="http://schemas.openxmlformats.org/officeDocument/2006/relationships/drawing" Target="../drawings/drawing2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s://www.seco.admin.ch/seco/fr/home/wirtschaftslage---wirtschaftspolitik/Wirtschaftslage/Konsumentenstimmung.html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https://www.bfs.admin.ch/bfs/fr/home/statistiques/economie-nationale/comptes-nationaux/produit-interieur-brut.html" TargetMode="External"/><Relationship Id="rId1" Type="http://schemas.openxmlformats.org/officeDocument/2006/relationships/hyperlink" Target="mailto:info.vgr-cn@bfs.admin.ch" TargetMode="External"/><Relationship Id="rId4" Type="http://schemas.openxmlformats.org/officeDocument/2006/relationships/drawing" Target="../drawings/drawing4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s://www.bfs.admin.ch/bfs/fr/home/statistiques/prix/indice-prix-consommation.html" TargetMode="External"/><Relationship Id="rId4" Type="http://schemas.openxmlformats.org/officeDocument/2006/relationships/drawing" Target="../drawings/drawing5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hyperlink" Target="mailto:LIK@bfs.admin.ch" TargetMode="External"/><Relationship Id="rId1" Type="http://schemas.openxmlformats.org/officeDocument/2006/relationships/hyperlink" Target="https://www.bfs.admin.ch/bfs/fr/home/statistiques/prix/prix-consommation-harmonise.html" TargetMode="External"/><Relationship Id="rId4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mailto:LIK@bfs.admin.ch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https://data.snb.ch/f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info-tour@bfs.admin.ch" TargetMode="External"/><Relationship Id="rId1" Type="http://schemas.openxmlformats.org/officeDocument/2006/relationships/hyperlink" Target="https://www.bfs.admin.ch/bfs/fr/home/statistiques/tourisme/hebergement-touristique/hotelleri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showGridLines="0" tabSelected="1" zoomScaleNormal="100" workbookViewId="0"/>
  </sheetViews>
  <sheetFormatPr baseColWidth="10" defaultRowHeight="12.75"/>
  <cols>
    <col min="2" max="2" width="111.85546875" customWidth="1"/>
  </cols>
  <sheetData>
    <row r="1" spans="1:11" ht="15">
      <c r="A1" s="340" t="s">
        <v>449</v>
      </c>
      <c r="B1" s="77"/>
      <c r="C1" s="87"/>
      <c r="D1" s="87"/>
      <c r="E1" s="87"/>
      <c r="F1" s="87"/>
      <c r="G1" s="87"/>
      <c r="H1" s="77"/>
      <c r="I1" s="77"/>
    </row>
    <row r="2" spans="1:11" ht="14.25">
      <c r="A2" s="87" t="s">
        <v>212</v>
      </c>
      <c r="B2" s="80"/>
      <c r="C2" s="80"/>
      <c r="D2" s="80"/>
      <c r="E2" s="80"/>
      <c r="F2" s="80"/>
      <c r="G2" s="80"/>
      <c r="H2" s="77"/>
      <c r="I2" s="77"/>
    </row>
    <row r="3" spans="1:11" ht="15">
      <c r="A3" s="358"/>
      <c r="B3" s="359" t="s">
        <v>257</v>
      </c>
      <c r="C3" s="357"/>
      <c r="D3" s="357"/>
      <c r="E3" s="357"/>
      <c r="F3" s="80"/>
      <c r="G3" s="80"/>
      <c r="H3" s="77"/>
      <c r="I3" s="77"/>
    </row>
    <row r="4" spans="1:11" s="339" customFormat="1">
      <c r="A4" s="344" t="s">
        <v>207</v>
      </c>
      <c r="B4" s="369" t="s">
        <v>209</v>
      </c>
      <c r="C4" s="338"/>
      <c r="D4" s="338"/>
      <c r="E4" s="338"/>
      <c r="F4" s="87"/>
      <c r="G4" s="87"/>
      <c r="H4" s="87"/>
      <c r="I4" s="341"/>
      <c r="J4" s="87"/>
      <c r="K4" s="87"/>
    </row>
    <row r="5" spans="1:11" s="339" customFormat="1">
      <c r="A5" s="344" t="s">
        <v>208</v>
      </c>
      <c r="B5" s="369" t="s">
        <v>210</v>
      </c>
      <c r="C5" s="338"/>
      <c r="D5" s="338"/>
      <c r="E5" s="338"/>
      <c r="F5" s="87"/>
      <c r="G5" s="87"/>
      <c r="H5" s="87"/>
      <c r="I5" s="87"/>
      <c r="J5" s="87"/>
      <c r="K5" s="87"/>
    </row>
    <row r="6" spans="1:11" s="339" customFormat="1">
      <c r="A6" s="344" t="s">
        <v>255</v>
      </c>
      <c r="B6" s="710" t="s">
        <v>215</v>
      </c>
      <c r="C6" s="338"/>
      <c r="D6" s="338"/>
      <c r="E6" s="338"/>
      <c r="F6" s="87"/>
      <c r="G6" s="87"/>
      <c r="H6" s="87"/>
      <c r="I6" s="87"/>
      <c r="J6" s="367"/>
      <c r="K6" s="87"/>
    </row>
    <row r="7" spans="1:11" s="339" customFormat="1">
      <c r="A7" s="344" t="s">
        <v>217</v>
      </c>
      <c r="B7" s="711" t="s">
        <v>216</v>
      </c>
      <c r="C7" s="338"/>
      <c r="D7" s="338"/>
      <c r="E7" s="338"/>
      <c r="F7" s="87"/>
      <c r="G7" s="87"/>
      <c r="H7" s="87"/>
      <c r="I7" s="87"/>
      <c r="J7" s="87"/>
      <c r="K7" s="87"/>
    </row>
    <row r="8" spans="1:11" s="339" customFormat="1">
      <c r="A8" s="345" t="s">
        <v>219</v>
      </c>
      <c r="B8" s="712" t="s">
        <v>260</v>
      </c>
      <c r="C8" s="338"/>
      <c r="D8" s="338"/>
      <c r="E8" s="338"/>
      <c r="F8" s="87"/>
      <c r="G8" s="87"/>
      <c r="H8" s="87"/>
      <c r="I8" s="87"/>
      <c r="J8" s="87"/>
      <c r="K8" s="87"/>
    </row>
    <row r="9" spans="1:11" s="339" customFormat="1">
      <c r="A9" s="344" t="s">
        <v>259</v>
      </c>
      <c r="B9" s="369" t="s">
        <v>258</v>
      </c>
      <c r="C9" s="338"/>
      <c r="D9" s="338"/>
      <c r="E9" s="338"/>
      <c r="F9" s="87"/>
      <c r="G9" s="87"/>
      <c r="H9" s="87"/>
      <c r="I9" s="87"/>
      <c r="J9" s="87"/>
      <c r="K9" s="87"/>
    </row>
    <row r="10" spans="1:11" s="339" customFormat="1">
      <c r="A10" s="346" t="s">
        <v>218</v>
      </c>
      <c r="B10" s="712" t="s">
        <v>261</v>
      </c>
      <c r="C10" s="338"/>
      <c r="D10" s="338"/>
      <c r="E10" s="338"/>
      <c r="F10" s="87"/>
      <c r="G10" s="87"/>
      <c r="H10" s="87"/>
      <c r="I10" s="87"/>
      <c r="J10" s="87"/>
      <c r="K10" s="87"/>
    </row>
    <row r="11" spans="1:11" s="339" customFormat="1">
      <c r="A11" s="346" t="s">
        <v>220</v>
      </c>
      <c r="B11" s="369" t="s">
        <v>262</v>
      </c>
      <c r="C11" s="338"/>
      <c r="D11" s="338"/>
      <c r="E11" s="338"/>
      <c r="F11" s="87"/>
      <c r="G11" s="87"/>
      <c r="H11" s="87"/>
      <c r="I11" s="87"/>
      <c r="J11" s="87"/>
      <c r="K11" s="87"/>
    </row>
    <row r="12" spans="1:11" s="339" customFormat="1">
      <c r="A12" s="346" t="s">
        <v>221</v>
      </c>
      <c r="B12" s="369" t="s">
        <v>264</v>
      </c>
      <c r="C12" s="338"/>
      <c r="D12" s="338"/>
      <c r="E12" s="338"/>
      <c r="F12" s="87"/>
      <c r="G12" s="87"/>
      <c r="H12" s="87"/>
      <c r="I12" s="87"/>
      <c r="J12" s="87"/>
      <c r="K12" s="87"/>
    </row>
    <row r="13" spans="1:11" s="339" customFormat="1">
      <c r="A13" s="346" t="s">
        <v>222</v>
      </c>
      <c r="B13" s="369" t="s">
        <v>265</v>
      </c>
      <c r="C13" s="338"/>
      <c r="D13" s="338"/>
      <c r="E13" s="338"/>
      <c r="F13" s="87"/>
      <c r="G13" s="87"/>
      <c r="H13" s="87"/>
      <c r="I13" s="87"/>
      <c r="J13" s="87"/>
      <c r="K13" s="87"/>
    </row>
    <row r="14" spans="1:11" s="339" customFormat="1">
      <c r="A14" s="346" t="s">
        <v>223</v>
      </c>
      <c r="B14" s="369" t="s">
        <v>266</v>
      </c>
      <c r="C14" s="338"/>
      <c r="D14" s="338"/>
      <c r="E14" s="338"/>
      <c r="F14" s="87"/>
      <c r="G14" s="87"/>
      <c r="H14" s="87"/>
      <c r="I14" s="87"/>
      <c r="J14" s="87"/>
      <c r="K14" s="87"/>
    </row>
    <row r="15" spans="1:11" s="339" customFormat="1">
      <c r="A15" s="347" t="s">
        <v>226</v>
      </c>
      <c r="B15" s="710" t="s">
        <v>267</v>
      </c>
      <c r="C15" s="338"/>
      <c r="D15" s="338"/>
      <c r="E15" s="338"/>
      <c r="F15" s="87"/>
      <c r="G15" s="87"/>
      <c r="H15" s="87"/>
      <c r="I15" s="87"/>
      <c r="J15" s="87"/>
      <c r="K15" s="87"/>
    </row>
    <row r="16" spans="1:11" s="339" customFormat="1">
      <c r="A16" s="344" t="s">
        <v>225</v>
      </c>
      <c r="B16" s="710" t="s">
        <v>224</v>
      </c>
      <c r="C16" s="338"/>
      <c r="D16" s="338"/>
      <c r="E16" s="338"/>
      <c r="F16" s="87"/>
      <c r="G16" s="87"/>
      <c r="H16" s="87"/>
      <c r="I16" s="87"/>
      <c r="J16" s="87"/>
      <c r="K16" s="87"/>
    </row>
    <row r="17" spans="1:11" s="339" customFormat="1">
      <c r="A17" s="344" t="s">
        <v>269</v>
      </c>
      <c r="B17" s="710" t="s">
        <v>268</v>
      </c>
      <c r="C17" s="338"/>
      <c r="D17" s="338"/>
      <c r="E17" s="338"/>
      <c r="F17" s="87"/>
      <c r="G17" s="87"/>
      <c r="H17" s="87"/>
      <c r="I17" s="87"/>
      <c r="J17" s="87"/>
      <c r="K17" s="87"/>
    </row>
    <row r="18" spans="1:11" s="339" customFormat="1">
      <c r="A18" s="348" t="s">
        <v>232</v>
      </c>
      <c r="B18" s="369" t="s">
        <v>231</v>
      </c>
      <c r="C18" s="342"/>
      <c r="D18" s="342"/>
      <c r="E18" s="342"/>
      <c r="F18" s="343"/>
      <c r="G18" s="342"/>
      <c r="H18" s="87"/>
      <c r="I18" s="87"/>
      <c r="J18" s="87"/>
      <c r="K18" s="87"/>
    </row>
    <row r="19" spans="1:11" s="339" customFormat="1">
      <c r="A19" s="349" t="s">
        <v>234</v>
      </c>
      <c r="B19" s="710" t="s">
        <v>233</v>
      </c>
      <c r="C19" s="338"/>
      <c r="D19" s="338"/>
      <c r="E19" s="338"/>
      <c r="F19" s="87"/>
      <c r="G19" s="87"/>
      <c r="H19" s="87"/>
      <c r="I19" s="87"/>
      <c r="J19" s="87"/>
      <c r="K19" s="87"/>
    </row>
    <row r="20" spans="1:11" s="339" customFormat="1">
      <c r="A20" s="350" t="s">
        <v>270</v>
      </c>
      <c r="B20" s="710" t="s">
        <v>235</v>
      </c>
      <c r="C20" s="338"/>
      <c r="D20" s="338"/>
      <c r="E20" s="338"/>
      <c r="F20" s="87"/>
      <c r="G20" s="87"/>
      <c r="H20" s="87"/>
      <c r="I20" s="87"/>
      <c r="J20" s="87"/>
      <c r="K20" s="87"/>
    </row>
    <row r="21" spans="1:11" s="339" customFormat="1">
      <c r="A21" s="351" t="s">
        <v>236</v>
      </c>
      <c r="B21" s="713" t="s">
        <v>271</v>
      </c>
      <c r="C21" s="338"/>
      <c r="D21" s="338"/>
      <c r="E21" s="338"/>
      <c r="F21" s="87"/>
      <c r="G21" s="87"/>
      <c r="H21" s="87"/>
      <c r="I21" s="87"/>
      <c r="J21" s="87"/>
      <c r="K21" s="87"/>
    </row>
    <row r="22" spans="1:11" s="339" customFormat="1" ht="15">
      <c r="A22" s="358"/>
      <c r="B22" s="359" t="s">
        <v>275</v>
      </c>
      <c r="C22" s="355"/>
      <c r="D22" s="355"/>
      <c r="E22" s="355"/>
      <c r="F22" s="356"/>
      <c r="G22" s="356"/>
      <c r="H22" s="356"/>
      <c r="I22" s="356"/>
      <c r="J22" s="87"/>
      <c r="K22" s="87"/>
    </row>
    <row r="23" spans="1:11" s="339" customFormat="1">
      <c r="A23" s="351" t="s">
        <v>283</v>
      </c>
      <c r="B23" s="714" t="s">
        <v>284</v>
      </c>
      <c r="C23" s="338"/>
      <c r="D23" s="338"/>
      <c r="E23" s="338"/>
      <c r="F23" s="87"/>
      <c r="G23" s="87"/>
      <c r="H23" s="87"/>
      <c r="I23" s="87"/>
      <c r="J23" s="87"/>
      <c r="K23" s="87"/>
    </row>
    <row r="24" spans="1:11" s="339" customFormat="1">
      <c r="A24" s="351" t="s">
        <v>285</v>
      </c>
      <c r="B24" s="714" t="s">
        <v>286</v>
      </c>
      <c r="C24" s="338"/>
      <c r="D24" s="338"/>
      <c r="E24" s="338"/>
      <c r="F24" s="87"/>
      <c r="G24" s="87"/>
      <c r="H24" s="87"/>
      <c r="I24" s="87"/>
      <c r="J24" s="87"/>
      <c r="K24" s="87"/>
    </row>
    <row r="25" spans="1:11" s="339" customFormat="1" ht="15">
      <c r="A25" s="358"/>
      <c r="B25" s="359" t="s">
        <v>276</v>
      </c>
      <c r="C25" s="338"/>
      <c r="D25" s="338"/>
      <c r="E25" s="338"/>
      <c r="F25" s="87"/>
      <c r="G25" s="87"/>
      <c r="H25" s="87"/>
      <c r="I25" s="87"/>
      <c r="J25" s="87"/>
      <c r="K25" s="87"/>
    </row>
    <row r="26" spans="1:11" s="339" customFormat="1">
      <c r="A26" s="351" t="s">
        <v>287</v>
      </c>
      <c r="B26" s="714" t="s">
        <v>290</v>
      </c>
      <c r="C26" s="338"/>
      <c r="D26" s="338"/>
      <c r="E26" s="338"/>
      <c r="F26" s="87"/>
      <c r="G26" s="87"/>
      <c r="H26" s="87"/>
      <c r="I26" s="87"/>
      <c r="J26" s="87"/>
      <c r="K26" s="87"/>
    </row>
    <row r="27" spans="1:11" s="339" customFormat="1">
      <c r="A27" s="351" t="s">
        <v>291</v>
      </c>
      <c r="B27" s="714" t="s">
        <v>292</v>
      </c>
      <c r="C27" s="338"/>
      <c r="D27" s="338"/>
      <c r="E27" s="338"/>
      <c r="F27" s="87"/>
      <c r="G27" s="87"/>
      <c r="H27" s="87"/>
      <c r="I27" s="87"/>
      <c r="J27" s="87"/>
      <c r="K27" s="87"/>
    </row>
    <row r="28" spans="1:11" s="339" customFormat="1">
      <c r="A28" s="351" t="s">
        <v>293</v>
      </c>
      <c r="B28" s="714" t="s">
        <v>294</v>
      </c>
      <c r="C28" s="338"/>
      <c r="D28" s="338"/>
      <c r="E28" s="338"/>
      <c r="F28" s="87"/>
      <c r="G28" s="87"/>
      <c r="H28" s="87"/>
      <c r="I28" s="87"/>
      <c r="J28" s="87"/>
      <c r="K28" s="87"/>
    </row>
    <row r="29" spans="1:11" s="339" customFormat="1" ht="15">
      <c r="A29" s="358"/>
      <c r="B29" s="359" t="s">
        <v>274</v>
      </c>
      <c r="C29" s="338"/>
      <c r="D29" s="338"/>
      <c r="E29" s="338"/>
      <c r="F29" s="87"/>
      <c r="G29" s="87"/>
      <c r="H29" s="87"/>
      <c r="I29" s="87"/>
      <c r="J29" s="87"/>
      <c r="K29" s="87"/>
    </row>
    <row r="30" spans="1:11" s="339" customFormat="1">
      <c r="A30" s="352" t="s">
        <v>238</v>
      </c>
      <c r="B30" s="710" t="s">
        <v>237</v>
      </c>
      <c r="C30" s="338"/>
      <c r="D30" s="338"/>
      <c r="E30" s="338"/>
      <c r="F30" s="87"/>
      <c r="G30" s="87"/>
      <c r="H30" s="87"/>
      <c r="I30" s="87"/>
      <c r="J30" s="87"/>
      <c r="K30" s="87"/>
    </row>
    <row r="31" spans="1:11" s="339" customFormat="1">
      <c r="A31" s="352" t="s">
        <v>239</v>
      </c>
      <c r="B31" s="710" t="s">
        <v>112</v>
      </c>
      <c r="C31" s="338"/>
      <c r="D31" s="338"/>
      <c r="E31" s="338"/>
      <c r="F31" s="87"/>
      <c r="G31" s="87"/>
      <c r="H31" s="87"/>
      <c r="I31" s="87"/>
      <c r="J31" s="87"/>
      <c r="K31" s="87"/>
    </row>
    <row r="32" spans="1:11" s="339" customFormat="1">
      <c r="A32" s="346" t="s">
        <v>272</v>
      </c>
      <c r="B32" s="369" t="s">
        <v>277</v>
      </c>
      <c r="C32" s="338"/>
      <c r="D32" s="338"/>
      <c r="E32" s="338"/>
      <c r="F32" s="87"/>
      <c r="G32" s="87"/>
      <c r="H32" s="87"/>
      <c r="I32" s="87"/>
      <c r="J32" s="87"/>
      <c r="K32" s="87"/>
    </row>
    <row r="33" spans="1:11" s="339" customFormat="1">
      <c r="A33" s="346" t="s">
        <v>248</v>
      </c>
      <c r="B33" s="710" t="s">
        <v>247</v>
      </c>
      <c r="C33" s="338"/>
      <c r="D33" s="338"/>
      <c r="E33" s="338"/>
      <c r="F33" s="87"/>
      <c r="G33" s="87"/>
      <c r="H33" s="87"/>
      <c r="I33" s="87"/>
      <c r="J33" s="87"/>
      <c r="K33" s="87"/>
    </row>
    <row r="34" spans="1:11">
      <c r="A34" s="346" t="s">
        <v>250</v>
      </c>
      <c r="B34" s="369" t="s">
        <v>249</v>
      </c>
      <c r="C34" s="338"/>
      <c r="D34" s="338"/>
      <c r="E34" s="338"/>
      <c r="F34" s="87"/>
      <c r="G34" s="87"/>
      <c r="H34" s="87"/>
      <c r="I34" s="87"/>
      <c r="J34" s="87"/>
      <c r="K34" s="87"/>
    </row>
    <row r="35" spans="1:11">
      <c r="A35" s="346" t="s">
        <v>251</v>
      </c>
      <c r="B35" s="710" t="s">
        <v>273</v>
      </c>
      <c r="C35" s="338"/>
      <c r="D35" s="338"/>
      <c r="E35" s="338"/>
      <c r="F35" s="87"/>
      <c r="G35" s="87"/>
      <c r="H35" s="87"/>
      <c r="I35" s="87"/>
      <c r="J35" s="87"/>
      <c r="K35" s="87"/>
    </row>
    <row r="36" spans="1:11">
      <c r="A36" s="346" t="s">
        <v>253</v>
      </c>
      <c r="B36" s="369" t="s">
        <v>252</v>
      </c>
      <c r="C36" s="338"/>
      <c r="D36" s="338"/>
      <c r="E36" s="338"/>
      <c r="F36" s="87"/>
      <c r="G36" s="87"/>
      <c r="H36" s="87"/>
      <c r="I36" s="87"/>
      <c r="J36" s="87"/>
      <c r="K36" s="87"/>
    </row>
    <row r="37" spans="1:11">
      <c r="A37" s="338"/>
      <c r="B37" s="87"/>
      <c r="C37" s="87"/>
      <c r="D37" s="87"/>
      <c r="E37" s="87"/>
      <c r="F37" s="87"/>
      <c r="G37" s="87"/>
      <c r="H37" s="87"/>
      <c r="I37" s="87"/>
      <c r="J37" s="87"/>
      <c r="K37" s="87"/>
    </row>
    <row r="38" spans="1:11">
      <c r="A38" s="338"/>
      <c r="B38" s="87"/>
      <c r="C38" s="87"/>
      <c r="D38" s="87"/>
      <c r="E38" s="87"/>
      <c r="F38" s="87"/>
      <c r="G38" s="87"/>
      <c r="H38" s="87"/>
      <c r="I38" s="87"/>
      <c r="J38" s="87"/>
      <c r="K38" s="87"/>
    </row>
    <row r="39" spans="1:11">
      <c r="A39" s="338"/>
      <c r="B39" s="87"/>
      <c r="C39" s="87"/>
      <c r="D39" s="87"/>
      <c r="E39" s="87"/>
      <c r="F39" s="87"/>
      <c r="G39" s="87"/>
      <c r="H39" s="87"/>
      <c r="I39" s="87"/>
      <c r="J39" s="87"/>
      <c r="K39" s="87"/>
    </row>
    <row r="40" spans="1:11">
      <c r="A40" s="338"/>
      <c r="B40" s="87"/>
      <c r="C40" s="87"/>
      <c r="D40" s="87"/>
      <c r="E40" s="87"/>
      <c r="F40" s="87"/>
      <c r="G40" s="87"/>
      <c r="H40" s="87"/>
      <c r="I40" s="87"/>
      <c r="J40" s="87"/>
      <c r="K40" s="87"/>
    </row>
    <row r="41" spans="1:11">
      <c r="A41" s="338"/>
      <c r="B41" s="87"/>
      <c r="C41" s="87"/>
      <c r="D41" s="87"/>
      <c r="E41" s="87"/>
      <c r="F41" s="87"/>
      <c r="G41" s="87"/>
      <c r="H41" s="87"/>
      <c r="I41" s="87"/>
      <c r="J41" s="87"/>
      <c r="K41" s="87"/>
    </row>
    <row r="42" spans="1:11">
      <c r="A42" s="338"/>
      <c r="B42" s="87"/>
      <c r="C42" s="87"/>
      <c r="D42" s="87"/>
      <c r="E42" s="87"/>
      <c r="F42" s="87"/>
      <c r="G42" s="87"/>
      <c r="H42" s="87"/>
      <c r="I42" s="87"/>
      <c r="J42" s="87"/>
      <c r="K42" s="87"/>
    </row>
    <row r="43" spans="1:11">
      <c r="A43" s="338"/>
      <c r="B43" s="87"/>
      <c r="C43" s="87"/>
      <c r="D43" s="87"/>
      <c r="E43" s="87"/>
      <c r="F43" s="87"/>
      <c r="G43" s="87"/>
      <c r="H43" s="87"/>
      <c r="I43" s="87"/>
      <c r="J43" s="87"/>
      <c r="K43" s="87"/>
    </row>
    <row r="44" spans="1:11">
      <c r="A44" s="338"/>
      <c r="B44" s="87"/>
      <c r="C44" s="87"/>
      <c r="D44" s="87"/>
      <c r="E44" s="87"/>
      <c r="F44" s="87"/>
      <c r="G44" s="87"/>
      <c r="H44" s="87"/>
      <c r="I44" s="87"/>
      <c r="J44" s="87"/>
      <c r="K44" s="87"/>
    </row>
    <row r="45" spans="1:11">
      <c r="A45" s="338"/>
      <c r="B45" s="87"/>
      <c r="C45" s="87"/>
      <c r="D45" s="87"/>
      <c r="E45" s="87"/>
      <c r="F45" s="87"/>
      <c r="G45" s="87"/>
      <c r="H45" s="87"/>
      <c r="I45" s="87"/>
      <c r="J45" s="87"/>
      <c r="K45" s="87"/>
    </row>
    <row r="46" spans="1:11">
      <c r="A46" s="338"/>
      <c r="B46" s="87"/>
      <c r="C46" s="87"/>
      <c r="D46" s="87"/>
      <c r="E46" s="87"/>
      <c r="F46" s="87"/>
      <c r="G46" s="87"/>
      <c r="H46" s="87"/>
      <c r="I46" s="87"/>
      <c r="J46" s="87"/>
      <c r="K46" s="87"/>
    </row>
    <row r="47" spans="1:11">
      <c r="A47" s="87"/>
      <c r="B47" s="87"/>
      <c r="C47" s="87"/>
      <c r="D47" s="87"/>
      <c r="E47" s="87"/>
      <c r="F47" s="87"/>
      <c r="G47" s="87"/>
      <c r="H47" s="87"/>
      <c r="I47" s="87"/>
      <c r="J47" s="87"/>
      <c r="K47" s="87"/>
    </row>
    <row r="48" spans="1:11">
      <c r="A48" s="87"/>
      <c r="B48" s="87"/>
      <c r="C48" s="87"/>
      <c r="D48" s="87"/>
      <c r="E48" s="87"/>
      <c r="F48" s="87"/>
      <c r="G48" s="87"/>
      <c r="H48" s="87"/>
      <c r="I48" s="87"/>
      <c r="J48" s="87"/>
      <c r="K48" s="87"/>
    </row>
    <row r="49" spans="1:11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</row>
    <row r="50" spans="1:11">
      <c r="A50" s="87"/>
      <c r="B50" s="87"/>
      <c r="C50" s="87"/>
      <c r="D50" s="87"/>
      <c r="E50" s="87"/>
      <c r="F50" s="87"/>
      <c r="G50" s="87"/>
      <c r="H50" s="87"/>
      <c r="I50" s="87"/>
      <c r="J50" s="87"/>
      <c r="K50" s="87"/>
    </row>
    <row r="51" spans="1:11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</row>
  </sheetData>
  <hyperlinks>
    <hyperlink ref="B4" location="T2.1.1!A1" display="Demande suisse et étrangère dans l'hébergement touristique"/>
    <hyperlink ref="B5" location="T2.1.2!A1" display="Demande par continent dans l'hébergement touristique, en 2018"/>
    <hyperlink ref="B6" location="T2.1.3!A1" display="Ventilation mensuelle des nuitées dans l'hébergement touristique, en 2018"/>
    <hyperlink ref="B7" location="T2.1.4!A1" display="Evolution des nuitées dans l'hébergement touristique en Europe et dans les pays limitrophes de la Suisse, de 2017 à 2018"/>
    <hyperlink ref="B8" location="T2.2.1!A1" display="Offre dans l'hôtellerie, en 2018"/>
    <hyperlink ref="B9" location="T2.2.2!A1" display="Evolution de l'offre dans l'hôtellerie, de 2009 à 2018 et de 2017 à 2018"/>
    <hyperlink ref="B10" location="'T 2.2.3'!A1" display="Demande dans l'hôtellerie, de 2009 à 2018"/>
    <hyperlink ref="B11" location="'T 2.2.4-7'!A1" display="Evolution de la demande par continent et par principaux pays de provenance dans l'hôtellerie, de 2009 à 2018"/>
    <hyperlink ref="B12" location="T2.2.8!A1" display="Evolution de la demande par région touristique dans l'hôtellerie, de 2014 à 2018"/>
    <hyperlink ref="B13" location="'T 2.2.9'!A1" display="Durée de séjour dans l'hôtellerie, de 2009 à 2018"/>
    <hyperlink ref="B14" location="'T 2.2.10'!A1" display="Taux net d'occupation des chambres dans l'hôtellerie, de 2014 à 2018"/>
    <hyperlink ref="B15" location="T2.2.11!A1" display="Evolution de la demande en Europe et dans les pays limitrophes de la Suisse dans les hôtels et établissements similaires, de 2017 à 2018"/>
    <hyperlink ref="B16" location="T2.3.1!A1" display="Parahôtellerie: offre par grande région par type d'hébergement, en 2018"/>
    <hyperlink ref="B17" location="T2.3.2.1!A1" display="Parahôtellerie: demande par pays de provenance des hôtes par type d'hébergement, de 2017 à 2018"/>
    <hyperlink ref="B18" location="T2.3.2.2!A1" display="Parahôtellerie: demande par grande région par type d'hébergement, de 2017 à 2018"/>
    <hyperlink ref="B19" location="T2.3.3!A1" display="Parahôtellerie: ventilation mensuelle des nuitées par type d'hébergement, de 2017 à 2018"/>
    <hyperlink ref="B20" location="T2.3.4!A1" display="Parahôtellerie: durée de séjour par grande région par type d'hébergement, de 2017 à 2018"/>
    <hyperlink ref="B21" location="T2.3.5!A1" display="Evolution de la demande en Europe et dans les pays limitrophes de la Suisse dans la parahôtellerie, de 2017 à 2018"/>
    <hyperlink ref="B23" location="T3.1!A1" display="Voyages avec nuitées"/>
    <hyperlink ref="B24" location="T3.2!A1" display="Voyages sans nuitée"/>
    <hyperlink ref="B26" location="T4.1!A1" display="Valeur ajoutée brute du tourisme"/>
    <hyperlink ref="B27" location="T4.2!A1" display="Demande touristique"/>
    <hyperlink ref="B28" location="T4.3!A1" display="Emploi dans le tourisme"/>
    <hyperlink ref="B30" location="'T 5.1'!A1" display="Taux de croissance du produit intérieur brut réel, en %"/>
    <hyperlink ref="B31" location="'T 5.2'!A1" display="Indice du climat de consommation"/>
    <hyperlink ref="B32" location="'T 5.3'!A1" display="Dépenses de consommation des ménages en Suisse &amp; dépenses restaurants et hôtels en comparaison européenne"/>
    <hyperlink ref="B33" location="'T 5.4'!A1" display="Indice suisse des prix à la consommation"/>
    <hyperlink ref="B34" location="'T 5.5'!A1" display="Indice des prix à la consommation harmonisé"/>
    <hyperlink ref="B35" location="'T 5.6'!A1" display="Indice des niveaux de prix, en 2018"/>
    <hyperlink ref="B36" location="'T 5.7'!A1" display="Evolution des taux de change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01"/>
  <sheetViews>
    <sheetView showGridLines="0" zoomScaleNormal="100" workbookViewId="0">
      <selection activeCell="B5" sqref="B5"/>
    </sheetView>
  </sheetViews>
  <sheetFormatPr baseColWidth="10" defaultColWidth="11.42578125" defaultRowHeight="12.75"/>
  <cols>
    <col min="1" max="1" width="25.28515625" style="5" customWidth="1"/>
    <col min="2" max="25" width="12.7109375" style="5" customWidth="1"/>
    <col min="26" max="30" width="12.7109375" customWidth="1"/>
    <col min="31" max="16384" width="11.42578125" style="5"/>
  </cols>
  <sheetData>
    <row r="1" spans="1:30" s="78" customFormat="1" ht="12">
      <c r="A1" s="78" t="s">
        <v>264</v>
      </c>
      <c r="AD1" s="187" t="s">
        <v>221</v>
      </c>
    </row>
    <row r="2" spans="1:30" s="78" customFormat="1" ht="12">
      <c r="A2" s="224"/>
    </row>
    <row r="3" spans="1:30" s="3" customFormat="1" ht="11.25">
      <c r="A3" s="852" t="s">
        <v>0</v>
      </c>
      <c r="B3" s="804" t="s">
        <v>92</v>
      </c>
      <c r="C3" s="804"/>
      <c r="D3" s="804"/>
      <c r="E3" s="803" t="s">
        <v>105</v>
      </c>
      <c r="F3" s="803"/>
      <c r="G3" s="803"/>
      <c r="H3" s="803" t="s">
        <v>159</v>
      </c>
      <c r="I3" s="803"/>
      <c r="J3" s="803"/>
      <c r="K3" s="803" t="s">
        <v>138</v>
      </c>
      <c r="L3" s="803"/>
      <c r="M3" s="803"/>
      <c r="N3" s="805" t="s">
        <v>188</v>
      </c>
      <c r="O3" s="805"/>
      <c r="P3" s="805"/>
      <c r="Q3" s="801" t="s">
        <v>102</v>
      </c>
      <c r="R3" s="802"/>
      <c r="S3" s="802"/>
      <c r="T3" s="801" t="s">
        <v>160</v>
      </c>
      <c r="U3" s="802"/>
      <c r="V3" s="802"/>
      <c r="W3" s="801" t="s">
        <v>152</v>
      </c>
      <c r="X3" s="802"/>
      <c r="Y3" s="802"/>
      <c r="Z3" s="801" t="s">
        <v>191</v>
      </c>
      <c r="AA3" s="802"/>
      <c r="AB3" s="802"/>
      <c r="AC3" s="267" t="s">
        <v>195</v>
      </c>
      <c r="AD3" s="868"/>
    </row>
    <row r="4" spans="1:30" s="3" customFormat="1" ht="11.25">
      <c r="A4" s="853"/>
      <c r="B4" s="268" t="s">
        <v>22</v>
      </c>
      <c r="C4" s="268" t="s">
        <v>29</v>
      </c>
      <c r="D4" s="268" t="s">
        <v>21</v>
      </c>
      <c r="E4" s="268" t="s">
        <v>22</v>
      </c>
      <c r="F4" s="268" t="s">
        <v>29</v>
      </c>
      <c r="G4" s="268" t="s">
        <v>21</v>
      </c>
      <c r="H4" s="268" t="s">
        <v>22</v>
      </c>
      <c r="I4" s="268" t="s">
        <v>29</v>
      </c>
      <c r="J4" s="268" t="s">
        <v>21</v>
      </c>
      <c r="K4" s="268" t="s">
        <v>22</v>
      </c>
      <c r="L4" s="268" t="s">
        <v>29</v>
      </c>
      <c r="M4" s="268" t="s">
        <v>21</v>
      </c>
      <c r="N4" s="268" t="s">
        <v>22</v>
      </c>
      <c r="O4" s="268" t="s">
        <v>29</v>
      </c>
      <c r="P4" s="268" t="s">
        <v>21</v>
      </c>
      <c r="Q4" s="268" t="s">
        <v>22</v>
      </c>
      <c r="R4" s="268" t="s">
        <v>29</v>
      </c>
      <c r="S4" s="268" t="s">
        <v>21</v>
      </c>
      <c r="T4" s="268" t="s">
        <v>22</v>
      </c>
      <c r="U4" s="268" t="s">
        <v>29</v>
      </c>
      <c r="V4" s="268" t="s">
        <v>21</v>
      </c>
      <c r="W4" s="269" t="s">
        <v>22</v>
      </c>
      <c r="X4" s="269" t="s">
        <v>29</v>
      </c>
      <c r="Y4" s="269" t="s">
        <v>21</v>
      </c>
      <c r="Z4" s="269" t="s">
        <v>22</v>
      </c>
      <c r="AA4" s="269" t="s">
        <v>29</v>
      </c>
      <c r="AB4" s="269" t="s">
        <v>21</v>
      </c>
      <c r="AC4" s="268" t="s">
        <v>22</v>
      </c>
      <c r="AD4" s="869" t="s">
        <v>29</v>
      </c>
    </row>
    <row r="5" spans="1:30" s="3" customFormat="1" ht="11.25">
      <c r="A5" s="16" t="s">
        <v>1</v>
      </c>
      <c r="B5" s="408">
        <v>16026135</v>
      </c>
      <c r="C5" s="408">
        <v>19907377</v>
      </c>
      <c r="D5" s="408">
        <v>35933512</v>
      </c>
      <c r="E5" s="408">
        <v>16052181</v>
      </c>
      <c r="F5" s="408">
        <v>19576295</v>
      </c>
      <c r="G5" s="408">
        <v>35628476</v>
      </c>
      <c r="H5" s="408">
        <f>SUM(H6:H18)</f>
        <v>16244561</v>
      </c>
      <c r="I5" s="408">
        <f t="shared" ref="I5:L5" si="0">SUM(I6:I18)</f>
        <v>19288015</v>
      </c>
      <c r="J5" s="408">
        <v>35532576</v>
      </c>
      <c r="K5" s="408">
        <f t="shared" si="0"/>
        <v>16919875</v>
      </c>
      <c r="L5" s="408">
        <f t="shared" si="0"/>
        <v>20472865</v>
      </c>
      <c r="M5" s="408">
        <v>37392740</v>
      </c>
      <c r="N5" s="408">
        <v>17413041</v>
      </c>
      <c r="O5" s="408">
        <v>21393736</v>
      </c>
      <c r="P5" s="408">
        <v>38806777</v>
      </c>
      <c r="Q5" s="486">
        <f t="shared" ref="Q5:AB5" si="1">((E5-B5)/B5)*100</f>
        <v>0.1625220304209343</v>
      </c>
      <c r="R5" s="486">
        <f t="shared" si="1"/>
        <v>-1.6631121217024221</v>
      </c>
      <c r="S5" s="486">
        <f t="shared" si="1"/>
        <v>-0.84889002778242206</v>
      </c>
      <c r="T5" s="486">
        <f t="shared" si="1"/>
        <v>1.1984664264625473</v>
      </c>
      <c r="U5" s="486">
        <f t="shared" si="1"/>
        <v>-1.4725973428577777</v>
      </c>
      <c r="V5" s="486">
        <f t="shared" si="1"/>
        <v>-0.26916671933988978</v>
      </c>
      <c r="W5" s="487">
        <f t="shared" si="1"/>
        <v>4.1571698982816461</v>
      </c>
      <c r="X5" s="487">
        <f t="shared" si="1"/>
        <v>6.1429338374114701</v>
      </c>
      <c r="Y5" s="487">
        <f t="shared" si="1"/>
        <v>5.2350946916992447</v>
      </c>
      <c r="Z5" s="487">
        <f t="shared" si="1"/>
        <v>2.9147142044489103</v>
      </c>
      <c r="AA5" s="487">
        <f t="shared" si="1"/>
        <v>4.4980074845411231</v>
      </c>
      <c r="AB5" s="487">
        <f t="shared" si="1"/>
        <v>3.7815816653179199</v>
      </c>
      <c r="AC5" s="488">
        <f>(N5/P5)*100</f>
        <v>44.871134235136303</v>
      </c>
      <c r="AD5" s="488">
        <f>(O5/P5)*100</f>
        <v>55.128865764863697</v>
      </c>
    </row>
    <row r="6" spans="1:30" s="3" customFormat="1" ht="11.25">
      <c r="A6" s="171" t="s">
        <v>11</v>
      </c>
      <c r="B6" s="409">
        <v>2868239</v>
      </c>
      <c r="C6" s="409">
        <v>2183986</v>
      </c>
      <c r="D6" s="409">
        <v>5052225</v>
      </c>
      <c r="E6" s="409">
        <v>2790412</v>
      </c>
      <c r="F6" s="409">
        <v>1926889</v>
      </c>
      <c r="G6" s="409">
        <v>4717301</v>
      </c>
      <c r="H6" s="409">
        <v>2830077</v>
      </c>
      <c r="I6" s="409">
        <v>1797370</v>
      </c>
      <c r="J6" s="409">
        <v>4627447</v>
      </c>
      <c r="K6" s="409">
        <v>2982123</v>
      </c>
      <c r="L6" s="409">
        <v>1871236</v>
      </c>
      <c r="M6" s="409">
        <v>4853359</v>
      </c>
      <c r="N6" s="409">
        <v>3122451</v>
      </c>
      <c r="O6" s="409">
        <v>2009761</v>
      </c>
      <c r="P6" s="385">
        <v>5132212</v>
      </c>
      <c r="Q6" s="489">
        <f t="shared" ref="Q6:AB18" si="2">((E6-B6)/B6)*100</f>
        <v>-2.7134070766069351</v>
      </c>
      <c r="R6" s="489">
        <f t="shared" si="2"/>
        <v>-11.77191612034143</v>
      </c>
      <c r="S6" s="489">
        <f t="shared" si="2"/>
        <v>-6.6292376131308481</v>
      </c>
      <c r="T6" s="489">
        <f t="shared" si="2"/>
        <v>1.4214746782912344</v>
      </c>
      <c r="U6" s="489">
        <f t="shared" si="2"/>
        <v>-6.7216637803215447</v>
      </c>
      <c r="V6" s="489">
        <f t="shared" si="2"/>
        <v>-1.9047756333547508</v>
      </c>
      <c r="W6" s="490">
        <f t="shared" ref="W6:AB17" si="3">100*(K6-H6)/H6</f>
        <v>5.372503999007801</v>
      </c>
      <c r="X6" s="490">
        <f t="shared" si="3"/>
        <v>4.1096713531437601</v>
      </c>
      <c r="Y6" s="490">
        <f t="shared" si="3"/>
        <v>4.8820008095176455</v>
      </c>
      <c r="Z6" s="490">
        <f t="shared" si="3"/>
        <v>4.7056409142077644</v>
      </c>
      <c r="AA6" s="490">
        <f t="shared" si="3"/>
        <v>7.4028609966888199</v>
      </c>
      <c r="AB6" s="490">
        <f t="shared" si="3"/>
        <v>5.7455671422616792</v>
      </c>
      <c r="AC6" s="491">
        <f t="shared" ref="AC6:AC18" si="4">(N6/P6)*100</f>
        <v>60.840257573147795</v>
      </c>
      <c r="AD6" s="491">
        <f t="shared" ref="AD6:AD18" si="5">(O6/P6)*100</f>
        <v>39.159742426852198</v>
      </c>
    </row>
    <row r="7" spans="1:30" s="3" customFormat="1" ht="11.25">
      <c r="A7" s="171" t="s">
        <v>12</v>
      </c>
      <c r="B7" s="409">
        <v>1246029</v>
      </c>
      <c r="C7" s="409">
        <v>732494</v>
      </c>
      <c r="D7" s="409">
        <v>1978523</v>
      </c>
      <c r="E7" s="409">
        <v>1213874</v>
      </c>
      <c r="F7" s="409">
        <v>671206</v>
      </c>
      <c r="G7" s="409">
        <v>1885080</v>
      </c>
      <c r="H7" s="409">
        <v>1250239</v>
      </c>
      <c r="I7" s="409">
        <v>645676</v>
      </c>
      <c r="J7" s="409">
        <v>1895915</v>
      </c>
      <c r="K7" s="409">
        <v>1260160</v>
      </c>
      <c r="L7" s="409">
        <v>640699</v>
      </c>
      <c r="M7" s="409">
        <v>1900859</v>
      </c>
      <c r="N7" s="409">
        <v>1278869</v>
      </c>
      <c r="O7" s="409">
        <v>660173</v>
      </c>
      <c r="P7" s="385">
        <v>1939042</v>
      </c>
      <c r="Q7" s="489">
        <f t="shared" si="2"/>
        <v>-2.5805980438657525</v>
      </c>
      <c r="R7" s="489">
        <f t="shared" si="2"/>
        <v>-8.3670309927453328</v>
      </c>
      <c r="S7" s="489">
        <f t="shared" si="2"/>
        <v>-4.7228665019309863</v>
      </c>
      <c r="T7" s="489">
        <f t="shared" si="2"/>
        <v>2.9957804516778515</v>
      </c>
      <c r="U7" s="489">
        <f t="shared" si="2"/>
        <v>-3.8036012788920242</v>
      </c>
      <c r="V7" s="489">
        <f t="shared" si="2"/>
        <v>0.5747766673032445</v>
      </c>
      <c r="W7" s="490">
        <f t="shared" si="3"/>
        <v>0.7935282773933624</v>
      </c>
      <c r="X7" s="490">
        <f t="shared" si="3"/>
        <v>-0.77082003977226965</v>
      </c>
      <c r="Y7" s="490">
        <f t="shared" si="3"/>
        <v>0.26077118436216812</v>
      </c>
      <c r="Z7" s="490">
        <f t="shared" si="3"/>
        <v>1.4846527425088878</v>
      </c>
      <c r="AA7" s="490">
        <f t="shared" si="3"/>
        <v>3.0394928039531823</v>
      </c>
      <c r="AB7" s="490">
        <f t="shared" si="3"/>
        <v>2.0087234245149168</v>
      </c>
      <c r="AC7" s="491">
        <f t="shared" si="4"/>
        <v>65.953651339166456</v>
      </c>
      <c r="AD7" s="491">
        <f t="shared" si="5"/>
        <v>34.046348660833544</v>
      </c>
    </row>
    <row r="8" spans="1:30" s="3" customFormat="1" ht="11.25">
      <c r="A8" s="171" t="s">
        <v>13</v>
      </c>
      <c r="B8" s="409">
        <v>1556213</v>
      </c>
      <c r="C8" s="409">
        <v>3847018</v>
      </c>
      <c r="D8" s="409">
        <v>5403231</v>
      </c>
      <c r="E8" s="409">
        <v>1652679</v>
      </c>
      <c r="F8" s="409">
        <v>3958840</v>
      </c>
      <c r="G8" s="409">
        <v>5611519</v>
      </c>
      <c r="H8" s="409">
        <v>1666528</v>
      </c>
      <c r="I8" s="409">
        <v>3955485</v>
      </c>
      <c r="J8" s="409">
        <v>5622013</v>
      </c>
      <c r="K8" s="409">
        <v>1762402</v>
      </c>
      <c r="L8" s="409">
        <v>4199718</v>
      </c>
      <c r="M8" s="409">
        <v>5962120</v>
      </c>
      <c r="N8" s="409">
        <v>1897301</v>
      </c>
      <c r="O8" s="409">
        <v>4389609</v>
      </c>
      <c r="P8" s="385">
        <v>6286910</v>
      </c>
      <c r="Q8" s="489">
        <f t="shared" si="2"/>
        <v>6.1987658501760361</v>
      </c>
      <c r="R8" s="489">
        <f t="shared" si="2"/>
        <v>2.9067189183934152</v>
      </c>
      <c r="S8" s="489">
        <f t="shared" si="2"/>
        <v>3.8548786827733257</v>
      </c>
      <c r="T8" s="489">
        <f t="shared" si="2"/>
        <v>0.83797277027178296</v>
      </c>
      <c r="U8" s="489">
        <f t="shared" si="2"/>
        <v>-8.4747047114811416E-2</v>
      </c>
      <c r="V8" s="489">
        <f t="shared" si="2"/>
        <v>0.18700818797904808</v>
      </c>
      <c r="W8" s="490">
        <f t="shared" si="3"/>
        <v>5.7529186428310837</v>
      </c>
      <c r="X8" s="490">
        <f t="shared" si="3"/>
        <v>6.1745399110349304</v>
      </c>
      <c r="Y8" s="490">
        <f t="shared" si="3"/>
        <v>6.0495591169924365</v>
      </c>
      <c r="Z8" s="490">
        <f t="shared" si="3"/>
        <v>7.6542695707335779</v>
      </c>
      <c r="AA8" s="490">
        <f t="shared" si="3"/>
        <v>4.5215178733429244</v>
      </c>
      <c r="AB8" s="490">
        <f t="shared" si="3"/>
        <v>5.4475589219941902</v>
      </c>
      <c r="AC8" s="491">
        <f t="shared" si="4"/>
        <v>30.178593299410998</v>
      </c>
      <c r="AD8" s="491">
        <f t="shared" si="5"/>
        <v>69.821406700589009</v>
      </c>
    </row>
    <row r="9" spans="1:30" s="3" customFormat="1" ht="11.25">
      <c r="A9" s="17" t="s">
        <v>69</v>
      </c>
      <c r="B9" s="409">
        <v>1446973</v>
      </c>
      <c r="C9" s="409">
        <v>2008173</v>
      </c>
      <c r="D9" s="409">
        <v>3455146</v>
      </c>
      <c r="E9" s="409">
        <v>1483902</v>
      </c>
      <c r="F9" s="409">
        <v>2122745</v>
      </c>
      <c r="G9" s="409">
        <v>3606647</v>
      </c>
      <c r="H9" s="409">
        <v>1450816</v>
      </c>
      <c r="I9" s="409">
        <v>2071068</v>
      </c>
      <c r="J9" s="409">
        <v>3521884</v>
      </c>
      <c r="K9" s="409">
        <v>1455960</v>
      </c>
      <c r="L9" s="409">
        <v>2192546</v>
      </c>
      <c r="M9" s="409">
        <v>3648506</v>
      </c>
      <c r="N9" s="409">
        <v>1555863</v>
      </c>
      <c r="O9" s="409">
        <v>2306511</v>
      </c>
      <c r="P9" s="385">
        <v>3862374</v>
      </c>
      <c r="Q9" s="489">
        <f t="shared" si="2"/>
        <v>2.5521554306818439</v>
      </c>
      <c r="R9" s="489">
        <f t="shared" si="2"/>
        <v>5.7052853514114572</v>
      </c>
      <c r="S9" s="489">
        <f t="shared" si="2"/>
        <v>4.384793001511369</v>
      </c>
      <c r="T9" s="489">
        <f t="shared" si="2"/>
        <v>-2.2296620666324327</v>
      </c>
      <c r="U9" s="489">
        <f t="shared" si="2"/>
        <v>-2.4344421963071401</v>
      </c>
      <c r="V9" s="489">
        <f t="shared" si="2"/>
        <v>-2.3501884159996806</v>
      </c>
      <c r="W9" s="490">
        <f t="shared" si="3"/>
        <v>0.35455908950549209</v>
      </c>
      <c r="X9" s="490">
        <f t="shared" si="3"/>
        <v>5.8654761697829336</v>
      </c>
      <c r="Y9" s="490">
        <f t="shared" si="3"/>
        <v>3.5952916109673119</v>
      </c>
      <c r="Z9" s="490">
        <f t="shared" si="3"/>
        <v>6.8616582873155858</v>
      </c>
      <c r="AA9" s="490">
        <f t="shared" si="3"/>
        <v>5.1978384946085514</v>
      </c>
      <c r="AB9" s="490">
        <f t="shared" si="3"/>
        <v>5.8617965819434037</v>
      </c>
      <c r="AC9" s="491">
        <f t="shared" si="4"/>
        <v>40.282556790202086</v>
      </c>
      <c r="AD9" s="491">
        <f t="shared" si="5"/>
        <v>59.717443209797914</v>
      </c>
    </row>
    <row r="10" spans="1:30" s="3" customFormat="1" ht="11.25">
      <c r="A10" s="171" t="s">
        <v>14</v>
      </c>
      <c r="B10" s="409">
        <v>534032</v>
      </c>
      <c r="C10" s="409">
        <v>964896</v>
      </c>
      <c r="D10" s="409">
        <v>1498928</v>
      </c>
      <c r="E10" s="409">
        <v>552443</v>
      </c>
      <c r="F10" s="409">
        <v>968490</v>
      </c>
      <c r="G10" s="409">
        <v>1520933</v>
      </c>
      <c r="H10" s="409">
        <v>560716</v>
      </c>
      <c r="I10" s="409">
        <v>969097</v>
      </c>
      <c r="J10" s="409">
        <v>1529813</v>
      </c>
      <c r="K10" s="409">
        <v>578223</v>
      </c>
      <c r="L10" s="409">
        <v>1057911</v>
      </c>
      <c r="M10" s="409">
        <v>1636134</v>
      </c>
      <c r="N10" s="409">
        <v>609760</v>
      </c>
      <c r="O10" s="409">
        <v>1085943</v>
      </c>
      <c r="P10" s="385">
        <v>1695703</v>
      </c>
      <c r="Q10" s="489">
        <f t="shared" si="2"/>
        <v>3.447546214459059</v>
      </c>
      <c r="R10" s="489">
        <f t="shared" si="2"/>
        <v>0.37247537558451899</v>
      </c>
      <c r="S10" s="489">
        <f t="shared" si="2"/>
        <v>1.4680491658038279</v>
      </c>
      <c r="T10" s="489">
        <f t="shared" si="2"/>
        <v>1.4975300619249408</v>
      </c>
      <c r="U10" s="489">
        <f t="shared" si="2"/>
        <v>6.2674885646728407E-2</v>
      </c>
      <c r="V10" s="489">
        <f t="shared" si="2"/>
        <v>0.58385214864823098</v>
      </c>
      <c r="W10" s="490">
        <f t="shared" si="3"/>
        <v>3.1222579701667152</v>
      </c>
      <c r="X10" s="490">
        <f t="shared" si="3"/>
        <v>9.1646140685607325</v>
      </c>
      <c r="Y10" s="490">
        <f t="shared" si="3"/>
        <v>6.9499344037473865</v>
      </c>
      <c r="Z10" s="490">
        <f t="shared" si="3"/>
        <v>5.4541241009091648</v>
      </c>
      <c r="AA10" s="490">
        <f t="shared" si="3"/>
        <v>2.6497503098086703</v>
      </c>
      <c r="AB10" s="490">
        <f t="shared" si="3"/>
        <v>3.6408387088099139</v>
      </c>
      <c r="AC10" s="491">
        <f t="shared" si="4"/>
        <v>35.959127276415742</v>
      </c>
      <c r="AD10" s="491">
        <f t="shared" si="5"/>
        <v>64.040872723584258</v>
      </c>
    </row>
    <row r="11" spans="1:30" s="3" customFormat="1" ht="11.25">
      <c r="A11" s="171" t="s">
        <v>66</v>
      </c>
      <c r="B11" s="409">
        <v>2099681</v>
      </c>
      <c r="C11" s="409">
        <v>2635976</v>
      </c>
      <c r="D11" s="409">
        <v>4735657</v>
      </c>
      <c r="E11" s="409">
        <v>2053211</v>
      </c>
      <c r="F11" s="409">
        <v>2705430</v>
      </c>
      <c r="G11" s="409">
        <v>4758641</v>
      </c>
      <c r="H11" s="409">
        <v>2053715</v>
      </c>
      <c r="I11" s="409">
        <v>2635943</v>
      </c>
      <c r="J11" s="409">
        <v>4689658</v>
      </c>
      <c r="K11" s="409">
        <v>2179253</v>
      </c>
      <c r="L11" s="409">
        <v>2896988</v>
      </c>
      <c r="M11" s="409">
        <v>5076241</v>
      </c>
      <c r="N11" s="409">
        <v>2244761</v>
      </c>
      <c r="O11" s="409">
        <v>3087244</v>
      </c>
      <c r="P11" s="385">
        <v>5332005</v>
      </c>
      <c r="Q11" s="489">
        <f t="shared" si="2"/>
        <v>-2.2131933374641197</v>
      </c>
      <c r="R11" s="489">
        <f t="shared" si="2"/>
        <v>2.6348494826963522</v>
      </c>
      <c r="S11" s="489">
        <f t="shared" si="2"/>
        <v>0.48533920425402427</v>
      </c>
      <c r="T11" s="489">
        <f t="shared" si="2"/>
        <v>2.4546916999762813E-2</v>
      </c>
      <c r="U11" s="489">
        <f t="shared" si="2"/>
        <v>-2.5684272001123665</v>
      </c>
      <c r="V11" s="489">
        <f t="shared" si="2"/>
        <v>-1.4496365664062492</v>
      </c>
      <c r="W11" s="490">
        <f t="shared" si="3"/>
        <v>6.1127274232305844</v>
      </c>
      <c r="X11" s="490">
        <f t="shared" si="3"/>
        <v>9.9032869830645041</v>
      </c>
      <c r="Y11" s="490">
        <f t="shared" si="3"/>
        <v>8.243309000357808</v>
      </c>
      <c r="Z11" s="490">
        <f t="shared" si="3"/>
        <v>3.0059841606275177</v>
      </c>
      <c r="AA11" s="490">
        <f t="shared" si="3"/>
        <v>6.5673727333354508</v>
      </c>
      <c r="AB11" s="490">
        <f t="shared" si="3"/>
        <v>5.0384526660574229</v>
      </c>
      <c r="AC11" s="491">
        <f t="shared" si="4"/>
        <v>42.099754220035429</v>
      </c>
      <c r="AD11" s="491">
        <f t="shared" si="5"/>
        <v>57.900245779964578</v>
      </c>
    </row>
    <row r="12" spans="1:30" s="3" customFormat="1" ht="11.25">
      <c r="A12" s="171" t="s">
        <v>65</v>
      </c>
      <c r="B12" s="409">
        <v>452229</v>
      </c>
      <c r="C12" s="409">
        <v>316140</v>
      </c>
      <c r="D12" s="409">
        <v>768369</v>
      </c>
      <c r="E12" s="409">
        <v>448201</v>
      </c>
      <c r="F12" s="409">
        <v>296793</v>
      </c>
      <c r="G12" s="409">
        <v>744994</v>
      </c>
      <c r="H12" s="409">
        <v>466837</v>
      </c>
      <c r="I12" s="409">
        <v>287336</v>
      </c>
      <c r="J12" s="409">
        <v>754173</v>
      </c>
      <c r="K12" s="409">
        <v>458388</v>
      </c>
      <c r="L12" s="409">
        <v>297917</v>
      </c>
      <c r="M12" s="409">
        <v>756305</v>
      </c>
      <c r="N12" s="409">
        <v>462565</v>
      </c>
      <c r="O12" s="409">
        <v>300807</v>
      </c>
      <c r="P12" s="387">
        <v>763372</v>
      </c>
      <c r="Q12" s="489">
        <f t="shared" si="2"/>
        <v>-0.8906991811670637</v>
      </c>
      <c r="R12" s="489">
        <f t="shared" si="2"/>
        <v>-6.1197570696526853</v>
      </c>
      <c r="S12" s="489">
        <f t="shared" si="2"/>
        <v>-3.042158129752762</v>
      </c>
      <c r="T12" s="489">
        <f t="shared" si="2"/>
        <v>4.1579559170996943</v>
      </c>
      <c r="U12" s="489">
        <f t="shared" si="2"/>
        <v>-3.1863959055638102</v>
      </c>
      <c r="V12" s="489">
        <f t="shared" si="2"/>
        <v>1.2320904597889379</v>
      </c>
      <c r="W12" s="490">
        <f t="shared" si="3"/>
        <v>-1.8098394086158551</v>
      </c>
      <c r="X12" s="490">
        <f t="shared" si="3"/>
        <v>3.682448422752457</v>
      </c>
      <c r="Y12" s="490">
        <f t="shared" si="3"/>
        <v>0.28269375859385049</v>
      </c>
      <c r="Z12" s="490">
        <f t="shared" si="3"/>
        <v>0.91123676885084248</v>
      </c>
      <c r="AA12" s="490">
        <f t="shared" si="3"/>
        <v>0.97006884467821575</v>
      </c>
      <c r="AB12" s="490">
        <f t="shared" si="3"/>
        <v>0.93441138165158233</v>
      </c>
      <c r="AC12" s="491">
        <f t="shared" si="4"/>
        <v>60.594965495197627</v>
      </c>
      <c r="AD12" s="491">
        <f t="shared" si="5"/>
        <v>39.40503450480238</v>
      </c>
    </row>
    <row r="13" spans="1:30" s="3" customFormat="1" ht="11.25">
      <c r="A13" s="171" t="s">
        <v>15</v>
      </c>
      <c r="B13" s="409">
        <v>1110276</v>
      </c>
      <c r="C13" s="409">
        <v>1545420</v>
      </c>
      <c r="D13" s="409">
        <v>2655696</v>
      </c>
      <c r="E13" s="409">
        <v>1194524</v>
      </c>
      <c r="F13" s="409">
        <v>1479736</v>
      </c>
      <c r="G13" s="409">
        <v>2674260</v>
      </c>
      <c r="H13" s="409">
        <v>1270645</v>
      </c>
      <c r="I13" s="409">
        <v>1524922</v>
      </c>
      <c r="J13" s="409">
        <v>2795567</v>
      </c>
      <c r="K13" s="409">
        <v>1286689</v>
      </c>
      <c r="L13" s="409">
        <v>1602887</v>
      </c>
      <c r="M13" s="409">
        <v>2889576</v>
      </c>
      <c r="N13" s="409">
        <v>1301639</v>
      </c>
      <c r="O13" s="409">
        <v>1610924</v>
      </c>
      <c r="P13" s="387">
        <v>2912563</v>
      </c>
      <c r="Q13" s="489">
        <f t="shared" si="2"/>
        <v>7.5880231582057078</v>
      </c>
      <c r="R13" s="489">
        <f t="shared" si="2"/>
        <v>-4.250236181749945</v>
      </c>
      <c r="S13" s="489">
        <f t="shared" si="2"/>
        <v>0.69902579210873539</v>
      </c>
      <c r="T13" s="489">
        <f t="shared" si="2"/>
        <v>6.3724964923266496</v>
      </c>
      <c r="U13" s="489">
        <f t="shared" si="2"/>
        <v>3.0536528137451548</v>
      </c>
      <c r="V13" s="489">
        <f t="shared" si="2"/>
        <v>4.5360959667347229</v>
      </c>
      <c r="W13" s="490">
        <f t="shared" si="3"/>
        <v>1.2626658114579603</v>
      </c>
      <c r="X13" s="490">
        <f t="shared" si="3"/>
        <v>5.1127205194757499</v>
      </c>
      <c r="Y13" s="490">
        <f t="shared" si="3"/>
        <v>3.3627883001909811</v>
      </c>
      <c r="Z13" s="490">
        <f t="shared" si="3"/>
        <v>1.161896930804569</v>
      </c>
      <c r="AA13" s="490">
        <f t="shared" si="3"/>
        <v>0.50140777235076461</v>
      </c>
      <c r="AB13" s="490">
        <f t="shared" si="3"/>
        <v>0.79551463605733164</v>
      </c>
      <c r="AC13" s="491">
        <f t="shared" si="4"/>
        <v>44.69050111534068</v>
      </c>
      <c r="AD13" s="491">
        <f t="shared" si="5"/>
        <v>55.309498884659313</v>
      </c>
    </row>
    <row r="14" spans="1:30" s="3" customFormat="1" ht="11.25">
      <c r="A14" s="171" t="s">
        <v>16</v>
      </c>
      <c r="B14" s="409">
        <v>582727</v>
      </c>
      <c r="C14" s="409">
        <v>2356441</v>
      </c>
      <c r="D14" s="409">
        <v>2939168</v>
      </c>
      <c r="E14" s="409">
        <v>565854</v>
      </c>
      <c r="F14" s="409">
        <v>2386805</v>
      </c>
      <c r="G14" s="409">
        <v>2952659</v>
      </c>
      <c r="H14" s="409">
        <v>518437</v>
      </c>
      <c r="I14" s="409">
        <v>2409758</v>
      </c>
      <c r="J14" s="409">
        <v>2928195</v>
      </c>
      <c r="K14" s="409">
        <v>546593</v>
      </c>
      <c r="L14" s="409">
        <v>2507842</v>
      </c>
      <c r="M14" s="409">
        <v>3054435</v>
      </c>
      <c r="N14" s="409">
        <v>625961</v>
      </c>
      <c r="O14" s="409">
        <v>2606910</v>
      </c>
      <c r="P14" s="385">
        <v>3232871</v>
      </c>
      <c r="Q14" s="489">
        <f t="shared" si="2"/>
        <v>-2.8955239760642635</v>
      </c>
      <c r="R14" s="489">
        <f t="shared" si="2"/>
        <v>1.288553373498424</v>
      </c>
      <c r="S14" s="489">
        <f t="shared" si="2"/>
        <v>0.45900744700541107</v>
      </c>
      <c r="T14" s="489">
        <f t="shared" si="2"/>
        <v>-8.3797233915462286</v>
      </c>
      <c r="U14" s="489">
        <f t="shared" si="2"/>
        <v>0.96166213829784997</v>
      </c>
      <c r="V14" s="489">
        <f t="shared" si="2"/>
        <v>-0.82854132495489663</v>
      </c>
      <c r="W14" s="490">
        <f t="shared" si="3"/>
        <v>5.4309395355655559</v>
      </c>
      <c r="X14" s="490">
        <f t="shared" si="3"/>
        <v>4.070284236010421</v>
      </c>
      <c r="Y14" s="490">
        <f t="shared" si="3"/>
        <v>4.3111882917633562</v>
      </c>
      <c r="Z14" s="490">
        <f t="shared" si="3"/>
        <v>14.52049331037902</v>
      </c>
      <c r="AA14" s="490">
        <f t="shared" si="3"/>
        <v>3.950328609218603</v>
      </c>
      <c r="AB14" s="490">
        <f t="shared" si="3"/>
        <v>5.8418660079523708</v>
      </c>
      <c r="AC14" s="491">
        <f t="shared" si="4"/>
        <v>19.362387178455311</v>
      </c>
      <c r="AD14" s="491">
        <f t="shared" si="5"/>
        <v>80.637612821544693</v>
      </c>
    </row>
    <row r="15" spans="1:30" s="3" customFormat="1" ht="11.25">
      <c r="A15" s="171" t="s">
        <v>17</v>
      </c>
      <c r="B15" s="409">
        <v>2048918</v>
      </c>
      <c r="C15" s="409">
        <v>1838427</v>
      </c>
      <c r="D15" s="409">
        <v>3887345</v>
      </c>
      <c r="E15" s="409">
        <v>2061095</v>
      </c>
      <c r="F15" s="409">
        <v>1677331</v>
      </c>
      <c r="G15" s="409">
        <v>3738426</v>
      </c>
      <c r="H15" s="409">
        <v>2047108</v>
      </c>
      <c r="I15" s="409">
        <v>1621264</v>
      </c>
      <c r="J15" s="409">
        <v>3668372</v>
      </c>
      <c r="K15" s="409">
        <v>2134867</v>
      </c>
      <c r="L15" s="409">
        <v>1788393</v>
      </c>
      <c r="M15" s="409">
        <v>3923260</v>
      </c>
      <c r="N15" s="409">
        <v>2207125</v>
      </c>
      <c r="O15" s="409">
        <v>1922219</v>
      </c>
      <c r="P15" s="385">
        <v>4129344</v>
      </c>
      <c r="Q15" s="489">
        <f t="shared" si="2"/>
        <v>0.59431368166027143</v>
      </c>
      <c r="R15" s="489">
        <f t="shared" si="2"/>
        <v>-8.7627085546502528</v>
      </c>
      <c r="S15" s="489">
        <f t="shared" si="2"/>
        <v>-3.8308665683133345</v>
      </c>
      <c r="T15" s="489">
        <f t="shared" si="2"/>
        <v>-0.67861985983178841</v>
      </c>
      <c r="U15" s="489">
        <f t="shared" si="2"/>
        <v>-3.342631835934589</v>
      </c>
      <c r="V15" s="489">
        <f t="shared" si="2"/>
        <v>-1.8738902415080572</v>
      </c>
      <c r="W15" s="490">
        <f t="shared" si="3"/>
        <v>4.2869746002653502</v>
      </c>
      <c r="X15" s="490">
        <f t="shared" si="3"/>
        <v>10.308561714810173</v>
      </c>
      <c r="Y15" s="490">
        <f t="shared" si="3"/>
        <v>6.9482593368393388</v>
      </c>
      <c r="Z15" s="490">
        <f t="shared" si="3"/>
        <v>3.3846604964149991</v>
      </c>
      <c r="AA15" s="490">
        <f t="shared" si="3"/>
        <v>7.4830308550749196</v>
      </c>
      <c r="AB15" s="490">
        <f t="shared" si="3"/>
        <v>5.2528764343938459</v>
      </c>
      <c r="AC15" s="491">
        <f t="shared" si="4"/>
        <v>53.449773135878246</v>
      </c>
      <c r="AD15" s="491">
        <f t="shared" si="5"/>
        <v>46.550226864121754</v>
      </c>
    </row>
    <row r="16" spans="1:30" s="3" customFormat="1" ht="11.25">
      <c r="A16" s="171" t="s">
        <v>18</v>
      </c>
      <c r="B16" s="409">
        <v>1396905</v>
      </c>
      <c r="C16" s="409">
        <v>916134</v>
      </c>
      <c r="D16" s="409">
        <v>2313039</v>
      </c>
      <c r="E16" s="409">
        <v>1347852</v>
      </c>
      <c r="F16" s="409">
        <v>832493</v>
      </c>
      <c r="G16" s="409">
        <v>2180345</v>
      </c>
      <c r="H16" s="409">
        <v>1431358</v>
      </c>
      <c r="I16" s="409">
        <v>848981</v>
      </c>
      <c r="J16" s="409">
        <v>2280339</v>
      </c>
      <c r="K16" s="409">
        <v>1565173</v>
      </c>
      <c r="L16" s="409">
        <v>889926</v>
      </c>
      <c r="M16" s="409">
        <v>2455099</v>
      </c>
      <c r="N16" s="409">
        <v>1394595</v>
      </c>
      <c r="O16" s="409">
        <v>876206</v>
      </c>
      <c r="P16" s="385">
        <v>2270801</v>
      </c>
      <c r="Q16" s="489">
        <f t="shared" si="2"/>
        <v>-3.5115487452618463</v>
      </c>
      <c r="R16" s="489">
        <f t="shared" si="2"/>
        <v>-9.129777958246283</v>
      </c>
      <c r="S16" s="489">
        <f t="shared" si="2"/>
        <v>-5.7367817836188673</v>
      </c>
      <c r="T16" s="489">
        <f t="shared" si="2"/>
        <v>6.1954873383724625</v>
      </c>
      <c r="U16" s="489">
        <f t="shared" si="2"/>
        <v>1.980557193874303</v>
      </c>
      <c r="V16" s="489">
        <f t="shared" si="2"/>
        <v>4.5861549433690545</v>
      </c>
      <c r="W16" s="490">
        <f t="shared" si="3"/>
        <v>9.3488142030155981</v>
      </c>
      <c r="X16" s="490">
        <f t="shared" si="3"/>
        <v>4.8228405582692666</v>
      </c>
      <c r="Y16" s="490">
        <f t="shared" si="3"/>
        <v>7.663772798693528</v>
      </c>
      <c r="Z16" s="490">
        <f t="shared" si="3"/>
        <v>-10.898347978146825</v>
      </c>
      <c r="AA16" s="490">
        <f t="shared" si="3"/>
        <v>-1.5417012201014466</v>
      </c>
      <c r="AB16" s="490">
        <f t="shared" si="3"/>
        <v>-7.5067441272225679</v>
      </c>
      <c r="AC16" s="491">
        <f t="shared" si="4"/>
        <v>61.414232246683</v>
      </c>
      <c r="AD16" s="491">
        <f t="shared" si="5"/>
        <v>38.585767753317</v>
      </c>
    </row>
    <row r="17" spans="1:30" s="3" customFormat="1" ht="11.25">
      <c r="A17" s="171" t="s">
        <v>19</v>
      </c>
      <c r="B17" s="409">
        <v>289101</v>
      </c>
      <c r="C17" s="409">
        <v>180705</v>
      </c>
      <c r="D17" s="409">
        <v>469806</v>
      </c>
      <c r="E17" s="409">
        <v>282718</v>
      </c>
      <c r="F17" s="409">
        <v>169150</v>
      </c>
      <c r="G17" s="409">
        <v>451868</v>
      </c>
      <c r="H17" s="409">
        <v>282378</v>
      </c>
      <c r="I17" s="409">
        <v>162756</v>
      </c>
      <c r="J17" s="409">
        <v>445134</v>
      </c>
      <c r="K17" s="409">
        <v>286575</v>
      </c>
      <c r="L17" s="409">
        <v>159882</v>
      </c>
      <c r="M17" s="409">
        <v>446457</v>
      </c>
      <c r="N17" s="409">
        <v>278446</v>
      </c>
      <c r="O17" s="409">
        <v>165896</v>
      </c>
      <c r="P17" s="385">
        <v>444342</v>
      </c>
      <c r="Q17" s="489">
        <f t="shared" si="2"/>
        <v>-2.2078789073714722</v>
      </c>
      <c r="R17" s="489">
        <f t="shared" si="2"/>
        <v>-6.3943997122381786</v>
      </c>
      <c r="S17" s="489">
        <f t="shared" si="2"/>
        <v>-3.8181717560014135</v>
      </c>
      <c r="T17" s="489">
        <f t="shared" si="2"/>
        <v>-0.12026117898400526</v>
      </c>
      <c r="U17" s="489">
        <f t="shared" si="2"/>
        <v>-3.7800768548625485</v>
      </c>
      <c r="V17" s="489">
        <f t="shared" si="2"/>
        <v>-1.4902582170014251</v>
      </c>
      <c r="W17" s="490">
        <f t="shared" si="3"/>
        <v>1.4863055903788538</v>
      </c>
      <c r="X17" s="490">
        <f t="shared" si="3"/>
        <v>-1.7658335176583351</v>
      </c>
      <c r="Y17" s="490">
        <f t="shared" si="3"/>
        <v>0.29721387267654237</v>
      </c>
      <c r="Z17" s="490">
        <f t="shared" si="3"/>
        <v>-2.8366047282561282</v>
      </c>
      <c r="AA17" s="490">
        <f t="shared" si="3"/>
        <v>3.7615241240414807</v>
      </c>
      <c r="AB17" s="490">
        <f t="shared" si="3"/>
        <v>-0.47372983288424192</v>
      </c>
      <c r="AC17" s="491">
        <f t="shared" si="4"/>
        <v>62.664794235071184</v>
      </c>
      <c r="AD17" s="491">
        <f t="shared" si="5"/>
        <v>37.335205764928816</v>
      </c>
    </row>
    <row r="18" spans="1:30" s="3" customFormat="1" ht="11.25">
      <c r="A18" s="266" t="s">
        <v>101</v>
      </c>
      <c r="B18" s="410">
        <v>394812</v>
      </c>
      <c r="C18" s="410">
        <v>381567</v>
      </c>
      <c r="D18" s="410">
        <v>776379</v>
      </c>
      <c r="E18" s="410">
        <v>405416</v>
      </c>
      <c r="F18" s="410">
        <v>380387</v>
      </c>
      <c r="G18" s="410">
        <v>785803</v>
      </c>
      <c r="H18" s="410">
        <v>415707</v>
      </c>
      <c r="I18" s="410">
        <v>358359</v>
      </c>
      <c r="J18" s="410">
        <v>774066</v>
      </c>
      <c r="K18" s="410">
        <v>423469</v>
      </c>
      <c r="L18" s="410">
        <v>366920</v>
      </c>
      <c r="M18" s="410">
        <v>790389</v>
      </c>
      <c r="N18" s="410">
        <v>433705</v>
      </c>
      <c r="O18" s="410">
        <v>371533</v>
      </c>
      <c r="P18" s="388">
        <v>805238</v>
      </c>
      <c r="Q18" s="492">
        <f t="shared" si="2"/>
        <v>2.6858352836286641</v>
      </c>
      <c r="R18" s="492">
        <f t="shared" si="2"/>
        <v>-0.30925106206773645</v>
      </c>
      <c r="S18" s="492">
        <f t="shared" si="2"/>
        <v>1.2138401476598413</v>
      </c>
      <c r="T18" s="492">
        <f t="shared" si="2"/>
        <v>2.5383803303273673</v>
      </c>
      <c r="U18" s="492">
        <f t="shared" si="2"/>
        <v>-5.7909444854845198</v>
      </c>
      <c r="V18" s="492">
        <f t="shared" si="2"/>
        <v>-1.4936313554415037</v>
      </c>
      <c r="W18" s="492">
        <f t="shared" si="2"/>
        <v>1.8671804901048095</v>
      </c>
      <c r="X18" s="492">
        <f t="shared" si="2"/>
        <v>2.3889451639277932</v>
      </c>
      <c r="Y18" s="492">
        <f t="shared" si="2"/>
        <v>2.1087349140770941</v>
      </c>
      <c r="Z18" s="492">
        <f t="shared" si="2"/>
        <v>2.4171781169341795</v>
      </c>
      <c r="AA18" s="492">
        <f t="shared" si="2"/>
        <v>1.2572222827864383</v>
      </c>
      <c r="AB18" s="492">
        <f t="shared" si="2"/>
        <v>1.8786951741484255</v>
      </c>
      <c r="AC18" s="493">
        <f t="shared" si="4"/>
        <v>53.860473549435071</v>
      </c>
      <c r="AD18" s="870">
        <f t="shared" si="5"/>
        <v>46.139526450564929</v>
      </c>
    </row>
    <row r="19" spans="1:30" s="3" customFormat="1" ht="11.25">
      <c r="A19" s="2"/>
      <c r="B19" s="2"/>
      <c r="C19" s="2"/>
      <c r="D19" s="2"/>
      <c r="G19" s="2"/>
      <c r="H19" s="95"/>
      <c r="I19" s="95"/>
      <c r="P19" s="25"/>
      <c r="Q19" s="25"/>
      <c r="AB19" s="80"/>
      <c r="AC19" s="80"/>
    </row>
    <row r="20" spans="1:30" s="3" customFormat="1" ht="13.5" customHeight="1">
      <c r="A20" s="374" t="s">
        <v>405</v>
      </c>
      <c r="E20" s="95"/>
      <c r="F20" s="42"/>
      <c r="G20" s="241"/>
      <c r="H20" s="95"/>
      <c r="I20" s="172"/>
      <c r="J20" s="172"/>
      <c r="K20" s="95"/>
      <c r="L20" s="95"/>
    </row>
    <row r="21" spans="1:30" s="3" customFormat="1">
      <c r="A21" s="50" t="s">
        <v>163</v>
      </c>
      <c r="E21" s="95"/>
      <c r="F21" s="43"/>
      <c r="G21" s="241"/>
      <c r="H21" s="95"/>
      <c r="I21" s="172"/>
      <c r="J21" s="172"/>
      <c r="K21" s="95"/>
      <c r="L21" s="95"/>
    </row>
    <row r="22" spans="1:30">
      <c r="A22" s="81" t="s">
        <v>206</v>
      </c>
      <c r="AB22" s="5"/>
      <c r="AC22" s="5"/>
      <c r="AD22" s="5"/>
    </row>
    <row r="23" spans="1:30">
      <c r="A23" s="80"/>
      <c r="AB23" s="5"/>
      <c r="AC23" s="5"/>
      <c r="AD23" s="5"/>
    </row>
    <row r="24" spans="1:30">
      <c r="A24" s="3" t="s">
        <v>296</v>
      </c>
      <c r="AB24" s="5"/>
      <c r="AC24" s="5"/>
      <c r="AD24" s="5"/>
    </row>
    <row r="25" spans="1:30">
      <c r="A25" s="375" t="s">
        <v>448</v>
      </c>
      <c r="AB25" s="5"/>
      <c r="AC25" s="5"/>
      <c r="AD25" s="5"/>
    </row>
    <row r="26" spans="1:30">
      <c r="AB26" s="5"/>
      <c r="AC26" s="5"/>
      <c r="AD26" s="5"/>
    </row>
    <row r="27" spans="1:30">
      <c r="AB27" s="5"/>
      <c r="AC27" s="5"/>
      <c r="AD27" s="5"/>
    </row>
    <row r="28" spans="1:30">
      <c r="AB28" s="5"/>
      <c r="AC28" s="5"/>
      <c r="AD28" s="5"/>
    </row>
    <row r="29" spans="1:30">
      <c r="AB29" s="5"/>
      <c r="AC29" s="5"/>
      <c r="AD29" s="5"/>
    </row>
    <row r="30" spans="1:30">
      <c r="AB30" s="5"/>
      <c r="AC30" s="5"/>
      <c r="AD30" s="5"/>
    </row>
    <row r="31" spans="1:30">
      <c r="AB31" s="5"/>
      <c r="AC31" s="5"/>
      <c r="AD31" s="5"/>
    </row>
    <row r="32" spans="1:30">
      <c r="AB32" s="5"/>
      <c r="AC32" s="5"/>
      <c r="AD32" s="5"/>
    </row>
    <row r="33" spans="28:30">
      <c r="AB33" s="5"/>
      <c r="AC33" s="5"/>
      <c r="AD33" s="5"/>
    </row>
    <row r="34" spans="28:30">
      <c r="AB34" s="5"/>
      <c r="AC34" s="5"/>
      <c r="AD34" s="5"/>
    </row>
    <row r="35" spans="28:30">
      <c r="AB35" s="5"/>
      <c r="AC35" s="5"/>
      <c r="AD35" s="5"/>
    </row>
    <row r="36" spans="28:30">
      <c r="AB36" s="5"/>
      <c r="AC36" s="5"/>
      <c r="AD36" s="5"/>
    </row>
    <row r="37" spans="28:30">
      <c r="AB37" s="5"/>
      <c r="AC37" s="5"/>
      <c r="AD37" s="5"/>
    </row>
    <row r="38" spans="28:30">
      <c r="AB38" s="5"/>
      <c r="AC38" s="5"/>
      <c r="AD38" s="5"/>
    </row>
    <row r="39" spans="28:30">
      <c r="AB39" s="5"/>
      <c r="AC39" s="5"/>
      <c r="AD39" s="5"/>
    </row>
    <row r="40" spans="28:30">
      <c r="AB40" s="5"/>
      <c r="AC40" s="5"/>
      <c r="AD40" s="5"/>
    </row>
    <row r="41" spans="28:30">
      <c r="AB41" s="5"/>
      <c r="AC41" s="5"/>
      <c r="AD41" s="5"/>
    </row>
    <row r="42" spans="28:30">
      <c r="AB42" s="5"/>
      <c r="AC42" s="5"/>
      <c r="AD42" s="5"/>
    </row>
    <row r="43" spans="28:30">
      <c r="AB43" s="5"/>
      <c r="AC43" s="5"/>
      <c r="AD43" s="5"/>
    </row>
    <row r="44" spans="28:30">
      <c r="AB44" s="5"/>
      <c r="AC44" s="5"/>
      <c r="AD44" s="5"/>
    </row>
    <row r="45" spans="28:30">
      <c r="AB45" s="5"/>
      <c r="AC45" s="5"/>
      <c r="AD45" s="5"/>
    </row>
    <row r="46" spans="28:30">
      <c r="AB46" s="5"/>
      <c r="AC46" s="5"/>
      <c r="AD46" s="5"/>
    </row>
    <row r="47" spans="28:30">
      <c r="AB47" s="5"/>
      <c r="AC47" s="5"/>
      <c r="AD47" s="5"/>
    </row>
    <row r="48" spans="28:30">
      <c r="AB48" s="5"/>
      <c r="AC48" s="5"/>
      <c r="AD48" s="5"/>
    </row>
    <row r="49" spans="28:30">
      <c r="AB49" s="5"/>
      <c r="AC49" s="5"/>
      <c r="AD49" s="5"/>
    </row>
    <row r="50" spans="28:30">
      <c r="AB50" s="5"/>
      <c r="AC50" s="5"/>
      <c r="AD50" s="5"/>
    </row>
    <row r="51" spans="28:30">
      <c r="AB51" s="5"/>
      <c r="AC51" s="5"/>
      <c r="AD51" s="5"/>
    </row>
    <row r="52" spans="28:30">
      <c r="AB52" s="5"/>
      <c r="AC52" s="5"/>
      <c r="AD52" s="5"/>
    </row>
    <row r="53" spans="28:30">
      <c r="AB53" s="5"/>
      <c r="AC53" s="5"/>
      <c r="AD53" s="5"/>
    </row>
    <row r="54" spans="28:30">
      <c r="AB54" s="5"/>
      <c r="AC54" s="5"/>
      <c r="AD54" s="5"/>
    </row>
    <row r="55" spans="28:30">
      <c r="AB55" s="5"/>
      <c r="AC55" s="5"/>
      <c r="AD55" s="5"/>
    </row>
    <row r="56" spans="28:30">
      <c r="AB56" s="5"/>
      <c r="AC56" s="5"/>
      <c r="AD56" s="5"/>
    </row>
    <row r="57" spans="28:30">
      <c r="AB57" s="5"/>
      <c r="AC57" s="5"/>
      <c r="AD57" s="5"/>
    </row>
    <row r="58" spans="28:30">
      <c r="AB58" s="5"/>
      <c r="AC58" s="5"/>
      <c r="AD58" s="5"/>
    </row>
    <row r="59" spans="28:30">
      <c r="AB59" s="5"/>
      <c r="AC59" s="5"/>
      <c r="AD59" s="5"/>
    </row>
    <row r="60" spans="28:30">
      <c r="AB60" s="5"/>
      <c r="AC60" s="5"/>
      <c r="AD60" s="5"/>
    </row>
    <row r="61" spans="28:30">
      <c r="AB61" s="5"/>
      <c r="AC61" s="5"/>
      <c r="AD61" s="5"/>
    </row>
    <row r="62" spans="28:30">
      <c r="AB62" s="5"/>
      <c r="AC62" s="5"/>
      <c r="AD62" s="5"/>
    </row>
    <row r="63" spans="28:30">
      <c r="AB63" s="5"/>
      <c r="AC63" s="5"/>
      <c r="AD63" s="5"/>
    </row>
    <row r="64" spans="28:30">
      <c r="AB64" s="5"/>
      <c r="AC64" s="5"/>
      <c r="AD64" s="5"/>
    </row>
    <row r="65" spans="28:30">
      <c r="AB65" s="5"/>
      <c r="AC65" s="5"/>
      <c r="AD65" s="5"/>
    </row>
    <row r="66" spans="28:30">
      <c r="AB66" s="5"/>
      <c r="AC66" s="5"/>
      <c r="AD66" s="5"/>
    </row>
    <row r="67" spans="28:30">
      <c r="AB67" s="5"/>
      <c r="AC67" s="5"/>
      <c r="AD67" s="5"/>
    </row>
    <row r="68" spans="28:30">
      <c r="AB68" s="5"/>
      <c r="AC68" s="5"/>
      <c r="AD68" s="5"/>
    </row>
    <row r="69" spans="28:30">
      <c r="AB69" s="5"/>
      <c r="AC69" s="5"/>
      <c r="AD69" s="5"/>
    </row>
    <row r="70" spans="28:30">
      <c r="AB70" s="5"/>
      <c r="AC70" s="5"/>
      <c r="AD70" s="5"/>
    </row>
    <row r="71" spans="28:30">
      <c r="AB71" s="5"/>
      <c r="AC71" s="5"/>
      <c r="AD71" s="5"/>
    </row>
    <row r="72" spans="28:30">
      <c r="AB72" s="5"/>
      <c r="AC72" s="5"/>
      <c r="AD72" s="5"/>
    </row>
    <row r="73" spans="28:30">
      <c r="AB73" s="5"/>
      <c r="AC73" s="5"/>
      <c r="AD73" s="5"/>
    </row>
    <row r="74" spans="28:30">
      <c r="AB74" s="5"/>
      <c r="AC74" s="5"/>
      <c r="AD74" s="5"/>
    </row>
    <row r="75" spans="28:30">
      <c r="AB75" s="5"/>
      <c r="AC75" s="5"/>
      <c r="AD75" s="5"/>
    </row>
    <row r="76" spans="28:30">
      <c r="AB76" s="5"/>
      <c r="AC76" s="5"/>
      <c r="AD76" s="5"/>
    </row>
    <row r="77" spans="28:30">
      <c r="AB77" s="5"/>
      <c r="AC77" s="5"/>
      <c r="AD77" s="5"/>
    </row>
    <row r="78" spans="28:30">
      <c r="AB78" s="5"/>
      <c r="AC78" s="5"/>
      <c r="AD78" s="5"/>
    </row>
    <row r="79" spans="28:30">
      <c r="AB79" s="5"/>
      <c r="AC79" s="5"/>
      <c r="AD79" s="5"/>
    </row>
    <row r="80" spans="28:30">
      <c r="AB80" s="5"/>
      <c r="AC80" s="5"/>
      <c r="AD80" s="5"/>
    </row>
    <row r="81" spans="28:30">
      <c r="AB81" s="5"/>
      <c r="AC81" s="5"/>
      <c r="AD81" s="5"/>
    </row>
    <row r="82" spans="28:30">
      <c r="AB82" s="5"/>
      <c r="AC82" s="5"/>
      <c r="AD82" s="5"/>
    </row>
    <row r="83" spans="28:30">
      <c r="AB83" s="5"/>
      <c r="AC83" s="5"/>
      <c r="AD83" s="5"/>
    </row>
    <row r="84" spans="28:30">
      <c r="AB84" s="5"/>
      <c r="AC84" s="5"/>
      <c r="AD84" s="5"/>
    </row>
    <row r="85" spans="28:30">
      <c r="AB85" s="5"/>
      <c r="AC85" s="5"/>
      <c r="AD85" s="5"/>
    </row>
    <row r="86" spans="28:30">
      <c r="AB86" s="5"/>
      <c r="AC86" s="5"/>
      <c r="AD86" s="5"/>
    </row>
    <row r="87" spans="28:30">
      <c r="AB87" s="5"/>
      <c r="AC87" s="5"/>
      <c r="AD87" s="5"/>
    </row>
    <row r="88" spans="28:30">
      <c r="AB88" s="5"/>
      <c r="AC88" s="5"/>
      <c r="AD88" s="5"/>
    </row>
    <row r="89" spans="28:30">
      <c r="AB89" s="5"/>
      <c r="AC89" s="5"/>
      <c r="AD89" s="5"/>
    </row>
    <row r="90" spans="28:30">
      <c r="AB90" s="5"/>
      <c r="AC90" s="5"/>
      <c r="AD90" s="5"/>
    </row>
    <row r="91" spans="28:30">
      <c r="AB91" s="5"/>
      <c r="AC91" s="5"/>
      <c r="AD91" s="5"/>
    </row>
    <row r="92" spans="28:30">
      <c r="AB92" s="5"/>
      <c r="AC92" s="5"/>
      <c r="AD92" s="5"/>
    </row>
    <row r="93" spans="28:30">
      <c r="AB93" s="5"/>
      <c r="AC93" s="5"/>
      <c r="AD93" s="5"/>
    </row>
    <row r="94" spans="28:30">
      <c r="AB94" s="5"/>
      <c r="AC94" s="5"/>
      <c r="AD94" s="5"/>
    </row>
    <row r="95" spans="28:30">
      <c r="AB95" s="5"/>
      <c r="AC95" s="5"/>
      <c r="AD95" s="5"/>
    </row>
    <row r="96" spans="28:30">
      <c r="AB96" s="5"/>
      <c r="AC96" s="5"/>
      <c r="AD96" s="5"/>
    </row>
    <row r="97" spans="28:30">
      <c r="AB97" s="5"/>
      <c r="AC97" s="5"/>
      <c r="AD97" s="5"/>
    </row>
    <row r="98" spans="28:30">
      <c r="AB98" s="5"/>
      <c r="AC98" s="5"/>
      <c r="AD98" s="5"/>
    </row>
    <row r="99" spans="28:30">
      <c r="AB99" s="5"/>
      <c r="AC99" s="5"/>
      <c r="AD99" s="5"/>
    </row>
    <row r="100" spans="28:30">
      <c r="AB100" s="5"/>
      <c r="AC100" s="5"/>
      <c r="AD100" s="5"/>
    </row>
    <row r="101" spans="28:30">
      <c r="AB101" s="5"/>
      <c r="AC101" s="5"/>
      <c r="AD101" s="5"/>
    </row>
    <row r="102" spans="28:30">
      <c r="AB102" s="5"/>
      <c r="AC102" s="5"/>
      <c r="AD102" s="5"/>
    </row>
    <row r="103" spans="28:30">
      <c r="AB103" s="5"/>
      <c r="AC103" s="5"/>
      <c r="AD103" s="5"/>
    </row>
    <row r="104" spans="28:30">
      <c r="AB104" s="5"/>
      <c r="AC104" s="5"/>
      <c r="AD104" s="5"/>
    </row>
    <row r="105" spans="28:30">
      <c r="AB105" s="5"/>
      <c r="AC105" s="5"/>
      <c r="AD105" s="5"/>
    </row>
    <row r="106" spans="28:30">
      <c r="AB106" s="5"/>
      <c r="AC106" s="5"/>
      <c r="AD106" s="5"/>
    </row>
    <row r="107" spans="28:30">
      <c r="AB107" s="5"/>
      <c r="AC107" s="5"/>
      <c r="AD107" s="5"/>
    </row>
    <row r="108" spans="28:30">
      <c r="AB108" s="5"/>
      <c r="AC108" s="5"/>
      <c r="AD108" s="5"/>
    </row>
    <row r="109" spans="28:30">
      <c r="AB109" s="5"/>
      <c r="AC109" s="5"/>
      <c r="AD109" s="5"/>
    </row>
    <row r="110" spans="28:30">
      <c r="AB110" s="5"/>
      <c r="AC110" s="5"/>
      <c r="AD110" s="5"/>
    </row>
    <row r="111" spans="28:30">
      <c r="AB111" s="5"/>
      <c r="AC111" s="5"/>
      <c r="AD111" s="5"/>
    </row>
    <row r="112" spans="28:30">
      <c r="AB112" s="5"/>
      <c r="AC112" s="5"/>
      <c r="AD112" s="5"/>
    </row>
    <row r="113" spans="28:30">
      <c r="AB113" s="5"/>
      <c r="AC113" s="5"/>
      <c r="AD113" s="5"/>
    </row>
    <row r="114" spans="28:30">
      <c r="AB114" s="5"/>
      <c r="AC114" s="5"/>
      <c r="AD114" s="5"/>
    </row>
    <row r="115" spans="28:30">
      <c r="AB115" s="5"/>
      <c r="AC115" s="5"/>
      <c r="AD115" s="5"/>
    </row>
    <row r="116" spans="28:30">
      <c r="AB116" s="5"/>
      <c r="AC116" s="5"/>
      <c r="AD116" s="5"/>
    </row>
    <row r="117" spans="28:30">
      <c r="AB117" s="5"/>
      <c r="AC117" s="5"/>
      <c r="AD117" s="5"/>
    </row>
    <row r="118" spans="28:30">
      <c r="AB118" s="5"/>
      <c r="AC118" s="5"/>
      <c r="AD118" s="5"/>
    </row>
    <row r="119" spans="28:30">
      <c r="AB119" s="5"/>
      <c r="AC119" s="5"/>
      <c r="AD119" s="5"/>
    </row>
    <row r="120" spans="28:30">
      <c r="AB120" s="5"/>
      <c r="AC120" s="5"/>
      <c r="AD120" s="5"/>
    </row>
    <row r="121" spans="28:30">
      <c r="AB121" s="5"/>
      <c r="AC121" s="5"/>
      <c r="AD121" s="5"/>
    </row>
    <row r="122" spans="28:30">
      <c r="AB122" s="5"/>
      <c r="AC122" s="5"/>
      <c r="AD122" s="5"/>
    </row>
    <row r="123" spans="28:30">
      <c r="AB123" s="5"/>
      <c r="AC123" s="5"/>
      <c r="AD123" s="5"/>
    </row>
    <row r="124" spans="28:30">
      <c r="AB124" s="5"/>
      <c r="AC124" s="5"/>
      <c r="AD124" s="5"/>
    </row>
    <row r="125" spans="28:30">
      <c r="AB125" s="5"/>
      <c r="AC125" s="5"/>
      <c r="AD125" s="5"/>
    </row>
    <row r="126" spans="28:30">
      <c r="AB126" s="5"/>
      <c r="AC126" s="5"/>
      <c r="AD126" s="5"/>
    </row>
    <row r="127" spans="28:30">
      <c r="AB127" s="5"/>
      <c r="AC127" s="5"/>
      <c r="AD127" s="5"/>
    </row>
    <row r="128" spans="28:30">
      <c r="AB128" s="5"/>
      <c r="AC128" s="5"/>
      <c r="AD128" s="5"/>
    </row>
    <row r="129" spans="28:30">
      <c r="AB129" s="5"/>
      <c r="AC129" s="5"/>
      <c r="AD129" s="5"/>
    </row>
    <row r="130" spans="28:30">
      <c r="AB130" s="5"/>
      <c r="AC130" s="5"/>
      <c r="AD130" s="5"/>
    </row>
    <row r="131" spans="28:30">
      <c r="AB131" s="5"/>
      <c r="AC131" s="5"/>
      <c r="AD131" s="5"/>
    </row>
    <row r="132" spans="28:30">
      <c r="AB132" s="5"/>
      <c r="AC132" s="5"/>
      <c r="AD132" s="5"/>
    </row>
    <row r="133" spans="28:30">
      <c r="AB133" s="5"/>
      <c r="AC133" s="5"/>
      <c r="AD133" s="5"/>
    </row>
    <row r="134" spans="28:30">
      <c r="AB134" s="5"/>
      <c r="AC134" s="5"/>
      <c r="AD134" s="5"/>
    </row>
    <row r="135" spans="28:30">
      <c r="AB135" s="5"/>
      <c r="AC135" s="5"/>
      <c r="AD135" s="5"/>
    </row>
    <row r="136" spans="28:30">
      <c r="AB136" s="5"/>
      <c r="AC136" s="5"/>
      <c r="AD136" s="5"/>
    </row>
    <row r="137" spans="28:30">
      <c r="AB137" s="5"/>
      <c r="AC137" s="5"/>
      <c r="AD137" s="5"/>
    </row>
    <row r="138" spans="28:30">
      <c r="AB138" s="5"/>
      <c r="AC138" s="5"/>
      <c r="AD138" s="5"/>
    </row>
    <row r="139" spans="28:30">
      <c r="AB139" s="5"/>
      <c r="AC139" s="5"/>
      <c r="AD139" s="5"/>
    </row>
    <row r="140" spans="28:30">
      <c r="AB140" s="5"/>
      <c r="AC140" s="5"/>
      <c r="AD140" s="5"/>
    </row>
    <row r="141" spans="28:30">
      <c r="AB141" s="5"/>
      <c r="AC141" s="5"/>
      <c r="AD141" s="5"/>
    </row>
    <row r="142" spans="28:30">
      <c r="AB142" s="5"/>
      <c r="AC142" s="5"/>
      <c r="AD142" s="5"/>
    </row>
    <row r="143" spans="28:30">
      <c r="AB143" s="5"/>
      <c r="AC143" s="5"/>
      <c r="AD143" s="5"/>
    </row>
    <row r="144" spans="28:30">
      <c r="AB144" s="5"/>
      <c r="AC144" s="5"/>
      <c r="AD144" s="5"/>
    </row>
    <row r="145" spans="28:30">
      <c r="AB145" s="5"/>
      <c r="AC145" s="5"/>
      <c r="AD145" s="5"/>
    </row>
    <row r="146" spans="28:30">
      <c r="AB146" s="5"/>
      <c r="AC146" s="5"/>
      <c r="AD146" s="5"/>
    </row>
    <row r="147" spans="28:30">
      <c r="AB147" s="5"/>
      <c r="AC147" s="5"/>
      <c r="AD147" s="5"/>
    </row>
    <row r="148" spans="28:30">
      <c r="AB148" s="5"/>
      <c r="AC148" s="5"/>
      <c r="AD148" s="5"/>
    </row>
    <row r="149" spans="28:30">
      <c r="AB149" s="5"/>
      <c r="AC149" s="5"/>
      <c r="AD149" s="5"/>
    </row>
    <row r="150" spans="28:30">
      <c r="AB150" s="5"/>
      <c r="AC150" s="5"/>
      <c r="AD150" s="5"/>
    </row>
    <row r="151" spans="28:30">
      <c r="AB151" s="5"/>
      <c r="AC151" s="5"/>
      <c r="AD151" s="5"/>
    </row>
    <row r="152" spans="28:30">
      <c r="AB152" s="5"/>
      <c r="AC152" s="5"/>
      <c r="AD152" s="5"/>
    </row>
    <row r="153" spans="28:30">
      <c r="AB153" s="5"/>
      <c r="AC153" s="5"/>
      <c r="AD153" s="5"/>
    </row>
    <row r="154" spans="28:30">
      <c r="AB154" s="5"/>
      <c r="AC154" s="5"/>
      <c r="AD154" s="5"/>
    </row>
    <row r="155" spans="28:30">
      <c r="AB155" s="5"/>
      <c r="AC155" s="5"/>
      <c r="AD155" s="5"/>
    </row>
    <row r="156" spans="28:30">
      <c r="AB156" s="5"/>
      <c r="AC156" s="5"/>
      <c r="AD156" s="5"/>
    </row>
    <row r="157" spans="28:30">
      <c r="AB157" s="5"/>
      <c r="AC157" s="5"/>
      <c r="AD157" s="5"/>
    </row>
    <row r="158" spans="28:30">
      <c r="AB158" s="5"/>
      <c r="AC158" s="5"/>
      <c r="AD158" s="5"/>
    </row>
    <row r="159" spans="28:30">
      <c r="AB159" s="5"/>
      <c r="AC159" s="5"/>
      <c r="AD159" s="5"/>
    </row>
    <row r="160" spans="28:30">
      <c r="AB160" s="5"/>
      <c r="AC160" s="5"/>
      <c r="AD160" s="5"/>
    </row>
    <row r="161" spans="28:30">
      <c r="AB161" s="5"/>
      <c r="AC161" s="5"/>
      <c r="AD161" s="5"/>
    </row>
    <row r="162" spans="28:30">
      <c r="AB162" s="5"/>
      <c r="AC162" s="5"/>
      <c r="AD162" s="5"/>
    </row>
    <row r="163" spans="28:30">
      <c r="AB163" s="5"/>
      <c r="AC163" s="5"/>
      <c r="AD163" s="5"/>
    </row>
    <row r="164" spans="28:30">
      <c r="AB164" s="5"/>
      <c r="AC164" s="5"/>
      <c r="AD164" s="5"/>
    </row>
    <row r="165" spans="28:30">
      <c r="AB165" s="5"/>
      <c r="AC165" s="5"/>
      <c r="AD165" s="5"/>
    </row>
    <row r="166" spans="28:30">
      <c r="AB166" s="5"/>
      <c r="AC166" s="5"/>
      <c r="AD166" s="5"/>
    </row>
    <row r="167" spans="28:30">
      <c r="AB167" s="5"/>
      <c r="AC167" s="5"/>
      <c r="AD167" s="5"/>
    </row>
    <row r="168" spans="28:30">
      <c r="AB168" s="5"/>
      <c r="AC168" s="5"/>
      <c r="AD168" s="5"/>
    </row>
    <row r="169" spans="28:30">
      <c r="AB169" s="5"/>
      <c r="AC169" s="5"/>
      <c r="AD169" s="5"/>
    </row>
    <row r="170" spans="28:30">
      <c r="AB170" s="5"/>
      <c r="AC170" s="5"/>
      <c r="AD170" s="5"/>
    </row>
    <row r="171" spans="28:30">
      <c r="AB171" s="5"/>
      <c r="AC171" s="5"/>
      <c r="AD171" s="5"/>
    </row>
    <row r="172" spans="28:30">
      <c r="AB172" s="5"/>
      <c r="AC172" s="5"/>
      <c r="AD172" s="5"/>
    </row>
    <row r="173" spans="28:30">
      <c r="AB173" s="5"/>
      <c r="AC173" s="5"/>
      <c r="AD173" s="5"/>
    </row>
    <row r="174" spans="28:30">
      <c r="AB174" s="5"/>
      <c r="AC174" s="5"/>
      <c r="AD174" s="5"/>
    </row>
    <row r="175" spans="28:30">
      <c r="AB175" s="5"/>
      <c r="AC175" s="5"/>
      <c r="AD175" s="5"/>
    </row>
    <row r="176" spans="28:30">
      <c r="AB176" s="5"/>
      <c r="AC176" s="5"/>
      <c r="AD176" s="5"/>
    </row>
    <row r="177" spans="28:30">
      <c r="AB177" s="5"/>
      <c r="AC177" s="5"/>
      <c r="AD177" s="5"/>
    </row>
    <row r="178" spans="28:30">
      <c r="AB178" s="5"/>
      <c r="AC178" s="5"/>
      <c r="AD178" s="5"/>
    </row>
    <row r="179" spans="28:30">
      <c r="AB179" s="5"/>
      <c r="AC179" s="5"/>
      <c r="AD179" s="5"/>
    </row>
    <row r="180" spans="28:30">
      <c r="AB180" s="5"/>
      <c r="AC180" s="5"/>
      <c r="AD180" s="5"/>
    </row>
    <row r="181" spans="28:30">
      <c r="AB181" s="5"/>
      <c r="AC181" s="5"/>
      <c r="AD181" s="5"/>
    </row>
    <row r="182" spans="28:30">
      <c r="AB182" s="5"/>
      <c r="AC182" s="5"/>
      <c r="AD182" s="5"/>
    </row>
    <row r="183" spans="28:30">
      <c r="AB183" s="5"/>
      <c r="AC183" s="5"/>
      <c r="AD183" s="5"/>
    </row>
    <row r="184" spans="28:30">
      <c r="AB184" s="5"/>
      <c r="AC184" s="5"/>
      <c r="AD184" s="5"/>
    </row>
    <row r="185" spans="28:30">
      <c r="AB185" s="5"/>
      <c r="AC185" s="5"/>
      <c r="AD185" s="5"/>
    </row>
    <row r="186" spans="28:30">
      <c r="AB186" s="5"/>
      <c r="AC186" s="5"/>
      <c r="AD186" s="5"/>
    </row>
    <row r="187" spans="28:30">
      <c r="AB187" s="5"/>
      <c r="AC187" s="5"/>
      <c r="AD187" s="5"/>
    </row>
    <row r="188" spans="28:30">
      <c r="AB188" s="5"/>
      <c r="AC188" s="5"/>
      <c r="AD188" s="5"/>
    </row>
    <row r="189" spans="28:30">
      <c r="AB189" s="5"/>
      <c r="AC189" s="5"/>
      <c r="AD189" s="5"/>
    </row>
    <row r="190" spans="28:30">
      <c r="AB190" s="5"/>
      <c r="AC190" s="5"/>
      <c r="AD190" s="5"/>
    </row>
    <row r="191" spans="28:30">
      <c r="AB191" s="5"/>
      <c r="AC191" s="5"/>
      <c r="AD191" s="5"/>
    </row>
    <row r="192" spans="28:30">
      <c r="AB192" s="5"/>
      <c r="AC192" s="5"/>
      <c r="AD192" s="5"/>
    </row>
    <row r="193" spans="28:30">
      <c r="AB193" s="5"/>
      <c r="AC193" s="5"/>
      <c r="AD193" s="5"/>
    </row>
    <row r="194" spans="28:30">
      <c r="AB194" s="5"/>
      <c r="AC194" s="5"/>
      <c r="AD194" s="5"/>
    </row>
    <row r="195" spans="28:30">
      <c r="AB195" s="5"/>
      <c r="AC195" s="5"/>
      <c r="AD195" s="5"/>
    </row>
    <row r="196" spans="28:30">
      <c r="AB196" s="5"/>
      <c r="AC196" s="5"/>
      <c r="AD196" s="5"/>
    </row>
    <row r="197" spans="28:30">
      <c r="AB197" s="5"/>
      <c r="AC197" s="5"/>
      <c r="AD197" s="5"/>
    </row>
    <row r="198" spans="28:30">
      <c r="AB198" s="5"/>
      <c r="AC198" s="5"/>
      <c r="AD198" s="5"/>
    </row>
    <row r="199" spans="28:30">
      <c r="AB199" s="5"/>
      <c r="AC199" s="5"/>
      <c r="AD199" s="5"/>
    </row>
    <row r="200" spans="28:30">
      <c r="AB200" s="5"/>
      <c r="AC200" s="5"/>
      <c r="AD200" s="5"/>
    </row>
    <row r="201" spans="28:30">
      <c r="AB201" s="5"/>
      <c r="AC201" s="5"/>
      <c r="AD201" s="5"/>
    </row>
    <row r="202" spans="28:30">
      <c r="AB202" s="5"/>
      <c r="AC202" s="5"/>
      <c r="AD202" s="5"/>
    </row>
    <row r="203" spans="28:30">
      <c r="AB203" s="5"/>
      <c r="AC203" s="5"/>
      <c r="AD203" s="5"/>
    </row>
    <row r="204" spans="28:30">
      <c r="AB204" s="5"/>
      <c r="AC204" s="5"/>
      <c r="AD204" s="5"/>
    </row>
    <row r="205" spans="28:30">
      <c r="AB205" s="5"/>
      <c r="AC205" s="5"/>
      <c r="AD205" s="5"/>
    </row>
    <row r="206" spans="28:30">
      <c r="AB206" s="5"/>
      <c r="AC206" s="5"/>
      <c r="AD206" s="5"/>
    </row>
    <row r="207" spans="28:30">
      <c r="AB207" s="5"/>
      <c r="AC207" s="5"/>
      <c r="AD207" s="5"/>
    </row>
    <row r="208" spans="28:30">
      <c r="AB208" s="5"/>
      <c r="AC208" s="5"/>
      <c r="AD208" s="5"/>
    </row>
    <row r="209" spans="28:30">
      <c r="AB209" s="5"/>
      <c r="AC209" s="5"/>
      <c r="AD209" s="5"/>
    </row>
    <row r="210" spans="28:30">
      <c r="AB210" s="5"/>
      <c r="AC210" s="5"/>
      <c r="AD210" s="5"/>
    </row>
    <row r="211" spans="28:30">
      <c r="AB211" s="5"/>
      <c r="AC211" s="5"/>
      <c r="AD211" s="5"/>
    </row>
    <row r="212" spans="28:30">
      <c r="AB212" s="5"/>
      <c r="AC212" s="5"/>
      <c r="AD212" s="5"/>
    </row>
    <row r="213" spans="28:30">
      <c r="AB213" s="5"/>
      <c r="AC213" s="5"/>
      <c r="AD213" s="5"/>
    </row>
    <row r="214" spans="28:30">
      <c r="AB214" s="5"/>
      <c r="AC214" s="5"/>
      <c r="AD214" s="5"/>
    </row>
    <row r="215" spans="28:30">
      <c r="AB215" s="5"/>
      <c r="AC215" s="5"/>
      <c r="AD215" s="5"/>
    </row>
    <row r="216" spans="28:30">
      <c r="AB216" s="5"/>
      <c r="AC216" s="5"/>
      <c r="AD216" s="5"/>
    </row>
    <row r="217" spans="28:30">
      <c r="AB217" s="5"/>
      <c r="AC217" s="5"/>
      <c r="AD217" s="5"/>
    </row>
    <row r="218" spans="28:30">
      <c r="AB218" s="5"/>
      <c r="AC218" s="5"/>
      <c r="AD218" s="5"/>
    </row>
    <row r="219" spans="28:30">
      <c r="AB219" s="5"/>
      <c r="AC219" s="5"/>
      <c r="AD219" s="5"/>
    </row>
    <row r="220" spans="28:30">
      <c r="AB220" s="5"/>
      <c r="AC220" s="5"/>
      <c r="AD220" s="5"/>
    </row>
    <row r="221" spans="28:30">
      <c r="AB221" s="5"/>
      <c r="AC221" s="5"/>
      <c r="AD221" s="5"/>
    </row>
    <row r="222" spans="28:30">
      <c r="AB222" s="5"/>
      <c r="AC222" s="5"/>
      <c r="AD222" s="5"/>
    </row>
    <row r="223" spans="28:30">
      <c r="AB223" s="5"/>
      <c r="AC223" s="5"/>
      <c r="AD223" s="5"/>
    </row>
    <row r="224" spans="28:30">
      <c r="AB224" s="5"/>
      <c r="AC224" s="5"/>
      <c r="AD224" s="5"/>
    </row>
    <row r="225" spans="28:30">
      <c r="AB225" s="5"/>
      <c r="AC225" s="5"/>
      <c r="AD225" s="5"/>
    </row>
    <row r="226" spans="28:30">
      <c r="AB226" s="5"/>
      <c r="AC226" s="5"/>
      <c r="AD226" s="5"/>
    </row>
    <row r="227" spans="28:30">
      <c r="AB227" s="5"/>
      <c r="AC227" s="5"/>
      <c r="AD227" s="5"/>
    </row>
    <row r="228" spans="28:30">
      <c r="AB228" s="5"/>
      <c r="AC228" s="5"/>
      <c r="AD228" s="5"/>
    </row>
    <row r="229" spans="28:30">
      <c r="AB229" s="5"/>
      <c r="AC229" s="5"/>
      <c r="AD229" s="5"/>
    </row>
    <row r="230" spans="28:30">
      <c r="AB230" s="5"/>
      <c r="AC230" s="5"/>
      <c r="AD230" s="5"/>
    </row>
    <row r="231" spans="28:30">
      <c r="AB231" s="5"/>
      <c r="AC231" s="5"/>
      <c r="AD231" s="5"/>
    </row>
    <row r="232" spans="28:30">
      <c r="AB232" s="5"/>
      <c r="AC232" s="5"/>
      <c r="AD232" s="5"/>
    </row>
    <row r="233" spans="28:30">
      <c r="AB233" s="5"/>
      <c r="AC233" s="5"/>
      <c r="AD233" s="5"/>
    </row>
    <row r="234" spans="28:30">
      <c r="AB234" s="5"/>
      <c r="AC234" s="5"/>
      <c r="AD234" s="5"/>
    </row>
    <row r="235" spans="28:30">
      <c r="AB235" s="5"/>
      <c r="AC235" s="5"/>
      <c r="AD235" s="5"/>
    </row>
    <row r="236" spans="28:30">
      <c r="AB236" s="5"/>
      <c r="AC236" s="5"/>
      <c r="AD236" s="5"/>
    </row>
    <row r="237" spans="28:30">
      <c r="AB237" s="5"/>
      <c r="AC237" s="5"/>
      <c r="AD237" s="5"/>
    </row>
    <row r="238" spans="28:30">
      <c r="AB238" s="5"/>
      <c r="AC238" s="5"/>
      <c r="AD238" s="5"/>
    </row>
    <row r="239" spans="28:30">
      <c r="AB239" s="5"/>
      <c r="AC239" s="5"/>
      <c r="AD239" s="5"/>
    </row>
    <row r="240" spans="28:30">
      <c r="AB240" s="5"/>
      <c r="AC240" s="5"/>
      <c r="AD240" s="5"/>
    </row>
    <row r="241" spans="28:30">
      <c r="AB241" s="5"/>
      <c r="AC241" s="5"/>
      <c r="AD241" s="5"/>
    </row>
    <row r="242" spans="28:30">
      <c r="AB242" s="5"/>
      <c r="AC242" s="5"/>
      <c r="AD242" s="5"/>
    </row>
    <row r="243" spans="28:30">
      <c r="AB243" s="5"/>
      <c r="AC243" s="5"/>
      <c r="AD243" s="5"/>
    </row>
    <row r="244" spans="28:30">
      <c r="AB244" s="5"/>
      <c r="AC244" s="5"/>
      <c r="AD244" s="5"/>
    </row>
    <row r="245" spans="28:30">
      <c r="AB245" s="5"/>
      <c r="AC245" s="5"/>
      <c r="AD245" s="5"/>
    </row>
    <row r="246" spans="28:30">
      <c r="AB246" s="5"/>
      <c r="AC246" s="5"/>
      <c r="AD246" s="5"/>
    </row>
    <row r="247" spans="28:30">
      <c r="AB247" s="5"/>
      <c r="AC247" s="5"/>
      <c r="AD247" s="5"/>
    </row>
    <row r="248" spans="28:30">
      <c r="AB248" s="5"/>
      <c r="AC248" s="5"/>
      <c r="AD248" s="5"/>
    </row>
    <row r="249" spans="28:30">
      <c r="AB249" s="5"/>
      <c r="AC249" s="5"/>
      <c r="AD249" s="5"/>
    </row>
    <row r="250" spans="28:30">
      <c r="AB250" s="5"/>
      <c r="AC250" s="5"/>
      <c r="AD250" s="5"/>
    </row>
    <row r="251" spans="28:30">
      <c r="AB251" s="5"/>
      <c r="AC251" s="5"/>
      <c r="AD251" s="5"/>
    </row>
    <row r="252" spans="28:30">
      <c r="AB252" s="5"/>
      <c r="AC252" s="5"/>
      <c r="AD252" s="5"/>
    </row>
    <row r="253" spans="28:30">
      <c r="AB253" s="5"/>
      <c r="AC253" s="5"/>
      <c r="AD253" s="5"/>
    </row>
    <row r="254" spans="28:30">
      <c r="AB254" s="5"/>
      <c r="AC254" s="5"/>
      <c r="AD254" s="5"/>
    </row>
    <row r="255" spans="28:30">
      <c r="AB255" s="5"/>
      <c r="AC255" s="5"/>
      <c r="AD255" s="5"/>
    </row>
    <row r="256" spans="28:30">
      <c r="AB256" s="5"/>
      <c r="AC256" s="5"/>
      <c r="AD256" s="5"/>
    </row>
    <row r="257" spans="28:30">
      <c r="AB257" s="5"/>
      <c r="AC257" s="5"/>
      <c r="AD257" s="5"/>
    </row>
    <row r="258" spans="28:30">
      <c r="AB258" s="5"/>
      <c r="AC258" s="5"/>
      <c r="AD258" s="5"/>
    </row>
    <row r="259" spans="28:30">
      <c r="AB259" s="5"/>
      <c r="AC259" s="5"/>
      <c r="AD259" s="5"/>
    </row>
    <row r="260" spans="28:30">
      <c r="AB260" s="5"/>
      <c r="AC260" s="5"/>
      <c r="AD260" s="5"/>
    </row>
    <row r="261" spans="28:30">
      <c r="AB261" s="5"/>
      <c r="AC261" s="5"/>
      <c r="AD261" s="5"/>
    </row>
    <row r="262" spans="28:30">
      <c r="AB262" s="5"/>
      <c r="AC262" s="5"/>
      <c r="AD262" s="5"/>
    </row>
    <row r="263" spans="28:30">
      <c r="AB263" s="5"/>
      <c r="AC263" s="5"/>
      <c r="AD263" s="5"/>
    </row>
    <row r="264" spans="28:30">
      <c r="AB264" s="5"/>
      <c r="AC264" s="5"/>
      <c r="AD264" s="5"/>
    </row>
    <row r="265" spans="28:30">
      <c r="AB265" s="5"/>
      <c r="AC265" s="5"/>
      <c r="AD265" s="5"/>
    </row>
    <row r="266" spans="28:30">
      <c r="AB266" s="5"/>
      <c r="AC266" s="5"/>
      <c r="AD266" s="5"/>
    </row>
    <row r="267" spans="28:30">
      <c r="AB267" s="5"/>
      <c r="AC267" s="5"/>
      <c r="AD267" s="5"/>
    </row>
    <row r="268" spans="28:30">
      <c r="AB268" s="5"/>
      <c r="AC268" s="5"/>
      <c r="AD268" s="5"/>
    </row>
    <row r="269" spans="28:30">
      <c r="AB269" s="5"/>
      <c r="AC269" s="5"/>
      <c r="AD269" s="5"/>
    </row>
    <row r="270" spans="28:30">
      <c r="AB270" s="5"/>
      <c r="AC270" s="5"/>
      <c r="AD270" s="5"/>
    </row>
    <row r="271" spans="28:30">
      <c r="AB271" s="5"/>
      <c r="AC271" s="5"/>
      <c r="AD271" s="5"/>
    </row>
    <row r="272" spans="28:30">
      <c r="AB272" s="5"/>
      <c r="AC272" s="5"/>
      <c r="AD272" s="5"/>
    </row>
    <row r="273" spans="28:30">
      <c r="AB273" s="5"/>
      <c r="AC273" s="5"/>
      <c r="AD273" s="5"/>
    </row>
    <row r="274" spans="28:30">
      <c r="AB274" s="5"/>
      <c r="AC274" s="5"/>
      <c r="AD274" s="5"/>
    </row>
    <row r="275" spans="28:30">
      <c r="AB275" s="5"/>
      <c r="AC275" s="5"/>
      <c r="AD275" s="5"/>
    </row>
    <row r="276" spans="28:30">
      <c r="AB276" s="5"/>
      <c r="AC276" s="5"/>
      <c r="AD276" s="5"/>
    </row>
    <row r="277" spans="28:30">
      <c r="AB277" s="5"/>
      <c r="AC277" s="5"/>
      <c r="AD277" s="5"/>
    </row>
    <row r="278" spans="28:30">
      <c r="AB278" s="5"/>
      <c r="AC278" s="5"/>
      <c r="AD278" s="5"/>
    </row>
    <row r="279" spans="28:30">
      <c r="AB279" s="5"/>
      <c r="AC279" s="5"/>
      <c r="AD279" s="5"/>
    </row>
    <row r="280" spans="28:30">
      <c r="AB280" s="5"/>
      <c r="AC280" s="5"/>
      <c r="AD280" s="5"/>
    </row>
    <row r="281" spans="28:30">
      <c r="AB281" s="5"/>
      <c r="AC281" s="5"/>
      <c r="AD281" s="5"/>
    </row>
    <row r="282" spans="28:30">
      <c r="AB282" s="5"/>
      <c r="AC282" s="5"/>
      <c r="AD282" s="5"/>
    </row>
    <row r="283" spans="28:30">
      <c r="AB283" s="5"/>
      <c r="AC283" s="5"/>
      <c r="AD283" s="5"/>
    </row>
    <row r="284" spans="28:30">
      <c r="AB284" s="5"/>
      <c r="AC284" s="5"/>
      <c r="AD284" s="5"/>
    </row>
    <row r="285" spans="28:30">
      <c r="AB285" s="5"/>
      <c r="AC285" s="5"/>
      <c r="AD285" s="5"/>
    </row>
    <row r="286" spans="28:30">
      <c r="AB286" s="5"/>
      <c r="AC286" s="5"/>
      <c r="AD286" s="5"/>
    </row>
    <row r="287" spans="28:30">
      <c r="AB287" s="5"/>
      <c r="AC287" s="5"/>
      <c r="AD287" s="5"/>
    </row>
    <row r="288" spans="28:30">
      <c r="AB288" s="5"/>
      <c r="AC288" s="5"/>
      <c r="AD288" s="5"/>
    </row>
    <row r="289" spans="28:30">
      <c r="AB289" s="5"/>
      <c r="AC289" s="5"/>
      <c r="AD289" s="5"/>
    </row>
    <row r="290" spans="28:30">
      <c r="AB290" s="5"/>
      <c r="AC290" s="5"/>
      <c r="AD290" s="5"/>
    </row>
    <row r="291" spans="28:30">
      <c r="AB291" s="5"/>
      <c r="AC291" s="5"/>
      <c r="AD291" s="5"/>
    </row>
    <row r="292" spans="28:30">
      <c r="AB292" s="5"/>
      <c r="AC292" s="5"/>
      <c r="AD292" s="5"/>
    </row>
    <row r="293" spans="28:30">
      <c r="AB293" s="5"/>
      <c r="AC293" s="5"/>
      <c r="AD293" s="5"/>
    </row>
    <row r="294" spans="28:30">
      <c r="AB294" s="5"/>
      <c r="AC294" s="5"/>
      <c r="AD294" s="5"/>
    </row>
    <row r="295" spans="28:30">
      <c r="AB295" s="5"/>
      <c r="AC295" s="5"/>
      <c r="AD295" s="5"/>
    </row>
    <row r="296" spans="28:30">
      <c r="AB296" s="5"/>
      <c r="AC296" s="5"/>
      <c r="AD296" s="5"/>
    </row>
    <row r="297" spans="28:30">
      <c r="AB297" s="5"/>
      <c r="AC297" s="5"/>
      <c r="AD297" s="5"/>
    </row>
    <row r="298" spans="28:30">
      <c r="AB298" s="5"/>
      <c r="AC298" s="5"/>
      <c r="AD298" s="5"/>
    </row>
    <row r="299" spans="28:30">
      <c r="AB299" s="5"/>
      <c r="AC299" s="5"/>
      <c r="AD299" s="5"/>
    </row>
    <row r="300" spans="28:30">
      <c r="AB300" s="5"/>
      <c r="AC300" s="5"/>
      <c r="AD300" s="5"/>
    </row>
    <row r="301" spans="28:30">
      <c r="AB301" s="5"/>
      <c r="AC301" s="5"/>
      <c r="AD301" s="5"/>
    </row>
    <row r="302" spans="28:30">
      <c r="AB302" s="5"/>
      <c r="AC302" s="5"/>
      <c r="AD302" s="5"/>
    </row>
    <row r="303" spans="28:30">
      <c r="AB303" s="5"/>
      <c r="AC303" s="5"/>
      <c r="AD303" s="5"/>
    </row>
    <row r="304" spans="28:30">
      <c r="AB304" s="5"/>
      <c r="AC304" s="5"/>
      <c r="AD304" s="5"/>
    </row>
    <row r="305" spans="28:30">
      <c r="AB305" s="5"/>
      <c r="AC305" s="5"/>
      <c r="AD305" s="5"/>
    </row>
    <row r="306" spans="28:30">
      <c r="AB306" s="5"/>
      <c r="AC306" s="5"/>
      <c r="AD306" s="5"/>
    </row>
    <row r="307" spans="28:30">
      <c r="AB307" s="5"/>
      <c r="AC307" s="5"/>
      <c r="AD307" s="5"/>
    </row>
    <row r="308" spans="28:30">
      <c r="AB308" s="5"/>
      <c r="AC308" s="5"/>
      <c r="AD308" s="5"/>
    </row>
    <row r="309" spans="28:30">
      <c r="AB309" s="5"/>
      <c r="AC309" s="5"/>
      <c r="AD309" s="5"/>
    </row>
    <row r="310" spans="28:30">
      <c r="AB310" s="5"/>
      <c r="AC310" s="5"/>
      <c r="AD310" s="5"/>
    </row>
    <row r="311" spans="28:30">
      <c r="AB311" s="5"/>
      <c r="AC311" s="5"/>
      <c r="AD311" s="5"/>
    </row>
    <row r="312" spans="28:30">
      <c r="AB312" s="5"/>
      <c r="AC312" s="5"/>
      <c r="AD312" s="5"/>
    </row>
    <row r="313" spans="28:30">
      <c r="AB313" s="5"/>
      <c r="AC313" s="5"/>
      <c r="AD313" s="5"/>
    </row>
    <row r="314" spans="28:30">
      <c r="AB314" s="5"/>
      <c r="AC314" s="5"/>
      <c r="AD314" s="5"/>
    </row>
    <row r="315" spans="28:30">
      <c r="AB315" s="5"/>
      <c r="AC315" s="5"/>
      <c r="AD315" s="5"/>
    </row>
    <row r="316" spans="28:30">
      <c r="AB316" s="5"/>
      <c r="AC316" s="5"/>
      <c r="AD316" s="5"/>
    </row>
    <row r="317" spans="28:30">
      <c r="AB317" s="5"/>
      <c r="AC317" s="5"/>
      <c r="AD317" s="5"/>
    </row>
    <row r="318" spans="28:30">
      <c r="AB318" s="5"/>
      <c r="AC318" s="5"/>
      <c r="AD318" s="5"/>
    </row>
    <row r="319" spans="28:30">
      <c r="AB319" s="5"/>
      <c r="AC319" s="5"/>
      <c r="AD319" s="5"/>
    </row>
    <row r="320" spans="28:30">
      <c r="AB320" s="5"/>
      <c r="AC320" s="5"/>
      <c r="AD320" s="5"/>
    </row>
    <row r="321" spans="28:30">
      <c r="AB321" s="5"/>
      <c r="AC321" s="5"/>
      <c r="AD321" s="5"/>
    </row>
    <row r="322" spans="28:30">
      <c r="AB322" s="5"/>
      <c r="AC322" s="5"/>
      <c r="AD322" s="5"/>
    </row>
    <row r="323" spans="28:30">
      <c r="AB323" s="5"/>
      <c r="AC323" s="5"/>
      <c r="AD323" s="5"/>
    </row>
    <row r="324" spans="28:30">
      <c r="AB324" s="5"/>
      <c r="AC324" s="5"/>
      <c r="AD324" s="5"/>
    </row>
    <row r="325" spans="28:30">
      <c r="AB325" s="5"/>
      <c r="AC325" s="5"/>
      <c r="AD325" s="5"/>
    </row>
    <row r="326" spans="28:30">
      <c r="AB326" s="5"/>
      <c r="AC326" s="5"/>
      <c r="AD326" s="5"/>
    </row>
    <row r="327" spans="28:30">
      <c r="AB327" s="5"/>
      <c r="AC327" s="5"/>
      <c r="AD327" s="5"/>
    </row>
    <row r="328" spans="28:30">
      <c r="AB328" s="5"/>
      <c r="AC328" s="5"/>
      <c r="AD328" s="5"/>
    </row>
    <row r="329" spans="28:30">
      <c r="AB329" s="5"/>
      <c r="AC329" s="5"/>
      <c r="AD329" s="5"/>
    </row>
    <row r="330" spans="28:30">
      <c r="AB330" s="5"/>
      <c r="AC330" s="5"/>
      <c r="AD330" s="5"/>
    </row>
    <row r="331" spans="28:30">
      <c r="AB331" s="5"/>
      <c r="AC331" s="5"/>
      <c r="AD331" s="5"/>
    </row>
    <row r="332" spans="28:30">
      <c r="AB332" s="5"/>
      <c r="AC332" s="5"/>
      <c r="AD332" s="5"/>
    </row>
    <row r="333" spans="28:30">
      <c r="AB333" s="5"/>
      <c r="AC333" s="5"/>
      <c r="AD333" s="5"/>
    </row>
    <row r="334" spans="28:30">
      <c r="AB334" s="5"/>
      <c r="AC334" s="5"/>
      <c r="AD334" s="5"/>
    </row>
    <row r="335" spans="28:30">
      <c r="AB335" s="5"/>
      <c r="AC335" s="5"/>
      <c r="AD335" s="5"/>
    </row>
    <row r="336" spans="28:30">
      <c r="AB336" s="5"/>
      <c r="AC336" s="5"/>
      <c r="AD336" s="5"/>
    </row>
    <row r="337" spans="28:30">
      <c r="AB337" s="5"/>
      <c r="AC337" s="5"/>
      <c r="AD337" s="5"/>
    </row>
    <row r="338" spans="28:30">
      <c r="AB338" s="5"/>
      <c r="AC338" s="5"/>
      <c r="AD338" s="5"/>
    </row>
    <row r="339" spans="28:30">
      <c r="AB339" s="5"/>
      <c r="AC339" s="5"/>
      <c r="AD339" s="5"/>
    </row>
    <row r="340" spans="28:30">
      <c r="AB340" s="5"/>
      <c r="AC340" s="5"/>
      <c r="AD340" s="5"/>
    </row>
    <row r="341" spans="28:30">
      <c r="AB341" s="5"/>
      <c r="AC341" s="5"/>
      <c r="AD341" s="5"/>
    </row>
    <row r="342" spans="28:30">
      <c r="AB342" s="5"/>
      <c r="AC342" s="5"/>
      <c r="AD342" s="5"/>
    </row>
    <row r="343" spans="28:30">
      <c r="AB343" s="5"/>
      <c r="AC343" s="5"/>
      <c r="AD343" s="5"/>
    </row>
    <row r="344" spans="28:30">
      <c r="AB344" s="5"/>
      <c r="AC344" s="5"/>
      <c r="AD344" s="5"/>
    </row>
    <row r="345" spans="28:30">
      <c r="AB345" s="5"/>
      <c r="AC345" s="5"/>
      <c r="AD345" s="5"/>
    </row>
    <row r="346" spans="28:30">
      <c r="AB346" s="5"/>
      <c r="AC346" s="5"/>
      <c r="AD346" s="5"/>
    </row>
    <row r="347" spans="28:30">
      <c r="AB347" s="5"/>
      <c r="AC347" s="5"/>
      <c r="AD347" s="5"/>
    </row>
    <row r="348" spans="28:30">
      <c r="AB348" s="5"/>
      <c r="AC348" s="5"/>
      <c r="AD348" s="5"/>
    </row>
    <row r="349" spans="28:30">
      <c r="AB349" s="5"/>
      <c r="AC349" s="5"/>
      <c r="AD349" s="5"/>
    </row>
    <row r="350" spans="28:30">
      <c r="AB350" s="5"/>
      <c r="AC350" s="5"/>
      <c r="AD350" s="5"/>
    </row>
    <row r="351" spans="28:30">
      <c r="AB351" s="5"/>
      <c r="AC351" s="5"/>
      <c r="AD351" s="5"/>
    </row>
    <row r="352" spans="28:30">
      <c r="AB352" s="5"/>
      <c r="AC352" s="5"/>
      <c r="AD352" s="5"/>
    </row>
    <row r="353" spans="28:30">
      <c r="AB353" s="5"/>
      <c r="AC353" s="5"/>
      <c r="AD353" s="5"/>
    </row>
    <row r="354" spans="28:30">
      <c r="AB354" s="5"/>
      <c r="AC354" s="5"/>
      <c r="AD354" s="5"/>
    </row>
    <row r="355" spans="28:30">
      <c r="AB355" s="5"/>
      <c r="AC355" s="5"/>
      <c r="AD355" s="5"/>
    </row>
    <row r="356" spans="28:30">
      <c r="AB356" s="5"/>
      <c r="AC356" s="5"/>
      <c r="AD356" s="5"/>
    </row>
    <row r="357" spans="28:30">
      <c r="AB357" s="5"/>
      <c r="AC357" s="5"/>
      <c r="AD357" s="5"/>
    </row>
    <row r="358" spans="28:30">
      <c r="AB358" s="5"/>
      <c r="AC358" s="5"/>
      <c r="AD358" s="5"/>
    </row>
    <row r="359" spans="28:30">
      <c r="AB359" s="5"/>
      <c r="AC359" s="5"/>
      <c r="AD359" s="5"/>
    </row>
    <row r="360" spans="28:30">
      <c r="AB360" s="5"/>
      <c r="AC360" s="5"/>
      <c r="AD360" s="5"/>
    </row>
    <row r="361" spans="28:30">
      <c r="AB361" s="5"/>
      <c r="AC361" s="5"/>
      <c r="AD361" s="5"/>
    </row>
    <row r="362" spans="28:30">
      <c r="AB362" s="5"/>
      <c r="AC362" s="5"/>
      <c r="AD362" s="5"/>
    </row>
    <row r="363" spans="28:30">
      <c r="AB363" s="5"/>
      <c r="AC363" s="5"/>
      <c r="AD363" s="5"/>
    </row>
    <row r="364" spans="28:30">
      <c r="AB364" s="5"/>
      <c r="AC364" s="5"/>
      <c r="AD364" s="5"/>
    </row>
    <row r="365" spans="28:30">
      <c r="AB365" s="5"/>
      <c r="AC365" s="5"/>
      <c r="AD365" s="5"/>
    </row>
    <row r="366" spans="28:30">
      <c r="AB366" s="5"/>
      <c r="AC366" s="5"/>
      <c r="AD366" s="5"/>
    </row>
    <row r="367" spans="28:30">
      <c r="AB367" s="5"/>
      <c r="AC367" s="5"/>
      <c r="AD367" s="5"/>
    </row>
    <row r="368" spans="28:30">
      <c r="AB368" s="5"/>
      <c r="AC368" s="5"/>
      <c r="AD368" s="5"/>
    </row>
    <row r="369" spans="28:30">
      <c r="AB369" s="5"/>
      <c r="AC369" s="5"/>
      <c r="AD369" s="5"/>
    </row>
    <row r="370" spans="28:30">
      <c r="AB370" s="5"/>
      <c r="AC370" s="5"/>
      <c r="AD370" s="5"/>
    </row>
    <row r="371" spans="28:30">
      <c r="AB371" s="5"/>
      <c r="AC371" s="5"/>
      <c r="AD371" s="5"/>
    </row>
    <row r="372" spans="28:30">
      <c r="AB372" s="5"/>
      <c r="AC372" s="5"/>
      <c r="AD372" s="5"/>
    </row>
    <row r="373" spans="28:30">
      <c r="AB373" s="5"/>
      <c r="AC373" s="5"/>
      <c r="AD373" s="5"/>
    </row>
    <row r="374" spans="28:30">
      <c r="AB374" s="5"/>
      <c r="AC374" s="5"/>
      <c r="AD374" s="5"/>
    </row>
    <row r="375" spans="28:30">
      <c r="AB375" s="5"/>
      <c r="AC375" s="5"/>
      <c r="AD375" s="5"/>
    </row>
    <row r="376" spans="28:30">
      <c r="AB376" s="5"/>
      <c r="AC376" s="5"/>
      <c r="AD376" s="5"/>
    </row>
    <row r="377" spans="28:30">
      <c r="AB377" s="5"/>
      <c r="AC377" s="5"/>
      <c r="AD377" s="5"/>
    </row>
    <row r="378" spans="28:30">
      <c r="AB378" s="5"/>
      <c r="AC378" s="5"/>
      <c r="AD378" s="5"/>
    </row>
    <row r="379" spans="28:30">
      <c r="AB379" s="5"/>
      <c r="AC379" s="5"/>
      <c r="AD379" s="5"/>
    </row>
    <row r="380" spans="28:30">
      <c r="AB380" s="5"/>
      <c r="AC380" s="5"/>
      <c r="AD380" s="5"/>
    </row>
    <row r="381" spans="28:30">
      <c r="AB381" s="5"/>
      <c r="AC381" s="5"/>
      <c r="AD381" s="5"/>
    </row>
    <row r="382" spans="28:30">
      <c r="AB382" s="5"/>
      <c r="AC382" s="5"/>
      <c r="AD382" s="5"/>
    </row>
    <row r="383" spans="28:30">
      <c r="AB383" s="5"/>
      <c r="AC383" s="5"/>
      <c r="AD383" s="5"/>
    </row>
    <row r="384" spans="28:30">
      <c r="AB384" s="5"/>
      <c r="AC384" s="5"/>
      <c r="AD384" s="5"/>
    </row>
    <row r="385" spans="28:30">
      <c r="AB385" s="5"/>
      <c r="AC385" s="5"/>
      <c r="AD385" s="5"/>
    </row>
    <row r="386" spans="28:30">
      <c r="AB386" s="5"/>
      <c r="AC386" s="5"/>
      <c r="AD386" s="5"/>
    </row>
    <row r="387" spans="28:30">
      <c r="AB387" s="5"/>
      <c r="AC387" s="5"/>
      <c r="AD387" s="5"/>
    </row>
    <row r="388" spans="28:30">
      <c r="AB388" s="5"/>
      <c r="AC388" s="5"/>
      <c r="AD388" s="5"/>
    </row>
    <row r="389" spans="28:30">
      <c r="AB389" s="5"/>
      <c r="AC389" s="5"/>
      <c r="AD389" s="5"/>
    </row>
    <row r="390" spans="28:30">
      <c r="AB390" s="5"/>
      <c r="AC390" s="5"/>
      <c r="AD390" s="5"/>
    </row>
    <row r="391" spans="28:30">
      <c r="AB391" s="5"/>
      <c r="AC391" s="5"/>
      <c r="AD391" s="5"/>
    </row>
    <row r="392" spans="28:30">
      <c r="AB392" s="5"/>
      <c r="AC392" s="5"/>
      <c r="AD392" s="5"/>
    </row>
    <row r="393" spans="28:30">
      <c r="AB393" s="5"/>
      <c r="AC393" s="5"/>
      <c r="AD393" s="5"/>
    </row>
    <row r="394" spans="28:30">
      <c r="AB394" s="5"/>
      <c r="AC394" s="5"/>
      <c r="AD394" s="5"/>
    </row>
    <row r="395" spans="28:30">
      <c r="AB395" s="5"/>
      <c r="AC395" s="5"/>
      <c r="AD395" s="5"/>
    </row>
    <row r="396" spans="28:30">
      <c r="AB396" s="5"/>
      <c r="AC396" s="5"/>
      <c r="AD396" s="5"/>
    </row>
    <row r="397" spans="28:30">
      <c r="AB397" s="5"/>
      <c r="AC397" s="5"/>
      <c r="AD397" s="5"/>
    </row>
    <row r="398" spans="28:30">
      <c r="AB398" s="5"/>
      <c r="AC398" s="5"/>
      <c r="AD398" s="5"/>
    </row>
    <row r="399" spans="28:30">
      <c r="AB399" s="5"/>
      <c r="AC399" s="5"/>
      <c r="AD399" s="5"/>
    </row>
    <row r="400" spans="28:30">
      <c r="AB400" s="5"/>
      <c r="AC400" s="5"/>
      <c r="AD400" s="5"/>
    </row>
    <row r="401" spans="28:30">
      <c r="AB401" s="5"/>
      <c r="AC401" s="5"/>
      <c r="AD401" s="5"/>
    </row>
    <row r="402" spans="28:30">
      <c r="AB402" s="5"/>
      <c r="AC402" s="5"/>
      <c r="AD402" s="5"/>
    </row>
    <row r="403" spans="28:30">
      <c r="AB403" s="5"/>
      <c r="AC403" s="5"/>
      <c r="AD403" s="5"/>
    </row>
    <row r="404" spans="28:30">
      <c r="AB404" s="5"/>
      <c r="AC404" s="5"/>
      <c r="AD404" s="5"/>
    </row>
    <row r="405" spans="28:30">
      <c r="AB405" s="5"/>
      <c r="AC405" s="5"/>
      <c r="AD405" s="5"/>
    </row>
    <row r="406" spans="28:30">
      <c r="AB406" s="5"/>
      <c r="AC406" s="5"/>
      <c r="AD406" s="5"/>
    </row>
    <row r="407" spans="28:30">
      <c r="AB407" s="5"/>
      <c r="AC407" s="5"/>
      <c r="AD407" s="5"/>
    </row>
    <row r="408" spans="28:30">
      <c r="AB408" s="5"/>
      <c r="AC408" s="5"/>
      <c r="AD408" s="5"/>
    </row>
    <row r="409" spans="28:30">
      <c r="AB409" s="5"/>
      <c r="AC409" s="5"/>
      <c r="AD409" s="5"/>
    </row>
    <row r="410" spans="28:30">
      <c r="AB410" s="5"/>
      <c r="AC410" s="5"/>
      <c r="AD410" s="5"/>
    </row>
    <row r="411" spans="28:30">
      <c r="AB411" s="5"/>
      <c r="AC411" s="5"/>
      <c r="AD411" s="5"/>
    </row>
    <row r="412" spans="28:30">
      <c r="AB412" s="5"/>
      <c r="AC412" s="5"/>
      <c r="AD412" s="5"/>
    </row>
    <row r="413" spans="28:30">
      <c r="AB413" s="5"/>
      <c r="AC413" s="5"/>
      <c r="AD413" s="5"/>
    </row>
    <row r="414" spans="28:30">
      <c r="AB414" s="5"/>
      <c r="AC414" s="5"/>
      <c r="AD414" s="5"/>
    </row>
    <row r="415" spans="28:30">
      <c r="AB415" s="5"/>
      <c r="AC415" s="5"/>
      <c r="AD415" s="5"/>
    </row>
    <row r="416" spans="28:30">
      <c r="AB416" s="5"/>
      <c r="AC416" s="5"/>
      <c r="AD416" s="5"/>
    </row>
    <row r="417" spans="28:30">
      <c r="AB417" s="5"/>
      <c r="AC417" s="5"/>
      <c r="AD417" s="5"/>
    </row>
    <row r="418" spans="28:30">
      <c r="AB418" s="5"/>
      <c r="AC418" s="5"/>
      <c r="AD418" s="5"/>
    </row>
    <row r="419" spans="28:30">
      <c r="AB419" s="5"/>
      <c r="AC419" s="5"/>
      <c r="AD419" s="5"/>
    </row>
    <row r="420" spans="28:30">
      <c r="AB420" s="5"/>
      <c r="AC420" s="5"/>
      <c r="AD420" s="5"/>
    </row>
    <row r="421" spans="28:30">
      <c r="AB421" s="5"/>
      <c r="AC421" s="5"/>
      <c r="AD421" s="5"/>
    </row>
    <row r="422" spans="28:30">
      <c r="AB422" s="5"/>
      <c r="AC422" s="5"/>
      <c r="AD422" s="5"/>
    </row>
    <row r="423" spans="28:30">
      <c r="AB423" s="5"/>
      <c r="AC423" s="5"/>
      <c r="AD423" s="5"/>
    </row>
    <row r="424" spans="28:30">
      <c r="AB424" s="5"/>
      <c r="AC424" s="5"/>
      <c r="AD424" s="5"/>
    </row>
    <row r="425" spans="28:30">
      <c r="AB425" s="5"/>
      <c r="AC425" s="5"/>
      <c r="AD425" s="5"/>
    </row>
    <row r="426" spans="28:30">
      <c r="AB426" s="5"/>
      <c r="AC426" s="5"/>
      <c r="AD426" s="5"/>
    </row>
    <row r="427" spans="28:30">
      <c r="AB427" s="5"/>
      <c r="AC427" s="5"/>
      <c r="AD427" s="5"/>
    </row>
    <row r="428" spans="28:30">
      <c r="AB428" s="5"/>
      <c r="AC428" s="5"/>
      <c r="AD428" s="5"/>
    </row>
    <row r="429" spans="28:30">
      <c r="AB429" s="5"/>
      <c r="AC429" s="5"/>
      <c r="AD429" s="5"/>
    </row>
    <row r="430" spans="28:30">
      <c r="AB430" s="5"/>
      <c r="AC430" s="5"/>
      <c r="AD430" s="5"/>
    </row>
    <row r="431" spans="28:30">
      <c r="AB431" s="5"/>
      <c r="AC431" s="5"/>
      <c r="AD431" s="5"/>
    </row>
    <row r="432" spans="28:30">
      <c r="AB432" s="5"/>
      <c r="AC432" s="5"/>
      <c r="AD432" s="5"/>
    </row>
    <row r="433" spans="28:30">
      <c r="AB433" s="5"/>
      <c r="AC433" s="5"/>
      <c r="AD433" s="5"/>
    </row>
    <row r="434" spans="28:30">
      <c r="AB434" s="5"/>
      <c r="AC434" s="5"/>
      <c r="AD434" s="5"/>
    </row>
    <row r="435" spans="28:30">
      <c r="AB435" s="5"/>
      <c r="AC435" s="5"/>
      <c r="AD435" s="5"/>
    </row>
    <row r="436" spans="28:30">
      <c r="AB436" s="5"/>
      <c r="AC436" s="5"/>
      <c r="AD436" s="5"/>
    </row>
    <row r="437" spans="28:30">
      <c r="AB437" s="5"/>
      <c r="AC437" s="5"/>
      <c r="AD437" s="5"/>
    </row>
    <row r="438" spans="28:30">
      <c r="AB438" s="5"/>
      <c r="AC438" s="5"/>
      <c r="AD438" s="5"/>
    </row>
    <row r="439" spans="28:30">
      <c r="AB439" s="5"/>
      <c r="AC439" s="5"/>
      <c r="AD439" s="5"/>
    </row>
    <row r="440" spans="28:30">
      <c r="AB440" s="5"/>
      <c r="AC440" s="5"/>
      <c r="AD440" s="5"/>
    </row>
    <row r="441" spans="28:30">
      <c r="AB441" s="5"/>
      <c r="AC441" s="5"/>
      <c r="AD441" s="5"/>
    </row>
    <row r="442" spans="28:30">
      <c r="AB442" s="5"/>
      <c r="AC442" s="5"/>
      <c r="AD442" s="5"/>
    </row>
    <row r="443" spans="28:30">
      <c r="AB443" s="5"/>
      <c r="AC443" s="5"/>
      <c r="AD443" s="5"/>
    </row>
    <row r="444" spans="28:30">
      <c r="AB444" s="5"/>
      <c r="AC444" s="5"/>
      <c r="AD444" s="5"/>
    </row>
    <row r="445" spans="28:30">
      <c r="AB445" s="5"/>
      <c r="AC445" s="5"/>
      <c r="AD445" s="5"/>
    </row>
    <row r="446" spans="28:30">
      <c r="AB446" s="5"/>
      <c r="AC446" s="5"/>
      <c r="AD446" s="5"/>
    </row>
    <row r="447" spans="28:30">
      <c r="AB447" s="5"/>
      <c r="AC447" s="5"/>
      <c r="AD447" s="5"/>
    </row>
    <row r="448" spans="28:30">
      <c r="AB448" s="5"/>
      <c r="AC448" s="5"/>
      <c r="AD448" s="5"/>
    </row>
    <row r="449" spans="28:30">
      <c r="AB449" s="5"/>
      <c r="AC449" s="5"/>
      <c r="AD449" s="5"/>
    </row>
    <row r="450" spans="28:30">
      <c r="AB450" s="5"/>
      <c r="AC450" s="5"/>
      <c r="AD450" s="5"/>
    </row>
    <row r="451" spans="28:30">
      <c r="AB451" s="5"/>
      <c r="AC451" s="5"/>
      <c r="AD451" s="5"/>
    </row>
    <row r="452" spans="28:30">
      <c r="AB452" s="5"/>
      <c r="AC452" s="5"/>
      <c r="AD452" s="5"/>
    </row>
    <row r="453" spans="28:30">
      <c r="AB453" s="5"/>
      <c r="AC453" s="5"/>
      <c r="AD453" s="5"/>
    </row>
    <row r="454" spans="28:30">
      <c r="AB454" s="5"/>
      <c r="AC454" s="5"/>
      <c r="AD454" s="5"/>
    </row>
    <row r="455" spans="28:30">
      <c r="AB455" s="5"/>
      <c r="AC455" s="5"/>
      <c r="AD455" s="5"/>
    </row>
    <row r="456" spans="28:30">
      <c r="AB456" s="5"/>
      <c r="AC456" s="5"/>
      <c r="AD456" s="5"/>
    </row>
    <row r="457" spans="28:30">
      <c r="AB457" s="5"/>
      <c r="AC457" s="5"/>
      <c r="AD457" s="5"/>
    </row>
    <row r="458" spans="28:30">
      <c r="AB458" s="5"/>
      <c r="AC458" s="5"/>
      <c r="AD458" s="5"/>
    </row>
    <row r="459" spans="28:30">
      <c r="AB459" s="5"/>
      <c r="AC459" s="5"/>
      <c r="AD459" s="5"/>
    </row>
    <row r="460" spans="28:30">
      <c r="AB460" s="5"/>
      <c r="AC460" s="5"/>
      <c r="AD460" s="5"/>
    </row>
    <row r="461" spans="28:30">
      <c r="AB461" s="5"/>
      <c r="AC461" s="5"/>
      <c r="AD461" s="5"/>
    </row>
    <row r="462" spans="28:30">
      <c r="AB462" s="5"/>
      <c r="AC462" s="5"/>
      <c r="AD462" s="5"/>
    </row>
    <row r="463" spans="28:30">
      <c r="AB463" s="5"/>
      <c r="AC463" s="5"/>
      <c r="AD463" s="5"/>
    </row>
    <row r="464" spans="28:30">
      <c r="AB464" s="5"/>
      <c r="AC464" s="5"/>
      <c r="AD464" s="5"/>
    </row>
    <row r="465" spans="28:30">
      <c r="AB465" s="5"/>
      <c r="AC465" s="5"/>
      <c r="AD465" s="5"/>
    </row>
    <row r="466" spans="28:30">
      <c r="AB466" s="5"/>
      <c r="AC466" s="5"/>
      <c r="AD466" s="5"/>
    </row>
    <row r="467" spans="28:30">
      <c r="AB467" s="5"/>
      <c r="AC467" s="5"/>
      <c r="AD467" s="5"/>
    </row>
    <row r="468" spans="28:30">
      <c r="AB468" s="5"/>
      <c r="AC468" s="5"/>
      <c r="AD468" s="5"/>
    </row>
    <row r="469" spans="28:30">
      <c r="AB469" s="5"/>
      <c r="AC469" s="5"/>
      <c r="AD469" s="5"/>
    </row>
    <row r="470" spans="28:30">
      <c r="AB470" s="5"/>
      <c r="AC470" s="5"/>
      <c r="AD470" s="5"/>
    </row>
    <row r="471" spans="28:30">
      <c r="AB471" s="5"/>
      <c r="AC471" s="5"/>
      <c r="AD471" s="5"/>
    </row>
    <row r="472" spans="28:30">
      <c r="AB472" s="5"/>
      <c r="AC472" s="5"/>
      <c r="AD472" s="5"/>
    </row>
    <row r="473" spans="28:30">
      <c r="AB473" s="5"/>
      <c r="AC473" s="5"/>
      <c r="AD473" s="5"/>
    </row>
    <row r="474" spans="28:30">
      <c r="AB474" s="5"/>
      <c r="AC474" s="5"/>
      <c r="AD474" s="5"/>
    </row>
    <row r="475" spans="28:30">
      <c r="AB475" s="5"/>
      <c r="AC475" s="5"/>
      <c r="AD475" s="5"/>
    </row>
    <row r="476" spans="28:30">
      <c r="AB476" s="5"/>
      <c r="AC476" s="5"/>
      <c r="AD476" s="5"/>
    </row>
    <row r="477" spans="28:30">
      <c r="AB477" s="5"/>
      <c r="AC477" s="5"/>
      <c r="AD477" s="5"/>
    </row>
    <row r="478" spans="28:30">
      <c r="AB478" s="5"/>
      <c r="AC478" s="5"/>
      <c r="AD478" s="5"/>
    </row>
    <row r="479" spans="28:30">
      <c r="AB479" s="5"/>
      <c r="AC479" s="5"/>
      <c r="AD479" s="5"/>
    </row>
    <row r="480" spans="28:30">
      <c r="AB480" s="5"/>
      <c r="AC480" s="5"/>
      <c r="AD480" s="5"/>
    </row>
    <row r="481" spans="28:30">
      <c r="AB481" s="5"/>
      <c r="AC481" s="5"/>
      <c r="AD481" s="5"/>
    </row>
    <row r="482" spans="28:30">
      <c r="AB482" s="5"/>
      <c r="AC482" s="5"/>
      <c r="AD482" s="5"/>
    </row>
    <row r="483" spans="28:30">
      <c r="AB483" s="5"/>
      <c r="AC483" s="5"/>
      <c r="AD483" s="5"/>
    </row>
    <row r="484" spans="28:30">
      <c r="AB484" s="5"/>
      <c r="AC484" s="5"/>
      <c r="AD484" s="5"/>
    </row>
    <row r="485" spans="28:30">
      <c r="AB485" s="5"/>
      <c r="AC485" s="5"/>
      <c r="AD485" s="5"/>
    </row>
    <row r="486" spans="28:30">
      <c r="AB486" s="5"/>
      <c r="AC486" s="5"/>
      <c r="AD486" s="5"/>
    </row>
    <row r="487" spans="28:30">
      <c r="AB487" s="5"/>
      <c r="AC487" s="5"/>
      <c r="AD487" s="5"/>
    </row>
    <row r="488" spans="28:30">
      <c r="AB488" s="5"/>
      <c r="AC488" s="5"/>
      <c r="AD488" s="5"/>
    </row>
    <row r="489" spans="28:30">
      <c r="AB489" s="5"/>
      <c r="AC489" s="5"/>
      <c r="AD489" s="5"/>
    </row>
    <row r="490" spans="28:30">
      <c r="AB490" s="5"/>
      <c r="AC490" s="5"/>
      <c r="AD490" s="5"/>
    </row>
    <row r="491" spans="28:30">
      <c r="AB491" s="5"/>
      <c r="AC491" s="5"/>
      <c r="AD491" s="5"/>
    </row>
    <row r="492" spans="28:30">
      <c r="AB492" s="5"/>
      <c r="AC492" s="5"/>
      <c r="AD492" s="5"/>
    </row>
    <row r="493" spans="28:30">
      <c r="AB493" s="5"/>
      <c r="AC493" s="5"/>
      <c r="AD493" s="5"/>
    </row>
    <row r="494" spans="28:30">
      <c r="AB494" s="5"/>
      <c r="AC494" s="5"/>
      <c r="AD494" s="5"/>
    </row>
    <row r="495" spans="28:30">
      <c r="AB495" s="5"/>
      <c r="AC495" s="5"/>
      <c r="AD495" s="5"/>
    </row>
    <row r="496" spans="28:30">
      <c r="AB496" s="5"/>
      <c r="AC496" s="5"/>
      <c r="AD496" s="5"/>
    </row>
    <row r="497" spans="28:30">
      <c r="AB497" s="5"/>
      <c r="AC497" s="5"/>
      <c r="AD497" s="5"/>
    </row>
    <row r="498" spans="28:30">
      <c r="AB498" s="5"/>
      <c r="AC498" s="5"/>
      <c r="AD498" s="5"/>
    </row>
    <row r="499" spans="28:30">
      <c r="AB499" s="5"/>
      <c r="AC499" s="5"/>
      <c r="AD499" s="5"/>
    </row>
    <row r="500" spans="28:30">
      <c r="AB500" s="5"/>
      <c r="AC500" s="5"/>
      <c r="AD500" s="5"/>
    </row>
    <row r="501" spans="28:30">
      <c r="AB501" s="5"/>
      <c r="AC501" s="5"/>
      <c r="AD501" s="5"/>
    </row>
    <row r="502" spans="28:30">
      <c r="AB502" s="5"/>
      <c r="AC502" s="5"/>
      <c r="AD502" s="5"/>
    </row>
    <row r="503" spans="28:30">
      <c r="AB503" s="5"/>
      <c r="AC503" s="5"/>
      <c r="AD503" s="5"/>
    </row>
    <row r="504" spans="28:30">
      <c r="AB504" s="5"/>
      <c r="AC504" s="5"/>
      <c r="AD504" s="5"/>
    </row>
    <row r="505" spans="28:30">
      <c r="AB505" s="5"/>
      <c r="AC505" s="5"/>
      <c r="AD505" s="5"/>
    </row>
    <row r="506" spans="28:30">
      <c r="AB506" s="5"/>
      <c r="AC506" s="5"/>
      <c r="AD506" s="5"/>
    </row>
    <row r="507" spans="28:30">
      <c r="AB507" s="5"/>
      <c r="AC507" s="5"/>
      <c r="AD507" s="5"/>
    </row>
    <row r="508" spans="28:30">
      <c r="AB508" s="5"/>
      <c r="AC508" s="5"/>
      <c r="AD508" s="5"/>
    </row>
    <row r="509" spans="28:30">
      <c r="AB509" s="5"/>
      <c r="AC509" s="5"/>
      <c r="AD509" s="5"/>
    </row>
    <row r="510" spans="28:30">
      <c r="AB510" s="5"/>
      <c r="AC510" s="5"/>
      <c r="AD510" s="5"/>
    </row>
    <row r="511" spans="28:30">
      <c r="AB511" s="5"/>
      <c r="AC511" s="5"/>
      <c r="AD511" s="5"/>
    </row>
    <row r="512" spans="28:30">
      <c r="AB512" s="5"/>
      <c r="AC512" s="5"/>
      <c r="AD512" s="5"/>
    </row>
    <row r="513" spans="28:30">
      <c r="AB513" s="5"/>
      <c r="AC513" s="5"/>
      <c r="AD513" s="5"/>
    </row>
    <row r="514" spans="28:30">
      <c r="AB514" s="5"/>
      <c r="AC514" s="5"/>
      <c r="AD514" s="5"/>
    </row>
    <row r="515" spans="28:30">
      <c r="AB515" s="5"/>
      <c r="AC515" s="5"/>
      <c r="AD515" s="5"/>
    </row>
    <row r="516" spans="28:30">
      <c r="AB516" s="5"/>
      <c r="AC516" s="5"/>
      <c r="AD516" s="5"/>
    </row>
    <row r="517" spans="28:30">
      <c r="AB517" s="5"/>
      <c r="AC517" s="5"/>
      <c r="AD517" s="5"/>
    </row>
    <row r="518" spans="28:30">
      <c r="AB518" s="5"/>
      <c r="AC518" s="5"/>
      <c r="AD518" s="5"/>
    </row>
    <row r="519" spans="28:30">
      <c r="AB519" s="5"/>
      <c r="AC519" s="5"/>
      <c r="AD519" s="5"/>
    </row>
    <row r="520" spans="28:30">
      <c r="AB520" s="5"/>
      <c r="AC520" s="5"/>
      <c r="AD520" s="5"/>
    </row>
    <row r="521" spans="28:30">
      <c r="AB521" s="5"/>
      <c r="AC521" s="5"/>
      <c r="AD521" s="5"/>
    </row>
    <row r="522" spans="28:30">
      <c r="AB522" s="5"/>
      <c r="AC522" s="5"/>
      <c r="AD522" s="5"/>
    </row>
    <row r="523" spans="28:30">
      <c r="AB523" s="5"/>
      <c r="AC523" s="5"/>
      <c r="AD523" s="5"/>
    </row>
    <row r="524" spans="28:30">
      <c r="AB524" s="5"/>
      <c r="AC524" s="5"/>
      <c r="AD524" s="5"/>
    </row>
    <row r="525" spans="28:30">
      <c r="AB525" s="5"/>
      <c r="AC525" s="5"/>
      <c r="AD525" s="5"/>
    </row>
    <row r="526" spans="28:30">
      <c r="AB526" s="5"/>
      <c r="AC526" s="5"/>
      <c r="AD526" s="5"/>
    </row>
    <row r="527" spans="28:30">
      <c r="AB527" s="5"/>
      <c r="AC527" s="5"/>
      <c r="AD527" s="5"/>
    </row>
    <row r="528" spans="28:30">
      <c r="AB528" s="5"/>
      <c r="AC528" s="5"/>
      <c r="AD528" s="5"/>
    </row>
    <row r="529" spans="28:30">
      <c r="AB529" s="5"/>
      <c r="AC529" s="5"/>
      <c r="AD529" s="5"/>
    </row>
    <row r="530" spans="28:30">
      <c r="AB530" s="5"/>
      <c r="AC530" s="5"/>
      <c r="AD530" s="5"/>
    </row>
    <row r="531" spans="28:30">
      <c r="AB531" s="5"/>
      <c r="AC531" s="5"/>
      <c r="AD531" s="5"/>
    </row>
    <row r="532" spans="28:30">
      <c r="AB532" s="5"/>
      <c r="AC532" s="5"/>
      <c r="AD532" s="5"/>
    </row>
    <row r="533" spans="28:30">
      <c r="AB533" s="5"/>
      <c r="AC533" s="5"/>
      <c r="AD533" s="5"/>
    </row>
    <row r="534" spans="28:30">
      <c r="AB534" s="5"/>
      <c r="AC534" s="5"/>
      <c r="AD534" s="5"/>
    </row>
    <row r="535" spans="28:30">
      <c r="AB535" s="5"/>
      <c r="AC535" s="5"/>
      <c r="AD535" s="5"/>
    </row>
    <row r="536" spans="28:30">
      <c r="AB536" s="5"/>
      <c r="AC536" s="5"/>
      <c r="AD536" s="5"/>
    </row>
    <row r="537" spans="28:30">
      <c r="AB537" s="5"/>
      <c r="AC537" s="5"/>
      <c r="AD537" s="5"/>
    </row>
    <row r="538" spans="28:30">
      <c r="AB538" s="5"/>
      <c r="AC538" s="5"/>
      <c r="AD538" s="5"/>
    </row>
    <row r="539" spans="28:30">
      <c r="AB539" s="5"/>
      <c r="AC539" s="5"/>
      <c r="AD539" s="5"/>
    </row>
    <row r="540" spans="28:30">
      <c r="AB540" s="5"/>
      <c r="AC540" s="5"/>
      <c r="AD540" s="5"/>
    </row>
    <row r="541" spans="28:30">
      <c r="AB541" s="5"/>
      <c r="AC541" s="5"/>
      <c r="AD541" s="5"/>
    </row>
    <row r="542" spans="28:30">
      <c r="AB542" s="5"/>
      <c r="AC542" s="5"/>
      <c r="AD542" s="5"/>
    </row>
    <row r="543" spans="28:30">
      <c r="AB543" s="5"/>
      <c r="AC543" s="5"/>
      <c r="AD543" s="5"/>
    </row>
    <row r="544" spans="28:30">
      <c r="AB544" s="5"/>
      <c r="AC544" s="5"/>
      <c r="AD544" s="5"/>
    </row>
    <row r="545" spans="28:30">
      <c r="AB545" s="5"/>
      <c r="AC545" s="5"/>
      <c r="AD545" s="5"/>
    </row>
    <row r="546" spans="28:30">
      <c r="AB546" s="5"/>
      <c r="AC546" s="5"/>
      <c r="AD546" s="5"/>
    </row>
    <row r="547" spans="28:30">
      <c r="AB547" s="5"/>
      <c r="AC547" s="5"/>
      <c r="AD547" s="5"/>
    </row>
    <row r="548" spans="28:30">
      <c r="AB548" s="5"/>
      <c r="AC548" s="5"/>
      <c r="AD548" s="5"/>
    </row>
    <row r="549" spans="28:30">
      <c r="AB549" s="5"/>
      <c r="AC549" s="5"/>
      <c r="AD549" s="5"/>
    </row>
    <row r="550" spans="28:30">
      <c r="AB550" s="5"/>
      <c r="AC550" s="5"/>
      <c r="AD550" s="5"/>
    </row>
    <row r="551" spans="28:30">
      <c r="AB551" s="5"/>
      <c r="AC551" s="5"/>
      <c r="AD551" s="5"/>
    </row>
    <row r="552" spans="28:30">
      <c r="AB552" s="5"/>
      <c r="AC552" s="5"/>
      <c r="AD552" s="5"/>
    </row>
    <row r="553" spans="28:30">
      <c r="AB553" s="5"/>
      <c r="AC553" s="5"/>
      <c r="AD553" s="5"/>
    </row>
    <row r="554" spans="28:30">
      <c r="AB554" s="5"/>
      <c r="AC554" s="5"/>
      <c r="AD554" s="5"/>
    </row>
    <row r="555" spans="28:30">
      <c r="AB555" s="5"/>
      <c r="AC555" s="5"/>
      <c r="AD555" s="5"/>
    </row>
    <row r="556" spans="28:30">
      <c r="AB556" s="5"/>
      <c r="AC556" s="5"/>
      <c r="AD556" s="5"/>
    </row>
    <row r="557" spans="28:30">
      <c r="AB557" s="5"/>
      <c r="AC557" s="5"/>
      <c r="AD557" s="5"/>
    </row>
    <row r="558" spans="28:30">
      <c r="AB558" s="5"/>
      <c r="AC558" s="5"/>
      <c r="AD558" s="5"/>
    </row>
    <row r="559" spans="28:30">
      <c r="AB559" s="5"/>
      <c r="AC559" s="5"/>
      <c r="AD559" s="5"/>
    </row>
    <row r="560" spans="28:30">
      <c r="AB560" s="5"/>
      <c r="AC560" s="5"/>
      <c r="AD560" s="5"/>
    </row>
    <row r="561" spans="28:30">
      <c r="AB561" s="5"/>
      <c r="AC561" s="5"/>
      <c r="AD561" s="5"/>
    </row>
    <row r="562" spans="28:30">
      <c r="AB562" s="5"/>
      <c r="AC562" s="5"/>
      <c r="AD562" s="5"/>
    </row>
    <row r="563" spans="28:30">
      <c r="AB563" s="5"/>
      <c r="AC563" s="5"/>
      <c r="AD563" s="5"/>
    </row>
    <row r="564" spans="28:30">
      <c r="AB564" s="5"/>
      <c r="AC564" s="5"/>
      <c r="AD564" s="5"/>
    </row>
    <row r="565" spans="28:30">
      <c r="AB565" s="5"/>
      <c r="AC565" s="5"/>
      <c r="AD565" s="5"/>
    </row>
    <row r="566" spans="28:30">
      <c r="AB566" s="5"/>
      <c r="AC566" s="5"/>
      <c r="AD566" s="5"/>
    </row>
    <row r="567" spans="28:30">
      <c r="AB567" s="5"/>
      <c r="AC567" s="5"/>
      <c r="AD567" s="5"/>
    </row>
    <row r="568" spans="28:30">
      <c r="AB568" s="5"/>
      <c r="AC568" s="5"/>
      <c r="AD568" s="5"/>
    </row>
    <row r="569" spans="28:30">
      <c r="AB569" s="5"/>
      <c r="AC569" s="5"/>
      <c r="AD569" s="5"/>
    </row>
    <row r="570" spans="28:30">
      <c r="AB570" s="5"/>
      <c r="AC570" s="5"/>
      <c r="AD570" s="5"/>
    </row>
    <row r="571" spans="28:30">
      <c r="AB571" s="5"/>
      <c r="AC571" s="5"/>
      <c r="AD571" s="5"/>
    </row>
    <row r="572" spans="28:30">
      <c r="AB572" s="5"/>
      <c r="AC572" s="5"/>
      <c r="AD572" s="5"/>
    </row>
    <row r="573" spans="28:30">
      <c r="AB573" s="5"/>
      <c r="AC573" s="5"/>
      <c r="AD573" s="5"/>
    </row>
    <row r="574" spans="28:30">
      <c r="AB574" s="5"/>
      <c r="AC574" s="5"/>
      <c r="AD574" s="5"/>
    </row>
    <row r="575" spans="28:30">
      <c r="AB575" s="5"/>
      <c r="AC575" s="5"/>
      <c r="AD575" s="5"/>
    </row>
    <row r="576" spans="28:30">
      <c r="AB576" s="5"/>
      <c r="AC576" s="5"/>
      <c r="AD576" s="5"/>
    </row>
    <row r="577" spans="28:30">
      <c r="AB577" s="5"/>
      <c r="AC577" s="5"/>
      <c r="AD577" s="5"/>
    </row>
    <row r="578" spans="28:30">
      <c r="AB578" s="5"/>
      <c r="AC578" s="5"/>
      <c r="AD578" s="5"/>
    </row>
    <row r="579" spans="28:30">
      <c r="AB579" s="5"/>
      <c r="AC579" s="5"/>
      <c r="AD579" s="5"/>
    </row>
    <row r="580" spans="28:30">
      <c r="AB580" s="5"/>
      <c r="AC580" s="5"/>
      <c r="AD580" s="5"/>
    </row>
    <row r="581" spans="28:30">
      <c r="AB581" s="5"/>
      <c r="AC581" s="5"/>
      <c r="AD581" s="5"/>
    </row>
    <row r="582" spans="28:30">
      <c r="AB582" s="5"/>
      <c r="AC582" s="5"/>
      <c r="AD582" s="5"/>
    </row>
    <row r="583" spans="28:30">
      <c r="AB583" s="5"/>
      <c r="AC583" s="5"/>
      <c r="AD583" s="5"/>
    </row>
    <row r="584" spans="28:30">
      <c r="AB584" s="5"/>
      <c r="AC584" s="5"/>
      <c r="AD584" s="5"/>
    </row>
    <row r="585" spans="28:30">
      <c r="AB585" s="5"/>
      <c r="AC585" s="5"/>
      <c r="AD585" s="5"/>
    </row>
    <row r="586" spans="28:30">
      <c r="AB586" s="5"/>
      <c r="AC586" s="5"/>
      <c r="AD586" s="5"/>
    </row>
    <row r="587" spans="28:30">
      <c r="AB587" s="5"/>
      <c r="AC587" s="5"/>
      <c r="AD587" s="5"/>
    </row>
    <row r="588" spans="28:30">
      <c r="AB588" s="5"/>
      <c r="AC588" s="5"/>
      <c r="AD588" s="5"/>
    </row>
    <row r="589" spans="28:30">
      <c r="AB589" s="5"/>
      <c r="AC589" s="5"/>
      <c r="AD589" s="5"/>
    </row>
    <row r="590" spans="28:30">
      <c r="AB590" s="5"/>
      <c r="AC590" s="5"/>
      <c r="AD590" s="5"/>
    </row>
    <row r="591" spans="28:30">
      <c r="AB591" s="5"/>
      <c r="AC591" s="5"/>
      <c r="AD591" s="5"/>
    </row>
    <row r="592" spans="28:30">
      <c r="AB592" s="5"/>
      <c r="AC592" s="5"/>
      <c r="AD592" s="5"/>
    </row>
    <row r="593" spans="28:30">
      <c r="AB593" s="5"/>
      <c r="AC593" s="5"/>
      <c r="AD593" s="5"/>
    </row>
    <row r="594" spans="28:30">
      <c r="AB594" s="5"/>
      <c r="AC594" s="5"/>
      <c r="AD594" s="5"/>
    </row>
    <row r="595" spans="28:30">
      <c r="AB595" s="5"/>
      <c r="AC595" s="5"/>
      <c r="AD595" s="5"/>
    </row>
    <row r="596" spans="28:30">
      <c r="AB596" s="5"/>
      <c r="AC596" s="5"/>
      <c r="AD596" s="5"/>
    </row>
    <row r="597" spans="28:30">
      <c r="AB597" s="5"/>
      <c r="AC597" s="5"/>
      <c r="AD597" s="5"/>
    </row>
    <row r="598" spans="28:30">
      <c r="AB598" s="5"/>
      <c r="AC598" s="5"/>
      <c r="AD598" s="5"/>
    </row>
    <row r="599" spans="28:30">
      <c r="AB599" s="5"/>
      <c r="AC599" s="5"/>
      <c r="AD599" s="5"/>
    </row>
    <row r="600" spans="28:30">
      <c r="AB600" s="5"/>
      <c r="AC600" s="5"/>
      <c r="AD600" s="5"/>
    </row>
    <row r="601" spans="28:30">
      <c r="AB601" s="5"/>
      <c r="AC601" s="5"/>
      <c r="AD601" s="5"/>
    </row>
    <row r="602" spans="28:30">
      <c r="AB602" s="5"/>
      <c r="AC602" s="5"/>
      <c r="AD602" s="5"/>
    </row>
    <row r="603" spans="28:30">
      <c r="AB603" s="5"/>
      <c r="AC603" s="5"/>
      <c r="AD603" s="5"/>
    </row>
    <row r="604" spans="28:30">
      <c r="AB604" s="5"/>
      <c r="AC604" s="5"/>
      <c r="AD604" s="5"/>
    </row>
    <row r="605" spans="28:30">
      <c r="AB605" s="5"/>
      <c r="AC605" s="5"/>
      <c r="AD605" s="5"/>
    </row>
    <row r="606" spans="28:30">
      <c r="AB606" s="5"/>
      <c r="AC606" s="5"/>
      <c r="AD606" s="5"/>
    </row>
    <row r="607" spans="28:30">
      <c r="AB607" s="5"/>
      <c r="AC607" s="5"/>
      <c r="AD607" s="5"/>
    </row>
    <row r="608" spans="28:30">
      <c r="AB608" s="5"/>
      <c r="AC608" s="5"/>
      <c r="AD608" s="5"/>
    </row>
    <row r="609" spans="28:30">
      <c r="AB609" s="5"/>
      <c r="AC609" s="5"/>
      <c r="AD609" s="5"/>
    </row>
    <row r="610" spans="28:30">
      <c r="AB610" s="5"/>
      <c r="AC610" s="5"/>
      <c r="AD610" s="5"/>
    </row>
    <row r="611" spans="28:30">
      <c r="AB611" s="5"/>
      <c r="AC611" s="5"/>
      <c r="AD611" s="5"/>
    </row>
    <row r="612" spans="28:30">
      <c r="AB612" s="5"/>
      <c r="AC612" s="5"/>
      <c r="AD612" s="5"/>
    </row>
    <row r="613" spans="28:30">
      <c r="AB613" s="5"/>
      <c r="AC613" s="5"/>
      <c r="AD613" s="5"/>
    </row>
    <row r="614" spans="28:30">
      <c r="AB614" s="5"/>
      <c r="AC614" s="5"/>
      <c r="AD614" s="5"/>
    </row>
    <row r="615" spans="28:30">
      <c r="AB615" s="5"/>
      <c r="AC615" s="5"/>
      <c r="AD615" s="5"/>
    </row>
    <row r="616" spans="28:30">
      <c r="AB616" s="5"/>
      <c r="AC616" s="5"/>
      <c r="AD616" s="5"/>
    </row>
    <row r="617" spans="28:30">
      <c r="AB617" s="5"/>
      <c r="AC617" s="5"/>
      <c r="AD617" s="5"/>
    </row>
    <row r="618" spans="28:30">
      <c r="AB618" s="5"/>
      <c r="AC618" s="5"/>
      <c r="AD618" s="5"/>
    </row>
    <row r="619" spans="28:30">
      <c r="AB619" s="5"/>
      <c r="AC619" s="5"/>
      <c r="AD619" s="5"/>
    </row>
    <row r="620" spans="28:30">
      <c r="AB620" s="5"/>
      <c r="AC620" s="5"/>
      <c r="AD620" s="5"/>
    </row>
    <row r="621" spans="28:30">
      <c r="AB621" s="5"/>
      <c r="AC621" s="5"/>
      <c r="AD621" s="5"/>
    </row>
    <row r="622" spans="28:30">
      <c r="AB622" s="5"/>
      <c r="AC622" s="5"/>
      <c r="AD622" s="5"/>
    </row>
    <row r="623" spans="28:30">
      <c r="AB623" s="5"/>
      <c r="AC623" s="5"/>
      <c r="AD623" s="5"/>
    </row>
    <row r="624" spans="28:30">
      <c r="AB624" s="5"/>
      <c r="AC624" s="5"/>
      <c r="AD624" s="5"/>
    </row>
    <row r="625" spans="28:30">
      <c r="AB625" s="5"/>
      <c r="AC625" s="5"/>
      <c r="AD625" s="5"/>
    </row>
    <row r="626" spans="28:30">
      <c r="AB626" s="5"/>
      <c r="AC626" s="5"/>
      <c r="AD626" s="5"/>
    </row>
    <row r="627" spans="28:30">
      <c r="AB627" s="5"/>
      <c r="AC627" s="5"/>
      <c r="AD627" s="5"/>
    </row>
    <row r="628" spans="28:30">
      <c r="AB628" s="5"/>
      <c r="AC628" s="5"/>
      <c r="AD628" s="5"/>
    </row>
    <row r="629" spans="28:30">
      <c r="AB629" s="5"/>
      <c r="AC629" s="5"/>
      <c r="AD629" s="5"/>
    </row>
    <row r="630" spans="28:30">
      <c r="AB630" s="5"/>
      <c r="AC630" s="5"/>
      <c r="AD630" s="5"/>
    </row>
    <row r="631" spans="28:30">
      <c r="AB631" s="5"/>
      <c r="AC631" s="5"/>
      <c r="AD631" s="5"/>
    </row>
    <row r="632" spans="28:30">
      <c r="AB632" s="5"/>
      <c r="AC632" s="5"/>
      <c r="AD632" s="5"/>
    </row>
    <row r="633" spans="28:30">
      <c r="AB633" s="5"/>
      <c r="AC633" s="5"/>
      <c r="AD633" s="5"/>
    </row>
    <row r="634" spans="28:30">
      <c r="AB634" s="5"/>
      <c r="AC634" s="5"/>
      <c r="AD634" s="5"/>
    </row>
    <row r="635" spans="28:30">
      <c r="AB635" s="5"/>
      <c r="AC635" s="5"/>
      <c r="AD635" s="5"/>
    </row>
    <row r="636" spans="28:30">
      <c r="AB636" s="5"/>
      <c r="AC636" s="5"/>
      <c r="AD636" s="5"/>
    </row>
    <row r="637" spans="28:30">
      <c r="AB637" s="5"/>
      <c r="AC637" s="5"/>
      <c r="AD637" s="5"/>
    </row>
    <row r="638" spans="28:30">
      <c r="AB638" s="5"/>
      <c r="AC638" s="5"/>
      <c r="AD638" s="5"/>
    </row>
    <row r="639" spans="28:30">
      <c r="AB639" s="5"/>
      <c r="AC639" s="5"/>
      <c r="AD639" s="5"/>
    </row>
    <row r="640" spans="28:30">
      <c r="AB640" s="5"/>
      <c r="AC640" s="5"/>
      <c r="AD640" s="5"/>
    </row>
    <row r="641" spans="28:30">
      <c r="AB641" s="5"/>
      <c r="AC641" s="5"/>
      <c r="AD641" s="5"/>
    </row>
    <row r="642" spans="28:30">
      <c r="AB642" s="5"/>
      <c r="AC642" s="5"/>
      <c r="AD642" s="5"/>
    </row>
    <row r="643" spans="28:30">
      <c r="AB643" s="5"/>
      <c r="AC643" s="5"/>
      <c r="AD643" s="5"/>
    </row>
    <row r="644" spans="28:30">
      <c r="AB644" s="5"/>
      <c r="AC644" s="5"/>
      <c r="AD644" s="5"/>
    </row>
    <row r="645" spans="28:30">
      <c r="AB645" s="5"/>
      <c r="AC645" s="5"/>
      <c r="AD645" s="5"/>
    </row>
    <row r="646" spans="28:30">
      <c r="AB646" s="5"/>
      <c r="AC646" s="5"/>
      <c r="AD646" s="5"/>
    </row>
    <row r="647" spans="28:30">
      <c r="AB647" s="5"/>
      <c r="AC647" s="5"/>
      <c r="AD647" s="5"/>
    </row>
    <row r="648" spans="28:30">
      <c r="AB648" s="5"/>
      <c r="AC648" s="5"/>
      <c r="AD648" s="5"/>
    </row>
    <row r="649" spans="28:30">
      <c r="AB649" s="5"/>
      <c r="AC649" s="5"/>
      <c r="AD649" s="5"/>
    </row>
    <row r="650" spans="28:30">
      <c r="AB650" s="5"/>
      <c r="AC650" s="5"/>
      <c r="AD650" s="5"/>
    </row>
    <row r="651" spans="28:30">
      <c r="AB651" s="5"/>
      <c r="AC651" s="5"/>
      <c r="AD651" s="5"/>
    </row>
    <row r="652" spans="28:30">
      <c r="AB652" s="5"/>
      <c r="AC652" s="5"/>
      <c r="AD652" s="5"/>
    </row>
    <row r="653" spans="28:30">
      <c r="AB653" s="5"/>
      <c r="AC653" s="5"/>
      <c r="AD653" s="5"/>
    </row>
    <row r="654" spans="28:30">
      <c r="AB654" s="5"/>
      <c r="AC654" s="5"/>
      <c r="AD654" s="5"/>
    </row>
    <row r="655" spans="28:30">
      <c r="AB655" s="5"/>
      <c r="AC655" s="5"/>
      <c r="AD655" s="5"/>
    </row>
    <row r="656" spans="28:30">
      <c r="AB656" s="5"/>
      <c r="AC656" s="5"/>
      <c r="AD656" s="5"/>
    </row>
    <row r="657" spans="28:30">
      <c r="AB657" s="5"/>
      <c r="AC657" s="5"/>
      <c r="AD657" s="5"/>
    </row>
    <row r="658" spans="28:30">
      <c r="AB658" s="5"/>
      <c r="AC658" s="5"/>
      <c r="AD658" s="5"/>
    </row>
    <row r="659" spans="28:30">
      <c r="AB659" s="5"/>
      <c r="AC659" s="5"/>
      <c r="AD659" s="5"/>
    </row>
    <row r="660" spans="28:30">
      <c r="AB660" s="5"/>
      <c r="AC660" s="5"/>
      <c r="AD660" s="5"/>
    </row>
    <row r="661" spans="28:30">
      <c r="AB661" s="5"/>
      <c r="AC661" s="5"/>
      <c r="AD661" s="5"/>
    </row>
    <row r="662" spans="28:30">
      <c r="AB662" s="5"/>
      <c r="AC662" s="5"/>
      <c r="AD662" s="5"/>
    </row>
    <row r="663" spans="28:30">
      <c r="AB663" s="5"/>
      <c r="AC663" s="5"/>
      <c r="AD663" s="5"/>
    </row>
    <row r="664" spans="28:30">
      <c r="AB664" s="5"/>
      <c r="AC664" s="5"/>
      <c r="AD664" s="5"/>
    </row>
    <row r="665" spans="28:30">
      <c r="AB665" s="5"/>
      <c r="AC665" s="5"/>
      <c r="AD665" s="5"/>
    </row>
    <row r="666" spans="28:30">
      <c r="AB666" s="5"/>
      <c r="AC666" s="5"/>
      <c r="AD666" s="5"/>
    </row>
    <row r="667" spans="28:30">
      <c r="AB667" s="5"/>
      <c r="AC667" s="5"/>
      <c r="AD667" s="5"/>
    </row>
    <row r="668" spans="28:30">
      <c r="AB668" s="5"/>
      <c r="AC668" s="5"/>
      <c r="AD668" s="5"/>
    </row>
    <row r="669" spans="28:30">
      <c r="AB669" s="5"/>
      <c r="AC669" s="5"/>
      <c r="AD669" s="5"/>
    </row>
    <row r="670" spans="28:30">
      <c r="AB670" s="5"/>
      <c r="AC670" s="5"/>
      <c r="AD670" s="5"/>
    </row>
    <row r="671" spans="28:30">
      <c r="AB671" s="5"/>
      <c r="AC671" s="5"/>
      <c r="AD671" s="5"/>
    </row>
    <row r="672" spans="28:30">
      <c r="AB672" s="5"/>
      <c r="AC672" s="5"/>
      <c r="AD672" s="5"/>
    </row>
    <row r="673" spans="28:30">
      <c r="AB673" s="5"/>
      <c r="AC673" s="5"/>
      <c r="AD673" s="5"/>
    </row>
    <row r="674" spans="28:30">
      <c r="AB674" s="5"/>
      <c r="AC674" s="5"/>
      <c r="AD674" s="5"/>
    </row>
    <row r="675" spans="28:30">
      <c r="AB675" s="5"/>
      <c r="AC675" s="5"/>
      <c r="AD675" s="5"/>
    </row>
    <row r="676" spans="28:30">
      <c r="AB676" s="5"/>
      <c r="AC676" s="5"/>
      <c r="AD676" s="5"/>
    </row>
    <row r="677" spans="28:30">
      <c r="AB677" s="5"/>
      <c r="AC677" s="5"/>
      <c r="AD677" s="5"/>
    </row>
    <row r="678" spans="28:30">
      <c r="AB678" s="5"/>
      <c r="AC678" s="5"/>
      <c r="AD678" s="5"/>
    </row>
    <row r="679" spans="28:30">
      <c r="AB679" s="5"/>
      <c r="AC679" s="5"/>
      <c r="AD679" s="5"/>
    </row>
    <row r="680" spans="28:30">
      <c r="AB680" s="5"/>
      <c r="AC680" s="5"/>
      <c r="AD680" s="5"/>
    </row>
    <row r="681" spans="28:30">
      <c r="AB681" s="5"/>
      <c r="AC681" s="5"/>
      <c r="AD681" s="5"/>
    </row>
    <row r="682" spans="28:30">
      <c r="AB682" s="5"/>
      <c r="AC682" s="5"/>
      <c r="AD682" s="5"/>
    </row>
    <row r="683" spans="28:30">
      <c r="AB683" s="5"/>
      <c r="AC683" s="5"/>
      <c r="AD683" s="5"/>
    </row>
    <row r="684" spans="28:30">
      <c r="AB684" s="5"/>
      <c r="AC684" s="5"/>
      <c r="AD684" s="5"/>
    </row>
    <row r="685" spans="28:30">
      <c r="AB685" s="5"/>
      <c r="AC685" s="5"/>
      <c r="AD685" s="5"/>
    </row>
    <row r="686" spans="28:30">
      <c r="AB686" s="5"/>
      <c r="AC686" s="5"/>
      <c r="AD686" s="5"/>
    </row>
    <row r="687" spans="28:30">
      <c r="AB687" s="5"/>
      <c r="AC687" s="5"/>
      <c r="AD687" s="5"/>
    </row>
    <row r="688" spans="28:30">
      <c r="AB688" s="5"/>
      <c r="AC688" s="5"/>
      <c r="AD688" s="5"/>
    </row>
    <row r="689" spans="28:30">
      <c r="AB689" s="5"/>
      <c r="AC689" s="5"/>
      <c r="AD689" s="5"/>
    </row>
    <row r="690" spans="28:30">
      <c r="AB690" s="5"/>
      <c r="AC690" s="5"/>
      <c r="AD690" s="5"/>
    </row>
    <row r="691" spans="28:30">
      <c r="AB691" s="5"/>
      <c r="AC691" s="5"/>
      <c r="AD691" s="5"/>
    </row>
    <row r="692" spans="28:30">
      <c r="AB692" s="5"/>
      <c r="AC692" s="5"/>
      <c r="AD692" s="5"/>
    </row>
    <row r="693" spans="28:30">
      <c r="AB693" s="5"/>
      <c r="AC693" s="5"/>
      <c r="AD693" s="5"/>
    </row>
    <row r="694" spans="28:30">
      <c r="AB694" s="5"/>
      <c r="AC694" s="5"/>
      <c r="AD694" s="5"/>
    </row>
    <row r="695" spans="28:30">
      <c r="AB695" s="5"/>
      <c r="AC695" s="5"/>
      <c r="AD695" s="5"/>
    </row>
    <row r="696" spans="28:30">
      <c r="AB696" s="5"/>
      <c r="AC696" s="5"/>
      <c r="AD696" s="5"/>
    </row>
    <row r="697" spans="28:30">
      <c r="AB697" s="5"/>
      <c r="AC697" s="5"/>
      <c r="AD697" s="5"/>
    </row>
    <row r="698" spans="28:30">
      <c r="AB698" s="5"/>
      <c r="AC698" s="5"/>
      <c r="AD698" s="5"/>
    </row>
    <row r="699" spans="28:30">
      <c r="AB699" s="5"/>
      <c r="AC699" s="5"/>
      <c r="AD699" s="5"/>
    </row>
    <row r="700" spans="28:30">
      <c r="AB700" s="5"/>
      <c r="AC700" s="5"/>
      <c r="AD700" s="5"/>
    </row>
    <row r="701" spans="28:30">
      <c r="AB701" s="5"/>
      <c r="AC701" s="5"/>
      <c r="AD701" s="5"/>
    </row>
    <row r="702" spans="28:30">
      <c r="AB702" s="5"/>
      <c r="AC702" s="5"/>
      <c r="AD702" s="5"/>
    </row>
    <row r="703" spans="28:30">
      <c r="AB703" s="5"/>
      <c r="AC703" s="5"/>
      <c r="AD703" s="5"/>
    </row>
    <row r="704" spans="28:30">
      <c r="AB704" s="5"/>
      <c r="AC704" s="5"/>
      <c r="AD704" s="5"/>
    </row>
    <row r="705" spans="28:30">
      <c r="AB705" s="5"/>
      <c r="AC705" s="5"/>
      <c r="AD705" s="5"/>
    </row>
    <row r="706" spans="28:30">
      <c r="AB706" s="5"/>
      <c r="AC706" s="5"/>
      <c r="AD706" s="5"/>
    </row>
    <row r="707" spans="28:30">
      <c r="AB707" s="5"/>
      <c r="AC707" s="5"/>
      <c r="AD707" s="5"/>
    </row>
    <row r="708" spans="28:30">
      <c r="AB708" s="5"/>
      <c r="AC708" s="5"/>
      <c r="AD708" s="5"/>
    </row>
    <row r="709" spans="28:30">
      <c r="AB709" s="5"/>
      <c r="AC709" s="5"/>
      <c r="AD709" s="5"/>
    </row>
    <row r="710" spans="28:30">
      <c r="AB710" s="5"/>
      <c r="AC710" s="5"/>
      <c r="AD710" s="5"/>
    </row>
    <row r="711" spans="28:30">
      <c r="AB711" s="5"/>
      <c r="AC711" s="5"/>
      <c r="AD711" s="5"/>
    </row>
    <row r="712" spans="28:30">
      <c r="AB712" s="5"/>
      <c r="AC712" s="5"/>
      <c r="AD712" s="5"/>
    </row>
    <row r="713" spans="28:30">
      <c r="AB713" s="5"/>
      <c r="AC713" s="5"/>
      <c r="AD713" s="5"/>
    </row>
    <row r="714" spans="28:30">
      <c r="AB714" s="5"/>
      <c r="AC714" s="5"/>
      <c r="AD714" s="5"/>
    </row>
    <row r="715" spans="28:30">
      <c r="AB715" s="5"/>
      <c r="AC715" s="5"/>
      <c r="AD715" s="5"/>
    </row>
    <row r="716" spans="28:30">
      <c r="AB716" s="5"/>
      <c r="AC716" s="5"/>
      <c r="AD716" s="5"/>
    </row>
    <row r="717" spans="28:30">
      <c r="AB717" s="5"/>
      <c r="AC717" s="5"/>
      <c r="AD717" s="5"/>
    </row>
    <row r="718" spans="28:30">
      <c r="AB718" s="5"/>
      <c r="AC718" s="5"/>
      <c r="AD718" s="5"/>
    </row>
    <row r="719" spans="28:30">
      <c r="AB719" s="5"/>
      <c r="AC719" s="5"/>
      <c r="AD719" s="5"/>
    </row>
    <row r="720" spans="28:30">
      <c r="AB720" s="5"/>
      <c r="AC720" s="5"/>
      <c r="AD720" s="5"/>
    </row>
    <row r="721" spans="28:30">
      <c r="AB721" s="5"/>
      <c r="AC721" s="5"/>
      <c r="AD721" s="5"/>
    </row>
    <row r="722" spans="28:30">
      <c r="AB722" s="5"/>
      <c r="AC722" s="5"/>
      <c r="AD722" s="5"/>
    </row>
    <row r="723" spans="28:30">
      <c r="AB723" s="5"/>
      <c r="AC723" s="5"/>
      <c r="AD723" s="5"/>
    </row>
    <row r="724" spans="28:30">
      <c r="AB724" s="5"/>
      <c r="AC724" s="5"/>
      <c r="AD724" s="5"/>
    </row>
    <row r="725" spans="28:30">
      <c r="AB725" s="5"/>
      <c r="AC725" s="5"/>
      <c r="AD725" s="5"/>
    </row>
    <row r="726" spans="28:30">
      <c r="AB726" s="5"/>
      <c r="AC726" s="5"/>
      <c r="AD726" s="5"/>
    </row>
    <row r="727" spans="28:30">
      <c r="AB727" s="5"/>
      <c r="AC727" s="5"/>
      <c r="AD727" s="5"/>
    </row>
    <row r="728" spans="28:30">
      <c r="AB728" s="5"/>
      <c r="AC728" s="5"/>
      <c r="AD728" s="5"/>
    </row>
    <row r="729" spans="28:30">
      <c r="AB729" s="5"/>
      <c r="AC729" s="5"/>
      <c r="AD729" s="5"/>
    </row>
    <row r="730" spans="28:30">
      <c r="AB730" s="5"/>
      <c r="AC730" s="5"/>
      <c r="AD730" s="5"/>
    </row>
    <row r="731" spans="28:30">
      <c r="AB731" s="5"/>
      <c r="AC731" s="5"/>
      <c r="AD731" s="5"/>
    </row>
    <row r="732" spans="28:30">
      <c r="AB732" s="5"/>
      <c r="AC732" s="5"/>
      <c r="AD732" s="5"/>
    </row>
    <row r="733" spans="28:30">
      <c r="AB733" s="5"/>
      <c r="AC733" s="5"/>
      <c r="AD733" s="5"/>
    </row>
    <row r="734" spans="28:30">
      <c r="AB734" s="5"/>
      <c r="AC734" s="5"/>
      <c r="AD734" s="5"/>
    </row>
    <row r="735" spans="28:30">
      <c r="AB735" s="5"/>
      <c r="AC735" s="5"/>
      <c r="AD735" s="5"/>
    </row>
    <row r="736" spans="28:30">
      <c r="AB736" s="5"/>
      <c r="AC736" s="5"/>
      <c r="AD736" s="5"/>
    </row>
    <row r="737" spans="28:30">
      <c r="AB737" s="5"/>
      <c r="AC737" s="5"/>
      <c r="AD737" s="5"/>
    </row>
    <row r="738" spans="28:30">
      <c r="AB738" s="5"/>
      <c r="AC738" s="5"/>
      <c r="AD738" s="5"/>
    </row>
    <row r="739" spans="28:30">
      <c r="AB739" s="5"/>
      <c r="AC739" s="5"/>
      <c r="AD739" s="5"/>
    </row>
    <row r="740" spans="28:30">
      <c r="AB740" s="5"/>
      <c r="AC740" s="5"/>
      <c r="AD740" s="5"/>
    </row>
    <row r="741" spans="28:30">
      <c r="AB741" s="5"/>
      <c r="AC741" s="5"/>
      <c r="AD741" s="5"/>
    </row>
    <row r="742" spans="28:30">
      <c r="AB742" s="5"/>
      <c r="AC742" s="5"/>
      <c r="AD742" s="5"/>
    </row>
    <row r="743" spans="28:30">
      <c r="AB743" s="5"/>
      <c r="AC743" s="5"/>
      <c r="AD743" s="5"/>
    </row>
    <row r="744" spans="28:30">
      <c r="AB744" s="5"/>
      <c r="AC744" s="5"/>
      <c r="AD744" s="5"/>
    </row>
    <row r="745" spans="28:30">
      <c r="AB745" s="5"/>
      <c r="AC745" s="5"/>
      <c r="AD745" s="5"/>
    </row>
    <row r="746" spans="28:30">
      <c r="AB746" s="5"/>
      <c r="AC746" s="5"/>
      <c r="AD746" s="5"/>
    </row>
    <row r="747" spans="28:30">
      <c r="AB747" s="5"/>
      <c r="AC747" s="5"/>
      <c r="AD747" s="5"/>
    </row>
    <row r="748" spans="28:30">
      <c r="AB748" s="5"/>
      <c r="AC748" s="5"/>
      <c r="AD748" s="5"/>
    </row>
    <row r="749" spans="28:30">
      <c r="AB749" s="5"/>
      <c r="AC749" s="5"/>
      <c r="AD749" s="5"/>
    </row>
    <row r="750" spans="28:30">
      <c r="AB750" s="5"/>
      <c r="AC750" s="5"/>
      <c r="AD750" s="5"/>
    </row>
    <row r="751" spans="28:30">
      <c r="AB751" s="5"/>
      <c r="AC751" s="5"/>
      <c r="AD751" s="5"/>
    </row>
    <row r="752" spans="28:30">
      <c r="AB752" s="5"/>
      <c r="AC752" s="5"/>
      <c r="AD752" s="5"/>
    </row>
    <row r="753" spans="28:30">
      <c r="AB753" s="5"/>
      <c r="AC753" s="5"/>
      <c r="AD753" s="5"/>
    </row>
    <row r="754" spans="28:30">
      <c r="AB754" s="5"/>
      <c r="AC754" s="5"/>
      <c r="AD754" s="5"/>
    </row>
    <row r="755" spans="28:30">
      <c r="AB755" s="5"/>
      <c r="AC755" s="5"/>
      <c r="AD755" s="5"/>
    </row>
    <row r="756" spans="28:30">
      <c r="AB756" s="5"/>
      <c r="AC756" s="5"/>
      <c r="AD756" s="5"/>
    </row>
    <row r="757" spans="28:30">
      <c r="AB757" s="5"/>
      <c r="AC757" s="5"/>
      <c r="AD757" s="5"/>
    </row>
    <row r="758" spans="28:30">
      <c r="AB758" s="5"/>
      <c r="AC758" s="5"/>
      <c r="AD758" s="5"/>
    </row>
    <row r="759" spans="28:30">
      <c r="AB759" s="5"/>
      <c r="AC759" s="5"/>
      <c r="AD759" s="5"/>
    </row>
    <row r="760" spans="28:30">
      <c r="AB760" s="5"/>
      <c r="AC760" s="5"/>
      <c r="AD760" s="5"/>
    </row>
    <row r="761" spans="28:30">
      <c r="AB761" s="5"/>
      <c r="AC761" s="5"/>
      <c r="AD761" s="5"/>
    </row>
    <row r="762" spans="28:30">
      <c r="AB762" s="5"/>
      <c r="AC762" s="5"/>
      <c r="AD762" s="5"/>
    </row>
    <row r="763" spans="28:30">
      <c r="AB763" s="5"/>
      <c r="AC763" s="5"/>
      <c r="AD763" s="5"/>
    </row>
    <row r="764" spans="28:30">
      <c r="AB764" s="5"/>
      <c r="AC764" s="5"/>
      <c r="AD764" s="5"/>
    </row>
    <row r="765" spans="28:30">
      <c r="AB765" s="5"/>
      <c r="AC765" s="5"/>
      <c r="AD765" s="5"/>
    </row>
    <row r="766" spans="28:30">
      <c r="AB766" s="5"/>
      <c r="AC766" s="5"/>
      <c r="AD766" s="5"/>
    </row>
    <row r="767" spans="28:30">
      <c r="AB767" s="5"/>
      <c r="AC767" s="5"/>
      <c r="AD767" s="5"/>
    </row>
    <row r="768" spans="28:30">
      <c r="AB768" s="5"/>
      <c r="AC768" s="5"/>
      <c r="AD768" s="5"/>
    </row>
    <row r="769" spans="28:30">
      <c r="AB769" s="5"/>
      <c r="AC769" s="5"/>
      <c r="AD769" s="5"/>
    </row>
    <row r="770" spans="28:30">
      <c r="AB770" s="5"/>
      <c r="AC770" s="5"/>
      <c r="AD770" s="5"/>
    </row>
    <row r="771" spans="28:30">
      <c r="AB771" s="5"/>
      <c r="AC771" s="5"/>
      <c r="AD771" s="5"/>
    </row>
    <row r="772" spans="28:30">
      <c r="AB772" s="5"/>
      <c r="AC772" s="5"/>
      <c r="AD772" s="5"/>
    </row>
    <row r="773" spans="28:30">
      <c r="AB773" s="5"/>
      <c r="AC773" s="5"/>
      <c r="AD773" s="5"/>
    </row>
    <row r="774" spans="28:30">
      <c r="AB774" s="5"/>
      <c r="AC774" s="5"/>
      <c r="AD774" s="5"/>
    </row>
    <row r="775" spans="28:30">
      <c r="AB775" s="5"/>
      <c r="AC775" s="5"/>
      <c r="AD775" s="5"/>
    </row>
    <row r="776" spans="28:30">
      <c r="AB776" s="5"/>
      <c r="AC776" s="5"/>
      <c r="AD776" s="5"/>
    </row>
    <row r="777" spans="28:30">
      <c r="AB777" s="5"/>
      <c r="AC777" s="5"/>
      <c r="AD777" s="5"/>
    </row>
    <row r="778" spans="28:30">
      <c r="AB778" s="5"/>
      <c r="AC778" s="5"/>
      <c r="AD778" s="5"/>
    </row>
    <row r="779" spans="28:30">
      <c r="AB779" s="5"/>
      <c r="AC779" s="5"/>
      <c r="AD779" s="5"/>
    </row>
    <row r="780" spans="28:30">
      <c r="AB780" s="5"/>
      <c r="AC780" s="5"/>
      <c r="AD780" s="5"/>
    </row>
    <row r="781" spans="28:30">
      <c r="AB781" s="5"/>
      <c r="AC781" s="5"/>
      <c r="AD781" s="5"/>
    </row>
    <row r="782" spans="28:30">
      <c r="AB782" s="5"/>
      <c r="AC782" s="5"/>
      <c r="AD782" s="5"/>
    </row>
    <row r="783" spans="28:30">
      <c r="AB783" s="5"/>
      <c r="AC783" s="5"/>
      <c r="AD783" s="5"/>
    </row>
    <row r="784" spans="28:30">
      <c r="AB784" s="5"/>
      <c r="AC784" s="5"/>
      <c r="AD784" s="5"/>
    </row>
    <row r="785" spans="28:30">
      <c r="AB785" s="5"/>
      <c r="AC785" s="5"/>
      <c r="AD785" s="5"/>
    </row>
    <row r="786" spans="28:30">
      <c r="AB786" s="5"/>
      <c r="AC786" s="5"/>
      <c r="AD786" s="5"/>
    </row>
    <row r="787" spans="28:30">
      <c r="AB787" s="5"/>
      <c r="AC787" s="5"/>
      <c r="AD787" s="5"/>
    </row>
    <row r="788" spans="28:30">
      <c r="AB788" s="5"/>
      <c r="AC788" s="5"/>
      <c r="AD788" s="5"/>
    </row>
    <row r="789" spans="28:30">
      <c r="AB789" s="5"/>
      <c r="AC789" s="5"/>
      <c r="AD789" s="5"/>
    </row>
    <row r="790" spans="28:30">
      <c r="AB790" s="5"/>
      <c r="AC790" s="5"/>
      <c r="AD790" s="5"/>
    </row>
    <row r="791" spans="28:30">
      <c r="AB791" s="5"/>
      <c r="AC791" s="5"/>
      <c r="AD791" s="5"/>
    </row>
    <row r="792" spans="28:30">
      <c r="AB792" s="5"/>
      <c r="AC792" s="5"/>
      <c r="AD792" s="5"/>
    </row>
    <row r="793" spans="28:30">
      <c r="AB793" s="5"/>
      <c r="AC793" s="5"/>
      <c r="AD793" s="5"/>
    </row>
    <row r="794" spans="28:30">
      <c r="AB794" s="5"/>
      <c r="AC794" s="5"/>
      <c r="AD794" s="5"/>
    </row>
    <row r="795" spans="28:30">
      <c r="AB795" s="5"/>
      <c r="AC795" s="5"/>
      <c r="AD795" s="5"/>
    </row>
    <row r="796" spans="28:30">
      <c r="AB796" s="5"/>
      <c r="AC796" s="5"/>
      <c r="AD796" s="5"/>
    </row>
    <row r="797" spans="28:30">
      <c r="AB797" s="5"/>
      <c r="AC797" s="5"/>
      <c r="AD797" s="5"/>
    </row>
    <row r="798" spans="28:30">
      <c r="AB798" s="5"/>
      <c r="AC798" s="5"/>
      <c r="AD798" s="5"/>
    </row>
    <row r="799" spans="28:30">
      <c r="AB799" s="5"/>
      <c r="AC799" s="5"/>
      <c r="AD799" s="5"/>
    </row>
    <row r="800" spans="28:30">
      <c r="AB800" s="5"/>
      <c r="AC800" s="5"/>
      <c r="AD800" s="5"/>
    </row>
    <row r="801" spans="28:30">
      <c r="AB801" s="5"/>
      <c r="AC801" s="5"/>
      <c r="AD801" s="5"/>
    </row>
  </sheetData>
  <mergeCells count="10">
    <mergeCell ref="A3:A4"/>
    <mergeCell ref="Z3:AB3"/>
    <mergeCell ref="W3:Y3"/>
    <mergeCell ref="H3:J3"/>
    <mergeCell ref="B3:D3"/>
    <mergeCell ref="K3:M3"/>
    <mergeCell ref="E3:G3"/>
    <mergeCell ref="Q3:S3"/>
    <mergeCell ref="T3:V3"/>
    <mergeCell ref="N3:P3"/>
  </mergeCells>
  <phoneticPr fontId="16" type="noConversion"/>
  <hyperlinks>
    <hyperlink ref="A20" r:id="rId1"/>
    <hyperlink ref="A25" r:id="rId2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showGridLines="0" workbookViewId="0">
      <selection activeCell="B5" sqref="B5"/>
    </sheetView>
  </sheetViews>
  <sheetFormatPr baseColWidth="10" defaultColWidth="11.42578125" defaultRowHeight="12.75"/>
  <cols>
    <col min="1" max="1" width="25.140625" style="4" customWidth="1"/>
    <col min="2" max="2" width="10.5703125" style="4" bestFit="1" customWidth="1"/>
    <col min="3" max="3" width="12.28515625" style="4" bestFit="1" customWidth="1"/>
    <col min="4" max="4" width="8.7109375" style="4" customWidth="1"/>
    <col min="5" max="5" width="10.5703125" style="4" bestFit="1" customWidth="1"/>
    <col min="6" max="6" width="12.28515625" style="4" bestFit="1" customWidth="1"/>
    <col min="7" max="7" width="8.7109375" style="4" customWidth="1"/>
    <col min="8" max="8" width="10.5703125" style="4" bestFit="1" customWidth="1"/>
    <col min="9" max="9" width="12.28515625" style="4" bestFit="1" customWidth="1"/>
    <col min="10" max="10" width="8.7109375" style="4" customWidth="1"/>
    <col min="11" max="11" width="10.5703125" style="4" bestFit="1" customWidth="1"/>
    <col min="12" max="12" width="12.28515625" style="4" bestFit="1" customWidth="1"/>
    <col min="13" max="13" width="8.7109375" style="4" customWidth="1"/>
    <col min="14" max="14" width="10.5703125" style="4" bestFit="1" customWidth="1"/>
    <col min="15" max="15" width="12.28515625" style="4" bestFit="1" customWidth="1"/>
    <col min="16" max="16" width="8.7109375" style="4" customWidth="1"/>
    <col min="17" max="17" width="10.5703125" style="4" bestFit="1" customWidth="1"/>
    <col min="18" max="18" width="12.28515625" style="4" bestFit="1" customWidth="1"/>
    <col min="19" max="19" width="8.7109375" style="4" customWidth="1"/>
    <col min="20" max="20" width="10.5703125" style="4" bestFit="1" customWidth="1"/>
    <col min="21" max="21" width="12.28515625" style="4" bestFit="1" customWidth="1"/>
    <col min="22" max="22" width="8.7109375" style="4" customWidth="1"/>
    <col min="23" max="23" width="10.5703125" style="4" bestFit="1" customWidth="1"/>
    <col min="24" max="24" width="12.28515625" style="4" bestFit="1" customWidth="1"/>
    <col min="25" max="25" width="8.7109375" style="4" customWidth="1"/>
    <col min="26" max="26" width="10.5703125" style="4" bestFit="1" customWidth="1"/>
    <col min="27" max="27" width="12.28515625" style="4" bestFit="1" customWidth="1"/>
    <col min="28" max="28" width="8.7109375" style="4" customWidth="1"/>
    <col min="29" max="31" width="9.7109375" style="4" customWidth="1"/>
    <col min="32" max="16384" width="11.42578125" style="4"/>
  </cols>
  <sheetData>
    <row r="1" spans="1:33" s="78" customFormat="1" ht="12">
      <c r="A1" s="78" t="s">
        <v>265</v>
      </c>
      <c r="AE1" s="187" t="s">
        <v>222</v>
      </c>
    </row>
    <row r="2" spans="1:33" s="78" customFormat="1" ht="12">
      <c r="A2" s="224"/>
      <c r="AF2" s="109"/>
    </row>
    <row r="3" spans="1:33" s="3" customFormat="1" ht="11.25">
      <c r="A3" s="876" t="s">
        <v>0</v>
      </c>
      <c r="B3" s="26" t="s">
        <v>98</v>
      </c>
      <c r="C3" s="26"/>
      <c r="D3" s="27"/>
      <c r="E3" s="26" t="s">
        <v>97</v>
      </c>
      <c r="F3" s="26"/>
      <c r="G3" s="27"/>
      <c r="H3" s="26" t="s">
        <v>96</v>
      </c>
      <c r="I3" s="26"/>
      <c r="J3" s="27"/>
      <c r="K3" s="26" t="s">
        <v>95</v>
      </c>
      <c r="L3" s="26"/>
      <c r="M3" s="27"/>
      <c r="N3" s="26" t="s">
        <v>94</v>
      </c>
      <c r="O3" s="26"/>
      <c r="P3" s="27"/>
      <c r="Q3" s="26" t="s">
        <v>93</v>
      </c>
      <c r="R3" s="169"/>
      <c r="S3" s="170"/>
      <c r="T3" s="44" t="s">
        <v>106</v>
      </c>
      <c r="U3" s="45"/>
      <c r="V3" s="45"/>
      <c r="W3" s="26" t="s">
        <v>161</v>
      </c>
      <c r="X3" s="169"/>
      <c r="Y3" s="170"/>
      <c r="Z3" s="44" t="s">
        <v>162</v>
      </c>
      <c r="AA3" s="45"/>
      <c r="AB3" s="49"/>
      <c r="AC3" s="44" t="s">
        <v>196</v>
      </c>
      <c r="AD3" s="45"/>
      <c r="AE3" s="249"/>
    </row>
    <row r="4" spans="1:33" s="3" customFormat="1" ht="11.25">
      <c r="A4" s="853"/>
      <c r="B4" s="871" t="s">
        <v>22</v>
      </c>
      <c r="C4" s="871" t="s">
        <v>29</v>
      </c>
      <c r="D4" s="871" t="s">
        <v>21</v>
      </c>
      <c r="E4" s="871" t="s">
        <v>22</v>
      </c>
      <c r="F4" s="871" t="s">
        <v>29</v>
      </c>
      <c r="G4" s="871" t="s">
        <v>21</v>
      </c>
      <c r="H4" s="871" t="s">
        <v>22</v>
      </c>
      <c r="I4" s="871" t="s">
        <v>29</v>
      </c>
      <c r="J4" s="871" t="s">
        <v>21</v>
      </c>
      <c r="K4" s="871" t="s">
        <v>22</v>
      </c>
      <c r="L4" s="871" t="s">
        <v>29</v>
      </c>
      <c r="M4" s="871" t="s">
        <v>21</v>
      </c>
      <c r="N4" s="871" t="s">
        <v>22</v>
      </c>
      <c r="O4" s="871" t="s">
        <v>29</v>
      </c>
      <c r="P4" s="871" t="s">
        <v>21</v>
      </c>
      <c r="Q4" s="871" t="s">
        <v>22</v>
      </c>
      <c r="R4" s="871" t="s">
        <v>29</v>
      </c>
      <c r="S4" s="871" t="s">
        <v>21</v>
      </c>
      <c r="T4" s="871" t="s">
        <v>22</v>
      </c>
      <c r="U4" s="871" t="s">
        <v>29</v>
      </c>
      <c r="V4" s="871" t="s">
        <v>21</v>
      </c>
      <c r="W4" s="871" t="s">
        <v>22</v>
      </c>
      <c r="X4" s="871" t="s">
        <v>29</v>
      </c>
      <c r="Y4" s="871" t="s">
        <v>21</v>
      </c>
      <c r="Z4" s="871" t="s">
        <v>22</v>
      </c>
      <c r="AA4" s="871" t="s">
        <v>29</v>
      </c>
      <c r="AB4" s="871" t="s">
        <v>21</v>
      </c>
      <c r="AC4" s="871" t="s">
        <v>22</v>
      </c>
      <c r="AD4" s="871" t="s">
        <v>29</v>
      </c>
      <c r="AE4" s="872" t="s">
        <v>21</v>
      </c>
    </row>
    <row r="5" spans="1:33" s="3" customFormat="1">
      <c r="A5" s="874" t="s">
        <v>1</v>
      </c>
      <c r="B5" s="431">
        <v>2.1214918873002633</v>
      </c>
      <c r="C5" s="431">
        <v>2.4312303304662524</v>
      </c>
      <c r="D5" s="432">
        <v>2.2865435265675838</v>
      </c>
      <c r="E5" s="430">
        <v>2.0814233413296823</v>
      </c>
      <c r="F5" s="431">
        <v>2.3692437569277969</v>
      </c>
      <c r="G5" s="432">
        <v>2.2346950552424572</v>
      </c>
      <c r="H5" s="430">
        <v>2.0471758287087107</v>
      </c>
      <c r="I5" s="431">
        <v>2.3123018218823912</v>
      </c>
      <c r="J5" s="432">
        <v>2.1865971055371478</v>
      </c>
      <c r="K5" s="430">
        <v>2.0293045670244565</v>
      </c>
      <c r="L5" s="431">
        <v>2.2269618961487092</v>
      </c>
      <c r="M5" s="432">
        <v>2.1331924183233202</v>
      </c>
      <c r="N5" s="430">
        <v>2.0205672996771895</v>
      </c>
      <c r="O5" s="431">
        <v>2.200703278262941</v>
      </c>
      <c r="P5" s="432">
        <v>2.1165414040860004</v>
      </c>
      <c r="Q5" s="430">
        <v>2.0023175262028889</v>
      </c>
      <c r="R5" s="431">
        <v>2.1737073417876323</v>
      </c>
      <c r="S5" s="432">
        <v>2.0937770090792749</v>
      </c>
      <c r="T5" s="433">
        <v>1.9757045968460962</v>
      </c>
      <c r="U5" s="431">
        <v>2.1039298379635176</v>
      </c>
      <c r="V5" s="431">
        <v>2.0441571753875243</v>
      </c>
      <c r="W5" s="430">
        <v>1.9635326653878278</v>
      </c>
      <c r="X5" s="431">
        <v>2.0954296463954356</v>
      </c>
      <c r="Y5" s="432">
        <v>2.0329965810600474</v>
      </c>
      <c r="Z5" s="434">
        <v>1.9509231958986957</v>
      </c>
      <c r="AA5" s="431">
        <v>2.0702019797542963</v>
      </c>
      <c r="AB5" s="432">
        <v>2.014471345611891</v>
      </c>
      <c r="AC5" s="434">
        <v>1.9367033278452972</v>
      </c>
      <c r="AD5" s="431">
        <v>2.064631861965005</v>
      </c>
      <c r="AE5" s="431">
        <v>2.0051987065833385</v>
      </c>
      <c r="AF5" s="28"/>
      <c r="AG5" s="147"/>
    </row>
    <row r="6" spans="1:33" s="3" customFormat="1">
      <c r="A6" s="247" t="s">
        <v>2</v>
      </c>
      <c r="B6" s="436">
        <v>2.7368222332719823</v>
      </c>
      <c r="C6" s="436">
        <v>3.7057269934893844</v>
      </c>
      <c r="D6" s="437">
        <v>3.1472196093886611</v>
      </c>
      <c r="E6" s="435">
        <v>2.687138112613892</v>
      </c>
      <c r="F6" s="436">
        <v>3.6332514884738689</v>
      </c>
      <c r="G6" s="437">
        <v>3.0817804471123638</v>
      </c>
      <c r="H6" s="435">
        <v>2.641071314910461</v>
      </c>
      <c r="I6" s="436">
        <v>3.5597568191904596</v>
      </c>
      <c r="J6" s="437">
        <v>3.0024738859818911</v>
      </c>
      <c r="K6" s="435">
        <v>2.6031520612158472</v>
      </c>
      <c r="L6" s="436">
        <v>3.4530146549194196</v>
      </c>
      <c r="M6" s="437">
        <v>2.9167127425028854</v>
      </c>
      <c r="N6" s="435">
        <v>2.605211837419378</v>
      </c>
      <c r="O6" s="436">
        <v>3.4656196539851902</v>
      </c>
      <c r="P6" s="437">
        <v>2.9224822135998858</v>
      </c>
      <c r="Q6" s="435">
        <v>2.5769994115083805</v>
      </c>
      <c r="R6" s="436">
        <v>3.4575122216874794</v>
      </c>
      <c r="S6" s="437">
        <v>2.8957905723631683</v>
      </c>
      <c r="T6" s="438">
        <v>2.5530451776528995</v>
      </c>
      <c r="U6" s="436">
        <v>3.4051194599561745</v>
      </c>
      <c r="V6" s="436">
        <v>2.8437107786459808</v>
      </c>
      <c r="W6" s="439">
        <v>2.5116700731559476</v>
      </c>
      <c r="X6" s="440">
        <v>3.2221903515533965</v>
      </c>
      <c r="Y6" s="441">
        <v>2.7469424147607029</v>
      </c>
      <c r="Z6" s="442">
        <v>2.4862689745272157</v>
      </c>
      <c r="AA6" s="438">
        <v>3.1302145540801409</v>
      </c>
      <c r="AB6" s="443">
        <v>2.7004587602622916</v>
      </c>
      <c r="AC6" s="442">
        <v>2.4629533660365035</v>
      </c>
      <c r="AD6" s="438">
        <v>3.0494309327968123</v>
      </c>
      <c r="AE6" s="438">
        <v>2.6635548165170944</v>
      </c>
      <c r="AF6" s="28"/>
    </row>
    <row r="7" spans="1:33" s="3" customFormat="1">
      <c r="A7" s="247" t="s">
        <v>4</v>
      </c>
      <c r="B7" s="436">
        <v>2.0779177579576746</v>
      </c>
      <c r="C7" s="436">
        <v>2.2461341307133704</v>
      </c>
      <c r="D7" s="437">
        <v>2.137649339153592</v>
      </c>
      <c r="E7" s="435">
        <v>2.078818990583402</v>
      </c>
      <c r="F7" s="436">
        <v>2.2955247867474347</v>
      </c>
      <c r="G7" s="437">
        <v>2.1571807180185836</v>
      </c>
      <c r="H7" s="435">
        <v>2.0348911419944868</v>
      </c>
      <c r="I7" s="436">
        <v>2.3556871189870918</v>
      </c>
      <c r="J7" s="437">
        <v>2.1481628744758892</v>
      </c>
      <c r="K7" s="435">
        <v>2.0271237656094661</v>
      </c>
      <c r="L7" s="436">
        <v>2.3532584805897794</v>
      </c>
      <c r="M7" s="437">
        <v>2.141909461109607</v>
      </c>
      <c r="N7" s="435">
        <v>2.0155609405120685</v>
      </c>
      <c r="O7" s="436">
        <v>2.3512112636955296</v>
      </c>
      <c r="P7" s="437">
        <v>2.1329590556550468</v>
      </c>
      <c r="Q7" s="435">
        <v>1.9691719555982603</v>
      </c>
      <c r="R7" s="436">
        <v>2.3282973887891165</v>
      </c>
      <c r="S7" s="437">
        <v>2.088430850362001</v>
      </c>
      <c r="T7" s="444">
        <v>1.9851442159092954</v>
      </c>
      <c r="U7" s="436">
        <v>2.2936549160048663</v>
      </c>
      <c r="V7" s="436">
        <v>2.0850002488621469</v>
      </c>
      <c r="W7" s="439">
        <v>1.9562249259905995</v>
      </c>
      <c r="X7" s="440">
        <v>2.2264152244600992</v>
      </c>
      <c r="Y7" s="441">
        <v>2.0405601028936138</v>
      </c>
      <c r="Z7" s="442">
        <v>1.924299132495606</v>
      </c>
      <c r="AA7" s="436">
        <v>2.1854627444024506</v>
      </c>
      <c r="AB7" s="437">
        <v>2.0050599611194149</v>
      </c>
      <c r="AC7" s="442">
        <v>1.8802666458870283</v>
      </c>
      <c r="AD7" s="436">
        <v>2.1327688361364356</v>
      </c>
      <c r="AE7" s="436">
        <v>1.9592398031304721</v>
      </c>
      <c r="AF7" s="28"/>
    </row>
    <row r="8" spans="1:33" s="3" customFormat="1">
      <c r="A8" s="247" t="s">
        <v>6</v>
      </c>
      <c r="B8" s="436">
        <v>1.6440839719135858</v>
      </c>
      <c r="C8" s="436">
        <v>1.881955974850116</v>
      </c>
      <c r="D8" s="437">
        <v>1.8075180672208191</v>
      </c>
      <c r="E8" s="435">
        <v>1.6264390882542812</v>
      </c>
      <c r="F8" s="436">
        <v>1.8675286409324672</v>
      </c>
      <c r="G8" s="437">
        <v>1.7894005047971853</v>
      </c>
      <c r="H8" s="435">
        <v>1.6285336245186108</v>
      </c>
      <c r="I8" s="436">
        <v>1.859140596668073</v>
      </c>
      <c r="J8" s="437">
        <v>1.7836121055269771</v>
      </c>
      <c r="K8" s="435">
        <v>1.607230606475109</v>
      </c>
      <c r="L8" s="436">
        <v>1.8467665288624113</v>
      </c>
      <c r="M8" s="437">
        <v>1.7697625781675705</v>
      </c>
      <c r="N8" s="435">
        <v>1.6147389289310929</v>
      </c>
      <c r="O8" s="436">
        <v>1.8290675419817159</v>
      </c>
      <c r="P8" s="437">
        <v>1.7611555098759499</v>
      </c>
      <c r="Q8" s="435">
        <v>1.6197459137197432</v>
      </c>
      <c r="R8" s="436">
        <v>1.8257769838324336</v>
      </c>
      <c r="S8" s="437">
        <v>1.7612527274943821</v>
      </c>
      <c r="T8" s="436">
        <v>1.6022528968309369</v>
      </c>
      <c r="U8" s="436">
        <v>1.8050890155962529</v>
      </c>
      <c r="V8" s="436">
        <v>1.7402071619446218</v>
      </c>
      <c r="W8" s="439">
        <v>1.5701357935011697</v>
      </c>
      <c r="X8" s="440">
        <v>1.7948198457778581</v>
      </c>
      <c r="Y8" s="441">
        <v>1.7217842568276305</v>
      </c>
      <c r="Z8" s="445">
        <v>1.5779110608539011</v>
      </c>
      <c r="AA8" s="436">
        <v>1.7804747657988531</v>
      </c>
      <c r="AB8" s="437">
        <v>1.7153803395245368</v>
      </c>
      <c r="AC8" s="445">
        <v>1.6023567883290586</v>
      </c>
      <c r="AD8" s="436">
        <v>1.8094056253207447</v>
      </c>
      <c r="AE8" s="436">
        <v>1.7414954416320596</v>
      </c>
      <c r="AF8" s="28"/>
    </row>
    <row r="9" spans="1:33" s="3" customFormat="1">
      <c r="A9" s="247" t="s">
        <v>79</v>
      </c>
      <c r="B9" s="436">
        <v>1.9007617179437175</v>
      </c>
      <c r="C9" s="436">
        <v>2.0053816432319662</v>
      </c>
      <c r="D9" s="437">
        <v>1.9606219560396863</v>
      </c>
      <c r="E9" s="435">
        <v>1.90480076573237</v>
      </c>
      <c r="F9" s="436">
        <v>1.930992015395395</v>
      </c>
      <c r="G9" s="437">
        <v>1.9201574649966526</v>
      </c>
      <c r="H9" s="435">
        <v>1.8664822131246332</v>
      </c>
      <c r="I9" s="436">
        <v>1.8552698155380345</v>
      </c>
      <c r="J9" s="437">
        <v>1.8600449671940291</v>
      </c>
      <c r="K9" s="435">
        <v>1.8563476881567438</v>
      </c>
      <c r="L9" s="436">
        <v>1.8041026235265003</v>
      </c>
      <c r="M9" s="437">
        <v>1.8264145041105633</v>
      </c>
      <c r="N9" s="435">
        <v>1.8304724208906815</v>
      </c>
      <c r="O9" s="436">
        <v>1.8030464065209364</v>
      </c>
      <c r="P9" s="437">
        <v>1.8145211930499474</v>
      </c>
      <c r="Q9" s="435">
        <v>1.8293813996356341</v>
      </c>
      <c r="R9" s="436">
        <v>1.7676007678894745</v>
      </c>
      <c r="S9" s="437">
        <v>1.7929586147631837</v>
      </c>
      <c r="T9" s="436">
        <v>1.8222366853732517</v>
      </c>
      <c r="U9" s="436">
        <v>1.7014041676986125</v>
      </c>
      <c r="V9" s="436">
        <v>1.749124261083923</v>
      </c>
      <c r="W9" s="439">
        <v>1.8168061481204127</v>
      </c>
      <c r="X9" s="440">
        <v>1.7350554303106158</v>
      </c>
      <c r="Y9" s="441">
        <v>1.7678241393745853</v>
      </c>
      <c r="Z9" s="435">
        <v>1.8040316755032779</v>
      </c>
      <c r="AA9" s="436">
        <v>1.7424155850141894</v>
      </c>
      <c r="AB9" s="437">
        <v>1.7664922368398119</v>
      </c>
      <c r="AC9" s="435">
        <v>1.7868982182275073</v>
      </c>
      <c r="AD9" s="436">
        <v>1.7515180003402022</v>
      </c>
      <c r="AE9" s="436">
        <v>1.7656001865083175</v>
      </c>
      <c r="AF9" s="28"/>
    </row>
    <row r="10" spans="1:33" s="3" customFormat="1">
      <c r="A10" s="247" t="s">
        <v>8</v>
      </c>
      <c r="B10" s="436">
        <v>1.8063953870353122</v>
      </c>
      <c r="C10" s="436">
        <v>2.037268778368881</v>
      </c>
      <c r="D10" s="437">
        <v>1.9479110105919115</v>
      </c>
      <c r="E10" s="435">
        <v>1.7748904339046832</v>
      </c>
      <c r="F10" s="436">
        <v>2.0774770650686198</v>
      </c>
      <c r="G10" s="437">
        <v>1.963470477540799</v>
      </c>
      <c r="H10" s="435">
        <v>1.7192570188556202</v>
      </c>
      <c r="I10" s="436">
        <v>2.0942698071629127</v>
      </c>
      <c r="J10" s="437">
        <v>1.9521026742709053</v>
      </c>
      <c r="K10" s="435">
        <v>1.77947927923785</v>
      </c>
      <c r="L10" s="436">
        <v>2.0750111511408473</v>
      </c>
      <c r="M10" s="437">
        <v>1.9645462606052533</v>
      </c>
      <c r="N10" s="435">
        <v>1.7427046000369482</v>
      </c>
      <c r="O10" s="436">
        <v>2.0581690402951254</v>
      </c>
      <c r="P10" s="437">
        <v>1.9407922684061836</v>
      </c>
      <c r="Q10" s="435">
        <v>1.7311216931559958</v>
      </c>
      <c r="R10" s="436">
        <v>2.0528959590823312</v>
      </c>
      <c r="S10" s="437">
        <v>1.9253904273056341</v>
      </c>
      <c r="T10" s="436">
        <v>1.6606735966235999</v>
      </c>
      <c r="U10" s="436">
        <v>2.0742541389132811</v>
      </c>
      <c r="V10" s="436">
        <v>1.902183918396342</v>
      </c>
      <c r="W10" s="439">
        <v>1.7126276340023396</v>
      </c>
      <c r="X10" s="440">
        <v>2.0413301652701068</v>
      </c>
      <c r="Y10" s="441">
        <v>1.9071669623344583</v>
      </c>
      <c r="Z10" s="435">
        <v>1.7017970874586488</v>
      </c>
      <c r="AA10" s="436">
        <v>1.99582501669616</v>
      </c>
      <c r="AB10" s="437">
        <v>1.8809726913411065</v>
      </c>
      <c r="AC10" s="435">
        <v>1.7420917900895958</v>
      </c>
      <c r="AD10" s="436">
        <v>2.0003076140935145</v>
      </c>
      <c r="AE10" s="436">
        <v>1.8990876958777203</v>
      </c>
      <c r="AF10" s="28"/>
    </row>
    <row r="11" spans="1:33" s="3" customFormat="1">
      <c r="A11" s="247" t="s">
        <v>63</v>
      </c>
      <c r="B11" s="436">
        <v>2.1166391202177381</v>
      </c>
      <c r="C11" s="436">
        <v>2.691476602165316</v>
      </c>
      <c r="D11" s="437">
        <v>2.3901004041241887</v>
      </c>
      <c r="E11" s="435">
        <v>2.0500809255570211</v>
      </c>
      <c r="F11" s="436">
        <v>2.5690926790965252</v>
      </c>
      <c r="G11" s="437">
        <v>2.3024812371750629</v>
      </c>
      <c r="H11" s="435">
        <v>2.0040642433254723</v>
      </c>
      <c r="I11" s="436">
        <v>2.4254834223600348</v>
      </c>
      <c r="J11" s="437">
        <v>2.2069321499032468</v>
      </c>
      <c r="K11" s="435">
        <v>1.9827182914358636</v>
      </c>
      <c r="L11" s="436">
        <v>2.2358380832155027</v>
      </c>
      <c r="M11" s="437">
        <v>2.1094965981803218</v>
      </c>
      <c r="N11" s="435">
        <v>1.9603861539380079</v>
      </c>
      <c r="O11" s="436">
        <v>2.1887028541803146</v>
      </c>
      <c r="P11" s="437">
        <v>2.0786937252322866</v>
      </c>
      <c r="Q11" s="435">
        <v>1.938130103364182</v>
      </c>
      <c r="R11" s="436">
        <v>2.129451814655221</v>
      </c>
      <c r="S11" s="437">
        <v>2.0401586234824789</v>
      </c>
      <c r="T11" s="436">
        <v>1.9158824610727652</v>
      </c>
      <c r="U11" s="436">
        <v>1.998444342014289</v>
      </c>
      <c r="V11" s="436">
        <v>1.9619645368461978</v>
      </c>
      <c r="W11" s="435">
        <v>1.8934670929863771</v>
      </c>
      <c r="X11" s="436">
        <v>2.04024619709545</v>
      </c>
      <c r="Y11" s="437">
        <v>1.9732593342183493</v>
      </c>
      <c r="Z11" s="435">
        <v>1.868659386115046</v>
      </c>
      <c r="AA11" s="436">
        <v>2.0263234282988396</v>
      </c>
      <c r="AB11" s="437">
        <v>1.9554923188164055</v>
      </c>
      <c r="AC11" s="435">
        <v>1.8566074970266304</v>
      </c>
      <c r="AD11" s="436">
        <v>2.0206698118641317</v>
      </c>
      <c r="AE11" s="436">
        <v>1.9481928080622661</v>
      </c>
      <c r="AF11" s="28"/>
    </row>
    <row r="12" spans="1:33" s="3" customFormat="1">
      <c r="A12" s="247" t="s">
        <v>62</v>
      </c>
      <c r="B12" s="436">
        <v>1.5476190476190477</v>
      </c>
      <c r="C12" s="436">
        <v>2.1292492994373888</v>
      </c>
      <c r="D12" s="437">
        <v>1.7494195186691295</v>
      </c>
      <c r="E12" s="435">
        <v>1.5710708700111935</v>
      </c>
      <c r="F12" s="436">
        <v>2.1040097771875046</v>
      </c>
      <c r="G12" s="437">
        <v>1.7606400755868155</v>
      </c>
      <c r="H12" s="435">
        <v>1.5636957450928102</v>
      </c>
      <c r="I12" s="436">
        <v>2.0597681547800311</v>
      </c>
      <c r="J12" s="437">
        <v>1.7376097859559385</v>
      </c>
      <c r="K12" s="435">
        <v>1.5832620755450337</v>
      </c>
      <c r="L12" s="436">
        <v>2.1461648082036815</v>
      </c>
      <c r="M12" s="437">
        <v>1.7660875498635313</v>
      </c>
      <c r="N12" s="435">
        <v>1.5972153491594441</v>
      </c>
      <c r="O12" s="436">
        <v>2.1538101434010066</v>
      </c>
      <c r="P12" s="437">
        <v>1.7860427638877536</v>
      </c>
      <c r="Q12" s="435">
        <v>1.6132771112704545</v>
      </c>
      <c r="R12" s="436">
        <v>2.1306105944197333</v>
      </c>
      <c r="S12" s="437">
        <v>1.79233584559724</v>
      </c>
      <c r="T12" s="436">
        <v>1.61887235425847</v>
      </c>
      <c r="U12" s="436">
        <v>2.0921394886543871</v>
      </c>
      <c r="V12" s="436">
        <v>1.7792133664182117</v>
      </c>
      <c r="W12" s="439">
        <v>1.6308032501694252</v>
      </c>
      <c r="X12" s="440">
        <v>2.1052107144950472</v>
      </c>
      <c r="Y12" s="441">
        <v>1.7839692489651093</v>
      </c>
      <c r="Z12" s="435">
        <v>1.6371526227628745</v>
      </c>
      <c r="AA12" s="436">
        <v>2.220990479882508</v>
      </c>
      <c r="AB12" s="437">
        <v>1.8262590310242244</v>
      </c>
      <c r="AC12" s="435">
        <v>1.6077809137168757</v>
      </c>
      <c r="AD12" s="436">
        <v>2.1415238068117097</v>
      </c>
      <c r="AE12" s="436">
        <v>1.7828796173464621</v>
      </c>
      <c r="AF12" s="28"/>
    </row>
    <row r="13" spans="1:33" s="3" customFormat="1">
      <c r="A13" s="247" t="s">
        <v>7</v>
      </c>
      <c r="B13" s="436">
        <v>1.9142715903769101</v>
      </c>
      <c r="C13" s="436">
        <v>2.5248217254524827</v>
      </c>
      <c r="D13" s="437">
        <v>2.2682620840705465</v>
      </c>
      <c r="E13" s="435">
        <v>1.9007156494047779</v>
      </c>
      <c r="F13" s="436">
        <v>2.510126597997032</v>
      </c>
      <c r="G13" s="437">
        <v>2.237751203976341</v>
      </c>
      <c r="H13" s="435">
        <v>1.9030433487406666</v>
      </c>
      <c r="I13" s="436">
        <v>2.4847925612528416</v>
      </c>
      <c r="J13" s="437">
        <v>2.2224380392717693</v>
      </c>
      <c r="K13" s="435">
        <v>1.8882209432664865</v>
      </c>
      <c r="L13" s="436">
        <v>2.341005010063637</v>
      </c>
      <c r="M13" s="437">
        <v>2.132257683482055</v>
      </c>
      <c r="N13" s="435">
        <v>1.8812655255428932</v>
      </c>
      <c r="O13" s="436">
        <v>2.3572538868125505</v>
      </c>
      <c r="P13" s="437">
        <v>2.1332761181550812</v>
      </c>
      <c r="Q13" s="435">
        <v>1.8624667020055961</v>
      </c>
      <c r="R13" s="436">
        <v>2.3303667558348891</v>
      </c>
      <c r="S13" s="437">
        <v>2.1088701800526959</v>
      </c>
      <c r="T13" s="436">
        <v>1.8633808177807729</v>
      </c>
      <c r="U13" s="436">
        <v>2.322491536304037</v>
      </c>
      <c r="V13" s="436">
        <v>2.0922323450830671</v>
      </c>
      <c r="W13" s="439">
        <v>1.8555629870205732</v>
      </c>
      <c r="X13" s="440">
        <v>2.3396663541837674</v>
      </c>
      <c r="Y13" s="441">
        <v>2.0916370193296898</v>
      </c>
      <c r="Z13" s="435">
        <v>1.8702201201183741</v>
      </c>
      <c r="AA13" s="436">
        <v>2.237187950993337</v>
      </c>
      <c r="AB13" s="437">
        <v>2.0574255480034349</v>
      </c>
      <c r="AC13" s="435">
        <v>1.8340951683129254</v>
      </c>
      <c r="AD13" s="436">
        <v>2.1701557843913846</v>
      </c>
      <c r="AE13" s="436">
        <v>2.0059001458679697</v>
      </c>
      <c r="AF13" s="28"/>
    </row>
    <row r="14" spans="1:33" s="3" customFormat="1" ht="11.25">
      <c r="A14" s="247" t="s">
        <v>9</v>
      </c>
      <c r="B14" s="436">
        <v>1.824478162461229</v>
      </c>
      <c r="C14" s="436">
        <v>2.1664685970014199</v>
      </c>
      <c r="D14" s="437">
        <v>2.0864860244331274</v>
      </c>
      <c r="E14" s="435">
        <v>1.7930910137725187</v>
      </c>
      <c r="F14" s="436">
        <v>2.1568643342876896</v>
      </c>
      <c r="G14" s="437">
        <v>2.0682086226747143</v>
      </c>
      <c r="H14" s="435">
        <v>1.831909729299068</v>
      </c>
      <c r="I14" s="436">
        <v>2.1822411964660473</v>
      </c>
      <c r="J14" s="437">
        <v>2.0983676490049823</v>
      </c>
      <c r="K14" s="435">
        <v>1.8266936958743478</v>
      </c>
      <c r="L14" s="436">
        <v>2.1286715688160247</v>
      </c>
      <c r="M14" s="437">
        <v>2.0627809927327916</v>
      </c>
      <c r="N14" s="435">
        <v>1.8378127250342633</v>
      </c>
      <c r="O14" s="436">
        <v>2.066925228304425</v>
      </c>
      <c r="P14" s="437">
        <v>2.0185886202722449</v>
      </c>
      <c r="Q14" s="435">
        <v>1.841572675070869</v>
      </c>
      <c r="R14" s="436">
        <v>2.1130816164021922</v>
      </c>
      <c r="S14" s="437">
        <v>2.0530694043086148</v>
      </c>
      <c r="T14" s="436">
        <v>1.9053670461547787</v>
      </c>
      <c r="U14" s="436">
        <v>2.1233257538555699</v>
      </c>
      <c r="V14" s="436">
        <v>2.0777760654494122</v>
      </c>
      <c r="W14" s="439">
        <v>1.9308065309041071</v>
      </c>
      <c r="X14" s="440">
        <v>2.1675358668765461</v>
      </c>
      <c r="Y14" s="441">
        <v>2.1214838095486495</v>
      </c>
      <c r="Z14" s="435">
        <v>1.884199205082508</v>
      </c>
      <c r="AA14" s="436">
        <v>2.1705006227167414</v>
      </c>
      <c r="AB14" s="437">
        <v>2.1130442181812144</v>
      </c>
      <c r="AC14" s="435">
        <v>1.8294768714580905</v>
      </c>
      <c r="AD14" s="436">
        <v>2.1220199527229866</v>
      </c>
      <c r="AE14" s="436">
        <v>2.0582921669084975</v>
      </c>
    </row>
    <row r="15" spans="1:33" s="3" customFormat="1">
      <c r="A15" s="247" t="s">
        <v>3</v>
      </c>
      <c r="B15" s="436">
        <v>2.5062385567463319</v>
      </c>
      <c r="C15" s="436">
        <v>3.4804318649172248</v>
      </c>
      <c r="D15" s="437">
        <v>2.9452572952051939</v>
      </c>
      <c r="E15" s="435">
        <v>2.4285432036836352</v>
      </c>
      <c r="F15" s="436">
        <v>3.2707122028544897</v>
      </c>
      <c r="G15" s="437">
        <v>2.8028609548346393</v>
      </c>
      <c r="H15" s="435">
        <v>2.3902344675690368</v>
      </c>
      <c r="I15" s="436">
        <v>3.1343157378661712</v>
      </c>
      <c r="J15" s="437">
        <v>2.7088180100107282</v>
      </c>
      <c r="K15" s="435">
        <v>2.31104623807922</v>
      </c>
      <c r="L15" s="436">
        <v>3.0162480042662629</v>
      </c>
      <c r="M15" s="437">
        <v>2.5922525758848791</v>
      </c>
      <c r="N15" s="435">
        <v>2.3208899416331907</v>
      </c>
      <c r="O15" s="436">
        <v>3.0473161306326007</v>
      </c>
      <c r="P15" s="437">
        <v>2.6209865698196118</v>
      </c>
      <c r="Q15" s="435">
        <v>2.2861009762900975</v>
      </c>
      <c r="R15" s="436">
        <v>2.9686043695199342</v>
      </c>
      <c r="S15" s="437">
        <v>2.5649900365546272</v>
      </c>
      <c r="T15" s="436">
        <v>2.2084540998098094</v>
      </c>
      <c r="U15" s="436">
        <v>2.8008873570819075</v>
      </c>
      <c r="V15" s="436">
        <v>2.4400156122318442</v>
      </c>
      <c r="W15" s="439">
        <v>2.1863220569780792</v>
      </c>
      <c r="X15" s="440">
        <v>2.6499338850269609</v>
      </c>
      <c r="Y15" s="441">
        <v>2.3695381161110962</v>
      </c>
      <c r="Z15" s="435">
        <v>2.1599067995269157</v>
      </c>
      <c r="AA15" s="436">
        <v>2.5665727136259653</v>
      </c>
      <c r="AB15" s="437">
        <v>2.3280554518757022</v>
      </c>
      <c r="AC15" s="435">
        <v>2.1594909486545775</v>
      </c>
      <c r="AD15" s="436">
        <v>2.5997397851469253</v>
      </c>
      <c r="AE15" s="436">
        <v>2.3442908018237278</v>
      </c>
      <c r="AF15" s="28"/>
    </row>
    <row r="16" spans="1:33" s="3" customFormat="1">
      <c r="A16" s="247" t="s">
        <v>5</v>
      </c>
      <c r="B16" s="436">
        <v>2.2423514438239747</v>
      </c>
      <c r="C16" s="436">
        <v>2.2898531377787901</v>
      </c>
      <c r="D16" s="437">
        <v>2.2633539682594792</v>
      </c>
      <c r="E16" s="435">
        <v>2.223407101632076</v>
      </c>
      <c r="F16" s="436">
        <v>2.2782436563486628</v>
      </c>
      <c r="G16" s="437">
        <v>2.2471341216606917</v>
      </c>
      <c r="H16" s="435">
        <v>2.1958044002156587</v>
      </c>
      <c r="I16" s="436">
        <v>2.301545717122484</v>
      </c>
      <c r="J16" s="437">
        <v>2.2400561689525831</v>
      </c>
      <c r="K16" s="435">
        <v>2.1843849514016953</v>
      </c>
      <c r="L16" s="436">
        <v>2.2312562440463743</v>
      </c>
      <c r="M16" s="437">
        <v>2.2037140834126183</v>
      </c>
      <c r="N16" s="435">
        <v>2.1940066823065405</v>
      </c>
      <c r="O16" s="436">
        <v>2.1073023972692204</v>
      </c>
      <c r="P16" s="437">
        <v>2.1582709671167564</v>
      </c>
      <c r="Q16" s="435">
        <v>2.2055709849009952</v>
      </c>
      <c r="R16" s="436">
        <v>2.0735598675469706</v>
      </c>
      <c r="S16" s="437">
        <v>2.1513239766734564</v>
      </c>
      <c r="T16" s="436">
        <v>2.1438953511491299</v>
      </c>
      <c r="U16" s="436">
        <v>2.0252347589159734</v>
      </c>
      <c r="V16" s="436">
        <v>2.0969836105305779</v>
      </c>
      <c r="W16" s="439">
        <v>2.1390657714028674</v>
      </c>
      <c r="X16" s="440">
        <v>2.015471284232917</v>
      </c>
      <c r="Y16" s="441">
        <v>2.0913192887269885</v>
      </c>
      <c r="Z16" s="435">
        <v>2.1119934474718254</v>
      </c>
      <c r="AA16" s="436">
        <v>2.0042024187554897</v>
      </c>
      <c r="AB16" s="437">
        <v>2.0716072154840277</v>
      </c>
      <c r="AC16" s="435">
        <v>2.126639665494515</v>
      </c>
      <c r="AD16" s="436">
        <v>1.9804577488664772</v>
      </c>
      <c r="AE16" s="436">
        <v>2.0677481333090513</v>
      </c>
      <c r="AF16" s="28"/>
    </row>
    <row r="17" spans="1:32" s="3" customFormat="1">
      <c r="A17" s="248" t="s">
        <v>10</v>
      </c>
      <c r="B17" s="436">
        <v>1.6304727491719362</v>
      </c>
      <c r="C17" s="436">
        <v>1.7773000655034836</v>
      </c>
      <c r="D17" s="437">
        <v>1.683291204318581</v>
      </c>
      <c r="E17" s="435">
        <v>1.6000752770442037</v>
      </c>
      <c r="F17" s="436">
        <v>1.7739706590003332</v>
      </c>
      <c r="G17" s="437">
        <v>1.6580466034592682</v>
      </c>
      <c r="H17" s="435">
        <v>1.5871788561584643</v>
      </c>
      <c r="I17" s="436">
        <v>1.8150706027293404</v>
      </c>
      <c r="J17" s="437">
        <v>1.6614147401241786</v>
      </c>
      <c r="K17" s="435">
        <v>1.5596201633903775</v>
      </c>
      <c r="L17" s="436">
        <v>1.8415395360003493</v>
      </c>
      <c r="M17" s="437">
        <v>1.6531053124852995</v>
      </c>
      <c r="N17" s="435">
        <v>1.5414995906199485</v>
      </c>
      <c r="O17" s="436">
        <v>1.8048795186773672</v>
      </c>
      <c r="P17" s="437">
        <v>1.6318913720177461</v>
      </c>
      <c r="Q17" s="435">
        <v>1.5430323603349718</v>
      </c>
      <c r="R17" s="436">
        <v>1.7742964868526991</v>
      </c>
      <c r="S17" s="437">
        <v>1.624473989038917</v>
      </c>
      <c r="T17" s="436">
        <v>1.5559175586802785</v>
      </c>
      <c r="U17" s="436">
        <v>1.6875679666377341</v>
      </c>
      <c r="V17" s="436">
        <v>1.6027211656463478</v>
      </c>
      <c r="W17" s="439">
        <v>1.5908261222282314</v>
      </c>
      <c r="X17" s="440">
        <v>1.7262496950669792</v>
      </c>
      <c r="Y17" s="441">
        <v>1.6378046043408994</v>
      </c>
      <c r="Z17" s="435">
        <v>1.5613082136552836</v>
      </c>
      <c r="AA17" s="436">
        <v>1.6757714237799766</v>
      </c>
      <c r="AB17" s="437">
        <v>1.6004567028491949</v>
      </c>
      <c r="AC17" s="435">
        <v>1.5386477167233985</v>
      </c>
      <c r="AD17" s="436">
        <v>1.6668609207644234</v>
      </c>
      <c r="AE17" s="436">
        <v>1.5841408372371601</v>
      </c>
      <c r="AF17" s="28"/>
    </row>
    <row r="18" spans="1:32" s="3" customFormat="1" ht="11.25">
      <c r="A18" s="875" t="s">
        <v>101</v>
      </c>
      <c r="B18" s="873">
        <v>2.0746214908641125</v>
      </c>
      <c r="C18" s="447">
        <v>2.2530145569500446</v>
      </c>
      <c r="D18" s="448">
        <v>2.1553780763693702</v>
      </c>
      <c r="E18" s="446">
        <v>2.0582072509277762</v>
      </c>
      <c r="F18" s="447">
        <v>2.2364645848711446</v>
      </c>
      <c r="G18" s="448">
        <v>2.1340911264430629</v>
      </c>
      <c r="H18" s="446">
        <v>2.0036249975993394</v>
      </c>
      <c r="I18" s="447">
        <v>2.2517673930719435</v>
      </c>
      <c r="J18" s="448">
        <v>2.1118549821461929</v>
      </c>
      <c r="K18" s="446">
        <v>2.0459758147283247</v>
      </c>
      <c r="L18" s="447">
        <v>2.2394493397446849</v>
      </c>
      <c r="M18" s="448">
        <v>2.1327054536900012</v>
      </c>
      <c r="N18" s="446">
        <v>1.9921131854074694</v>
      </c>
      <c r="O18" s="447">
        <v>2.2781077096625939</v>
      </c>
      <c r="P18" s="448">
        <v>2.119725155465598</v>
      </c>
      <c r="Q18" s="446">
        <v>1.9297906035544607</v>
      </c>
      <c r="R18" s="447">
        <v>2.2277121939258064</v>
      </c>
      <c r="S18" s="448">
        <v>2.0655519195466518</v>
      </c>
      <c r="T18" s="447">
        <v>1.9157011359555447</v>
      </c>
      <c r="U18" s="447">
        <v>2.2191775227671826</v>
      </c>
      <c r="V18" s="447">
        <v>2.0515067734970773</v>
      </c>
      <c r="W18" s="449">
        <v>1.9539878165717186</v>
      </c>
      <c r="X18" s="450">
        <v>2.1660440995140351</v>
      </c>
      <c r="Y18" s="451">
        <v>2.0467540296992004</v>
      </c>
      <c r="Z18" s="446">
        <v>1.9481483185352164</v>
      </c>
      <c r="AA18" s="447">
        <v>2.0471448098864617</v>
      </c>
      <c r="AB18" s="448">
        <v>1.9928871295117307</v>
      </c>
      <c r="AC18" s="446">
        <v>1.8779254294238121</v>
      </c>
      <c r="AD18" s="447">
        <v>1.9845258125684373</v>
      </c>
      <c r="AE18" s="447">
        <v>1.9256511799198401</v>
      </c>
    </row>
    <row r="19" spans="1:32" s="3" customFormat="1" ht="11.25">
      <c r="Z19" s="46"/>
      <c r="AA19" s="46"/>
      <c r="AB19" s="46"/>
    </row>
    <row r="20" spans="1:32" s="3" customFormat="1" ht="12.75" customHeight="1">
      <c r="A20" s="374" t="s">
        <v>405</v>
      </c>
      <c r="O20" s="29"/>
      <c r="P20" s="29"/>
      <c r="T20" s="29"/>
      <c r="U20" s="29"/>
      <c r="Y20" s="29"/>
      <c r="Z20" s="48"/>
      <c r="AA20" s="47"/>
      <c r="AB20" s="47"/>
    </row>
    <row r="21" spans="1:32" s="3" customFormat="1" ht="13.5" customHeight="1">
      <c r="A21" s="50" t="s">
        <v>163</v>
      </c>
    </row>
    <row r="22" spans="1:32" s="3" customFormat="1" ht="11.25">
      <c r="A22" s="81" t="s">
        <v>206</v>
      </c>
    </row>
    <row r="23" spans="1:32" s="3" customFormat="1" ht="11.25">
      <c r="A23" s="80"/>
    </row>
    <row r="24" spans="1:32" s="3" customFormat="1">
      <c r="A24" s="3" t="s">
        <v>296</v>
      </c>
      <c r="N24" s="806"/>
      <c r="O24" s="806"/>
      <c r="P24" s="806"/>
      <c r="Q24" s="806"/>
      <c r="R24" s="806"/>
      <c r="S24" s="250"/>
      <c r="T24" s="251"/>
      <c r="U24" s="251"/>
      <c r="V24" s="251"/>
      <c r="W24" s="251"/>
      <c r="X24" s="251"/>
      <c r="Y24" s="252"/>
    </row>
    <row r="25" spans="1:32" s="3" customFormat="1" ht="11.25">
      <c r="A25" s="375" t="s">
        <v>448</v>
      </c>
      <c r="N25" s="80"/>
      <c r="O25" s="80"/>
      <c r="P25" s="80"/>
      <c r="Q25" s="80"/>
      <c r="R25" s="80"/>
      <c r="S25" s="80"/>
    </row>
    <row r="26" spans="1:32" s="3" customFormat="1" ht="11.25">
      <c r="A26" s="375"/>
    </row>
    <row r="27" spans="1:32" s="3" customFormat="1" ht="11.25">
      <c r="AA27" s="246"/>
      <c r="AB27" s="246"/>
      <c r="AC27" s="246"/>
    </row>
    <row r="28" spans="1:32" s="3" customFormat="1" ht="11.25">
      <c r="AA28" s="246"/>
      <c r="AB28" s="246"/>
      <c r="AC28" s="246"/>
    </row>
    <row r="29" spans="1:32" s="3" customFormat="1" ht="11.25">
      <c r="AA29" s="246"/>
      <c r="AB29" s="246"/>
      <c r="AC29" s="246"/>
    </row>
    <row r="30" spans="1:32" s="3" customFormat="1" ht="11.25">
      <c r="AA30" s="246"/>
      <c r="AB30" s="246"/>
      <c r="AC30" s="246"/>
    </row>
    <row r="31" spans="1:32" s="3" customFormat="1" ht="11.25">
      <c r="AA31" s="246"/>
      <c r="AB31" s="246"/>
      <c r="AC31" s="246"/>
    </row>
    <row r="32" spans="1:32" s="3" customFormat="1" ht="11.25">
      <c r="AA32" s="246"/>
      <c r="AB32" s="246"/>
      <c r="AC32" s="246"/>
    </row>
    <row r="33" spans="14:31" s="3" customFormat="1"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246"/>
      <c r="AB33" s="246"/>
      <c r="AC33" s="246"/>
    </row>
    <row r="34" spans="14:31" s="3" customFormat="1"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246"/>
      <c r="AB34" s="246"/>
      <c r="AC34" s="246"/>
    </row>
    <row r="35" spans="14:31" s="3" customFormat="1"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246"/>
      <c r="AB35" s="246"/>
      <c r="AC35" s="246"/>
    </row>
    <row r="36" spans="14:31" s="3" customFormat="1"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246"/>
      <c r="AB36" s="246"/>
      <c r="AC36" s="246"/>
      <c r="AD36" s="246"/>
      <c r="AE36" s="246"/>
    </row>
    <row r="37" spans="14:31" s="3" customFormat="1"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246"/>
      <c r="AB37" s="246"/>
      <c r="AC37" s="246"/>
      <c r="AD37" s="246"/>
      <c r="AE37" s="246"/>
    </row>
    <row r="38" spans="14:31" s="3" customFormat="1"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246"/>
      <c r="AB38" s="246"/>
      <c r="AC38" s="246"/>
      <c r="AD38" s="246"/>
      <c r="AE38" s="246"/>
    </row>
    <row r="39" spans="14:31" s="3" customFormat="1"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246"/>
      <c r="AB39" s="246"/>
      <c r="AC39" s="246"/>
      <c r="AD39" s="246"/>
      <c r="AE39" s="246"/>
    </row>
    <row r="40" spans="14:31" s="3" customFormat="1"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246"/>
      <c r="AB40" s="246"/>
      <c r="AC40" s="246"/>
      <c r="AD40" s="246"/>
      <c r="AE40" s="246"/>
    </row>
    <row r="41" spans="14:31" s="3" customFormat="1"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C41" s="246"/>
      <c r="AD41" s="246"/>
      <c r="AE41" s="246"/>
    </row>
    <row r="42" spans="14:31" s="3" customFormat="1"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C42" s="246"/>
      <c r="AD42" s="246"/>
      <c r="AE42" s="246"/>
    </row>
    <row r="43" spans="14:31" s="3" customFormat="1" ht="11.25">
      <c r="AC43" s="246"/>
      <c r="AD43" s="246"/>
      <c r="AE43" s="246"/>
    </row>
    <row r="44" spans="14:31" s="3" customFormat="1" ht="11.25">
      <c r="AC44" s="246"/>
      <c r="AD44" s="246"/>
      <c r="AE44" s="246"/>
    </row>
    <row r="45" spans="14:31" s="3" customFormat="1" ht="11.25">
      <c r="AC45" s="246"/>
      <c r="AD45" s="246"/>
      <c r="AE45" s="246"/>
    </row>
    <row r="46" spans="14:31" s="3" customFormat="1" ht="11.25">
      <c r="AC46" s="246"/>
      <c r="AD46" s="246"/>
      <c r="AE46" s="246"/>
    </row>
    <row r="47" spans="14:31" s="3" customFormat="1" ht="11.25">
      <c r="AC47" s="246"/>
      <c r="AD47" s="246"/>
      <c r="AE47" s="246"/>
    </row>
    <row r="48" spans="14:31" s="3" customFormat="1" ht="11.25">
      <c r="AC48" s="246"/>
      <c r="AD48" s="246"/>
      <c r="AE48" s="246"/>
    </row>
    <row r="49" spans="29:31" s="3" customFormat="1" ht="11.25">
      <c r="AC49" s="246"/>
      <c r="AD49" s="246"/>
      <c r="AE49" s="246"/>
    </row>
    <row r="50" spans="29:31" s="3" customFormat="1" ht="11.25">
      <c r="AC50" s="246"/>
      <c r="AD50" s="246"/>
      <c r="AE50" s="246"/>
    </row>
    <row r="51" spans="29:31">
      <c r="AC51" s="246"/>
      <c r="AD51" s="246"/>
      <c r="AE51" s="246"/>
    </row>
    <row r="52" spans="29:31">
      <c r="AC52" s="246"/>
      <c r="AD52" s="246"/>
      <c r="AE52" s="246"/>
    </row>
  </sheetData>
  <mergeCells count="2">
    <mergeCell ref="N24:R24"/>
    <mergeCell ref="A3:A4"/>
  </mergeCells>
  <phoneticPr fontId="16" type="noConversion"/>
  <hyperlinks>
    <hyperlink ref="A20" r:id="rId1"/>
    <hyperlink ref="A25" r:id="rId2" display=" info-tour@bfs.admin.ch"/>
  </hyperlinks>
  <pageMargins left="0.78740157499999996" right="0.78740157499999996" top="0.984251969" bottom="0.984251969" header="0.4921259845" footer="0.4921259845"/>
  <pageSetup paperSize="9" orientation="portrait" r:id="rId3"/>
  <headerFooter alignWithMargins="0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showGridLines="0" zoomScaleNormal="100" workbookViewId="0">
      <selection activeCell="B5" sqref="B5"/>
    </sheetView>
  </sheetViews>
  <sheetFormatPr baseColWidth="10" defaultColWidth="11.42578125" defaultRowHeight="12.75"/>
  <cols>
    <col min="1" max="1" width="28.7109375" style="5" customWidth="1"/>
    <col min="2" max="8" width="12.140625" style="5" customWidth="1"/>
    <col min="9" max="16384" width="11.42578125" style="5"/>
  </cols>
  <sheetData>
    <row r="1" spans="1:10" s="78" customFormat="1" ht="12.75" customHeight="1">
      <c r="A1" s="78" t="s">
        <v>266</v>
      </c>
      <c r="H1" s="187" t="s">
        <v>223</v>
      </c>
    </row>
    <row r="2" spans="1:10" s="78" customFormat="1" ht="12">
      <c r="A2" s="224"/>
    </row>
    <row r="3" spans="1:10" s="3" customFormat="1" ht="13.5" customHeight="1">
      <c r="A3" s="877" t="s">
        <v>0</v>
      </c>
      <c r="B3" s="854" t="s">
        <v>43</v>
      </c>
      <c r="C3" s="855"/>
      <c r="D3" s="855"/>
      <c r="E3" s="855"/>
      <c r="F3" s="855"/>
      <c r="G3" s="855"/>
      <c r="H3" s="855"/>
    </row>
    <row r="4" spans="1:10" s="3" customFormat="1" ht="22.5">
      <c r="A4" s="862"/>
      <c r="B4" s="856">
        <v>2014</v>
      </c>
      <c r="C4" s="856">
        <v>2015</v>
      </c>
      <c r="D4" s="856">
        <v>2016</v>
      </c>
      <c r="E4" s="856">
        <v>2017</v>
      </c>
      <c r="F4" s="856">
        <v>2018</v>
      </c>
      <c r="G4" s="857" t="s">
        <v>203</v>
      </c>
      <c r="H4" s="858" t="s">
        <v>197</v>
      </c>
    </row>
    <row r="5" spans="1:10" s="3" customFormat="1" ht="12.95" customHeight="1">
      <c r="A5" s="257" t="s">
        <v>1</v>
      </c>
      <c r="B5" s="483">
        <v>52.002140148131005</v>
      </c>
      <c r="C5" s="483">
        <v>51.526346723816793</v>
      </c>
      <c r="D5" s="483">
        <v>51.334404937356304</v>
      </c>
      <c r="E5" s="483">
        <v>52.941658418786396</v>
      </c>
      <c r="F5" s="483">
        <v>54.517986104001807</v>
      </c>
      <c r="G5" s="483">
        <v>48.815257288210098</v>
      </c>
      <c r="H5" s="483">
        <v>59.5557952375</v>
      </c>
    </row>
    <row r="6" spans="1:10" s="3" customFormat="1" ht="11.25">
      <c r="A6" s="253" t="s">
        <v>2</v>
      </c>
      <c r="B6" s="464">
        <v>48.924593066929098</v>
      </c>
      <c r="C6" s="464">
        <v>46.740501706215795</v>
      </c>
      <c r="D6" s="464">
        <v>46.150632885426205</v>
      </c>
      <c r="E6" s="464">
        <v>47.206381878036503</v>
      </c>
      <c r="F6" s="464">
        <v>49.708618224273501</v>
      </c>
      <c r="G6" s="464">
        <v>52.211311661192603</v>
      </c>
      <c r="H6" s="464">
        <v>46.853748253121005</v>
      </c>
      <c r="I6" s="353"/>
      <c r="J6" s="353"/>
    </row>
    <row r="7" spans="1:10" s="3" customFormat="1" ht="11.25">
      <c r="A7" s="253" t="s">
        <v>4</v>
      </c>
      <c r="B7" s="464">
        <v>38.947150549144901</v>
      </c>
      <c r="C7" s="464">
        <v>37.308625996538098</v>
      </c>
      <c r="D7" s="464">
        <v>38.895029520486304</v>
      </c>
      <c r="E7" s="464">
        <v>39.7191921373798</v>
      </c>
      <c r="F7" s="464">
        <v>41.417596579771896</v>
      </c>
      <c r="G7" s="464">
        <v>34.559326611749903</v>
      </c>
      <c r="H7" s="464">
        <v>47.345777578147803</v>
      </c>
      <c r="I7" s="353"/>
      <c r="J7" s="353"/>
    </row>
    <row r="8" spans="1:10" s="3" customFormat="1" ht="11.25">
      <c r="A8" s="253" t="s">
        <v>6</v>
      </c>
      <c r="B8" s="464">
        <v>63.463416890815708</v>
      </c>
      <c r="C8" s="464">
        <v>63.307971446091301</v>
      </c>
      <c r="D8" s="464">
        <v>63.040473392804195</v>
      </c>
      <c r="E8" s="464">
        <v>64.6146864553575</v>
      </c>
      <c r="F8" s="464">
        <v>65.747730940767497</v>
      </c>
      <c r="G8" s="464">
        <v>58.309013940361901</v>
      </c>
      <c r="H8" s="464">
        <v>73.132548842929907</v>
      </c>
      <c r="I8" s="353"/>
      <c r="J8" s="353"/>
    </row>
    <row r="9" spans="1:10" s="3" customFormat="1" ht="11.25">
      <c r="A9" s="254" t="s">
        <v>69</v>
      </c>
      <c r="B9" s="464">
        <v>48.6026827769766</v>
      </c>
      <c r="C9" s="464">
        <v>50.639027413339797</v>
      </c>
      <c r="D9" s="464">
        <v>49.359631651378599</v>
      </c>
      <c r="E9" s="464">
        <v>50.569376240969</v>
      </c>
      <c r="F9" s="464">
        <v>52.679291778252804</v>
      </c>
      <c r="G9" s="464">
        <v>42.220547189758399</v>
      </c>
      <c r="H9" s="464">
        <v>61.723813407094795</v>
      </c>
      <c r="I9" s="353"/>
      <c r="J9" s="353"/>
    </row>
    <row r="10" spans="1:10" s="3" customFormat="1" ht="11.25">
      <c r="A10" s="253" t="s">
        <v>8</v>
      </c>
      <c r="B10" s="464">
        <v>58.034082334630696</v>
      </c>
      <c r="C10" s="464">
        <v>57.282855112042199</v>
      </c>
      <c r="D10" s="464">
        <v>56.627397175332803</v>
      </c>
      <c r="E10" s="464">
        <v>56.875401121164906</v>
      </c>
      <c r="F10" s="464">
        <v>58.280064508688497</v>
      </c>
      <c r="G10" s="464">
        <v>54.646673071777599</v>
      </c>
      <c r="H10" s="464">
        <v>61.5066863423665</v>
      </c>
      <c r="I10" s="353"/>
      <c r="J10" s="353"/>
    </row>
    <row r="11" spans="1:10" s="3" customFormat="1" ht="11.25">
      <c r="A11" s="253" t="s">
        <v>63</v>
      </c>
      <c r="B11" s="464">
        <v>54.147927428013496</v>
      </c>
      <c r="C11" s="464">
        <v>54.198852732363598</v>
      </c>
      <c r="D11" s="464">
        <v>53.133944995927898</v>
      </c>
      <c r="E11" s="464">
        <v>55.719609735622697</v>
      </c>
      <c r="F11" s="464">
        <v>57.452892622059601</v>
      </c>
      <c r="G11" s="464">
        <v>47.919441678753699</v>
      </c>
      <c r="H11" s="464">
        <v>65.468783810671098</v>
      </c>
      <c r="I11" s="353"/>
      <c r="J11" s="353"/>
    </row>
    <row r="12" spans="1:10" s="3" customFormat="1" ht="11.25">
      <c r="A12" s="253" t="s">
        <v>62</v>
      </c>
      <c r="B12" s="464">
        <v>39.2898110637231</v>
      </c>
      <c r="C12" s="464">
        <v>38.363855281718202</v>
      </c>
      <c r="D12" s="464">
        <v>38.373141312482701</v>
      </c>
      <c r="E12" s="464">
        <v>40.019143223657402</v>
      </c>
      <c r="F12" s="464">
        <v>41.790901192363599</v>
      </c>
      <c r="G12" s="464">
        <v>35.997112600886197</v>
      </c>
      <c r="H12" s="464">
        <v>47.951973823409297</v>
      </c>
      <c r="I12" s="353"/>
      <c r="J12" s="353"/>
    </row>
    <row r="13" spans="1:10" s="3" customFormat="1" ht="11.25">
      <c r="A13" s="253" t="s">
        <v>7</v>
      </c>
      <c r="B13" s="464">
        <v>53.502010723860607</v>
      </c>
      <c r="C13" s="464">
        <v>52.4748378811598</v>
      </c>
      <c r="D13" s="464">
        <v>52.519008175299497</v>
      </c>
      <c r="E13" s="464">
        <v>53.022944253597103</v>
      </c>
      <c r="F13" s="464">
        <v>53.871245482327502</v>
      </c>
      <c r="G13" s="464">
        <v>46.542340382277295</v>
      </c>
      <c r="H13" s="464">
        <v>60.639046401730901</v>
      </c>
      <c r="I13" s="353"/>
      <c r="J13" s="353"/>
    </row>
    <row r="14" spans="1:10" s="3" customFormat="1" ht="11.25">
      <c r="A14" s="253" t="s">
        <v>9</v>
      </c>
      <c r="B14" s="464">
        <v>65.12640071167381</v>
      </c>
      <c r="C14" s="464">
        <v>64.648515072554005</v>
      </c>
      <c r="D14" s="464">
        <v>63.524881835569403</v>
      </c>
      <c r="E14" s="464">
        <v>66.2762974027289</v>
      </c>
      <c r="F14" s="464">
        <v>67.245820011516102</v>
      </c>
      <c r="G14" s="464">
        <v>60.904554661317299</v>
      </c>
      <c r="H14" s="464">
        <v>72.472602427113102</v>
      </c>
      <c r="I14" s="353"/>
      <c r="J14" s="353"/>
    </row>
    <row r="15" spans="1:10" s="3" customFormat="1" ht="11.25">
      <c r="A15" s="253" t="s">
        <v>3</v>
      </c>
      <c r="B15" s="464">
        <v>47.824160451756697</v>
      </c>
      <c r="C15" s="464">
        <v>47.305330092000503</v>
      </c>
      <c r="D15" s="464">
        <v>47.082487612945997</v>
      </c>
      <c r="E15" s="464">
        <v>49.032388539025902</v>
      </c>
      <c r="F15" s="464">
        <v>52.214082250311598</v>
      </c>
      <c r="G15" s="464">
        <v>52.918482317766504</v>
      </c>
      <c r="H15" s="464">
        <v>50.657929666464298</v>
      </c>
      <c r="I15" s="353"/>
      <c r="J15" s="353"/>
    </row>
    <row r="16" spans="1:10" s="3" customFormat="1" ht="11.25">
      <c r="A16" s="253" t="s">
        <v>5</v>
      </c>
      <c r="B16" s="464">
        <v>47.739602970803602</v>
      </c>
      <c r="C16" s="464">
        <v>46.229689321832602</v>
      </c>
      <c r="D16" s="464">
        <v>48.735232694189499</v>
      </c>
      <c r="E16" s="464">
        <v>52.002663313918397</v>
      </c>
      <c r="F16" s="464">
        <v>49.074464875702198</v>
      </c>
      <c r="G16" s="464">
        <v>33.649073940730801</v>
      </c>
      <c r="H16" s="464">
        <v>60.488211768900001</v>
      </c>
      <c r="I16" s="353"/>
      <c r="J16" s="353"/>
    </row>
    <row r="17" spans="1:10" s="3" customFormat="1" ht="11.25">
      <c r="A17" s="253" t="s">
        <v>10</v>
      </c>
      <c r="B17" s="464">
        <v>41.521452906763699</v>
      </c>
      <c r="C17" s="464">
        <v>39.857116805938396</v>
      </c>
      <c r="D17" s="464">
        <v>40.6986310038602</v>
      </c>
      <c r="E17" s="464">
        <v>41.174988295360698</v>
      </c>
      <c r="F17" s="464">
        <v>42.3543607373634</v>
      </c>
      <c r="G17" s="464">
        <v>34.281484773326497</v>
      </c>
      <c r="H17" s="464">
        <v>49.575843845989795</v>
      </c>
      <c r="I17" s="353"/>
      <c r="J17" s="353"/>
    </row>
    <row r="18" spans="1:10" s="3" customFormat="1" ht="11.25">
      <c r="A18" s="255" t="s">
        <v>101</v>
      </c>
      <c r="B18" s="466">
        <v>46.828716264864703</v>
      </c>
      <c r="C18" s="466">
        <v>47.343816231373701</v>
      </c>
      <c r="D18" s="466">
        <v>44.821811678689102</v>
      </c>
      <c r="E18" s="466">
        <v>44.763085301089603</v>
      </c>
      <c r="F18" s="466">
        <v>45.117622990387005</v>
      </c>
      <c r="G18" s="466">
        <v>40.258211203602897</v>
      </c>
      <c r="H18" s="466">
        <v>49.953920526105399</v>
      </c>
      <c r="I18" s="353"/>
      <c r="J18" s="353"/>
    </row>
    <row r="19" spans="1:10" s="3" customFormat="1" ht="11.25"/>
    <row r="20" spans="1:10" s="3" customFormat="1" ht="12.75" customHeight="1">
      <c r="A20" s="7" t="s">
        <v>67</v>
      </c>
      <c r="B20" s="7"/>
      <c r="C20" s="7"/>
      <c r="D20" s="7"/>
      <c r="E20" s="7"/>
      <c r="F20" s="7"/>
    </row>
    <row r="21" spans="1:10" s="3" customFormat="1" ht="24.75" customHeight="1">
      <c r="A21" s="807" t="s">
        <v>68</v>
      </c>
      <c r="B21" s="807"/>
      <c r="C21" s="807"/>
      <c r="D21" s="807"/>
      <c r="E21" s="807"/>
      <c r="F21" s="807"/>
      <c r="G21" s="807"/>
      <c r="H21" s="807"/>
    </row>
    <row r="22" spans="1:10" s="3" customFormat="1" ht="11.25">
      <c r="A22" s="9" t="s">
        <v>204</v>
      </c>
      <c r="B22" s="9"/>
      <c r="C22" s="9"/>
      <c r="D22" s="9"/>
      <c r="E22" s="9"/>
      <c r="F22" s="9"/>
    </row>
    <row r="23" spans="1:10" s="3" customFormat="1" ht="11.25">
      <c r="A23" s="9" t="s">
        <v>205</v>
      </c>
      <c r="B23" s="9"/>
      <c r="C23" s="9"/>
      <c r="D23" s="9"/>
      <c r="E23" s="9"/>
      <c r="F23" s="9"/>
    </row>
    <row r="24" spans="1:10" s="3" customFormat="1" ht="11.25"/>
    <row r="25" spans="1:10" s="3" customFormat="1" ht="11.25">
      <c r="A25" s="374" t="s">
        <v>405</v>
      </c>
    </row>
    <row r="26" spans="1:10" s="3" customFormat="1" ht="11.25">
      <c r="A26" s="50" t="s">
        <v>163</v>
      </c>
    </row>
    <row r="27" spans="1:10" s="3" customFormat="1" ht="11.25">
      <c r="A27" s="81" t="s">
        <v>206</v>
      </c>
    </row>
    <row r="28" spans="1:10" s="3" customFormat="1" ht="11.25">
      <c r="A28" s="80"/>
    </row>
    <row r="29" spans="1:10" s="3" customFormat="1" ht="11.25">
      <c r="A29" s="3" t="s">
        <v>296</v>
      </c>
      <c r="B29" s="131"/>
    </row>
    <row r="30" spans="1:10" s="3" customFormat="1" ht="11.25">
      <c r="A30" s="375" t="s">
        <v>448</v>
      </c>
    </row>
    <row r="31" spans="1:10" s="3" customFormat="1" ht="11.25"/>
    <row r="32" spans="1:10" s="3" customFormat="1" ht="11.25"/>
    <row r="33" s="3" customFormat="1" ht="11.25"/>
    <row r="34" s="3" customFormat="1" ht="11.25"/>
    <row r="35" s="3" customFormat="1" ht="11.25"/>
    <row r="36" s="3" customFormat="1" ht="11.25"/>
    <row r="37" s="3" customFormat="1" ht="11.25"/>
    <row r="38" s="3" customFormat="1" ht="11.25"/>
    <row r="39" s="3" customFormat="1" ht="11.25"/>
    <row r="40" s="3" customFormat="1" ht="11.25"/>
    <row r="41" s="3" customFormat="1" ht="11.25"/>
    <row r="42" s="3" customFormat="1" ht="11.25"/>
    <row r="43" s="3" customFormat="1" ht="11.25"/>
    <row r="44" s="3" customFormat="1" ht="11.25"/>
    <row r="45" s="3" customFormat="1" ht="11.25"/>
    <row r="46" s="3" customFormat="1" ht="11.25"/>
    <row r="47" s="3" customFormat="1" ht="11.25"/>
    <row r="48" s="3" customFormat="1" ht="11.25"/>
  </sheetData>
  <sortState ref="I6:L20">
    <sortCondition ref="I6"/>
  </sortState>
  <mergeCells count="3">
    <mergeCell ref="B3:H3"/>
    <mergeCell ref="A21:H21"/>
    <mergeCell ref="A3:A4"/>
  </mergeCells>
  <phoneticPr fontId="16" type="noConversion"/>
  <hyperlinks>
    <hyperlink ref="A25" r:id="rId1"/>
    <hyperlink ref="A30" r:id="rId2" display=" info-tour@bfs.admin.ch"/>
  </hyperlinks>
  <pageMargins left="0.78740157499999996" right="0.78740157499999996" top="0.984251969" bottom="0.984251969" header="0.4921259845" footer="0.4921259845"/>
  <pageSetup paperSize="9" scale="58" orientation="landscape" r:id="rId3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workbookViewId="0">
      <selection activeCell="B5" sqref="B5"/>
    </sheetView>
  </sheetViews>
  <sheetFormatPr baseColWidth="10" defaultColWidth="11.42578125" defaultRowHeight="12.75"/>
  <cols>
    <col min="1" max="1" width="11.42578125" style="13"/>
    <col min="2" max="2" width="13.140625" style="13" customWidth="1"/>
    <col min="3" max="3" width="12.42578125" style="13" customWidth="1"/>
    <col min="4" max="5" width="12.5703125" style="13" customWidth="1"/>
    <col min="6" max="6" width="13.42578125" style="13" customWidth="1"/>
    <col min="7" max="7" width="13.5703125" style="13" customWidth="1"/>
    <col min="8" max="8" width="11.5703125" style="13" bestFit="1" customWidth="1"/>
    <col min="9" max="9" width="12.140625" style="13" customWidth="1"/>
    <col min="10" max="10" width="13" style="13" customWidth="1"/>
    <col min="11" max="16384" width="11.42578125" style="13"/>
  </cols>
  <sheetData>
    <row r="1" spans="1:11" s="123" customFormat="1" ht="12">
      <c r="A1" s="123" t="s">
        <v>420</v>
      </c>
      <c r="J1" s="265" t="s">
        <v>226</v>
      </c>
    </row>
    <row r="2" spans="1:11" s="123" customFormat="1" ht="12">
      <c r="A2" s="256"/>
      <c r="K2" s="124"/>
    </row>
    <row r="3" spans="1:11" s="15" customFormat="1" ht="12.75" customHeight="1">
      <c r="A3" s="860" t="s">
        <v>55</v>
      </c>
      <c r="B3" s="784">
        <v>2017</v>
      </c>
      <c r="C3" s="785"/>
      <c r="D3" s="785"/>
      <c r="E3" s="784">
        <v>2018</v>
      </c>
      <c r="F3" s="785"/>
      <c r="G3" s="785"/>
      <c r="H3" s="784" t="s">
        <v>202</v>
      </c>
      <c r="I3" s="785"/>
      <c r="J3" s="786"/>
    </row>
    <row r="4" spans="1:11" s="15" customFormat="1" ht="12.75" customHeight="1">
      <c r="A4" s="861"/>
      <c r="B4" s="190" t="s">
        <v>21</v>
      </c>
      <c r="C4" s="190" t="s">
        <v>140</v>
      </c>
      <c r="D4" s="190" t="s">
        <v>141</v>
      </c>
      <c r="E4" s="190" t="s">
        <v>21</v>
      </c>
      <c r="F4" s="190" t="s">
        <v>140</v>
      </c>
      <c r="G4" s="190" t="s">
        <v>141</v>
      </c>
      <c r="H4" s="190" t="s">
        <v>21</v>
      </c>
      <c r="I4" s="190" t="s">
        <v>140</v>
      </c>
      <c r="J4" s="191" t="s">
        <v>141</v>
      </c>
    </row>
    <row r="5" spans="1:11" s="15" customFormat="1" ht="11.25">
      <c r="A5" s="14" t="s">
        <v>82</v>
      </c>
      <c r="B5" s="494">
        <v>1969908195</v>
      </c>
      <c r="C5" s="494">
        <v>967144822</v>
      </c>
      <c r="D5" s="494">
        <v>1002763373</v>
      </c>
      <c r="E5" s="494">
        <v>2017347638</v>
      </c>
      <c r="F5" s="494">
        <v>987957819</v>
      </c>
      <c r="G5" s="494">
        <v>1029389819</v>
      </c>
      <c r="H5" s="496">
        <f>((E5-B5)/B5)*100</f>
        <v>2.4082057793561287</v>
      </c>
      <c r="I5" s="496">
        <f t="shared" ref="I5:I10" si="0">((F5-C5)/C5)*100</f>
        <v>2.1520041804039147</v>
      </c>
      <c r="J5" s="496">
        <f t="shared" ref="J5:J10" si="1">((G5-D5)/D5)*100</f>
        <v>2.6553069963396041</v>
      </c>
      <c r="K5" s="103"/>
    </row>
    <row r="6" spans="1:11" s="15" customFormat="1" ht="11.25">
      <c r="A6" s="14" t="s">
        <v>30</v>
      </c>
      <c r="B6" s="494">
        <v>288759266</v>
      </c>
      <c r="C6" s="494">
        <v>220106409</v>
      </c>
      <c r="D6" s="494">
        <v>68652857</v>
      </c>
      <c r="E6" s="494">
        <v>297554891</v>
      </c>
      <c r="F6" s="494">
        <v>226136399</v>
      </c>
      <c r="G6" s="494">
        <v>71418492</v>
      </c>
      <c r="H6" s="496">
        <f t="shared" ref="H6:H10" si="2">((E6-B6)/B6)*100</f>
        <v>3.0460061496346924</v>
      </c>
      <c r="I6" s="496">
        <f t="shared" si="0"/>
        <v>2.7395794731265641</v>
      </c>
      <c r="J6" s="496">
        <f t="shared" si="1"/>
        <v>4.0284339514086058</v>
      </c>
    </row>
    <row r="7" spans="1:11" s="15" customFormat="1" ht="11.25">
      <c r="A7" s="14" t="s">
        <v>32</v>
      </c>
      <c r="B7" s="494">
        <v>214327774</v>
      </c>
      <c r="C7" s="494">
        <v>137851554</v>
      </c>
      <c r="D7" s="494">
        <v>76476220</v>
      </c>
      <c r="E7" s="494">
        <v>219468084</v>
      </c>
      <c r="F7" s="494">
        <v>137308544</v>
      </c>
      <c r="G7" s="494">
        <v>82159540</v>
      </c>
      <c r="H7" s="496">
        <f t="shared" si="2"/>
        <v>2.3983405902400685</v>
      </c>
      <c r="I7" s="496">
        <f t="shared" si="0"/>
        <v>-0.39390923369641517</v>
      </c>
      <c r="J7" s="496">
        <f t="shared" si="1"/>
        <v>7.4314865457523913</v>
      </c>
    </row>
    <row r="8" spans="1:11" s="15" customFormat="1" ht="11.25">
      <c r="A8" s="14" t="s">
        <v>33</v>
      </c>
      <c r="B8" s="494">
        <v>275133547</v>
      </c>
      <c r="C8" s="494">
        <v>139019451</v>
      </c>
      <c r="D8" s="494">
        <v>136114096</v>
      </c>
      <c r="E8" s="494">
        <v>279470236</v>
      </c>
      <c r="F8" s="494">
        <v>140193803</v>
      </c>
      <c r="G8" s="494">
        <v>139276433</v>
      </c>
      <c r="H8" s="496">
        <f t="shared" si="2"/>
        <v>1.5762123693335004</v>
      </c>
      <c r="I8" s="496">
        <f t="shared" si="0"/>
        <v>0.84473934514386773</v>
      </c>
      <c r="J8" s="496">
        <f t="shared" si="1"/>
        <v>2.3232986831870814</v>
      </c>
    </row>
    <row r="9" spans="1:11" s="15" customFormat="1" ht="11.25">
      <c r="A9" s="14" t="s">
        <v>51</v>
      </c>
      <c r="B9" s="494">
        <v>91612341</v>
      </c>
      <c r="C9" s="494">
        <v>24970562</v>
      </c>
      <c r="D9" s="494">
        <v>66641779</v>
      </c>
      <c r="E9" s="494">
        <v>93890819</v>
      </c>
      <c r="F9" s="494">
        <v>25559462</v>
      </c>
      <c r="G9" s="494">
        <v>68331357</v>
      </c>
      <c r="H9" s="496">
        <f t="shared" si="2"/>
        <v>2.4870863195167123</v>
      </c>
      <c r="I9" s="496">
        <f t="shared" si="0"/>
        <v>2.3583770361275809</v>
      </c>
      <c r="J9" s="496">
        <f t="shared" si="1"/>
        <v>2.5353134705482576</v>
      </c>
      <c r="K9" s="103"/>
    </row>
    <row r="10" spans="1:11" s="15" customFormat="1" ht="11.25">
      <c r="A10" s="354" t="s">
        <v>1</v>
      </c>
      <c r="B10" s="495">
        <v>37392740</v>
      </c>
      <c r="C10" s="495">
        <v>16919875</v>
      </c>
      <c r="D10" s="495">
        <v>20472865</v>
      </c>
      <c r="E10" s="495">
        <v>38806777</v>
      </c>
      <c r="F10" s="495">
        <v>17413041</v>
      </c>
      <c r="G10" s="495">
        <v>21393736</v>
      </c>
      <c r="H10" s="497">
        <f t="shared" si="2"/>
        <v>3.7815816653179199</v>
      </c>
      <c r="I10" s="497">
        <f t="shared" si="0"/>
        <v>2.9147142044489103</v>
      </c>
      <c r="J10" s="497">
        <f t="shared" si="1"/>
        <v>4.4980074845411231</v>
      </c>
    </row>
    <row r="11" spans="1:11" s="15" customFormat="1" ht="11.25">
      <c r="A11" s="18"/>
    </row>
    <row r="12" spans="1:11" s="15" customFormat="1" ht="11.25">
      <c r="A12" s="374" t="s">
        <v>405</v>
      </c>
      <c r="H12" s="163"/>
      <c r="I12" s="163"/>
      <c r="J12" s="163"/>
      <c r="K12" s="163"/>
    </row>
    <row r="13" spans="1:11" s="15" customFormat="1" ht="11.25">
      <c r="A13" s="50" t="s">
        <v>421</v>
      </c>
      <c r="H13" s="163"/>
      <c r="I13" s="163"/>
      <c r="J13" s="163"/>
      <c r="K13" s="163"/>
    </row>
    <row r="14" spans="1:11">
      <c r="A14" s="81" t="s">
        <v>206</v>
      </c>
    </row>
    <row r="15" spans="1:11">
      <c r="A15" s="80"/>
    </row>
    <row r="16" spans="1:11">
      <c r="A16" s="3" t="s">
        <v>296</v>
      </c>
    </row>
    <row r="17" spans="1:1">
      <c r="A17" s="375" t="s">
        <v>448</v>
      </c>
    </row>
  </sheetData>
  <mergeCells count="4">
    <mergeCell ref="H3:J3"/>
    <mergeCell ref="B3:D3"/>
    <mergeCell ref="E3:G3"/>
    <mergeCell ref="A3:A4"/>
  </mergeCells>
  <hyperlinks>
    <hyperlink ref="A12" r:id="rId1"/>
    <hyperlink ref="A17" r:id="rId2" display=" info-tour@bfs.admin.ch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workbookViewId="0">
      <selection activeCell="B5" sqref="B5"/>
    </sheetView>
  </sheetViews>
  <sheetFormatPr baseColWidth="10" defaultColWidth="11.42578125" defaultRowHeight="14.25"/>
  <cols>
    <col min="1" max="1" width="20" style="52" customWidth="1"/>
    <col min="2" max="10" width="13.7109375" style="52" customWidth="1"/>
    <col min="11" max="16384" width="11.42578125" style="52"/>
  </cols>
  <sheetData>
    <row r="1" spans="1:10" s="261" customFormat="1" ht="12">
      <c r="A1" s="259" t="s">
        <v>224</v>
      </c>
      <c r="B1" s="259"/>
      <c r="C1" s="259"/>
      <c r="D1" s="259"/>
      <c r="E1" s="259"/>
      <c r="F1" s="259"/>
      <c r="G1" s="259"/>
      <c r="H1" s="259"/>
      <c r="J1" s="262" t="s">
        <v>225</v>
      </c>
    </row>
    <row r="2" spans="1:10" s="261" customFormat="1" ht="12">
      <c r="A2" s="259"/>
      <c r="B2" s="260"/>
      <c r="C2" s="260"/>
      <c r="D2" s="260"/>
      <c r="E2" s="260"/>
      <c r="F2" s="260"/>
      <c r="G2" s="260"/>
      <c r="H2" s="260"/>
      <c r="J2" s="262"/>
    </row>
    <row r="3" spans="1:10" s="118" customFormat="1" ht="12.75" customHeight="1">
      <c r="A3" s="878" t="s">
        <v>146</v>
      </c>
      <c r="B3" s="270" t="s">
        <v>169</v>
      </c>
      <c r="C3" s="271"/>
      <c r="D3" s="272"/>
      <c r="E3" s="273" t="s">
        <v>170</v>
      </c>
      <c r="F3" s="271"/>
      <c r="G3" s="272"/>
      <c r="H3" s="273" t="s">
        <v>171</v>
      </c>
      <c r="I3" s="271"/>
      <c r="J3" s="859"/>
    </row>
    <row r="4" spans="1:10" s="54" customFormat="1" ht="34.5" customHeight="1">
      <c r="A4" s="879"/>
      <c r="B4" s="880" t="s">
        <v>164</v>
      </c>
      <c r="C4" s="880" t="s">
        <v>165</v>
      </c>
      <c r="D4" s="880" t="s">
        <v>166</v>
      </c>
      <c r="E4" s="880" t="s">
        <v>167</v>
      </c>
      <c r="F4" s="880" t="s">
        <v>168</v>
      </c>
      <c r="G4" s="880" t="s">
        <v>172</v>
      </c>
      <c r="H4" s="881" t="s">
        <v>167</v>
      </c>
      <c r="I4" s="881" t="s">
        <v>173</v>
      </c>
      <c r="J4" s="882" t="s">
        <v>172</v>
      </c>
    </row>
    <row r="5" spans="1:10" s="54" customFormat="1" ht="11.25">
      <c r="A5" s="263" t="s">
        <v>21</v>
      </c>
      <c r="B5" s="411">
        <v>31447</v>
      </c>
      <c r="C5" s="411">
        <v>154149</v>
      </c>
      <c r="D5" s="500">
        <v>100</v>
      </c>
      <c r="E5" s="411">
        <v>2444</v>
      </c>
      <c r="F5" s="411">
        <v>115680</v>
      </c>
      <c r="G5" s="500">
        <v>100</v>
      </c>
      <c r="H5" s="411">
        <v>401</v>
      </c>
      <c r="I5" s="411">
        <v>30010.545205479451</v>
      </c>
      <c r="J5" s="500">
        <v>100</v>
      </c>
    </row>
    <row r="6" spans="1:10" s="54" customFormat="1" ht="11.25">
      <c r="A6" s="65" t="s">
        <v>149</v>
      </c>
      <c r="B6" s="412">
        <v>14637</v>
      </c>
      <c r="C6" s="412">
        <v>76043</v>
      </c>
      <c r="D6" s="498">
        <f>(B6/$B$5)*100</f>
        <v>46.544980443285525</v>
      </c>
      <c r="E6" s="412">
        <v>604</v>
      </c>
      <c r="F6" s="412">
        <v>29982</v>
      </c>
      <c r="G6" s="498">
        <f>E6/$E$5*100</f>
        <v>24.713584288052374</v>
      </c>
      <c r="H6" s="412">
        <v>103</v>
      </c>
      <c r="I6" s="412">
        <v>8835.4136986301382</v>
      </c>
      <c r="J6" s="498">
        <f>H6/$H$5*100</f>
        <v>25.685785536159599</v>
      </c>
    </row>
    <row r="7" spans="1:10" s="54" customFormat="1" ht="11.25">
      <c r="A7" s="65" t="s">
        <v>147</v>
      </c>
      <c r="B7" s="412">
        <v>3987</v>
      </c>
      <c r="C7" s="412">
        <v>19224</v>
      </c>
      <c r="D7" s="498">
        <f t="shared" ref="D7:D12" si="0">(B7/$B$5)*100</f>
        <v>12.678474894266545</v>
      </c>
      <c r="E7" s="412">
        <v>657</v>
      </c>
      <c r="F7" s="412">
        <v>30811</v>
      </c>
      <c r="G7" s="498">
        <f t="shared" ref="G7:G12" si="1">E7/$E$5*100</f>
        <v>26.882160392798692</v>
      </c>
      <c r="H7" s="412">
        <v>110</v>
      </c>
      <c r="I7" s="412">
        <v>6869.7726027397257</v>
      </c>
      <c r="J7" s="498">
        <f t="shared" ref="J7:J12" si="2">H7/$H$5*100</f>
        <v>27.431421446384043</v>
      </c>
    </row>
    <row r="8" spans="1:10" s="54" customFormat="1" ht="11.25">
      <c r="A8" s="65" t="s">
        <v>148</v>
      </c>
      <c r="B8" s="412">
        <v>153</v>
      </c>
      <c r="C8" s="412">
        <v>492</v>
      </c>
      <c r="D8" s="498">
        <f t="shared" si="0"/>
        <v>0.48653289661970933</v>
      </c>
      <c r="E8" s="412">
        <v>40</v>
      </c>
      <c r="F8" s="412">
        <v>1860</v>
      </c>
      <c r="G8" s="498">
        <f t="shared" si="1"/>
        <v>1.6366612111292964</v>
      </c>
      <c r="H8" s="412">
        <v>14</v>
      </c>
      <c r="I8" s="412">
        <v>460</v>
      </c>
      <c r="J8" s="498">
        <f t="shared" si="2"/>
        <v>3.4912718204488775</v>
      </c>
    </row>
    <row r="9" spans="1:10" s="54" customFormat="1" ht="11.25">
      <c r="A9" s="65" t="s">
        <v>151</v>
      </c>
      <c r="B9" s="412">
        <v>204</v>
      </c>
      <c r="C9" s="412">
        <v>634</v>
      </c>
      <c r="D9" s="498">
        <f t="shared" si="0"/>
        <v>0.64871052882627911</v>
      </c>
      <c r="E9" s="412">
        <v>72</v>
      </c>
      <c r="F9" s="412">
        <v>2832</v>
      </c>
      <c r="G9" s="498">
        <f t="shared" si="1"/>
        <v>2.9459901800327333</v>
      </c>
      <c r="H9" s="412">
        <v>16</v>
      </c>
      <c r="I9" s="412">
        <v>992.32876712328766</v>
      </c>
      <c r="J9" s="498">
        <f t="shared" si="2"/>
        <v>3.9900249376558601</v>
      </c>
    </row>
    <row r="10" spans="1:10" s="54" customFormat="1" ht="11.25">
      <c r="A10" s="65" t="s">
        <v>4</v>
      </c>
      <c r="B10" s="412">
        <v>8744</v>
      </c>
      <c r="C10" s="412">
        <v>40899</v>
      </c>
      <c r="D10" s="498">
        <f t="shared" si="0"/>
        <v>27.805514039495023</v>
      </c>
      <c r="E10" s="412">
        <v>619</v>
      </c>
      <c r="F10" s="412">
        <v>28846</v>
      </c>
      <c r="G10" s="498">
        <f t="shared" si="1"/>
        <v>25.327332242225857</v>
      </c>
      <c r="H10" s="412">
        <v>82</v>
      </c>
      <c r="I10" s="412">
        <v>5481.0383561643839</v>
      </c>
      <c r="J10" s="498">
        <f t="shared" si="2"/>
        <v>20.448877805486283</v>
      </c>
    </row>
    <row r="11" spans="1:10" s="54" customFormat="1" ht="11.25">
      <c r="A11" s="65" t="s">
        <v>150</v>
      </c>
      <c r="B11" s="412">
        <v>1600</v>
      </c>
      <c r="C11" s="412">
        <v>7657</v>
      </c>
      <c r="D11" s="498">
        <f t="shared" si="0"/>
        <v>5.0879257162845422</v>
      </c>
      <c r="E11" s="412">
        <v>275</v>
      </c>
      <c r="F11" s="412">
        <v>13125</v>
      </c>
      <c r="G11" s="498">
        <f t="shared" si="1"/>
        <v>11.252045826513912</v>
      </c>
      <c r="H11" s="412">
        <v>43</v>
      </c>
      <c r="I11" s="412">
        <v>2428.4657534246576</v>
      </c>
      <c r="J11" s="498">
        <f t="shared" si="2"/>
        <v>10.723192019950124</v>
      </c>
    </row>
    <row r="12" spans="1:10" s="54" customFormat="1" ht="11.25">
      <c r="A12" s="264" t="s">
        <v>5</v>
      </c>
      <c r="B12" s="413">
        <v>2122</v>
      </c>
      <c r="C12" s="413">
        <v>9200</v>
      </c>
      <c r="D12" s="499">
        <f t="shared" si="0"/>
        <v>6.7478614812223743</v>
      </c>
      <c r="E12" s="413">
        <v>177</v>
      </c>
      <c r="F12" s="413">
        <v>8224</v>
      </c>
      <c r="G12" s="499">
        <f t="shared" si="1"/>
        <v>7.2422258592471351</v>
      </c>
      <c r="H12" s="413">
        <v>33</v>
      </c>
      <c r="I12" s="413">
        <v>4943.5260273972599</v>
      </c>
      <c r="J12" s="499">
        <f t="shared" si="2"/>
        <v>8.2294264339152114</v>
      </c>
    </row>
    <row r="13" spans="1:10" s="54" customFormat="1" ht="11.25">
      <c r="A13" s="166"/>
      <c r="B13" s="166"/>
      <c r="C13" s="166"/>
      <c r="D13" s="166"/>
      <c r="E13" s="166"/>
      <c r="F13" s="166"/>
      <c r="G13" s="166"/>
      <c r="H13" s="166"/>
      <c r="I13" s="166"/>
      <c r="J13" s="166"/>
    </row>
    <row r="14" spans="1:10" s="54" customFormat="1" ht="11.25">
      <c r="A14" s="374" t="s">
        <v>295</v>
      </c>
    </row>
    <row r="15" spans="1:10" s="54" customFormat="1" ht="11.25">
      <c r="A15" s="50" t="s">
        <v>179</v>
      </c>
    </row>
    <row r="16" spans="1:10" s="54" customFormat="1" ht="11.25">
      <c r="A16" s="81" t="s">
        <v>206</v>
      </c>
    </row>
    <row r="17" spans="1:4" s="54" customFormat="1" ht="11.25">
      <c r="A17" s="80"/>
    </row>
    <row r="18" spans="1:4" s="54" customFormat="1" ht="11.25">
      <c r="A18" s="3" t="s">
        <v>296</v>
      </c>
    </row>
    <row r="19" spans="1:4" s="54" customFormat="1" ht="11.25">
      <c r="A19" s="375" t="s">
        <v>448</v>
      </c>
    </row>
    <row r="20" spans="1:4" s="54" customFormat="1" ht="11.25">
      <c r="A20" s="81"/>
    </row>
    <row r="21" spans="1:4" s="54" customFormat="1" ht="11.25">
      <c r="A21" s="80"/>
    </row>
    <row r="22" spans="1:4" s="54" customFormat="1" ht="11.25">
      <c r="A22" s="3"/>
      <c r="D22" s="166"/>
    </row>
    <row r="23" spans="1:4" s="54" customFormat="1" ht="11.25">
      <c r="A23" s="375"/>
    </row>
    <row r="24" spans="1:4" s="54" customFormat="1" ht="11.25"/>
    <row r="25" spans="1:4" s="54" customFormat="1" ht="11.25"/>
    <row r="26" spans="1:4" s="54" customFormat="1" ht="11.25"/>
    <row r="27" spans="1:4" s="54" customFormat="1" ht="11.25"/>
    <row r="28" spans="1:4" s="54" customFormat="1" ht="11.25"/>
    <row r="29" spans="1:4" s="54" customFormat="1" ht="11.25"/>
    <row r="30" spans="1:4" s="54" customFormat="1" ht="11.25"/>
    <row r="31" spans="1:4" s="54" customFormat="1" ht="11.25"/>
  </sheetData>
  <mergeCells count="1">
    <mergeCell ref="A3:A4"/>
  </mergeCells>
  <hyperlinks>
    <hyperlink ref="A14" r:id="rId1"/>
    <hyperlink ref="A19" r:id="rId2" display=" info-tour@bfs.admin.ch"/>
  </hyperlinks>
  <pageMargins left="0.7" right="0.7" top="0.75" bottom="0.75" header="0.3" footer="0.3"/>
  <pageSetup paperSize="9" orientation="portrait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showGridLines="0" workbookViewId="0">
      <selection activeCell="B6" sqref="B6"/>
    </sheetView>
  </sheetViews>
  <sheetFormatPr baseColWidth="10" defaultColWidth="11.42578125" defaultRowHeight="14.25"/>
  <cols>
    <col min="1" max="1" width="28.42578125" style="52" customWidth="1"/>
    <col min="2" max="7" width="11.42578125" style="52"/>
    <col min="8" max="8" width="17.7109375" style="52" customWidth="1"/>
    <col min="9" max="16384" width="11.42578125" style="52"/>
  </cols>
  <sheetData>
    <row r="1" spans="1:20" s="118" customFormat="1" ht="12">
      <c r="A1" s="118" t="s">
        <v>419</v>
      </c>
      <c r="G1" s="51"/>
      <c r="H1" s="51"/>
      <c r="I1" s="121"/>
      <c r="J1" s="121"/>
      <c r="O1" s="313" t="s">
        <v>269</v>
      </c>
    </row>
    <row r="2" spans="1:20" s="118" customFormat="1" ht="12">
      <c r="G2" s="51"/>
      <c r="H2" s="51"/>
      <c r="I2" s="121"/>
      <c r="J2" s="121"/>
      <c r="O2" s="313"/>
    </row>
    <row r="3" spans="1:20" s="118" customFormat="1" ht="12">
      <c r="A3" s="71" t="s">
        <v>169</v>
      </c>
    </row>
    <row r="4" spans="1:20" s="54" customFormat="1" ht="11.25">
      <c r="A4" s="884"/>
      <c r="B4" s="808">
        <v>2016</v>
      </c>
      <c r="C4" s="809"/>
      <c r="D4" s="808">
        <v>2017</v>
      </c>
      <c r="E4" s="809"/>
      <c r="F4" s="808">
        <v>2018</v>
      </c>
      <c r="G4" s="809"/>
      <c r="H4" s="64"/>
      <c r="I4" s="808">
        <v>2016</v>
      </c>
      <c r="J4" s="809"/>
      <c r="K4" s="808">
        <v>2017</v>
      </c>
      <c r="L4" s="809"/>
      <c r="M4" s="808">
        <v>2018</v>
      </c>
      <c r="N4" s="809"/>
      <c r="O4" s="886"/>
    </row>
    <row r="5" spans="1:20" s="54" customFormat="1" ht="51" customHeight="1">
      <c r="A5" s="883" t="s">
        <v>174</v>
      </c>
      <c r="B5" s="274" t="s">
        <v>175</v>
      </c>
      <c r="C5" s="275" t="s">
        <v>23</v>
      </c>
      <c r="D5" s="274" t="s">
        <v>175</v>
      </c>
      <c r="E5" s="275" t="s">
        <v>23</v>
      </c>
      <c r="F5" s="274" t="s">
        <v>175</v>
      </c>
      <c r="G5" s="275" t="s">
        <v>23</v>
      </c>
      <c r="H5" s="276" t="s">
        <v>198</v>
      </c>
      <c r="I5" s="277" t="s">
        <v>229</v>
      </c>
      <c r="J5" s="278" t="s">
        <v>230</v>
      </c>
      <c r="K5" s="277" t="s">
        <v>229</v>
      </c>
      <c r="L5" s="278" t="s">
        <v>230</v>
      </c>
      <c r="M5" s="277" t="s">
        <v>229</v>
      </c>
      <c r="N5" s="278" t="s">
        <v>230</v>
      </c>
      <c r="O5" s="368" t="s">
        <v>227</v>
      </c>
    </row>
    <row r="6" spans="1:20" s="54" customFormat="1" ht="11.25">
      <c r="A6" s="279" t="s">
        <v>21</v>
      </c>
      <c r="B6" s="411">
        <v>1014500.3599</v>
      </c>
      <c r="C6" s="411">
        <v>6808131.4654999999</v>
      </c>
      <c r="D6" s="411">
        <v>1082615.868</v>
      </c>
      <c r="E6" s="411">
        <v>7319325.9545</v>
      </c>
      <c r="F6" s="411">
        <v>1146446.4228000001</v>
      </c>
      <c r="G6" s="411">
        <v>7530328.4658999993</v>
      </c>
      <c r="H6" s="505">
        <f>((G6-E6)/E6)*100</f>
        <v>2.8828134272428825</v>
      </c>
      <c r="I6" s="507">
        <v>1.8</v>
      </c>
      <c r="J6" s="507">
        <v>1.4177999999999999</v>
      </c>
      <c r="K6" s="507">
        <v>1.7076</v>
      </c>
      <c r="L6" s="507">
        <v>1.5067999999999999</v>
      </c>
      <c r="M6" s="507">
        <v>1.8868</v>
      </c>
      <c r="N6" s="507">
        <v>1.4799</v>
      </c>
      <c r="O6" s="508">
        <v>2.0699999999999998</v>
      </c>
      <c r="P6" s="294"/>
      <c r="Q6" s="513"/>
      <c r="R6" s="513"/>
      <c r="S6" s="513"/>
      <c r="T6" s="513"/>
    </row>
    <row r="7" spans="1:20" s="54" customFormat="1" ht="11.25">
      <c r="A7" s="280" t="s">
        <v>1</v>
      </c>
      <c r="B7" s="412">
        <v>625997.88139999995</v>
      </c>
      <c r="C7" s="412">
        <v>4159716.2533999998</v>
      </c>
      <c r="D7" s="412">
        <v>662326.67960000003</v>
      </c>
      <c r="E7" s="412">
        <v>4415869.2001</v>
      </c>
      <c r="F7" s="412">
        <v>670921.12199999997</v>
      </c>
      <c r="G7" s="412">
        <v>4369281.1992000006</v>
      </c>
      <c r="H7" s="771">
        <f>((G7-E7)/E7)*100</f>
        <v>-1.0550131534454052</v>
      </c>
      <c r="I7" s="772">
        <v>1.7</v>
      </c>
      <c r="J7" s="772">
        <v>1.4471000000000001</v>
      </c>
      <c r="K7" s="509">
        <v>1.7493000000000001</v>
      </c>
      <c r="L7" s="509">
        <v>1.5112000000000001</v>
      </c>
      <c r="M7" s="509">
        <v>1.8013000000000001</v>
      </c>
      <c r="N7" s="509">
        <v>1.5559999999999998</v>
      </c>
      <c r="O7" s="510">
        <v>2.12</v>
      </c>
      <c r="P7" s="294"/>
      <c r="Q7" s="514"/>
      <c r="R7" s="513"/>
      <c r="S7" s="513"/>
      <c r="T7" s="513"/>
    </row>
    <row r="8" spans="1:20" s="54" customFormat="1" ht="11.25">
      <c r="A8" s="281" t="s">
        <v>29</v>
      </c>
      <c r="B8" s="412">
        <v>388502.47850000003</v>
      </c>
      <c r="C8" s="412">
        <v>2648415.2121000001</v>
      </c>
      <c r="D8" s="412">
        <v>420289.18839999998</v>
      </c>
      <c r="E8" s="412">
        <v>2903456.7544</v>
      </c>
      <c r="F8" s="412">
        <v>475525.30080000003</v>
      </c>
      <c r="G8" s="412">
        <v>3161047.2664000005</v>
      </c>
      <c r="H8" s="773">
        <f>((G8-E8)/E8)*100</f>
        <v>8.8718563350268234</v>
      </c>
      <c r="I8" s="512">
        <v>2.7</v>
      </c>
      <c r="J8" s="512">
        <v>2.2336999999999998</v>
      </c>
      <c r="K8" s="511">
        <v>2.5518000000000001</v>
      </c>
      <c r="L8" s="511">
        <v>2.4013</v>
      </c>
      <c r="M8" s="511">
        <v>3.0446</v>
      </c>
      <c r="N8" s="511">
        <v>2.3210000000000002</v>
      </c>
      <c r="O8" s="510">
        <v>3.27</v>
      </c>
      <c r="P8" s="294"/>
      <c r="Q8" s="513"/>
      <c r="R8" s="513"/>
      <c r="S8" s="513"/>
      <c r="T8" s="513"/>
    </row>
    <row r="9" spans="1:20" s="54" customFormat="1" ht="11.25">
      <c r="A9" s="282" t="s">
        <v>176</v>
      </c>
      <c r="B9" s="412">
        <v>307738.89649999997</v>
      </c>
      <c r="C9" s="412">
        <v>2220807.9942000001</v>
      </c>
      <c r="D9" s="412">
        <v>332346.14030000003</v>
      </c>
      <c r="E9" s="412">
        <v>2425351.3571000001</v>
      </c>
      <c r="F9" s="412">
        <v>365913.31189999997</v>
      </c>
      <c r="G9" s="412">
        <v>2618955</v>
      </c>
      <c r="H9" s="506">
        <f>((G9-E9)/E9)*100</f>
        <v>7.9824987968544203</v>
      </c>
      <c r="I9" s="512">
        <v>2.2999999999999998</v>
      </c>
      <c r="J9" s="512">
        <v>2.3036000000000003</v>
      </c>
      <c r="K9" s="512">
        <v>2.4306000000000001</v>
      </c>
      <c r="L9" s="512">
        <v>2.4893999999999998</v>
      </c>
      <c r="M9" s="512">
        <v>2.4441000000000002</v>
      </c>
      <c r="N9" s="512">
        <v>2.3891</v>
      </c>
      <c r="O9" s="510">
        <v>3.38</v>
      </c>
      <c r="P9" s="294"/>
      <c r="Q9" s="513"/>
      <c r="R9" s="513"/>
      <c r="S9" s="513"/>
      <c r="T9" s="513"/>
    </row>
    <row r="10" spans="1:20" s="54" customFormat="1" ht="11.25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Q10" s="51"/>
      <c r="R10" s="51"/>
      <c r="S10" s="51"/>
      <c r="T10" s="51"/>
    </row>
    <row r="11" spans="1:20" s="54" customFormat="1" ht="11.25">
      <c r="A11" s="71" t="s">
        <v>170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Q11" s="51"/>
      <c r="R11" s="51"/>
      <c r="S11" s="51"/>
      <c r="T11" s="51"/>
    </row>
    <row r="12" spans="1:20" s="54" customFormat="1" ht="11.25">
      <c r="A12" s="884"/>
      <c r="B12" s="808">
        <v>2016</v>
      </c>
      <c r="C12" s="815"/>
      <c r="D12" s="808">
        <v>2017</v>
      </c>
      <c r="E12" s="811"/>
      <c r="F12" s="808">
        <v>2018</v>
      </c>
      <c r="G12" s="811"/>
      <c r="H12" s="72"/>
      <c r="I12" s="808">
        <v>2016</v>
      </c>
      <c r="J12" s="815"/>
      <c r="K12" s="808">
        <v>2017</v>
      </c>
      <c r="L12" s="811"/>
      <c r="M12" s="808">
        <v>2018</v>
      </c>
      <c r="N12" s="811"/>
      <c r="O12" s="886"/>
    </row>
    <row r="13" spans="1:20" s="54" customFormat="1" ht="51" customHeight="1">
      <c r="A13" s="885" t="s">
        <v>184</v>
      </c>
      <c r="B13" s="283" t="s">
        <v>175</v>
      </c>
      <c r="C13" s="284" t="s">
        <v>23</v>
      </c>
      <c r="D13" s="283" t="s">
        <v>175</v>
      </c>
      <c r="E13" s="284" t="s">
        <v>23</v>
      </c>
      <c r="F13" s="283" t="s">
        <v>175</v>
      </c>
      <c r="G13" s="284" t="s">
        <v>23</v>
      </c>
      <c r="H13" s="285" t="s">
        <v>198</v>
      </c>
      <c r="I13" s="774" t="s">
        <v>229</v>
      </c>
      <c r="J13" s="775" t="s">
        <v>230</v>
      </c>
      <c r="K13" s="277" t="s">
        <v>229</v>
      </c>
      <c r="L13" s="278" t="s">
        <v>230</v>
      </c>
      <c r="M13" s="277" t="s">
        <v>229</v>
      </c>
      <c r="N13" s="278" t="s">
        <v>230</v>
      </c>
      <c r="O13" s="368" t="s">
        <v>227</v>
      </c>
    </row>
    <row r="14" spans="1:20" s="54" customFormat="1" ht="11.25">
      <c r="A14" s="286" t="s">
        <v>21</v>
      </c>
      <c r="B14" s="411">
        <v>2062530.7108</v>
      </c>
      <c r="C14" s="411">
        <v>5270110.8589000003</v>
      </c>
      <c r="D14" s="411">
        <v>2072966.3365</v>
      </c>
      <c r="E14" s="411">
        <v>5397577.9768000003</v>
      </c>
      <c r="F14" s="411">
        <v>2206955.3358</v>
      </c>
      <c r="G14" s="411">
        <v>5440358.3316000002</v>
      </c>
      <c r="H14" s="505">
        <f>((G14-E14)/E14)*100</f>
        <v>0.79258428472695364</v>
      </c>
      <c r="I14" s="507">
        <v>2.2999999999999998</v>
      </c>
      <c r="J14" s="507">
        <v>1.9975000000000001</v>
      </c>
      <c r="K14" s="507">
        <v>1.6169</v>
      </c>
      <c r="L14" s="507">
        <v>1.5324</v>
      </c>
      <c r="M14" s="507">
        <v>1.4976</v>
      </c>
      <c r="N14" s="507">
        <v>1.3625</v>
      </c>
      <c r="O14" s="508">
        <v>2</v>
      </c>
      <c r="P14" s="294"/>
      <c r="Q14" s="294"/>
      <c r="R14" s="294"/>
      <c r="S14" s="294"/>
      <c r="T14" s="294"/>
    </row>
    <row r="15" spans="1:20" s="54" customFormat="1" ht="11.25">
      <c r="A15" s="287" t="s">
        <v>1</v>
      </c>
      <c r="B15" s="412">
        <v>1632285.7516999999</v>
      </c>
      <c r="C15" s="412">
        <v>4187302.7508999999</v>
      </c>
      <c r="D15" s="412">
        <v>1641176.3167999999</v>
      </c>
      <c r="E15" s="412">
        <v>4283668.7966999998</v>
      </c>
      <c r="F15" s="412">
        <v>1785478.1740999999</v>
      </c>
      <c r="G15" s="412">
        <v>4383176.4003999997</v>
      </c>
      <c r="H15" s="771">
        <f>((G15-E15)/E15)*100</f>
        <v>2.3229527870281967</v>
      </c>
      <c r="I15" s="772">
        <v>1.9</v>
      </c>
      <c r="J15" s="772">
        <v>1.8076999999999999</v>
      </c>
      <c r="K15" s="509">
        <v>1.5199</v>
      </c>
      <c r="L15" s="509">
        <v>1.5185999999999999</v>
      </c>
      <c r="M15" s="509">
        <v>1.5633999999999999</v>
      </c>
      <c r="N15" s="509">
        <v>1.4465000000000001</v>
      </c>
      <c r="O15" s="510">
        <v>1.96</v>
      </c>
      <c r="P15" s="294"/>
      <c r="Q15" s="294"/>
      <c r="R15" s="294"/>
      <c r="S15" s="294"/>
      <c r="T15" s="294"/>
    </row>
    <row r="16" spans="1:20" s="54" customFormat="1" ht="11.25">
      <c r="A16" s="288" t="s">
        <v>29</v>
      </c>
      <c r="B16" s="412">
        <v>430244.95909999998</v>
      </c>
      <c r="C16" s="412">
        <v>1082808.108</v>
      </c>
      <c r="D16" s="412">
        <v>431790.0197</v>
      </c>
      <c r="E16" s="412">
        <v>1113909.1801</v>
      </c>
      <c r="F16" s="412">
        <v>421477.16149999999</v>
      </c>
      <c r="G16" s="412">
        <v>1057181.9312</v>
      </c>
      <c r="H16" s="773">
        <f>((G16-E16)/E16)*100</f>
        <v>-5.0926278293987464</v>
      </c>
      <c r="I16" s="512">
        <v>8</v>
      </c>
      <c r="J16" s="512">
        <v>6.9409999999999998</v>
      </c>
      <c r="K16" s="511">
        <v>4.7972000000000001</v>
      </c>
      <c r="L16" s="511">
        <v>4.3582000000000001</v>
      </c>
      <c r="M16" s="511">
        <v>3.6255000000000002</v>
      </c>
      <c r="N16" s="511">
        <v>3.3888000000000003</v>
      </c>
      <c r="O16" s="510">
        <v>5.82</v>
      </c>
      <c r="P16" s="294"/>
      <c r="Q16" s="294"/>
      <c r="R16" s="294"/>
      <c r="S16" s="294"/>
      <c r="T16" s="294"/>
    </row>
    <row r="17" spans="1:20" s="54" customFormat="1" ht="11.25">
      <c r="A17" s="289" t="s">
        <v>176</v>
      </c>
      <c r="B17" s="412">
        <v>278630.92969999998</v>
      </c>
      <c r="C17" s="412">
        <v>734425.48699999996</v>
      </c>
      <c r="D17" s="412">
        <v>294660.1776</v>
      </c>
      <c r="E17" s="412">
        <v>828361.96519999998</v>
      </c>
      <c r="F17" s="412">
        <v>293258.81520000001</v>
      </c>
      <c r="G17" s="412">
        <v>777355.7953</v>
      </c>
      <c r="H17" s="506">
        <f>((G17-E17)/E17)*100</f>
        <v>-6.1574736700622212</v>
      </c>
      <c r="I17" s="512">
        <v>4.3</v>
      </c>
      <c r="J17" s="512">
        <v>4.0179999999999998</v>
      </c>
      <c r="K17" s="512">
        <v>3.3619999999999997</v>
      </c>
      <c r="L17" s="512">
        <v>4.3802000000000003</v>
      </c>
      <c r="M17" s="512">
        <v>2.9495</v>
      </c>
      <c r="N17" s="512">
        <v>3.6872000000000003</v>
      </c>
      <c r="O17" s="510">
        <v>5.0299999999999994</v>
      </c>
      <c r="P17" s="294"/>
      <c r="Q17" s="294"/>
      <c r="R17" s="294"/>
      <c r="S17" s="294"/>
      <c r="T17" s="294"/>
    </row>
    <row r="18" spans="1:20" s="54" customFormat="1" ht="11.2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20" s="54" customFormat="1" ht="11.25">
      <c r="A19" s="71" t="s">
        <v>178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</row>
    <row r="20" spans="1:20" s="54" customFormat="1" ht="11.25">
      <c r="A20" s="884"/>
      <c r="B20" s="808">
        <v>2016</v>
      </c>
      <c r="C20" s="815"/>
      <c r="D20" s="808">
        <v>2017</v>
      </c>
      <c r="E20" s="810"/>
      <c r="F20" s="808">
        <v>2018</v>
      </c>
      <c r="G20" s="811"/>
      <c r="H20" s="72"/>
      <c r="I20" s="808">
        <v>2016</v>
      </c>
      <c r="J20" s="815"/>
      <c r="K20" s="808">
        <v>2017</v>
      </c>
      <c r="L20" s="811"/>
      <c r="M20" s="812">
        <v>2018</v>
      </c>
      <c r="N20" s="813"/>
    </row>
    <row r="21" spans="1:20" s="54" customFormat="1" ht="36" customHeight="1">
      <c r="A21" s="885" t="s">
        <v>184</v>
      </c>
      <c r="B21" s="283" t="s">
        <v>175</v>
      </c>
      <c r="C21" s="284" t="s">
        <v>23</v>
      </c>
      <c r="D21" s="283" t="s">
        <v>175</v>
      </c>
      <c r="E21" s="284" t="s">
        <v>23</v>
      </c>
      <c r="F21" s="283" t="s">
        <v>175</v>
      </c>
      <c r="G21" s="284" t="s">
        <v>23</v>
      </c>
      <c r="H21" s="285" t="s">
        <v>198</v>
      </c>
      <c r="I21" s="774" t="s">
        <v>229</v>
      </c>
      <c r="J21" s="775" t="s">
        <v>230</v>
      </c>
      <c r="K21" s="277" t="s">
        <v>229</v>
      </c>
      <c r="L21" s="278" t="s">
        <v>230</v>
      </c>
      <c r="M21" s="277" t="s">
        <v>229</v>
      </c>
      <c r="N21" s="368" t="s">
        <v>230</v>
      </c>
    </row>
    <row r="22" spans="1:20" s="54" customFormat="1" ht="11.25">
      <c r="A22" s="279" t="s">
        <v>21</v>
      </c>
      <c r="B22" s="411">
        <v>967085</v>
      </c>
      <c r="C22" s="411">
        <v>2786208</v>
      </c>
      <c r="D22" s="411">
        <v>1086909.9712</v>
      </c>
      <c r="E22" s="411">
        <v>3173672.0389</v>
      </c>
      <c r="F22" s="411">
        <v>1237844.3635</v>
      </c>
      <c r="G22" s="411">
        <v>3579714.9350999999</v>
      </c>
      <c r="H22" s="505">
        <f>((G22-E22)/E22)*100</f>
        <v>12.794103840065812</v>
      </c>
      <c r="I22" s="507">
        <v>0.2</v>
      </c>
      <c r="J22" s="507">
        <v>0.2</v>
      </c>
      <c r="K22" s="507">
        <v>0.28999999999999998</v>
      </c>
      <c r="L22" s="507">
        <v>0.28999999999999998</v>
      </c>
      <c r="M22" s="507">
        <v>0.57999999999999996</v>
      </c>
      <c r="N22" s="507">
        <v>0.69</v>
      </c>
      <c r="O22" s="294"/>
      <c r="P22" s="294"/>
      <c r="Q22" s="294"/>
      <c r="R22" s="294"/>
    </row>
    <row r="23" spans="1:20" s="54" customFormat="1" ht="11.25">
      <c r="A23" s="290" t="s">
        <v>1</v>
      </c>
      <c r="B23" s="412">
        <v>588705</v>
      </c>
      <c r="C23" s="412">
        <v>1789064</v>
      </c>
      <c r="D23" s="412">
        <v>695093.41099999996</v>
      </c>
      <c r="E23" s="412">
        <v>2148781.3640999999</v>
      </c>
      <c r="F23" s="412">
        <v>782275.64720000001</v>
      </c>
      <c r="G23" s="412">
        <v>2407494.3777999999</v>
      </c>
      <c r="H23" s="771">
        <f>((G23-E23)/E23)*100</f>
        <v>12.039987782021736</v>
      </c>
      <c r="I23" s="772">
        <v>0.2</v>
      </c>
      <c r="J23" s="772">
        <v>0.22999999999999998</v>
      </c>
      <c r="K23" s="509">
        <v>0.38</v>
      </c>
      <c r="L23" s="509">
        <v>0.37</v>
      </c>
      <c r="M23" s="509">
        <v>0.69</v>
      </c>
      <c r="N23" s="509">
        <v>0.85000000000000009</v>
      </c>
      <c r="O23" s="294"/>
      <c r="P23" s="294"/>
      <c r="Q23" s="294"/>
      <c r="R23" s="294"/>
    </row>
    <row r="24" spans="1:20" s="54" customFormat="1" ht="11.25">
      <c r="A24" s="291" t="s">
        <v>29</v>
      </c>
      <c r="B24" s="412">
        <v>378380</v>
      </c>
      <c r="C24" s="412">
        <v>997144</v>
      </c>
      <c r="D24" s="412">
        <v>391816.56020000001</v>
      </c>
      <c r="E24" s="412">
        <v>1024890.6748</v>
      </c>
      <c r="F24" s="412">
        <v>455568.71629999997</v>
      </c>
      <c r="G24" s="412">
        <v>1172220.5573</v>
      </c>
      <c r="H24" s="773">
        <f>((G24-E24)/E24)*100</f>
        <v>14.375180311670832</v>
      </c>
      <c r="I24" s="512">
        <v>0.3</v>
      </c>
      <c r="J24" s="512">
        <v>0.25</v>
      </c>
      <c r="K24" s="511">
        <v>0.31</v>
      </c>
      <c r="L24" s="511">
        <v>0.36</v>
      </c>
      <c r="M24" s="511">
        <v>0.72</v>
      </c>
      <c r="N24" s="511">
        <v>0.86999999999999988</v>
      </c>
      <c r="O24" s="294"/>
      <c r="P24" s="294"/>
      <c r="Q24" s="294"/>
      <c r="R24" s="294"/>
    </row>
    <row r="25" spans="1:20" s="54" customFormat="1" ht="11.25">
      <c r="A25" s="292" t="s">
        <v>176</v>
      </c>
      <c r="B25" s="414">
        <v>360734</v>
      </c>
      <c r="C25" s="414">
        <v>958960</v>
      </c>
      <c r="D25" s="414">
        <v>374006.19280000002</v>
      </c>
      <c r="E25" s="414">
        <v>989939.24849999999</v>
      </c>
      <c r="F25" s="414">
        <v>435306.92320000002</v>
      </c>
      <c r="G25" s="414">
        <v>1133484.0906</v>
      </c>
      <c r="H25" s="515">
        <f>((G25-E25)/E25)*100</f>
        <v>14.500368817329502</v>
      </c>
      <c r="I25" s="516">
        <v>0.6</v>
      </c>
      <c r="J25" s="516">
        <v>0.24</v>
      </c>
      <c r="K25" s="516">
        <v>0.28999999999999998</v>
      </c>
      <c r="L25" s="516">
        <v>0.35000000000000003</v>
      </c>
      <c r="M25" s="516">
        <v>0.70000000000000007</v>
      </c>
      <c r="N25" s="516">
        <v>0.86</v>
      </c>
      <c r="O25" s="294"/>
      <c r="P25" s="294"/>
      <c r="Q25" s="294"/>
      <c r="R25" s="294"/>
    </row>
    <row r="26" spans="1:20" s="54" customFormat="1" ht="11.25">
      <c r="A26" s="293" t="s">
        <v>228</v>
      </c>
    </row>
    <row r="27" spans="1:20" s="54" customFormat="1" ht="12" customHeight="1"/>
    <row r="28" spans="1:20" s="54" customFormat="1" ht="12" customHeight="1">
      <c r="A28" s="374" t="s">
        <v>295</v>
      </c>
      <c r="H28" s="716"/>
      <c r="I28" s="716"/>
      <c r="J28" s="673"/>
      <c r="K28" s="52"/>
      <c r="L28" s="52"/>
      <c r="M28" s="52"/>
      <c r="N28" s="52"/>
      <c r="O28" s="52"/>
      <c r="P28" s="52"/>
      <c r="Q28" s="52"/>
    </row>
    <row r="29" spans="1:20" s="54" customFormat="1" ht="12" customHeight="1">
      <c r="A29" s="50" t="s">
        <v>179</v>
      </c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</row>
    <row r="30" spans="1:20" s="54" customFormat="1" ht="12" customHeight="1">
      <c r="A30" s="81" t="s">
        <v>206</v>
      </c>
      <c r="F30" s="716"/>
      <c r="G30" s="716"/>
      <c r="H30" s="673"/>
      <c r="I30" s="52"/>
      <c r="J30" s="52"/>
      <c r="K30" s="52"/>
      <c r="L30" s="52"/>
      <c r="M30" s="52"/>
      <c r="N30" s="52"/>
      <c r="O30" s="52"/>
      <c r="P30" s="52"/>
      <c r="Q30" s="52"/>
    </row>
    <row r="31" spans="1:20" s="54" customFormat="1" ht="12" customHeight="1">
      <c r="A31" s="80"/>
      <c r="F31" s="814"/>
      <c r="G31" s="814"/>
      <c r="H31" s="814"/>
      <c r="I31" s="52"/>
      <c r="J31" s="52"/>
      <c r="K31" s="52"/>
      <c r="L31" s="52"/>
      <c r="M31" s="52"/>
      <c r="N31" s="52"/>
      <c r="O31" s="52"/>
      <c r="P31" s="52"/>
      <c r="Q31" s="52"/>
    </row>
    <row r="32" spans="1:20" s="54" customFormat="1" ht="12" customHeight="1">
      <c r="A32" s="3" t="s">
        <v>296</v>
      </c>
      <c r="F32" s="717"/>
      <c r="G32" s="717"/>
      <c r="H32" s="718"/>
      <c r="I32" s="52"/>
      <c r="J32" s="52"/>
      <c r="K32" s="52"/>
      <c r="L32" s="52"/>
      <c r="M32" s="52"/>
      <c r="N32" s="52"/>
      <c r="O32" s="52"/>
      <c r="P32" s="52"/>
      <c r="Q32" s="52"/>
    </row>
    <row r="33" spans="1:19" s="54" customFormat="1" ht="12" customHeight="1">
      <c r="A33" s="375" t="s">
        <v>448</v>
      </c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</row>
    <row r="34" spans="1:19" s="54" customFormat="1" ht="12" customHeight="1">
      <c r="A34" s="81"/>
      <c r="E34" s="52"/>
      <c r="F34" s="52"/>
      <c r="G34" s="719"/>
      <c r="H34" s="719"/>
      <c r="I34" s="719"/>
      <c r="L34" s="52"/>
      <c r="M34" s="52"/>
      <c r="N34" s="719"/>
      <c r="O34" s="52"/>
      <c r="P34" s="52"/>
      <c r="Q34" s="719"/>
      <c r="R34" s="719"/>
      <c r="S34" s="719"/>
    </row>
    <row r="37" spans="1:19">
      <c r="E37" s="719"/>
      <c r="F37" s="719"/>
      <c r="L37" s="719"/>
      <c r="M37" s="719"/>
      <c r="O37" s="719"/>
      <c r="P37" s="719"/>
    </row>
    <row r="38" spans="1:19">
      <c r="E38" s="719"/>
      <c r="F38" s="719"/>
      <c r="L38" s="719"/>
      <c r="M38" s="719"/>
      <c r="O38" s="719"/>
      <c r="P38" s="719"/>
    </row>
    <row r="39" spans="1:19">
      <c r="E39" s="719"/>
      <c r="F39" s="719"/>
      <c r="L39" s="719"/>
      <c r="M39" s="719"/>
      <c r="O39" s="719"/>
      <c r="P39" s="719"/>
    </row>
    <row r="40" spans="1:19">
      <c r="E40" s="719"/>
      <c r="F40" s="719"/>
      <c r="L40" s="719"/>
      <c r="M40" s="719"/>
      <c r="O40" s="719"/>
      <c r="P40" s="719"/>
    </row>
  </sheetData>
  <mergeCells count="19">
    <mergeCell ref="F31:H31"/>
    <mergeCell ref="B4:C4"/>
    <mergeCell ref="B12:C12"/>
    <mergeCell ref="B20:C20"/>
    <mergeCell ref="I4:J4"/>
    <mergeCell ref="I12:J12"/>
    <mergeCell ref="I20:J20"/>
    <mergeCell ref="D4:E4"/>
    <mergeCell ref="F4:G4"/>
    <mergeCell ref="K4:L4"/>
    <mergeCell ref="M4:N4"/>
    <mergeCell ref="D20:E20"/>
    <mergeCell ref="F20:G20"/>
    <mergeCell ref="K20:L20"/>
    <mergeCell ref="M20:N20"/>
    <mergeCell ref="D12:E12"/>
    <mergeCell ref="F12:G12"/>
    <mergeCell ref="K12:L12"/>
    <mergeCell ref="M12:N12"/>
  </mergeCells>
  <hyperlinks>
    <hyperlink ref="A28" r:id="rId1"/>
    <hyperlink ref="A33" r:id="rId2" display=" info-tour@bfs.admin.ch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0"/>
  <sheetViews>
    <sheetView showGridLines="0" workbookViewId="0">
      <selection activeCell="B6" sqref="B6"/>
    </sheetView>
  </sheetViews>
  <sheetFormatPr baseColWidth="10" defaultColWidth="11.42578125" defaultRowHeight="14.25"/>
  <cols>
    <col min="1" max="1" width="22.85546875" style="52" customWidth="1"/>
    <col min="2" max="16384" width="11.42578125" style="52"/>
  </cols>
  <sheetData>
    <row r="1" spans="1:31" s="118" customFormat="1" ht="12" customHeight="1">
      <c r="A1" s="120" t="s">
        <v>417</v>
      </c>
      <c r="B1" s="121"/>
      <c r="C1" s="121"/>
      <c r="D1" s="121"/>
      <c r="E1" s="122"/>
      <c r="F1" s="121"/>
      <c r="G1" s="121"/>
      <c r="H1" s="121"/>
      <c r="I1" s="121"/>
      <c r="J1" s="121"/>
      <c r="K1" s="122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295" t="s">
        <v>232</v>
      </c>
    </row>
    <row r="2" spans="1:31" s="118" customFormat="1" ht="12" customHeight="1">
      <c r="B2" s="820" t="s">
        <v>169</v>
      </c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1"/>
      <c r="O2" s="821"/>
      <c r="P2" s="821"/>
      <c r="Q2" s="821"/>
      <c r="R2" s="821"/>
      <c r="S2" s="821"/>
      <c r="T2" s="821"/>
      <c r="U2" s="821"/>
      <c r="V2" s="821"/>
      <c r="W2" s="821"/>
      <c r="X2" s="821"/>
      <c r="Y2" s="822"/>
    </row>
    <row r="3" spans="1:31" s="54" customFormat="1" ht="12" customHeight="1">
      <c r="A3" s="71"/>
      <c r="B3" s="816">
        <v>2016</v>
      </c>
      <c r="C3" s="816"/>
      <c r="D3" s="816"/>
      <c r="E3" s="816"/>
      <c r="F3" s="817"/>
      <c r="G3" s="297"/>
      <c r="H3" s="816">
        <v>2017</v>
      </c>
      <c r="I3" s="816"/>
      <c r="J3" s="816"/>
      <c r="K3" s="816"/>
      <c r="L3" s="817"/>
      <c r="M3" s="297"/>
      <c r="N3" s="816">
        <v>2018</v>
      </c>
      <c r="O3" s="816"/>
      <c r="P3" s="816"/>
      <c r="Q3" s="816"/>
      <c r="R3" s="816"/>
      <c r="S3" s="816"/>
      <c r="T3" s="823" t="s">
        <v>199</v>
      </c>
      <c r="U3" s="823"/>
      <c r="V3" s="823"/>
      <c r="W3" s="823"/>
      <c r="X3" s="823"/>
      <c r="Y3" s="823"/>
    </row>
    <row r="4" spans="1:31" s="54" customFormat="1" ht="12" customHeight="1">
      <c r="A4" s="51"/>
      <c r="B4" s="831" t="s">
        <v>175</v>
      </c>
      <c r="C4" s="832"/>
      <c r="D4" s="827"/>
      <c r="E4" s="831" t="s">
        <v>23</v>
      </c>
      <c r="F4" s="832"/>
      <c r="G4" s="827"/>
      <c r="H4" s="831" t="s">
        <v>175</v>
      </c>
      <c r="I4" s="832"/>
      <c r="J4" s="827"/>
      <c r="K4" s="831" t="s">
        <v>23</v>
      </c>
      <c r="L4" s="832"/>
      <c r="M4" s="827"/>
      <c r="N4" s="827" t="s">
        <v>175</v>
      </c>
      <c r="O4" s="827"/>
      <c r="P4" s="827"/>
      <c r="Q4" s="827" t="s">
        <v>23</v>
      </c>
      <c r="R4" s="827"/>
      <c r="S4" s="827"/>
      <c r="T4" s="827" t="s">
        <v>175</v>
      </c>
      <c r="U4" s="827"/>
      <c r="V4" s="827"/>
      <c r="W4" s="827" t="s">
        <v>23</v>
      </c>
      <c r="X4" s="827"/>
      <c r="Y4" s="827"/>
      <c r="AA4" s="51"/>
    </row>
    <row r="5" spans="1:31" s="54" customFormat="1" ht="12" customHeight="1">
      <c r="A5" s="308" t="s">
        <v>146</v>
      </c>
      <c r="B5" s="55" t="s">
        <v>22</v>
      </c>
      <c r="C5" s="56" t="s">
        <v>29</v>
      </c>
      <c r="D5" s="55" t="s">
        <v>21</v>
      </c>
      <c r="E5" s="56" t="s">
        <v>22</v>
      </c>
      <c r="F5" s="53" t="s">
        <v>29</v>
      </c>
      <c r="G5" s="53" t="s">
        <v>21</v>
      </c>
      <c r="H5" s="55" t="s">
        <v>22</v>
      </c>
      <c r="I5" s="56" t="s">
        <v>29</v>
      </c>
      <c r="J5" s="55" t="s">
        <v>21</v>
      </c>
      <c r="K5" s="56" t="s">
        <v>22</v>
      </c>
      <c r="L5" s="53" t="s">
        <v>29</v>
      </c>
      <c r="M5" s="53" t="s">
        <v>21</v>
      </c>
      <c r="N5" s="55" t="s">
        <v>22</v>
      </c>
      <c r="O5" s="56" t="s">
        <v>29</v>
      </c>
      <c r="P5" s="55" t="s">
        <v>21</v>
      </c>
      <c r="Q5" s="56" t="s">
        <v>22</v>
      </c>
      <c r="R5" s="53" t="s">
        <v>29</v>
      </c>
      <c r="S5" s="53" t="s">
        <v>21</v>
      </c>
      <c r="T5" s="55" t="s">
        <v>22</v>
      </c>
      <c r="U5" s="56" t="s">
        <v>29</v>
      </c>
      <c r="V5" s="55" t="s">
        <v>21</v>
      </c>
      <c r="W5" s="56" t="s">
        <v>22</v>
      </c>
      <c r="X5" s="53" t="s">
        <v>29</v>
      </c>
      <c r="Y5" s="53" t="s">
        <v>21</v>
      </c>
      <c r="AA5" s="517"/>
    </row>
    <row r="6" spans="1:31" s="54" customFormat="1" ht="12" customHeight="1">
      <c r="A6" s="296" t="s">
        <v>21</v>
      </c>
      <c r="B6" s="416">
        <v>625997.88139999995</v>
      </c>
      <c r="C6" s="416">
        <v>388502.47840000002</v>
      </c>
      <c r="D6" s="416">
        <v>1014500.3599</v>
      </c>
      <c r="E6" s="416">
        <v>4159716.2533999998</v>
      </c>
      <c r="F6" s="416">
        <v>2648415.2122</v>
      </c>
      <c r="G6" s="416">
        <v>6808131.4654999999</v>
      </c>
      <c r="H6" s="416">
        <v>662326.67960000003</v>
      </c>
      <c r="I6" s="416">
        <v>420289.18839999998</v>
      </c>
      <c r="J6" s="416">
        <v>1082615.868</v>
      </c>
      <c r="K6" s="416">
        <v>4415869.2001</v>
      </c>
      <c r="L6" s="416">
        <v>2903456.7544</v>
      </c>
      <c r="M6" s="416">
        <v>7319325.9545</v>
      </c>
      <c r="N6" s="417">
        <f t="shared" ref="N6:S6" si="0">SUM(N7:N13)</f>
        <v>670921.12199999997</v>
      </c>
      <c r="O6" s="417">
        <f t="shared" si="0"/>
        <v>475525.30080000003</v>
      </c>
      <c r="P6" s="417">
        <f t="shared" si="0"/>
        <v>1146446.4228000001</v>
      </c>
      <c r="Q6" s="417">
        <f t="shared" si="0"/>
        <v>4369281.1992000006</v>
      </c>
      <c r="R6" s="417">
        <f t="shared" si="0"/>
        <v>3161047.2664000005</v>
      </c>
      <c r="S6" s="417">
        <f t="shared" si="0"/>
        <v>7530328.4658999993</v>
      </c>
      <c r="T6" s="518">
        <v>1.2976138006686364</v>
      </c>
      <c r="U6" s="519">
        <v>13.142406210894586</v>
      </c>
      <c r="V6" s="519">
        <v>5.8959559606233336</v>
      </c>
      <c r="W6" s="519">
        <v>-1.0550131534454052</v>
      </c>
      <c r="X6" s="519">
        <v>8.8718563350268234</v>
      </c>
      <c r="Y6" s="519">
        <v>2.8828134272428825</v>
      </c>
      <c r="Z6" s="294"/>
      <c r="AA6" s="294"/>
      <c r="AB6" s="294"/>
      <c r="AC6" s="294"/>
      <c r="AD6" s="294"/>
      <c r="AE6" s="294"/>
    </row>
    <row r="7" spans="1:31" s="54" customFormat="1" ht="12" customHeight="1">
      <c r="A7" s="65" t="s">
        <v>149</v>
      </c>
      <c r="B7" s="415">
        <v>244420.03719999999</v>
      </c>
      <c r="C7" s="415">
        <v>168511.5134</v>
      </c>
      <c r="D7" s="415">
        <v>412931.55060000002</v>
      </c>
      <c r="E7" s="415">
        <v>1539839.9446</v>
      </c>
      <c r="F7" s="415">
        <v>1161920.3467000001</v>
      </c>
      <c r="G7" s="415">
        <v>2701760.2913000002</v>
      </c>
      <c r="H7" s="415">
        <v>273809.87880000001</v>
      </c>
      <c r="I7" s="415">
        <v>192929.83749999999</v>
      </c>
      <c r="J7" s="415">
        <v>466739.71629999997</v>
      </c>
      <c r="K7" s="415">
        <v>1775067.4724000001</v>
      </c>
      <c r="L7" s="415">
        <v>1394525.0351</v>
      </c>
      <c r="M7" s="415">
        <v>3169592.5074999998</v>
      </c>
      <c r="N7" s="412">
        <v>270002.7206</v>
      </c>
      <c r="O7" s="412">
        <v>212787.389</v>
      </c>
      <c r="P7" s="412">
        <v>482790.10960000003</v>
      </c>
      <c r="Q7" s="412">
        <v>1748871.1761</v>
      </c>
      <c r="R7" s="412">
        <v>1480613.5223999999</v>
      </c>
      <c r="S7" s="412">
        <v>3229484.6984999999</v>
      </c>
      <c r="T7" s="520">
        <v>-1.3904385834014712</v>
      </c>
      <c r="U7" s="520">
        <v>10.292628531343682</v>
      </c>
      <c r="V7" s="520">
        <v>3.4388316955833171</v>
      </c>
      <c r="W7" s="520">
        <v>-1.4757915801691215</v>
      </c>
      <c r="X7" s="520">
        <v>6.173319598656513</v>
      </c>
      <c r="Y7" s="520">
        <v>1.8895864651722165</v>
      </c>
      <c r="Z7" s="294"/>
      <c r="AA7" s="294"/>
      <c r="AB7" s="294"/>
      <c r="AC7" s="294"/>
      <c r="AD7" s="294"/>
      <c r="AE7" s="294"/>
    </row>
    <row r="8" spans="1:31" s="54" customFormat="1" ht="12" customHeight="1">
      <c r="A8" s="65" t="s">
        <v>147</v>
      </c>
      <c r="B8" s="415">
        <v>90046.796900000001</v>
      </c>
      <c r="C8" s="415">
        <v>89294.087100000004</v>
      </c>
      <c r="D8" s="415">
        <v>179340.88399999999</v>
      </c>
      <c r="E8" s="415">
        <v>585973.06519999995</v>
      </c>
      <c r="F8" s="415">
        <v>545139.84840000002</v>
      </c>
      <c r="G8" s="415">
        <v>1131112.9136000001</v>
      </c>
      <c r="H8" s="415">
        <v>89753.018700000001</v>
      </c>
      <c r="I8" s="415">
        <v>94736.375199999995</v>
      </c>
      <c r="J8" s="415">
        <v>184489.3939</v>
      </c>
      <c r="K8" s="415">
        <v>574472.45259999996</v>
      </c>
      <c r="L8" s="415">
        <v>567370.22770000005</v>
      </c>
      <c r="M8" s="415">
        <v>1141842.6802999999</v>
      </c>
      <c r="N8" s="412">
        <v>92588.578200000004</v>
      </c>
      <c r="O8" s="412">
        <v>103924.413</v>
      </c>
      <c r="P8" s="412">
        <v>196512.99119999999</v>
      </c>
      <c r="Q8" s="412">
        <v>562529.56940000004</v>
      </c>
      <c r="R8" s="412">
        <v>606680.12789999996</v>
      </c>
      <c r="S8" s="412">
        <v>1169209.6973000001</v>
      </c>
      <c r="T8" s="520">
        <v>3.1592915102698411</v>
      </c>
      <c r="U8" s="520">
        <v>9.6985321431213105</v>
      </c>
      <c r="V8" s="520">
        <v>6.5172295522403987</v>
      </c>
      <c r="W8" s="520">
        <v>-2.0789305293835643</v>
      </c>
      <c r="X8" s="520">
        <v>6.9284390122749322</v>
      </c>
      <c r="Y8" s="520">
        <v>2.3967414688929116</v>
      </c>
      <c r="Z8" s="294"/>
      <c r="AA8" s="294"/>
      <c r="AB8" s="294"/>
      <c r="AC8" s="294"/>
      <c r="AD8" s="294"/>
      <c r="AE8" s="294"/>
    </row>
    <row r="9" spans="1:31" s="54" customFormat="1" ht="12" customHeight="1">
      <c r="A9" s="65" t="s">
        <v>148</v>
      </c>
      <c r="B9" s="415">
        <v>1818.877</v>
      </c>
      <c r="C9" s="415">
        <v>3131.3090000000002</v>
      </c>
      <c r="D9" s="415">
        <v>4950.1859000000004</v>
      </c>
      <c r="E9" s="415">
        <v>8591.6398000000008</v>
      </c>
      <c r="F9" s="415">
        <v>17014.1643</v>
      </c>
      <c r="G9" s="415">
        <v>25605.804100000001</v>
      </c>
      <c r="H9" s="415">
        <v>1882.2534000000001</v>
      </c>
      <c r="I9" s="415">
        <v>2801.6451999999999</v>
      </c>
      <c r="J9" s="415">
        <v>4683.8986999999997</v>
      </c>
      <c r="K9" s="415">
        <v>7538.9844000000003</v>
      </c>
      <c r="L9" s="415">
        <v>13837.9558</v>
      </c>
      <c r="M9" s="415">
        <v>21376.940200000001</v>
      </c>
      <c r="N9" s="412">
        <v>1826.0623000000001</v>
      </c>
      <c r="O9" s="412">
        <v>2453.0695999999998</v>
      </c>
      <c r="P9" s="412">
        <v>4279.1319000000003</v>
      </c>
      <c r="Q9" s="412">
        <v>10959.5591</v>
      </c>
      <c r="R9" s="412">
        <v>14559.421200000001</v>
      </c>
      <c r="S9" s="412">
        <v>25518.980299999999</v>
      </c>
      <c r="T9" s="520">
        <v>-2.9853100544273157</v>
      </c>
      <c r="U9" s="520">
        <v>-12.441818114584963</v>
      </c>
      <c r="V9" s="520">
        <v>-8.6416642614409973</v>
      </c>
      <c r="W9" s="520">
        <v>45.371823557560354</v>
      </c>
      <c r="X9" s="520">
        <v>5.2136703601842767</v>
      </c>
      <c r="Y9" s="520">
        <v>19.376206474139583</v>
      </c>
      <c r="Z9" s="294"/>
      <c r="AA9" s="294"/>
      <c r="AB9" s="294"/>
      <c r="AC9" s="294"/>
      <c r="AD9" s="294"/>
      <c r="AE9" s="294"/>
    </row>
    <row r="10" spans="1:31" s="54" customFormat="1" ht="12" customHeight="1">
      <c r="A10" s="65" t="s">
        <v>151</v>
      </c>
      <c r="B10" s="415">
        <v>2613.8425999999999</v>
      </c>
      <c r="C10" s="415">
        <v>5223.7846</v>
      </c>
      <c r="D10" s="415">
        <v>7837.6271999999999</v>
      </c>
      <c r="E10" s="415">
        <v>11924.7832</v>
      </c>
      <c r="F10" s="415">
        <v>25828.091799999998</v>
      </c>
      <c r="G10" s="415">
        <v>37752.875</v>
      </c>
      <c r="H10" s="415">
        <v>1882.4448</v>
      </c>
      <c r="I10" s="415">
        <v>4196.9085999999998</v>
      </c>
      <c r="J10" s="415">
        <v>6079.3534</v>
      </c>
      <c r="K10" s="415">
        <v>9610.5102999999999</v>
      </c>
      <c r="L10" s="415">
        <v>24924.233</v>
      </c>
      <c r="M10" s="415">
        <v>34534.743300000002</v>
      </c>
      <c r="N10" s="412">
        <v>2394.5765999999999</v>
      </c>
      <c r="O10" s="412">
        <v>5428.8563000000004</v>
      </c>
      <c r="P10" s="412">
        <v>7823.4328999999998</v>
      </c>
      <c r="Q10" s="412">
        <v>9551.3999000000003</v>
      </c>
      <c r="R10" s="412">
        <v>26166.3338</v>
      </c>
      <c r="S10" s="412">
        <v>35717.733800000002</v>
      </c>
      <c r="T10" s="520">
        <v>27.205674238097178</v>
      </c>
      <c r="U10" s="520">
        <v>29.35369381167845</v>
      </c>
      <c r="V10" s="520">
        <v>28.688569083679194</v>
      </c>
      <c r="W10" s="520">
        <v>-0.61505995160318983</v>
      </c>
      <c r="X10" s="520">
        <v>4.9835066138243862</v>
      </c>
      <c r="Y10" s="520">
        <v>3.4255083277708986</v>
      </c>
      <c r="Z10" s="294"/>
      <c r="AA10" s="294"/>
      <c r="AB10" s="294"/>
      <c r="AC10" s="294"/>
      <c r="AD10" s="294"/>
      <c r="AE10" s="294"/>
    </row>
    <row r="11" spans="1:31" s="54" customFormat="1" ht="12" customHeight="1">
      <c r="A11" s="65" t="s">
        <v>4</v>
      </c>
      <c r="B11" s="415">
        <v>197692.2255</v>
      </c>
      <c r="C11" s="415">
        <v>80168.058499999999</v>
      </c>
      <c r="D11" s="415">
        <v>277860.28409999999</v>
      </c>
      <c r="E11" s="415">
        <v>1420480.7487999999</v>
      </c>
      <c r="F11" s="415">
        <v>618050.10519999999</v>
      </c>
      <c r="G11" s="415">
        <v>2038530.8540000001</v>
      </c>
      <c r="H11" s="415">
        <v>202751.7384</v>
      </c>
      <c r="I11" s="415">
        <v>76791.6489</v>
      </c>
      <c r="J11" s="415">
        <v>279543.3873</v>
      </c>
      <c r="K11" s="415">
        <v>1463037.9166999999</v>
      </c>
      <c r="L11" s="415">
        <v>597648.54020000005</v>
      </c>
      <c r="M11" s="415">
        <v>2060686.4568</v>
      </c>
      <c r="N11" s="412">
        <v>214182.94519999999</v>
      </c>
      <c r="O11" s="412">
        <v>95606.502200000003</v>
      </c>
      <c r="P11" s="412">
        <v>309789.4474</v>
      </c>
      <c r="Q11" s="412">
        <v>1474332.8213</v>
      </c>
      <c r="R11" s="412">
        <v>704561.06810000003</v>
      </c>
      <c r="S11" s="412">
        <v>2178893.8895</v>
      </c>
      <c r="T11" s="520">
        <v>5.6380314616330729</v>
      </c>
      <c r="U11" s="520">
        <v>24.501171116277465</v>
      </c>
      <c r="V11" s="520">
        <v>10.819808829010352</v>
      </c>
      <c r="W11" s="520">
        <v>0.7720172164421123</v>
      </c>
      <c r="X11" s="520">
        <v>17.888862886575822</v>
      </c>
      <c r="Y11" s="520">
        <v>5.7363133654071587</v>
      </c>
      <c r="Z11" s="294"/>
      <c r="AA11" s="294"/>
      <c r="AB11" s="294"/>
      <c r="AC11" s="294"/>
      <c r="AD11" s="294"/>
      <c r="AE11" s="294"/>
    </row>
    <row r="12" spans="1:31" s="54" customFormat="1" ht="12" customHeight="1">
      <c r="A12" s="65" t="s">
        <v>150</v>
      </c>
      <c r="B12" s="415">
        <v>43197.752399999998</v>
      </c>
      <c r="C12" s="415">
        <v>26388.2546</v>
      </c>
      <c r="D12" s="415">
        <v>69586.006999999998</v>
      </c>
      <c r="E12" s="415">
        <v>265685.96460000001</v>
      </c>
      <c r="F12" s="415">
        <v>166588.1698</v>
      </c>
      <c r="G12" s="415">
        <v>432274.13429999998</v>
      </c>
      <c r="H12" s="415">
        <v>42179.212699999996</v>
      </c>
      <c r="I12" s="415">
        <v>31706.601200000001</v>
      </c>
      <c r="J12" s="415">
        <v>73885.813899999994</v>
      </c>
      <c r="K12" s="415">
        <v>254415.0969</v>
      </c>
      <c r="L12" s="415">
        <v>189498.33590000001</v>
      </c>
      <c r="M12" s="415">
        <v>443913.43280000001</v>
      </c>
      <c r="N12" s="412">
        <v>44900.252899999999</v>
      </c>
      <c r="O12" s="412">
        <v>39233.929300000003</v>
      </c>
      <c r="P12" s="412">
        <v>84134.182199999996</v>
      </c>
      <c r="Q12" s="412">
        <v>264423.72560000001</v>
      </c>
      <c r="R12" s="412">
        <v>220214.00289999999</v>
      </c>
      <c r="S12" s="412">
        <v>484637.72850000003</v>
      </c>
      <c r="T12" s="520">
        <v>6.4511403267610152</v>
      </c>
      <c r="U12" s="520">
        <v>23.74057078057298</v>
      </c>
      <c r="V12" s="520">
        <v>13.870549377544316</v>
      </c>
      <c r="W12" s="520">
        <v>3.9339759400889553</v>
      </c>
      <c r="X12" s="520">
        <v>16.208937589936898</v>
      </c>
      <c r="Y12" s="520">
        <v>9.1739273385366005</v>
      </c>
      <c r="Z12" s="294"/>
      <c r="AA12" s="294"/>
      <c r="AB12" s="294"/>
      <c r="AC12" s="294"/>
      <c r="AD12" s="294"/>
      <c r="AE12" s="294"/>
    </row>
    <row r="13" spans="1:31" s="54" customFormat="1" ht="12" customHeight="1">
      <c r="A13" s="65" t="s">
        <v>5</v>
      </c>
      <c r="B13" s="415">
        <v>46208.349800000004</v>
      </c>
      <c r="C13" s="415">
        <v>15785.4712</v>
      </c>
      <c r="D13" s="415">
        <v>61993.821100000001</v>
      </c>
      <c r="E13" s="415">
        <v>327220.10720000003</v>
      </c>
      <c r="F13" s="415">
        <v>113874.486</v>
      </c>
      <c r="G13" s="415">
        <v>441094.5932</v>
      </c>
      <c r="H13" s="415">
        <v>50068.132899999997</v>
      </c>
      <c r="I13" s="415">
        <v>17126.1718</v>
      </c>
      <c r="J13" s="415">
        <v>67194.304600000003</v>
      </c>
      <c r="K13" s="415">
        <v>331726.76679999998</v>
      </c>
      <c r="L13" s="415">
        <v>115652.4268</v>
      </c>
      <c r="M13" s="415">
        <v>447379.1936</v>
      </c>
      <c r="N13" s="412">
        <v>45025.986199999999</v>
      </c>
      <c r="O13" s="412">
        <v>16091.1414</v>
      </c>
      <c r="P13" s="412">
        <v>61117.1276</v>
      </c>
      <c r="Q13" s="412">
        <v>298612.94780000002</v>
      </c>
      <c r="R13" s="412">
        <v>108252.7901</v>
      </c>
      <c r="S13" s="412">
        <v>406865.73800000001</v>
      </c>
      <c r="T13" s="520">
        <v>-10.070570656330581</v>
      </c>
      <c r="U13" s="520">
        <v>-6.043559600400596</v>
      </c>
      <c r="V13" s="520">
        <v>-9.0441846763304437</v>
      </c>
      <c r="W13" s="520">
        <v>-9.9822571809420726</v>
      </c>
      <c r="X13" s="520">
        <v>-6.3981681186823165</v>
      </c>
      <c r="Y13" s="520">
        <v>-9.0557308445700055</v>
      </c>
      <c r="Z13" s="294"/>
      <c r="AA13" s="294"/>
      <c r="AB13" s="294"/>
      <c r="AC13" s="294"/>
      <c r="AD13" s="294"/>
      <c r="AE13" s="294"/>
    </row>
    <row r="14" spans="1:31" s="54" customFormat="1" ht="12" customHeight="1">
      <c r="A14" s="309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294"/>
      <c r="AA14" s="294"/>
      <c r="AB14" s="294"/>
      <c r="AC14" s="294"/>
      <c r="AD14" s="294"/>
      <c r="AE14" s="294"/>
    </row>
    <row r="15" spans="1:31" s="54" customFormat="1" ht="12" customHeight="1">
      <c r="A15" s="309"/>
      <c r="B15" s="820" t="s">
        <v>169</v>
      </c>
      <c r="C15" s="821"/>
      <c r="D15" s="821"/>
      <c r="E15" s="821"/>
      <c r="F15" s="821"/>
      <c r="G15" s="821"/>
      <c r="H15" s="821"/>
      <c r="I15" s="821"/>
      <c r="J15" s="821"/>
      <c r="K15" s="821"/>
      <c r="L15" s="821"/>
      <c r="M15" s="821"/>
      <c r="N15" s="821"/>
      <c r="O15" s="821"/>
      <c r="P15" s="821"/>
      <c r="Q15" s="821"/>
      <c r="R15" s="821"/>
      <c r="S15" s="821"/>
      <c r="T15" s="821"/>
      <c r="U15" s="821"/>
      <c r="V15" s="821"/>
      <c r="W15" s="821"/>
      <c r="X15" s="821"/>
      <c r="Y15" s="822"/>
      <c r="Z15" s="294"/>
      <c r="AA15" s="294"/>
      <c r="AB15" s="294"/>
      <c r="AC15" s="294"/>
      <c r="AD15" s="294"/>
      <c r="AE15" s="294"/>
    </row>
    <row r="16" spans="1:31" s="54" customFormat="1" ht="12" customHeight="1">
      <c r="A16" s="309"/>
      <c r="B16" s="816">
        <v>2016</v>
      </c>
      <c r="C16" s="816"/>
      <c r="D16" s="816"/>
      <c r="E16" s="816"/>
      <c r="F16" s="817"/>
      <c r="G16" s="297"/>
      <c r="H16" s="816">
        <v>2017</v>
      </c>
      <c r="I16" s="816"/>
      <c r="J16" s="816"/>
      <c r="K16" s="816"/>
      <c r="L16" s="817"/>
      <c r="M16" s="297"/>
      <c r="N16" s="816">
        <v>2018</v>
      </c>
      <c r="O16" s="816"/>
      <c r="P16" s="816"/>
      <c r="Q16" s="816"/>
      <c r="R16" s="816"/>
      <c r="S16" s="816"/>
      <c r="T16" s="823" t="s">
        <v>199</v>
      </c>
      <c r="U16" s="823"/>
      <c r="V16" s="823"/>
      <c r="W16" s="823"/>
      <c r="X16" s="823"/>
      <c r="Y16" s="823"/>
      <c r="Z16" s="294"/>
      <c r="AA16" s="294"/>
      <c r="AB16" s="294"/>
      <c r="AC16" s="294"/>
      <c r="AD16" s="294"/>
      <c r="AE16" s="294"/>
    </row>
    <row r="17" spans="1:44" s="54" customFormat="1" ht="12" customHeight="1">
      <c r="A17" s="71"/>
      <c r="B17" s="818" t="s">
        <v>177</v>
      </c>
      <c r="C17" s="819"/>
      <c r="D17" s="819"/>
      <c r="E17" s="819"/>
      <c r="F17" s="819"/>
      <c r="G17" s="688"/>
      <c r="H17" s="818" t="s">
        <v>177</v>
      </c>
      <c r="I17" s="819"/>
      <c r="J17" s="819"/>
      <c r="K17" s="819"/>
      <c r="L17" s="819"/>
      <c r="M17" s="90"/>
      <c r="N17" s="818" t="s">
        <v>177</v>
      </c>
      <c r="O17" s="819"/>
      <c r="P17" s="819"/>
      <c r="Q17" s="819"/>
      <c r="R17" s="819"/>
      <c r="S17" s="824"/>
      <c r="T17" s="818" t="s">
        <v>177</v>
      </c>
      <c r="U17" s="819"/>
      <c r="V17" s="819"/>
      <c r="W17" s="819"/>
      <c r="X17" s="819"/>
      <c r="Y17" s="824"/>
      <c r="Z17" s="294"/>
      <c r="AA17" s="294"/>
      <c r="AB17" s="294"/>
      <c r="AC17" s="294"/>
      <c r="AD17" s="294"/>
      <c r="AE17" s="294"/>
    </row>
    <row r="18" spans="1:44" s="54" customFormat="1" ht="12" customHeight="1">
      <c r="A18" s="309"/>
      <c r="B18" s="831" t="s">
        <v>175</v>
      </c>
      <c r="C18" s="832"/>
      <c r="D18" s="830"/>
      <c r="E18" s="831" t="s">
        <v>23</v>
      </c>
      <c r="F18" s="832"/>
      <c r="G18" s="825"/>
      <c r="H18" s="831" t="s">
        <v>175</v>
      </c>
      <c r="I18" s="832"/>
      <c r="J18" s="830"/>
      <c r="K18" s="831" t="s">
        <v>23</v>
      </c>
      <c r="L18" s="832"/>
      <c r="M18" s="825"/>
      <c r="N18" s="828" t="s">
        <v>175</v>
      </c>
      <c r="O18" s="829"/>
      <c r="P18" s="830"/>
      <c r="Q18" s="825" t="s">
        <v>23</v>
      </c>
      <c r="R18" s="825"/>
      <c r="S18" s="825"/>
      <c r="T18" s="828" t="s">
        <v>175</v>
      </c>
      <c r="U18" s="829"/>
      <c r="V18" s="830"/>
      <c r="W18" s="825" t="s">
        <v>23</v>
      </c>
      <c r="X18" s="825"/>
      <c r="Y18" s="825"/>
      <c r="Z18" s="294"/>
      <c r="AA18" s="294"/>
      <c r="AB18" s="294"/>
      <c r="AC18" s="294"/>
      <c r="AD18" s="294"/>
      <c r="AE18" s="294"/>
    </row>
    <row r="19" spans="1:44" s="54" customFormat="1" ht="12" customHeight="1">
      <c r="A19" s="308" t="s">
        <v>146</v>
      </c>
      <c r="B19" s="58" t="s">
        <v>22</v>
      </c>
      <c r="C19" s="58" t="s">
        <v>29</v>
      </c>
      <c r="D19" s="58" t="s">
        <v>21</v>
      </c>
      <c r="E19" s="58" t="s">
        <v>22</v>
      </c>
      <c r="F19" s="58" t="s">
        <v>29</v>
      </c>
      <c r="G19" s="58" t="s">
        <v>21</v>
      </c>
      <c r="H19" s="58" t="s">
        <v>22</v>
      </c>
      <c r="I19" s="58" t="s">
        <v>29</v>
      </c>
      <c r="J19" s="58" t="s">
        <v>21</v>
      </c>
      <c r="K19" s="58" t="s">
        <v>22</v>
      </c>
      <c r="L19" s="58" t="s">
        <v>29</v>
      </c>
      <c r="M19" s="58" t="s">
        <v>21</v>
      </c>
      <c r="N19" s="58" t="s">
        <v>22</v>
      </c>
      <c r="O19" s="58" t="s">
        <v>29</v>
      </c>
      <c r="P19" s="58" t="s">
        <v>21</v>
      </c>
      <c r="Q19" s="58" t="s">
        <v>22</v>
      </c>
      <c r="R19" s="58" t="s">
        <v>29</v>
      </c>
      <c r="S19" s="58" t="s">
        <v>21</v>
      </c>
      <c r="T19" s="58" t="s">
        <v>22</v>
      </c>
      <c r="U19" s="58" t="s">
        <v>29</v>
      </c>
      <c r="V19" s="58" t="s">
        <v>21</v>
      </c>
      <c r="W19" s="58" t="s">
        <v>22</v>
      </c>
      <c r="X19" s="58" t="s">
        <v>29</v>
      </c>
      <c r="Y19" s="58" t="s">
        <v>21</v>
      </c>
      <c r="Z19" s="294"/>
      <c r="AA19" s="294"/>
      <c r="AB19" s="294"/>
      <c r="AC19" s="294"/>
      <c r="AD19" s="294"/>
      <c r="AE19" s="294"/>
    </row>
    <row r="20" spans="1:44" s="54" customFormat="1" ht="12" customHeight="1">
      <c r="A20" s="296" t="s">
        <v>21</v>
      </c>
      <c r="B20" s="518">
        <v>1.7156</v>
      </c>
      <c r="C20" s="519">
        <v>2.7422</v>
      </c>
      <c r="D20" s="519">
        <v>1.7703</v>
      </c>
      <c r="E20" s="519">
        <v>1.4471000000000001</v>
      </c>
      <c r="F20" s="519">
        <v>2.2336999999999998</v>
      </c>
      <c r="G20" s="519">
        <v>1.4177999999999999</v>
      </c>
      <c r="H20" s="518">
        <v>1.7493000000000001</v>
      </c>
      <c r="I20" s="519">
        <v>2.5518000000000001</v>
      </c>
      <c r="J20" s="519">
        <v>1.7076</v>
      </c>
      <c r="K20" s="519">
        <v>1.5112000000000001</v>
      </c>
      <c r="L20" s="519">
        <v>2.4013</v>
      </c>
      <c r="M20" s="519">
        <v>1.5067999999999999</v>
      </c>
      <c r="N20" s="518">
        <v>1.8013000000000001</v>
      </c>
      <c r="O20" s="519">
        <v>3.0446</v>
      </c>
      <c r="P20" s="519">
        <v>1.8868</v>
      </c>
      <c r="Q20" s="519">
        <v>1.5559999999999998</v>
      </c>
      <c r="R20" s="519">
        <v>2.3210000000000002</v>
      </c>
      <c r="S20" s="519">
        <v>1.4799</v>
      </c>
      <c r="T20" s="518">
        <v>2.4500000000000002</v>
      </c>
      <c r="U20" s="519">
        <v>3.92</v>
      </c>
      <c r="V20" s="519">
        <v>2.4899999999999998</v>
      </c>
      <c r="W20" s="519">
        <v>2.12</v>
      </c>
      <c r="X20" s="519">
        <v>3.27</v>
      </c>
      <c r="Y20" s="519">
        <v>2.0663528230952499</v>
      </c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</row>
    <row r="21" spans="1:44" s="54" customFormat="1" ht="12" customHeight="1">
      <c r="A21" s="65" t="s">
        <v>149</v>
      </c>
      <c r="B21" s="520">
        <v>3.5225</v>
      </c>
      <c r="C21" s="520">
        <v>5.1561000000000003</v>
      </c>
      <c r="D21" s="520">
        <v>3.5830000000000002</v>
      </c>
      <c r="E21" s="520">
        <v>2.8913000000000002</v>
      </c>
      <c r="F21" s="520">
        <v>4.1543999999999999</v>
      </c>
      <c r="G21" s="520">
        <v>2.8129999999999997</v>
      </c>
      <c r="H21" s="520">
        <v>3.3616999999999999</v>
      </c>
      <c r="I21" s="520">
        <v>4.4713000000000003</v>
      </c>
      <c r="J21" s="520">
        <v>3.2595999999999998</v>
      </c>
      <c r="K21" s="520">
        <v>2.9354999999999998</v>
      </c>
      <c r="L21" s="520">
        <v>4.2941000000000003</v>
      </c>
      <c r="M21" s="520">
        <v>2.9332000000000003</v>
      </c>
      <c r="N21" s="520">
        <v>3.2883000000000004</v>
      </c>
      <c r="O21" s="520">
        <v>5.8729999999999993</v>
      </c>
      <c r="P21" s="520">
        <v>3.6645999999999996</v>
      </c>
      <c r="Q21" s="520">
        <v>2.9565000000000001</v>
      </c>
      <c r="R21" s="520">
        <v>4.2214</v>
      </c>
      <c r="S21" s="520">
        <v>2.7961</v>
      </c>
      <c r="T21" s="520">
        <v>4.5699999999999994</v>
      </c>
      <c r="U21" s="520">
        <v>7.3599999999999994</v>
      </c>
      <c r="V21" s="520">
        <v>4.82</v>
      </c>
      <c r="W21" s="520">
        <v>4.05</v>
      </c>
      <c r="X21" s="520">
        <v>5.9499999999999993</v>
      </c>
      <c r="Y21" s="520">
        <v>3.9607628906340975</v>
      </c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</row>
    <row r="22" spans="1:44" s="54" customFormat="1" ht="12" customHeight="1">
      <c r="A22" s="65" t="s">
        <v>147</v>
      </c>
      <c r="B22" s="520">
        <v>3.4716999999999998</v>
      </c>
      <c r="C22" s="520">
        <v>5.5514000000000001</v>
      </c>
      <c r="D22" s="520">
        <v>3.5548000000000002</v>
      </c>
      <c r="E22" s="520">
        <v>3.0577000000000001</v>
      </c>
      <c r="F22" s="520">
        <v>4.1970000000000001</v>
      </c>
      <c r="G22" s="520">
        <v>2.5731000000000002</v>
      </c>
      <c r="H22" s="520">
        <v>4.3409999999999993</v>
      </c>
      <c r="I22" s="520">
        <v>5.5225</v>
      </c>
      <c r="J22" s="520">
        <v>3.7560000000000002</v>
      </c>
      <c r="K22" s="520">
        <v>3.1078000000000001</v>
      </c>
      <c r="L22" s="520">
        <v>4.6500000000000004</v>
      </c>
      <c r="M22" s="520">
        <v>2.7861000000000002</v>
      </c>
      <c r="N22" s="520">
        <v>5.0209999999999999</v>
      </c>
      <c r="O22" s="520">
        <v>5.3365999999999998</v>
      </c>
      <c r="P22" s="520">
        <v>3.9651999999999998</v>
      </c>
      <c r="Q22" s="520">
        <v>3.218</v>
      </c>
      <c r="R22" s="520">
        <v>4.2958000000000007</v>
      </c>
      <c r="S22" s="520">
        <v>2.7688999999999999</v>
      </c>
      <c r="T22" s="520">
        <v>6.72</v>
      </c>
      <c r="U22" s="520">
        <v>7.3999999999999995</v>
      </c>
      <c r="V22" s="520">
        <v>5.3199999999999994</v>
      </c>
      <c r="W22" s="520">
        <v>4.3999999999999995</v>
      </c>
      <c r="X22" s="520">
        <v>5.99</v>
      </c>
      <c r="Y22" s="520">
        <v>3.8096123220155329</v>
      </c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</row>
    <row r="23" spans="1:44" s="54" customFormat="1" ht="12" customHeight="1">
      <c r="A23" s="65" t="s">
        <v>148</v>
      </c>
      <c r="B23" s="520">
        <v>10.3626</v>
      </c>
      <c r="C23" s="520">
        <v>9.7994000000000003</v>
      </c>
      <c r="D23" s="520">
        <v>8.5186999999999991</v>
      </c>
      <c r="E23" s="520">
        <v>6.2850000000000001</v>
      </c>
      <c r="F23" s="520">
        <v>7.3685</v>
      </c>
      <c r="G23" s="520">
        <v>5.5385</v>
      </c>
      <c r="H23" s="520">
        <v>13.558799999999998</v>
      </c>
      <c r="I23" s="520">
        <v>8.4367999999999999</v>
      </c>
      <c r="J23" s="520">
        <v>8.8277999999999999</v>
      </c>
      <c r="K23" s="520">
        <v>7.9539999999999997</v>
      </c>
      <c r="L23" s="520">
        <v>6.343</v>
      </c>
      <c r="M23" s="520">
        <v>5.6032999999999999</v>
      </c>
      <c r="N23" s="520">
        <v>8.7038000000000011</v>
      </c>
      <c r="O23" s="520">
        <v>9.5197000000000003</v>
      </c>
      <c r="P23" s="520">
        <v>8.0499000000000009</v>
      </c>
      <c r="Q23" s="520">
        <v>6.7769999999999992</v>
      </c>
      <c r="R23" s="520">
        <v>6.7182000000000004</v>
      </c>
      <c r="S23" s="520">
        <v>5.3344999999999994</v>
      </c>
      <c r="T23" s="520">
        <v>13.94</v>
      </c>
      <c r="U23" s="520">
        <v>14.84</v>
      </c>
      <c r="V23" s="520">
        <v>13.98</v>
      </c>
      <c r="W23" s="520">
        <v>11.05</v>
      </c>
      <c r="X23" s="520">
        <v>11.790000000000001</v>
      </c>
      <c r="Y23" s="520">
        <v>9.6322134905472883</v>
      </c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</row>
    <row r="24" spans="1:44" s="54" customFormat="1" ht="12" customHeight="1">
      <c r="A24" s="65" t="s">
        <v>151</v>
      </c>
      <c r="B24" s="520">
        <v>5.2210000000000001</v>
      </c>
      <c r="C24" s="520">
        <v>8.2665000000000006</v>
      </c>
      <c r="D24" s="520">
        <v>6.5884</v>
      </c>
      <c r="E24" s="520">
        <v>4.8731999999999998</v>
      </c>
      <c r="F24" s="520">
        <v>4.9539</v>
      </c>
      <c r="G24" s="520">
        <v>4.0011000000000001</v>
      </c>
      <c r="H24" s="520">
        <v>4.0845000000000002</v>
      </c>
      <c r="I24" s="520">
        <v>5.6875</v>
      </c>
      <c r="J24" s="520">
        <v>4.4749999999999996</v>
      </c>
      <c r="K24" s="520">
        <v>3.9138999999999999</v>
      </c>
      <c r="L24" s="520">
        <v>2.3304</v>
      </c>
      <c r="M24" s="520">
        <v>1.9560999999999999</v>
      </c>
      <c r="N24" s="520">
        <v>2.8618999999999999</v>
      </c>
      <c r="O24" s="520">
        <v>8.0084</v>
      </c>
      <c r="P24" s="520">
        <v>5.9496000000000002</v>
      </c>
      <c r="Q24" s="520">
        <v>3.4443000000000001</v>
      </c>
      <c r="R24" s="520">
        <v>4.8544999999999998</v>
      </c>
      <c r="S24" s="520">
        <v>3.6054999999999997</v>
      </c>
      <c r="T24" s="520">
        <v>5.7799999999999994</v>
      </c>
      <c r="U24" s="520">
        <v>13.059999999999999</v>
      </c>
      <c r="V24" s="520">
        <v>9.66</v>
      </c>
      <c r="W24" s="520">
        <v>5.92</v>
      </c>
      <c r="X24" s="520">
        <v>6.6000000000000005</v>
      </c>
      <c r="Y24" s="520">
        <v>4.9586716447741264</v>
      </c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</row>
    <row r="25" spans="1:44" s="54" customFormat="1" ht="12" customHeight="1">
      <c r="A25" s="65" t="s">
        <v>4</v>
      </c>
      <c r="B25" s="520">
        <v>2.6914000000000002</v>
      </c>
      <c r="C25" s="520">
        <v>4.2122000000000002</v>
      </c>
      <c r="D25" s="520">
        <v>2.7128999999999999</v>
      </c>
      <c r="E25" s="520">
        <v>2.4567999999999999</v>
      </c>
      <c r="F25" s="520">
        <v>3.9663999999999997</v>
      </c>
      <c r="G25" s="520">
        <v>2.4683999999999999</v>
      </c>
      <c r="H25" s="520">
        <v>2.8165</v>
      </c>
      <c r="I25" s="520">
        <v>4.3359000000000005</v>
      </c>
      <c r="J25" s="520">
        <v>2.7128000000000001</v>
      </c>
      <c r="K25" s="520">
        <v>2.5352999999999999</v>
      </c>
      <c r="L25" s="520">
        <v>3.8847</v>
      </c>
      <c r="M25" s="520">
        <v>2.3824000000000001</v>
      </c>
      <c r="N25" s="520">
        <v>3.1067999999999998</v>
      </c>
      <c r="O25" s="520">
        <v>4.6658999999999997</v>
      </c>
      <c r="P25" s="520">
        <v>3.0519000000000003</v>
      </c>
      <c r="Q25" s="520">
        <v>2.6972</v>
      </c>
      <c r="R25" s="520">
        <v>3.8913000000000002</v>
      </c>
      <c r="S25" s="520">
        <v>2.5617000000000001</v>
      </c>
      <c r="T25" s="520">
        <v>4.1099999999999994</v>
      </c>
      <c r="U25" s="520">
        <v>6.36</v>
      </c>
      <c r="V25" s="520">
        <v>4.0199999999999996</v>
      </c>
      <c r="W25" s="520">
        <v>3.64</v>
      </c>
      <c r="X25" s="520">
        <v>5.45</v>
      </c>
      <c r="Y25" s="520">
        <v>3.4522236657427561</v>
      </c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</row>
    <row r="26" spans="1:44" s="54" customFormat="1" ht="12" customHeight="1">
      <c r="A26" s="65" t="s">
        <v>150</v>
      </c>
      <c r="B26" s="520">
        <v>3.4855999999999998</v>
      </c>
      <c r="C26" s="520">
        <v>4.3452000000000002</v>
      </c>
      <c r="D26" s="520">
        <v>2.8545000000000003</v>
      </c>
      <c r="E26" s="520">
        <v>3.3130000000000002</v>
      </c>
      <c r="F26" s="520">
        <v>3.4108000000000001</v>
      </c>
      <c r="G26" s="520">
        <v>2.5245000000000002</v>
      </c>
      <c r="H26" s="520">
        <v>2.2093000000000003</v>
      </c>
      <c r="I26" s="520">
        <v>4.2016</v>
      </c>
      <c r="J26" s="520">
        <v>2.4230999999999998</v>
      </c>
      <c r="K26" s="520">
        <v>1.7500000000000002</v>
      </c>
      <c r="L26" s="520">
        <v>2.9015</v>
      </c>
      <c r="M26" s="520">
        <v>1.7264000000000002</v>
      </c>
      <c r="N26" s="520">
        <v>1.9692000000000001</v>
      </c>
      <c r="O26" s="520">
        <v>3.8455999999999997</v>
      </c>
      <c r="P26" s="520">
        <v>2.21</v>
      </c>
      <c r="Q26" s="520">
        <v>1.7714000000000001</v>
      </c>
      <c r="R26" s="520">
        <v>2.7323</v>
      </c>
      <c r="S26" s="520">
        <v>1.7218</v>
      </c>
      <c r="T26" s="520">
        <v>2.96</v>
      </c>
      <c r="U26" s="520">
        <v>5.56</v>
      </c>
      <c r="V26" s="520">
        <v>3.26</v>
      </c>
      <c r="W26" s="520">
        <v>2.6100000000000003</v>
      </c>
      <c r="X26" s="520">
        <v>3.93</v>
      </c>
      <c r="Y26" s="520">
        <v>2.4690493094332049</v>
      </c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</row>
    <row r="27" spans="1:44" s="54" customFormat="1" ht="12" customHeight="1">
      <c r="A27" s="65" t="s">
        <v>5</v>
      </c>
      <c r="B27" s="520">
        <v>1.9435</v>
      </c>
      <c r="C27" s="520">
        <v>4.1542999999999992</v>
      </c>
      <c r="D27" s="520">
        <v>2.1614999999999998</v>
      </c>
      <c r="E27" s="520">
        <v>1.5069000000000001</v>
      </c>
      <c r="F27" s="520">
        <v>2.7057000000000002</v>
      </c>
      <c r="G27" s="520">
        <v>1.4117999999999999</v>
      </c>
      <c r="H27" s="520">
        <v>1.7683999999999997</v>
      </c>
      <c r="I27" s="520">
        <v>2.9645000000000001</v>
      </c>
      <c r="J27" s="520">
        <v>1.7137</v>
      </c>
      <c r="K27" s="520">
        <v>1.4497</v>
      </c>
      <c r="L27" s="520">
        <v>2.5619000000000001</v>
      </c>
      <c r="M27" s="520">
        <v>1.3599999999999999</v>
      </c>
      <c r="N27" s="520">
        <v>1.5920000000000001</v>
      </c>
      <c r="O27" s="520">
        <v>3.1517000000000004</v>
      </c>
      <c r="P27" s="520">
        <v>1.6473000000000002</v>
      </c>
      <c r="Q27" s="520">
        <v>1.3877000000000002</v>
      </c>
      <c r="R27" s="520">
        <v>2.4058999999999999</v>
      </c>
      <c r="S27" s="520">
        <v>1.3018999999999998</v>
      </c>
      <c r="T27" s="520">
        <v>2.35</v>
      </c>
      <c r="U27" s="520">
        <v>4.16</v>
      </c>
      <c r="V27" s="520">
        <v>2.33</v>
      </c>
      <c r="W27" s="520">
        <v>1.9800000000000002</v>
      </c>
      <c r="X27" s="520">
        <v>3.35</v>
      </c>
      <c r="Y27" s="520">
        <v>1.8446130140007879</v>
      </c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</row>
    <row r="28" spans="1:44" s="54" customFormat="1" ht="12" customHeight="1">
      <c r="A28" s="309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294"/>
      <c r="AA28" s="294"/>
      <c r="AB28" s="294"/>
      <c r="AC28" s="294"/>
      <c r="AD28" s="294"/>
      <c r="AE28" s="294"/>
    </row>
    <row r="29" spans="1:44" s="54" customFormat="1" ht="12" customHeight="1">
      <c r="A29" s="309"/>
      <c r="B29" s="820" t="s">
        <v>170</v>
      </c>
      <c r="C29" s="821"/>
      <c r="D29" s="821"/>
      <c r="E29" s="821"/>
      <c r="F29" s="821"/>
      <c r="G29" s="821"/>
      <c r="H29" s="821"/>
      <c r="I29" s="821"/>
      <c r="J29" s="821"/>
      <c r="K29" s="821"/>
      <c r="L29" s="821"/>
      <c r="M29" s="821"/>
      <c r="N29" s="821"/>
      <c r="O29" s="821"/>
      <c r="P29" s="821"/>
      <c r="Q29" s="821"/>
      <c r="R29" s="821"/>
      <c r="S29" s="821"/>
      <c r="T29" s="821"/>
      <c r="U29" s="821"/>
      <c r="V29" s="821"/>
      <c r="W29" s="821"/>
      <c r="X29" s="821"/>
      <c r="Y29" s="822"/>
      <c r="Z29" s="294"/>
      <c r="AA29" s="294"/>
      <c r="AB29" s="294"/>
      <c r="AC29" s="294"/>
      <c r="AD29" s="294"/>
      <c r="AE29" s="294"/>
    </row>
    <row r="30" spans="1:44" s="54" customFormat="1" ht="12" customHeight="1">
      <c r="A30" s="71"/>
      <c r="B30" s="816">
        <v>2016</v>
      </c>
      <c r="C30" s="816"/>
      <c r="D30" s="816"/>
      <c r="E30" s="816"/>
      <c r="F30" s="816"/>
      <c r="G30" s="816"/>
      <c r="H30" s="816">
        <v>2017</v>
      </c>
      <c r="I30" s="816"/>
      <c r="J30" s="816"/>
      <c r="K30" s="816"/>
      <c r="L30" s="816"/>
      <c r="M30" s="816"/>
      <c r="N30" s="816">
        <v>2018</v>
      </c>
      <c r="O30" s="816"/>
      <c r="P30" s="816"/>
      <c r="Q30" s="816"/>
      <c r="R30" s="816"/>
      <c r="S30" s="816"/>
      <c r="T30" s="823" t="s">
        <v>199</v>
      </c>
      <c r="U30" s="823"/>
      <c r="V30" s="823"/>
      <c r="W30" s="823"/>
      <c r="X30" s="823"/>
      <c r="Y30" s="823"/>
      <c r="Z30" s="294"/>
      <c r="AA30" s="294"/>
      <c r="AB30" s="294"/>
      <c r="AC30" s="294"/>
      <c r="AD30" s="294"/>
      <c r="AE30" s="294"/>
    </row>
    <row r="31" spans="1:44" s="54" customFormat="1" ht="12" customHeight="1">
      <c r="A31" s="309"/>
      <c r="B31" s="826" t="s">
        <v>175</v>
      </c>
      <c r="C31" s="826"/>
      <c r="D31" s="826"/>
      <c r="E31" s="826" t="s">
        <v>23</v>
      </c>
      <c r="F31" s="826"/>
      <c r="G31" s="826"/>
      <c r="H31" s="826" t="s">
        <v>175</v>
      </c>
      <c r="I31" s="826"/>
      <c r="J31" s="826"/>
      <c r="K31" s="826" t="s">
        <v>23</v>
      </c>
      <c r="L31" s="826"/>
      <c r="M31" s="826"/>
      <c r="N31" s="826" t="s">
        <v>175</v>
      </c>
      <c r="O31" s="826"/>
      <c r="P31" s="826"/>
      <c r="Q31" s="826" t="s">
        <v>23</v>
      </c>
      <c r="R31" s="826"/>
      <c r="S31" s="826"/>
      <c r="T31" s="827" t="s">
        <v>175</v>
      </c>
      <c r="U31" s="827"/>
      <c r="V31" s="827"/>
      <c r="W31" s="827" t="s">
        <v>23</v>
      </c>
      <c r="X31" s="827"/>
      <c r="Y31" s="827"/>
      <c r="Z31" s="294"/>
      <c r="AA31" s="294"/>
      <c r="AB31" s="294"/>
      <c r="AC31" s="294"/>
      <c r="AD31" s="294"/>
      <c r="AE31" s="294"/>
    </row>
    <row r="32" spans="1:44" s="54" customFormat="1" ht="12" customHeight="1">
      <c r="A32" s="310" t="s">
        <v>146</v>
      </c>
      <c r="B32" s="689" t="s">
        <v>22</v>
      </c>
      <c r="C32" s="59" t="s">
        <v>29</v>
      </c>
      <c r="D32" s="689" t="s">
        <v>21</v>
      </c>
      <c r="E32" s="59" t="s">
        <v>22</v>
      </c>
      <c r="F32" s="689" t="s">
        <v>29</v>
      </c>
      <c r="G32" s="689" t="s">
        <v>21</v>
      </c>
      <c r="H32" s="89" t="s">
        <v>22</v>
      </c>
      <c r="I32" s="59" t="s">
        <v>29</v>
      </c>
      <c r="J32" s="89" t="s">
        <v>21</v>
      </c>
      <c r="K32" s="59" t="s">
        <v>22</v>
      </c>
      <c r="L32" s="89" t="s">
        <v>29</v>
      </c>
      <c r="M32" s="89" t="s">
        <v>21</v>
      </c>
      <c r="N32" s="89" t="s">
        <v>22</v>
      </c>
      <c r="O32" s="59" t="s">
        <v>29</v>
      </c>
      <c r="P32" s="89" t="s">
        <v>21</v>
      </c>
      <c r="Q32" s="59" t="s">
        <v>22</v>
      </c>
      <c r="R32" s="89" t="s">
        <v>29</v>
      </c>
      <c r="S32" s="89" t="s">
        <v>21</v>
      </c>
      <c r="T32" s="55" t="s">
        <v>22</v>
      </c>
      <c r="U32" s="56" t="s">
        <v>29</v>
      </c>
      <c r="V32" s="55" t="s">
        <v>21</v>
      </c>
      <c r="W32" s="56" t="s">
        <v>22</v>
      </c>
      <c r="X32" s="53" t="s">
        <v>29</v>
      </c>
      <c r="Y32" s="53" t="s">
        <v>21</v>
      </c>
      <c r="Z32" s="294"/>
      <c r="AA32" s="294"/>
      <c r="AB32" s="294"/>
      <c r="AC32" s="294"/>
      <c r="AD32" s="294"/>
      <c r="AE32" s="294"/>
    </row>
    <row r="33" spans="1:39" s="54" customFormat="1" ht="12" customHeight="1">
      <c r="A33" s="296" t="s">
        <v>21</v>
      </c>
      <c r="B33" s="416">
        <f>SUM(B34:B40)</f>
        <v>1632285.7516000001</v>
      </c>
      <c r="C33" s="416">
        <f>SUM(C34:C40)</f>
        <v>430244.95910000009</v>
      </c>
      <c r="D33" s="416">
        <v>2062530.7106999999</v>
      </c>
      <c r="E33" s="416">
        <f>SUM(E34:E40)</f>
        <v>4187302.7508</v>
      </c>
      <c r="F33" s="416">
        <f>SUM(F34:F40)</f>
        <v>1082808.1078999999</v>
      </c>
      <c r="G33" s="416">
        <v>5270110.8589000003</v>
      </c>
      <c r="H33" s="416">
        <v>1641176.3167999999</v>
      </c>
      <c r="I33" s="416">
        <v>431790.0197</v>
      </c>
      <c r="J33" s="416">
        <v>2072966.3365</v>
      </c>
      <c r="K33" s="416">
        <f>SUM(K34:K40)</f>
        <v>4283668.7974000005</v>
      </c>
      <c r="L33" s="416">
        <f>SUM(L34:L40)</f>
        <v>1113909.1808</v>
      </c>
      <c r="M33" s="416">
        <v>5397577.9800000004</v>
      </c>
      <c r="N33" s="417">
        <v>1785478.1740999999</v>
      </c>
      <c r="O33" s="417">
        <v>421477.16149999999</v>
      </c>
      <c r="P33" s="417">
        <v>2206955.3358</v>
      </c>
      <c r="Q33" s="417">
        <v>4383176.4003999997</v>
      </c>
      <c r="R33" s="417">
        <v>1057181.9312</v>
      </c>
      <c r="S33" s="417">
        <v>5440358.3316000002</v>
      </c>
      <c r="T33" s="518">
        <v>8.792587111015763</v>
      </c>
      <c r="U33" s="519">
        <v>-2.3883966116598079</v>
      </c>
      <c r="V33" s="519">
        <v>6.4636360437105456</v>
      </c>
      <c r="W33" s="519">
        <v>2.3229527703074511</v>
      </c>
      <c r="X33" s="519">
        <v>-5.0926278890401955</v>
      </c>
      <c r="Y33" s="519">
        <v>0.79258422497121006</v>
      </c>
      <c r="Z33" s="294"/>
      <c r="AA33" s="294"/>
      <c r="AB33" s="294"/>
      <c r="AC33" s="294"/>
      <c r="AD33" s="294"/>
      <c r="AE33" s="294"/>
    </row>
    <row r="34" spans="1:39" s="54" customFormat="1" ht="12" customHeight="1">
      <c r="A34" s="65" t="s">
        <v>149</v>
      </c>
      <c r="B34" s="415">
        <v>441722.80550000002</v>
      </c>
      <c r="C34" s="415">
        <v>131184.6795</v>
      </c>
      <c r="D34" s="415">
        <v>572907.48490000004</v>
      </c>
      <c r="E34" s="415">
        <v>1065522.9619</v>
      </c>
      <c r="F34" s="415">
        <v>332838.17219999997</v>
      </c>
      <c r="G34" s="415">
        <v>1398361.1340999999</v>
      </c>
      <c r="H34" s="415">
        <v>399424.01799999998</v>
      </c>
      <c r="I34" s="415">
        <v>152947.50099999999</v>
      </c>
      <c r="J34" s="415">
        <v>552371.51899999997</v>
      </c>
      <c r="K34" s="415">
        <v>1019866.28</v>
      </c>
      <c r="L34" s="415">
        <v>427484.723</v>
      </c>
      <c r="M34" s="415">
        <v>1447351</v>
      </c>
      <c r="N34" s="412">
        <v>445011.3579</v>
      </c>
      <c r="O34" s="412">
        <v>131863.8328</v>
      </c>
      <c r="P34" s="412">
        <v>576875.19070000004</v>
      </c>
      <c r="Q34" s="412">
        <v>1018057.965</v>
      </c>
      <c r="R34" s="412">
        <v>376375.50219999999</v>
      </c>
      <c r="S34" s="412">
        <v>1394433.4672000001</v>
      </c>
      <c r="T34" s="520">
        <v>11.413269569583075</v>
      </c>
      <c r="U34" s="520">
        <v>-13.784905318590324</v>
      </c>
      <c r="V34" s="520">
        <v>4.4360852899079442</v>
      </c>
      <c r="W34" s="520">
        <v>-0.17730902917979213</v>
      </c>
      <c r="X34" s="520">
        <v>-11.955800535122284</v>
      </c>
      <c r="Y34" s="520">
        <v>-3.6561644549248888</v>
      </c>
      <c r="Z34" s="294"/>
      <c r="AA34" s="294"/>
      <c r="AB34" s="294"/>
      <c r="AC34" s="294"/>
      <c r="AD34" s="294"/>
      <c r="AE34" s="294"/>
    </row>
    <row r="35" spans="1:39" s="54" customFormat="1" ht="12" customHeight="1">
      <c r="A35" s="65" t="s">
        <v>147</v>
      </c>
      <c r="B35" s="415">
        <v>411675.04739999998</v>
      </c>
      <c r="C35" s="415">
        <v>160850.96350000001</v>
      </c>
      <c r="D35" s="415">
        <v>572526.01089999999</v>
      </c>
      <c r="E35" s="415">
        <v>1026753.7182</v>
      </c>
      <c r="F35" s="415">
        <v>408613.67609999998</v>
      </c>
      <c r="G35" s="415">
        <v>1435367.3943</v>
      </c>
      <c r="H35" s="415">
        <v>446697.52899999998</v>
      </c>
      <c r="I35" s="415">
        <v>149624.43100000001</v>
      </c>
      <c r="J35" s="415">
        <v>596321.96</v>
      </c>
      <c r="K35" s="415">
        <v>1081779.6200000001</v>
      </c>
      <c r="L35" s="415">
        <v>365331.69300000003</v>
      </c>
      <c r="M35" s="415">
        <v>1447111.32</v>
      </c>
      <c r="N35" s="412">
        <v>458721.33860000002</v>
      </c>
      <c r="O35" s="412">
        <v>144604.1287</v>
      </c>
      <c r="P35" s="412">
        <v>603325.46730000002</v>
      </c>
      <c r="Q35" s="412">
        <v>1110442.8244</v>
      </c>
      <c r="R35" s="412">
        <v>341808.46399999998</v>
      </c>
      <c r="S35" s="412">
        <v>1452251.2884</v>
      </c>
      <c r="T35" s="520">
        <v>2.6917116884253094</v>
      </c>
      <c r="U35" s="520">
        <v>-3.35526910040514</v>
      </c>
      <c r="V35" s="520">
        <v>1.1744506776171812</v>
      </c>
      <c r="W35" s="520">
        <v>2.6496343497393609</v>
      </c>
      <c r="X35" s="520">
        <v>-6.4388689650311974</v>
      </c>
      <c r="Y35" s="520">
        <v>0.35518818275845537</v>
      </c>
      <c r="Z35" s="294"/>
      <c r="AA35" s="294"/>
      <c r="AB35" s="294"/>
      <c r="AC35" s="294"/>
      <c r="AD35" s="294"/>
      <c r="AE35" s="294"/>
    </row>
    <row r="36" spans="1:39" s="54" customFormat="1" ht="12" customHeight="1">
      <c r="A36" s="65" t="s">
        <v>148</v>
      </c>
      <c r="B36" s="415">
        <v>35233.054799999998</v>
      </c>
      <c r="C36" s="415">
        <v>4184.4745999999996</v>
      </c>
      <c r="D36" s="415">
        <v>39417.529399999999</v>
      </c>
      <c r="E36" s="415">
        <v>84333.930500000002</v>
      </c>
      <c r="F36" s="415">
        <v>12123.3089</v>
      </c>
      <c r="G36" s="415">
        <v>96457.239499999996</v>
      </c>
      <c r="H36" s="415">
        <v>35780.6224</v>
      </c>
      <c r="I36" s="415">
        <v>4332.7249000000002</v>
      </c>
      <c r="J36" s="415">
        <v>40113.347399999999</v>
      </c>
      <c r="K36" s="415">
        <v>85010.103400000007</v>
      </c>
      <c r="L36" s="415">
        <v>11361.9897</v>
      </c>
      <c r="M36" s="415">
        <v>96372.093099999998</v>
      </c>
      <c r="N36" s="412">
        <v>35517.414900000003</v>
      </c>
      <c r="O36" s="412">
        <v>3657.7529</v>
      </c>
      <c r="P36" s="412">
        <v>39175.167800000003</v>
      </c>
      <c r="Q36" s="412">
        <v>80718.5095</v>
      </c>
      <c r="R36" s="412">
        <v>10362.1034</v>
      </c>
      <c r="S36" s="412">
        <v>91080.612899999993</v>
      </c>
      <c r="T36" s="520">
        <v>-0.73561464934158549</v>
      </c>
      <c r="U36" s="520">
        <v>-15.578464259293273</v>
      </c>
      <c r="V36" s="520">
        <v>-2.3388215165508619</v>
      </c>
      <c r="W36" s="520">
        <v>-5.0483339372105824</v>
      </c>
      <c r="X36" s="520">
        <v>-8.8002746561194307</v>
      </c>
      <c r="Y36" s="520">
        <v>-5.4906768440832021</v>
      </c>
      <c r="Z36" s="294"/>
      <c r="AA36" s="294"/>
      <c r="AB36" s="294"/>
      <c r="AC36" s="294"/>
      <c r="AD36" s="294"/>
      <c r="AE36" s="294"/>
    </row>
    <row r="37" spans="1:39" s="54" customFormat="1" ht="12" customHeight="1">
      <c r="A37" s="65" t="s">
        <v>154</v>
      </c>
      <c r="B37" s="415">
        <v>56897.700400000002</v>
      </c>
      <c r="C37" s="415">
        <v>10914.358399999999</v>
      </c>
      <c r="D37" s="415">
        <v>67812.058900000004</v>
      </c>
      <c r="E37" s="415">
        <v>138860.77919999999</v>
      </c>
      <c r="F37" s="415">
        <v>19276.060000000001</v>
      </c>
      <c r="G37" s="415">
        <v>158136.83929999999</v>
      </c>
      <c r="H37" s="415">
        <v>61343.870699999999</v>
      </c>
      <c r="I37" s="415">
        <v>5543.9381000000003</v>
      </c>
      <c r="J37" s="415">
        <v>66887.808799999999</v>
      </c>
      <c r="K37" s="415">
        <v>150574.242</v>
      </c>
      <c r="L37" s="415">
        <v>10934.9912</v>
      </c>
      <c r="M37" s="415">
        <v>161509.23300000001</v>
      </c>
      <c r="N37" s="412">
        <v>56611.510900000001</v>
      </c>
      <c r="O37" s="412">
        <v>4120.0889999999999</v>
      </c>
      <c r="P37" s="412">
        <v>60731.599900000001</v>
      </c>
      <c r="Q37" s="412">
        <v>142064.4719</v>
      </c>
      <c r="R37" s="412">
        <v>8091.3836000000001</v>
      </c>
      <c r="S37" s="412">
        <v>150155.85550000001</v>
      </c>
      <c r="T37" s="520">
        <v>-7.7144786365755014</v>
      </c>
      <c r="U37" s="520">
        <v>-25.682990580288052</v>
      </c>
      <c r="V37" s="520">
        <v>-9.2037831862717532</v>
      </c>
      <c r="W37" s="520">
        <v>-5.6515443723767804</v>
      </c>
      <c r="X37" s="520">
        <v>-26.004662902700833</v>
      </c>
      <c r="Y37" s="520">
        <v>-7.0295532268424568</v>
      </c>
      <c r="Z37" s="294"/>
      <c r="AA37" s="294"/>
      <c r="AB37" s="294"/>
      <c r="AC37" s="294"/>
      <c r="AD37" s="294"/>
      <c r="AE37" s="294"/>
    </row>
    <row r="38" spans="1:39" s="54" customFormat="1" ht="12" customHeight="1">
      <c r="A38" s="65" t="s">
        <v>4</v>
      </c>
      <c r="B38" s="415">
        <v>328347.40039999998</v>
      </c>
      <c r="C38" s="415">
        <v>59985.448400000001</v>
      </c>
      <c r="D38" s="415">
        <v>388332.84879999998</v>
      </c>
      <c r="E38" s="415">
        <v>1013611.5584</v>
      </c>
      <c r="F38" s="415">
        <v>185743.6329</v>
      </c>
      <c r="G38" s="415">
        <v>1199355.1913000001</v>
      </c>
      <c r="H38" s="415">
        <v>361793.39799999999</v>
      </c>
      <c r="I38" s="415">
        <v>57692.390200000002</v>
      </c>
      <c r="J38" s="415">
        <v>419485.788</v>
      </c>
      <c r="K38" s="415">
        <v>1051580.23</v>
      </c>
      <c r="L38" s="415">
        <v>175903.74299999999</v>
      </c>
      <c r="M38" s="415">
        <v>1227483.97</v>
      </c>
      <c r="N38" s="412">
        <v>441095.67629999999</v>
      </c>
      <c r="O38" s="412">
        <v>72280.066099999996</v>
      </c>
      <c r="P38" s="412">
        <v>513375.74249999999</v>
      </c>
      <c r="Q38" s="412">
        <v>1152150.0347</v>
      </c>
      <c r="R38" s="412">
        <v>194900.08110000001</v>
      </c>
      <c r="S38" s="412">
        <v>1347050.1158</v>
      </c>
      <c r="T38" s="520">
        <v>21.919216530313804</v>
      </c>
      <c r="U38" s="520">
        <v>25.285268732027667</v>
      </c>
      <c r="V38" s="520">
        <v>22.382153862147053</v>
      </c>
      <c r="W38" s="520">
        <v>9.5636834766283094</v>
      </c>
      <c r="X38" s="520">
        <v>10.799280206334224</v>
      </c>
      <c r="Y38" s="520">
        <v>9.7407500808340544</v>
      </c>
      <c r="Z38" s="294"/>
      <c r="AA38" s="294"/>
      <c r="AB38" s="294"/>
      <c r="AC38" s="294"/>
      <c r="AD38" s="294"/>
      <c r="AE38" s="294"/>
    </row>
    <row r="39" spans="1:39" s="54" customFormat="1" ht="12" customHeight="1">
      <c r="A39" s="65" t="s">
        <v>150</v>
      </c>
      <c r="B39" s="415">
        <v>192657.8725</v>
      </c>
      <c r="C39" s="415">
        <v>50514.936099999999</v>
      </c>
      <c r="D39" s="415">
        <v>243172.80859999999</v>
      </c>
      <c r="E39" s="415">
        <v>491278.69040000002</v>
      </c>
      <c r="F39" s="415">
        <v>98026.378800000006</v>
      </c>
      <c r="G39" s="415">
        <v>589305.06920000003</v>
      </c>
      <c r="H39" s="415">
        <v>199846.35200000001</v>
      </c>
      <c r="I39" s="415">
        <v>51559.445099999997</v>
      </c>
      <c r="J39" s="415">
        <v>251405.79800000001</v>
      </c>
      <c r="K39" s="415">
        <v>497203.31300000002</v>
      </c>
      <c r="L39" s="415">
        <v>101147.15700000001</v>
      </c>
      <c r="M39" s="415">
        <v>598350.47</v>
      </c>
      <c r="N39" s="412">
        <v>215783.3541</v>
      </c>
      <c r="O39" s="412">
        <v>51569.853499999997</v>
      </c>
      <c r="P39" s="412">
        <v>267353.20760000002</v>
      </c>
      <c r="Q39" s="412">
        <v>497903.35310000001</v>
      </c>
      <c r="R39" s="412">
        <v>96028.641300000003</v>
      </c>
      <c r="S39" s="412">
        <v>593931.99439999997</v>
      </c>
      <c r="T39" s="520">
        <v>7.9746274778135469</v>
      </c>
      <c r="U39" s="520">
        <v>2.0187183899696887E-2</v>
      </c>
      <c r="V39" s="520">
        <v>6.3432942783602844</v>
      </c>
      <c r="W39" s="520">
        <v>0.14079554212463258</v>
      </c>
      <c r="X39" s="520">
        <v>-5.0604642303490577</v>
      </c>
      <c r="Y39" s="520">
        <v>-0.73844273908567426</v>
      </c>
      <c r="Z39" s="294"/>
      <c r="AA39" s="294"/>
      <c r="AB39" s="294"/>
      <c r="AC39" s="294"/>
      <c r="AD39" s="294"/>
      <c r="AE39" s="294"/>
    </row>
    <row r="40" spans="1:39" s="54" customFormat="1" ht="12" customHeight="1">
      <c r="A40" s="65" t="s">
        <v>5</v>
      </c>
      <c r="B40" s="415">
        <v>165751.87059999999</v>
      </c>
      <c r="C40" s="415">
        <v>12610.098599999999</v>
      </c>
      <c r="D40" s="415">
        <v>178361.96919999999</v>
      </c>
      <c r="E40" s="415">
        <v>366941.11219999997</v>
      </c>
      <c r="F40" s="415">
        <v>26186.879000000001</v>
      </c>
      <c r="G40" s="415">
        <v>393127.99119999999</v>
      </c>
      <c r="H40" s="415">
        <v>136290.5269</v>
      </c>
      <c r="I40" s="415">
        <v>10089.589900000001</v>
      </c>
      <c r="J40" s="415">
        <v>146380.11679999999</v>
      </c>
      <c r="K40" s="415">
        <v>397655.00900000002</v>
      </c>
      <c r="L40" s="415">
        <v>21744.883900000001</v>
      </c>
      <c r="M40" s="415">
        <v>419399.89299999998</v>
      </c>
      <c r="N40" s="412">
        <v>132737.5214</v>
      </c>
      <c r="O40" s="412">
        <v>13381.4385</v>
      </c>
      <c r="P40" s="412">
        <v>146118.96</v>
      </c>
      <c r="Q40" s="412">
        <v>381839.24180000002</v>
      </c>
      <c r="R40" s="412">
        <v>29615.7556</v>
      </c>
      <c r="S40" s="412">
        <v>411454.99739999999</v>
      </c>
      <c r="T40" s="520">
        <v>-2.6069350385642975</v>
      </c>
      <c r="U40" s="520">
        <v>32.626188305235274</v>
      </c>
      <c r="V40" s="520">
        <v>-0.17841002296563072</v>
      </c>
      <c r="W40" s="520">
        <v>-3.9772583878102239</v>
      </c>
      <c r="X40" s="520">
        <v>36.196430094529035</v>
      </c>
      <c r="Y40" s="520">
        <v>-1.8943485042806125</v>
      </c>
      <c r="Z40" s="294"/>
      <c r="AA40" s="294"/>
      <c r="AB40" s="294"/>
      <c r="AC40" s="294"/>
      <c r="AD40" s="294"/>
      <c r="AE40" s="294"/>
    </row>
    <row r="41" spans="1:39" s="54" customFormat="1" ht="12" customHeight="1">
      <c r="A41" s="65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57"/>
      <c r="U41" s="57"/>
      <c r="V41" s="57"/>
      <c r="W41" s="57"/>
      <c r="X41" s="57"/>
      <c r="Y41" s="57"/>
      <c r="Z41" s="294"/>
      <c r="AA41" s="294"/>
      <c r="AB41" s="294"/>
      <c r="AC41" s="294"/>
      <c r="AD41" s="294"/>
      <c r="AE41" s="294"/>
    </row>
    <row r="42" spans="1:39" s="54" customFormat="1" ht="12" customHeight="1">
      <c r="B42" s="820" t="s">
        <v>170</v>
      </c>
      <c r="C42" s="821"/>
      <c r="D42" s="821"/>
      <c r="E42" s="821"/>
      <c r="F42" s="821"/>
      <c r="G42" s="821"/>
      <c r="H42" s="821"/>
      <c r="I42" s="821"/>
      <c r="J42" s="821"/>
      <c r="K42" s="821"/>
      <c r="L42" s="821"/>
      <c r="M42" s="821"/>
      <c r="N42" s="821"/>
      <c r="O42" s="821"/>
      <c r="P42" s="821"/>
      <c r="Q42" s="821"/>
      <c r="R42" s="821"/>
      <c r="S42" s="821"/>
      <c r="T42" s="821"/>
      <c r="U42" s="821"/>
      <c r="V42" s="821"/>
      <c r="W42" s="821"/>
      <c r="X42" s="821"/>
      <c r="Y42" s="822"/>
      <c r="Z42" s="294"/>
      <c r="AA42" s="294"/>
      <c r="AB42" s="294"/>
      <c r="AC42" s="294"/>
      <c r="AD42" s="294"/>
      <c r="AE42" s="294"/>
    </row>
    <row r="43" spans="1:39" s="54" customFormat="1" ht="12" customHeight="1">
      <c r="A43" s="309"/>
      <c r="B43" s="816">
        <v>2016</v>
      </c>
      <c r="C43" s="816"/>
      <c r="D43" s="816"/>
      <c r="E43" s="816"/>
      <c r="F43" s="816"/>
      <c r="G43" s="816"/>
      <c r="H43" s="816">
        <v>2017</v>
      </c>
      <c r="I43" s="816"/>
      <c r="J43" s="816"/>
      <c r="K43" s="816"/>
      <c r="L43" s="816"/>
      <c r="M43" s="816"/>
      <c r="N43" s="816">
        <v>2018</v>
      </c>
      <c r="O43" s="816"/>
      <c r="P43" s="816"/>
      <c r="Q43" s="816"/>
      <c r="R43" s="816"/>
      <c r="S43" s="816"/>
      <c r="T43" s="823" t="s">
        <v>199</v>
      </c>
      <c r="U43" s="823"/>
      <c r="V43" s="823"/>
      <c r="W43" s="823"/>
      <c r="X43" s="823"/>
      <c r="Y43" s="823"/>
      <c r="Z43" s="294"/>
      <c r="AA43" s="294"/>
      <c r="AB43" s="294"/>
      <c r="AC43" s="294"/>
      <c r="AD43" s="294"/>
      <c r="AE43" s="294"/>
    </row>
    <row r="44" spans="1:39" s="54" customFormat="1" ht="12" customHeight="1">
      <c r="A44" s="71"/>
      <c r="B44" s="818" t="s">
        <v>177</v>
      </c>
      <c r="C44" s="819"/>
      <c r="D44" s="819"/>
      <c r="E44" s="819"/>
      <c r="F44" s="819"/>
      <c r="G44" s="824"/>
      <c r="H44" s="818" t="s">
        <v>177</v>
      </c>
      <c r="I44" s="819"/>
      <c r="J44" s="819"/>
      <c r="K44" s="819"/>
      <c r="L44" s="819"/>
      <c r="M44" s="824"/>
      <c r="N44" s="818" t="s">
        <v>177</v>
      </c>
      <c r="O44" s="819"/>
      <c r="P44" s="819"/>
      <c r="Q44" s="819"/>
      <c r="R44" s="819"/>
      <c r="S44" s="824"/>
      <c r="T44" s="818" t="s">
        <v>177</v>
      </c>
      <c r="U44" s="819"/>
      <c r="V44" s="819"/>
      <c r="W44" s="819"/>
      <c r="X44" s="819"/>
      <c r="Y44" s="824"/>
      <c r="Z44" s="294"/>
      <c r="AA44" s="294"/>
      <c r="AB44" s="294"/>
      <c r="AC44" s="294"/>
      <c r="AD44" s="294"/>
      <c r="AE44" s="294"/>
    </row>
    <row r="45" spans="1:39" s="54" customFormat="1" ht="12" customHeight="1">
      <c r="A45" s="309"/>
      <c r="B45" s="828" t="s">
        <v>175</v>
      </c>
      <c r="C45" s="829"/>
      <c r="D45" s="830"/>
      <c r="E45" s="825" t="s">
        <v>23</v>
      </c>
      <c r="F45" s="825"/>
      <c r="G45" s="825"/>
      <c r="H45" s="828" t="s">
        <v>175</v>
      </c>
      <c r="I45" s="829"/>
      <c r="J45" s="830"/>
      <c r="K45" s="825" t="s">
        <v>23</v>
      </c>
      <c r="L45" s="825"/>
      <c r="M45" s="825"/>
      <c r="N45" s="828" t="s">
        <v>175</v>
      </c>
      <c r="O45" s="829"/>
      <c r="P45" s="830"/>
      <c r="Q45" s="825" t="s">
        <v>23</v>
      </c>
      <c r="R45" s="825"/>
      <c r="S45" s="825"/>
      <c r="T45" s="828" t="s">
        <v>175</v>
      </c>
      <c r="U45" s="829"/>
      <c r="V45" s="830"/>
      <c r="W45" s="825" t="s">
        <v>23</v>
      </c>
      <c r="X45" s="825"/>
      <c r="Y45" s="825"/>
      <c r="Z45" s="294"/>
      <c r="AA45" s="294"/>
      <c r="AB45" s="294"/>
      <c r="AC45" s="294"/>
      <c r="AD45" s="294"/>
      <c r="AE45" s="294"/>
    </row>
    <row r="46" spans="1:39" s="54" customFormat="1" ht="12" customHeight="1">
      <c r="A46" s="310" t="s">
        <v>146</v>
      </c>
      <c r="B46" s="60" t="s">
        <v>22</v>
      </c>
      <c r="C46" s="60" t="s">
        <v>29</v>
      </c>
      <c r="D46" s="60" t="s">
        <v>21</v>
      </c>
      <c r="E46" s="60" t="s">
        <v>22</v>
      </c>
      <c r="F46" s="60" t="s">
        <v>29</v>
      </c>
      <c r="G46" s="60" t="s">
        <v>21</v>
      </c>
      <c r="H46" s="60" t="s">
        <v>22</v>
      </c>
      <c r="I46" s="60" t="s">
        <v>29</v>
      </c>
      <c r="J46" s="60" t="s">
        <v>21</v>
      </c>
      <c r="K46" s="60" t="s">
        <v>22</v>
      </c>
      <c r="L46" s="60" t="s">
        <v>29</v>
      </c>
      <c r="M46" s="60" t="s">
        <v>21</v>
      </c>
      <c r="N46" s="60" t="s">
        <v>22</v>
      </c>
      <c r="O46" s="60" t="s">
        <v>29</v>
      </c>
      <c r="P46" s="60" t="s">
        <v>21</v>
      </c>
      <c r="Q46" s="60" t="s">
        <v>22</v>
      </c>
      <c r="R46" s="60" t="s">
        <v>29</v>
      </c>
      <c r="S46" s="60" t="s">
        <v>21</v>
      </c>
      <c r="T46" s="58" t="s">
        <v>22</v>
      </c>
      <c r="U46" s="58" t="s">
        <v>29</v>
      </c>
      <c r="V46" s="58" t="s">
        <v>21</v>
      </c>
      <c r="W46" s="58" t="s">
        <v>22</v>
      </c>
      <c r="X46" s="58" t="s">
        <v>29</v>
      </c>
      <c r="Y46" s="58" t="s">
        <v>21</v>
      </c>
      <c r="Z46" s="294"/>
      <c r="AA46" s="294"/>
      <c r="AB46" s="294"/>
      <c r="AC46" s="294"/>
      <c r="AD46" s="294"/>
      <c r="AE46" s="294"/>
    </row>
    <row r="47" spans="1:39" s="54" customFormat="1" ht="12" customHeight="1">
      <c r="A47" s="296" t="s">
        <v>21</v>
      </c>
      <c r="B47" s="518">
        <v>1.8633</v>
      </c>
      <c r="C47" s="519">
        <v>7.9680999999999997</v>
      </c>
      <c r="D47" s="519">
        <v>2.266</v>
      </c>
      <c r="E47" s="519">
        <v>1.8076999999999999</v>
      </c>
      <c r="F47" s="519">
        <v>6.9409999999999998</v>
      </c>
      <c r="G47" s="519">
        <v>1.9975000000000001</v>
      </c>
      <c r="H47" s="518">
        <v>1.5199</v>
      </c>
      <c r="I47" s="519">
        <v>4.7972000000000001</v>
      </c>
      <c r="J47" s="519">
        <v>1.6169</v>
      </c>
      <c r="K47" s="519">
        <v>1.52</v>
      </c>
      <c r="L47" s="519">
        <v>4.3600000000000003</v>
      </c>
      <c r="M47" s="519">
        <v>1.53</v>
      </c>
      <c r="N47" s="518">
        <v>1.5633999999999999</v>
      </c>
      <c r="O47" s="519">
        <v>3.6255000000000002</v>
      </c>
      <c r="P47" s="519">
        <v>1.4976</v>
      </c>
      <c r="Q47" s="519">
        <v>1.4465000000000001</v>
      </c>
      <c r="R47" s="519">
        <v>3.3888000000000003</v>
      </c>
      <c r="S47" s="519">
        <v>1.3625</v>
      </c>
      <c r="T47" s="518">
        <v>2.12</v>
      </c>
      <c r="U47" s="519">
        <v>6.18</v>
      </c>
      <c r="V47" s="519">
        <v>2.1800000000000002</v>
      </c>
      <c r="W47" s="519">
        <v>1.96</v>
      </c>
      <c r="X47" s="519">
        <v>5.82</v>
      </c>
      <c r="Y47" s="519">
        <v>2.0019005472825935</v>
      </c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</row>
    <row r="48" spans="1:39" s="54" customFormat="1" ht="12" customHeight="1">
      <c r="A48" s="65" t="s">
        <v>149</v>
      </c>
      <c r="B48" s="520">
        <v>4.6503000000000005</v>
      </c>
      <c r="C48" s="520">
        <v>5.5030000000000001</v>
      </c>
      <c r="D48" s="520">
        <v>4.2644000000000002</v>
      </c>
      <c r="E48" s="520">
        <v>3.4843999999999999</v>
      </c>
      <c r="F48" s="520">
        <v>5.1450999999999993</v>
      </c>
      <c r="G48" s="520">
        <v>3.0476000000000001</v>
      </c>
      <c r="H48" s="520">
        <v>3.84</v>
      </c>
      <c r="I48" s="520">
        <v>5.13</v>
      </c>
      <c r="J48" s="520">
        <v>3.27</v>
      </c>
      <c r="K48" s="520">
        <v>3.08</v>
      </c>
      <c r="L48" s="520">
        <v>7.4899999999999993</v>
      </c>
      <c r="M48" s="520">
        <v>3.2099999999999995</v>
      </c>
      <c r="N48" s="520">
        <v>3.6194999999999999</v>
      </c>
      <c r="O48" s="520">
        <v>3.6609000000000003</v>
      </c>
      <c r="P48" s="520">
        <v>2.9610000000000003</v>
      </c>
      <c r="Q48" s="520">
        <v>2.7526999999999999</v>
      </c>
      <c r="R48" s="520">
        <v>6.1456</v>
      </c>
      <c r="S48" s="520">
        <v>2.6034000000000002</v>
      </c>
      <c r="T48" s="520">
        <v>5.3</v>
      </c>
      <c r="U48" s="520">
        <v>5.64</v>
      </c>
      <c r="V48" s="520">
        <v>4.5199999999999996</v>
      </c>
      <c r="W48" s="520">
        <v>4.38</v>
      </c>
      <c r="X48" s="520">
        <v>8.61</v>
      </c>
      <c r="Y48" s="520">
        <v>4.3122531666301391</v>
      </c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</row>
    <row r="49" spans="1:39" s="54" customFormat="1" ht="12" customHeight="1">
      <c r="A49" s="65" t="s">
        <v>147</v>
      </c>
      <c r="B49" s="520">
        <v>3.0561000000000003</v>
      </c>
      <c r="C49" s="520">
        <v>18.233499999999999</v>
      </c>
      <c r="D49" s="520">
        <v>5.3250000000000002</v>
      </c>
      <c r="E49" s="520">
        <v>3.4275000000000002</v>
      </c>
      <c r="F49" s="520">
        <v>16.527100000000001</v>
      </c>
      <c r="G49" s="520">
        <v>4.9074999999999998</v>
      </c>
      <c r="H49" s="520">
        <v>3.05</v>
      </c>
      <c r="I49" s="520">
        <v>7.9600000000000009</v>
      </c>
      <c r="J49" s="520">
        <v>3.06</v>
      </c>
      <c r="K49" s="520">
        <v>3.44</v>
      </c>
      <c r="L49" s="520">
        <v>7.37</v>
      </c>
      <c r="M49" s="520">
        <v>3.16</v>
      </c>
      <c r="N49" s="520">
        <v>2.9706000000000001</v>
      </c>
      <c r="O49" s="520">
        <v>5.4441000000000006</v>
      </c>
      <c r="P49" s="520">
        <v>2.6377000000000002</v>
      </c>
      <c r="Q49" s="520">
        <v>3.0289999999999999</v>
      </c>
      <c r="R49" s="520">
        <v>4.7748999999999997</v>
      </c>
      <c r="S49" s="520">
        <v>2.6764000000000001</v>
      </c>
      <c r="T49" s="520">
        <v>4.17</v>
      </c>
      <c r="U49" s="520">
        <v>14.149999999999999</v>
      </c>
      <c r="V49" s="520">
        <v>4.66</v>
      </c>
      <c r="W49" s="520">
        <v>4.26</v>
      </c>
      <c r="X49" s="520">
        <v>13.38</v>
      </c>
      <c r="Y49" s="520">
        <v>4.5005496349850658</v>
      </c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</row>
    <row r="50" spans="1:39" s="54" customFormat="1" ht="12" customHeight="1">
      <c r="A50" s="65" t="s">
        <v>148</v>
      </c>
      <c r="B50" s="520">
        <v>8.7742000000000004</v>
      </c>
      <c r="C50" s="520">
        <v>21.011600000000001</v>
      </c>
      <c r="D50" s="520">
        <v>9.4592999999999989</v>
      </c>
      <c r="E50" s="520">
        <v>8.7291999999999987</v>
      </c>
      <c r="F50" s="520">
        <v>17.774100000000001</v>
      </c>
      <c r="G50" s="520">
        <v>8.4667999999999992</v>
      </c>
      <c r="H50" s="520">
        <v>4.67</v>
      </c>
      <c r="I50" s="520">
        <v>8.99</v>
      </c>
      <c r="J50" s="520">
        <v>4.8099999999999996</v>
      </c>
      <c r="K50" s="520">
        <v>3.88</v>
      </c>
      <c r="L50" s="520">
        <v>8.99</v>
      </c>
      <c r="M50" s="520">
        <v>3.7900000000000005</v>
      </c>
      <c r="N50" s="520">
        <v>4.6809000000000003</v>
      </c>
      <c r="O50" s="520">
        <v>7.9744999999999999</v>
      </c>
      <c r="P50" s="520">
        <v>4.8319000000000001</v>
      </c>
      <c r="Q50" s="520">
        <v>4.0232000000000001</v>
      </c>
      <c r="R50" s="520">
        <v>7.4742000000000006</v>
      </c>
      <c r="S50" s="520">
        <v>3.9987000000000004</v>
      </c>
      <c r="T50" s="520">
        <v>10.979999999999999</v>
      </c>
      <c r="U50" s="520">
        <v>19.21</v>
      </c>
      <c r="V50" s="520">
        <v>11.32</v>
      </c>
      <c r="W50" s="520">
        <v>9.48</v>
      </c>
      <c r="X50" s="520">
        <v>18.45</v>
      </c>
      <c r="Y50" s="520">
        <v>9.3522002257541601</v>
      </c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</row>
    <row r="51" spans="1:39" ht="12" customHeight="1">
      <c r="A51" s="65" t="s">
        <v>154</v>
      </c>
      <c r="B51" s="520">
        <v>6.5504999999999995</v>
      </c>
      <c r="C51" s="520">
        <v>26.7227</v>
      </c>
      <c r="D51" s="520">
        <v>7.5979000000000001</v>
      </c>
      <c r="E51" s="520">
        <v>5.4753999999999996</v>
      </c>
      <c r="F51" s="520">
        <v>24.6189</v>
      </c>
      <c r="G51" s="520">
        <v>5.7710999999999997</v>
      </c>
      <c r="H51" s="520">
        <v>4.9799999999999995</v>
      </c>
      <c r="I51" s="520">
        <v>19.98</v>
      </c>
      <c r="J51" s="520">
        <v>5.79</v>
      </c>
      <c r="K51" s="520">
        <v>4.54</v>
      </c>
      <c r="L51" s="520">
        <v>16.21</v>
      </c>
      <c r="M51" s="520">
        <v>4.74</v>
      </c>
      <c r="N51" s="520">
        <v>2.4781</v>
      </c>
      <c r="O51" s="520">
        <v>11.972199999999999</v>
      </c>
      <c r="P51" s="520">
        <v>2.9325000000000001</v>
      </c>
      <c r="Q51" s="520">
        <v>2.6911999999999998</v>
      </c>
      <c r="R51" s="520">
        <v>9.3419000000000008</v>
      </c>
      <c r="S51" s="520">
        <v>2.8149999999999999</v>
      </c>
      <c r="T51" s="520">
        <v>5.08</v>
      </c>
      <c r="U51" s="520">
        <v>21.7</v>
      </c>
      <c r="V51" s="520">
        <v>5.9499999999999993</v>
      </c>
      <c r="W51" s="520">
        <v>4.87</v>
      </c>
      <c r="X51" s="520">
        <v>17.489999999999998</v>
      </c>
      <c r="Y51" s="520">
        <v>5.0789572767806481</v>
      </c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</row>
    <row r="52" spans="1:39" ht="12" customHeight="1">
      <c r="A52" s="65" t="s">
        <v>4</v>
      </c>
      <c r="B52" s="520">
        <v>4.5999999999999996</v>
      </c>
      <c r="C52" s="520">
        <v>8.4312000000000005</v>
      </c>
      <c r="D52" s="520">
        <v>4.5087999999999999</v>
      </c>
      <c r="E52" s="520">
        <v>5.0270000000000001</v>
      </c>
      <c r="F52" s="520">
        <v>8.6753</v>
      </c>
      <c r="G52" s="520">
        <v>4.7455999999999996</v>
      </c>
      <c r="H52" s="520">
        <v>3.1</v>
      </c>
      <c r="I52" s="520">
        <v>6.15</v>
      </c>
      <c r="J52" s="520">
        <v>2.96</v>
      </c>
      <c r="K52" s="520">
        <v>3.6900000000000004</v>
      </c>
      <c r="L52" s="520">
        <v>7.0000000000000009</v>
      </c>
      <c r="M52" s="520">
        <v>3.4000000000000004</v>
      </c>
      <c r="N52" s="520">
        <v>3.6706999999999996</v>
      </c>
      <c r="O52" s="520">
        <v>6.7333000000000007</v>
      </c>
      <c r="P52" s="520">
        <v>3.4670000000000001</v>
      </c>
      <c r="Q52" s="520">
        <v>3.6383000000000001</v>
      </c>
      <c r="R52" s="520">
        <v>7.2260000000000009</v>
      </c>
      <c r="S52" s="520">
        <v>3.2921</v>
      </c>
      <c r="T52" s="520">
        <v>4.46</v>
      </c>
      <c r="U52" s="520">
        <v>8.06</v>
      </c>
      <c r="V52" s="520">
        <v>4.18</v>
      </c>
      <c r="W52" s="520">
        <v>4.54</v>
      </c>
      <c r="X52" s="520">
        <v>8.5299999999999994</v>
      </c>
      <c r="Y52" s="520">
        <v>4.0879892227781127</v>
      </c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</row>
    <row r="53" spans="1:39" ht="12" customHeight="1">
      <c r="A53" s="65" t="s">
        <v>150</v>
      </c>
      <c r="B53" s="520">
        <v>4.3997999999999999</v>
      </c>
      <c r="C53" s="520">
        <v>29.846399999999999</v>
      </c>
      <c r="D53" s="520">
        <v>6.9086999999999996</v>
      </c>
      <c r="E53" s="520">
        <v>3.7448000000000001</v>
      </c>
      <c r="F53" s="520">
        <v>22.956499999999998</v>
      </c>
      <c r="G53" s="520">
        <v>4.9290000000000003</v>
      </c>
      <c r="H53" s="520">
        <v>3.27</v>
      </c>
      <c r="I53" s="520">
        <v>28.189999999999998</v>
      </c>
      <c r="J53" s="520">
        <v>6.49</v>
      </c>
      <c r="K53" s="520">
        <v>3.2399999999999998</v>
      </c>
      <c r="L53" s="520">
        <v>20.93</v>
      </c>
      <c r="M53" s="520">
        <v>4.55</v>
      </c>
      <c r="N53" s="520">
        <v>3.5006000000000004</v>
      </c>
      <c r="O53" s="520">
        <v>21.5304</v>
      </c>
      <c r="P53" s="520">
        <v>5.4133000000000004</v>
      </c>
      <c r="Q53" s="520">
        <v>3.29</v>
      </c>
      <c r="R53" s="520">
        <v>17.1873</v>
      </c>
      <c r="S53" s="520">
        <v>4.1215000000000002</v>
      </c>
      <c r="T53" s="520">
        <v>4</v>
      </c>
      <c r="U53" s="520">
        <v>25.09</v>
      </c>
      <c r="V53" s="520">
        <v>6.660000000000001</v>
      </c>
      <c r="W53" s="520">
        <v>3.38</v>
      </c>
      <c r="X53" s="520">
        <v>19.75</v>
      </c>
      <c r="Y53" s="520">
        <v>4.5523405583034888</v>
      </c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</row>
    <row r="54" spans="1:39" ht="12" customHeight="1">
      <c r="A54" s="65" t="s">
        <v>5</v>
      </c>
      <c r="B54" s="520">
        <v>2.7869000000000002</v>
      </c>
      <c r="C54" s="520">
        <v>7.1434999999999995</v>
      </c>
      <c r="D54" s="520">
        <v>3.0017</v>
      </c>
      <c r="E54" s="520">
        <v>2.2124000000000001</v>
      </c>
      <c r="F54" s="520">
        <v>4.9979000000000005</v>
      </c>
      <c r="G54" s="520">
        <v>2.1438999999999999</v>
      </c>
      <c r="H54" s="520">
        <v>3.3005</v>
      </c>
      <c r="I54" s="520">
        <v>8.3030999999999988</v>
      </c>
      <c r="J54" s="520">
        <v>3.3548</v>
      </c>
      <c r="K54" s="520">
        <v>1.6099999999999999</v>
      </c>
      <c r="L54" s="520">
        <v>7.16</v>
      </c>
      <c r="M54" s="520">
        <v>1.6500000000000001</v>
      </c>
      <c r="N54" s="520">
        <v>2.3973</v>
      </c>
      <c r="O54" s="520">
        <v>7.1741999999999999</v>
      </c>
      <c r="P54" s="520">
        <v>2.5937000000000001</v>
      </c>
      <c r="Q54" s="520">
        <v>1.8934</v>
      </c>
      <c r="R54" s="520">
        <v>10.7559</v>
      </c>
      <c r="S54" s="520">
        <v>2.0148999999999999</v>
      </c>
      <c r="T54" s="520">
        <v>3.45</v>
      </c>
      <c r="U54" s="520">
        <v>9.7799999999999994</v>
      </c>
      <c r="V54" s="520">
        <v>3.5900000000000003</v>
      </c>
      <c r="W54" s="520">
        <v>2.2399999999999998</v>
      </c>
      <c r="X54" s="520">
        <v>9.4499999999999993</v>
      </c>
      <c r="Y54" s="520">
        <v>2.1698953269461625</v>
      </c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</row>
    <row r="55" spans="1:39" ht="12" customHeight="1">
      <c r="A55" s="299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294"/>
      <c r="AA55" s="294"/>
      <c r="AB55" s="294"/>
      <c r="AC55" s="294"/>
      <c r="AD55" s="294"/>
      <c r="AE55" s="294"/>
    </row>
    <row r="56" spans="1:39" ht="12" customHeight="1">
      <c r="A56" s="309"/>
      <c r="B56" s="820" t="s">
        <v>171</v>
      </c>
      <c r="C56" s="821"/>
      <c r="D56" s="821"/>
      <c r="E56" s="821"/>
      <c r="F56" s="821"/>
      <c r="G56" s="821"/>
      <c r="H56" s="821"/>
      <c r="I56" s="821"/>
      <c r="J56" s="821"/>
      <c r="K56" s="821"/>
      <c r="L56" s="821"/>
      <c r="M56" s="821"/>
      <c r="N56" s="821"/>
      <c r="O56" s="821"/>
      <c r="P56" s="821"/>
      <c r="Q56" s="821"/>
      <c r="R56" s="821"/>
      <c r="S56" s="821"/>
      <c r="T56" s="821"/>
      <c r="U56" s="821"/>
      <c r="V56" s="821"/>
      <c r="W56" s="821"/>
      <c r="X56" s="821"/>
      <c r="Y56" s="822"/>
      <c r="Z56" s="294"/>
      <c r="AA56" s="294"/>
      <c r="AB56" s="294"/>
      <c r="AC56" s="294"/>
      <c r="AD56" s="294"/>
      <c r="AE56" s="294"/>
    </row>
    <row r="57" spans="1:39" ht="12" customHeight="1">
      <c r="A57" s="71"/>
      <c r="B57" s="833">
        <v>2016</v>
      </c>
      <c r="C57" s="833"/>
      <c r="D57" s="833"/>
      <c r="E57" s="833"/>
      <c r="F57" s="833"/>
      <c r="G57" s="833"/>
      <c r="H57" s="833">
        <v>2017</v>
      </c>
      <c r="I57" s="833"/>
      <c r="J57" s="833"/>
      <c r="K57" s="833"/>
      <c r="L57" s="833"/>
      <c r="M57" s="833"/>
      <c r="N57" s="833">
        <v>2018</v>
      </c>
      <c r="O57" s="833"/>
      <c r="P57" s="833"/>
      <c r="Q57" s="833"/>
      <c r="R57" s="833"/>
      <c r="S57" s="833"/>
      <c r="T57" s="823" t="s">
        <v>199</v>
      </c>
      <c r="U57" s="823"/>
      <c r="V57" s="823"/>
      <c r="W57" s="823"/>
      <c r="X57" s="823"/>
      <c r="Y57" s="823"/>
      <c r="Z57" s="294"/>
      <c r="AA57" s="294"/>
      <c r="AB57" s="294"/>
      <c r="AC57" s="294"/>
      <c r="AD57" s="294"/>
      <c r="AE57" s="294"/>
    </row>
    <row r="58" spans="1:39" ht="12" customHeight="1">
      <c r="A58" s="299"/>
      <c r="B58" s="827" t="s">
        <v>175</v>
      </c>
      <c r="C58" s="827"/>
      <c r="D58" s="827"/>
      <c r="E58" s="827" t="s">
        <v>23</v>
      </c>
      <c r="F58" s="827"/>
      <c r="G58" s="827"/>
      <c r="H58" s="827" t="s">
        <v>175</v>
      </c>
      <c r="I58" s="827"/>
      <c r="J58" s="827"/>
      <c r="K58" s="827" t="s">
        <v>23</v>
      </c>
      <c r="L58" s="827"/>
      <c r="M58" s="827"/>
      <c r="N58" s="827" t="s">
        <v>175</v>
      </c>
      <c r="O58" s="827"/>
      <c r="P58" s="827"/>
      <c r="Q58" s="827" t="s">
        <v>23</v>
      </c>
      <c r="R58" s="827"/>
      <c r="S58" s="827"/>
      <c r="T58" s="827" t="s">
        <v>175</v>
      </c>
      <c r="U58" s="827"/>
      <c r="V58" s="827"/>
      <c r="W58" s="827" t="s">
        <v>23</v>
      </c>
      <c r="X58" s="827"/>
      <c r="Y58" s="827"/>
      <c r="Z58" s="294"/>
      <c r="AA58" s="294"/>
      <c r="AB58" s="294"/>
      <c r="AC58" s="294"/>
      <c r="AD58" s="294"/>
      <c r="AE58" s="294"/>
    </row>
    <row r="59" spans="1:39" ht="12" customHeight="1">
      <c r="A59" s="311" t="s">
        <v>146</v>
      </c>
      <c r="B59" s="60" t="s">
        <v>22</v>
      </c>
      <c r="C59" s="60" t="s">
        <v>29</v>
      </c>
      <c r="D59" s="60" t="s">
        <v>21</v>
      </c>
      <c r="E59" s="60" t="s">
        <v>22</v>
      </c>
      <c r="F59" s="60" t="s">
        <v>29</v>
      </c>
      <c r="G59" s="60" t="s">
        <v>21</v>
      </c>
      <c r="H59" s="60" t="s">
        <v>22</v>
      </c>
      <c r="I59" s="60" t="s">
        <v>29</v>
      </c>
      <c r="J59" s="60" t="s">
        <v>21</v>
      </c>
      <c r="K59" s="60" t="s">
        <v>22</v>
      </c>
      <c r="L59" s="60" t="s">
        <v>29</v>
      </c>
      <c r="M59" s="60" t="s">
        <v>21</v>
      </c>
      <c r="N59" s="60" t="s">
        <v>22</v>
      </c>
      <c r="O59" s="60" t="s">
        <v>29</v>
      </c>
      <c r="P59" s="60" t="s">
        <v>21</v>
      </c>
      <c r="Q59" s="60" t="s">
        <v>22</v>
      </c>
      <c r="R59" s="60" t="s">
        <v>29</v>
      </c>
      <c r="S59" s="60" t="s">
        <v>21</v>
      </c>
      <c r="T59" s="61" t="s">
        <v>22</v>
      </c>
      <c r="U59" s="62" t="s">
        <v>29</v>
      </c>
      <c r="V59" s="61" t="s">
        <v>21</v>
      </c>
      <c r="W59" s="62" t="s">
        <v>22</v>
      </c>
      <c r="X59" s="63" t="s">
        <v>29</v>
      </c>
      <c r="Y59" s="63" t="s">
        <v>21</v>
      </c>
      <c r="Z59" s="294"/>
      <c r="AA59" s="294"/>
      <c r="AB59" s="294"/>
      <c r="AC59" s="294"/>
      <c r="AD59" s="294"/>
      <c r="AE59" s="294"/>
    </row>
    <row r="60" spans="1:39" ht="12" customHeight="1">
      <c r="A60" s="296" t="s">
        <v>21</v>
      </c>
      <c r="B60" s="416">
        <v>588705</v>
      </c>
      <c r="C60" s="416">
        <v>378380</v>
      </c>
      <c r="D60" s="416">
        <v>967085</v>
      </c>
      <c r="E60" s="416">
        <v>1789064</v>
      </c>
      <c r="F60" s="416">
        <v>997144</v>
      </c>
      <c r="G60" s="416">
        <v>2786208</v>
      </c>
      <c r="H60" s="416">
        <v>695093.41099999996</v>
      </c>
      <c r="I60" s="416">
        <v>391816.56020000001</v>
      </c>
      <c r="J60" s="416">
        <f>SUM(J61:J67)</f>
        <v>1086909.9711</v>
      </c>
      <c r="K60" s="416">
        <v>2148781.3640999999</v>
      </c>
      <c r="L60" s="416">
        <v>1024890.6748</v>
      </c>
      <c r="M60" s="416">
        <f>SUM(M61:M67)</f>
        <v>3173672.0389</v>
      </c>
      <c r="N60" s="417">
        <v>782275.64720000001</v>
      </c>
      <c r="O60" s="417">
        <v>455568.71629999997</v>
      </c>
      <c r="P60" s="417">
        <v>1237844.3635</v>
      </c>
      <c r="Q60" s="417">
        <v>2407494.3777999999</v>
      </c>
      <c r="R60" s="417">
        <v>1172220.5573</v>
      </c>
      <c r="S60" s="417">
        <v>3579714.9350999999</v>
      </c>
      <c r="T60" s="518">
        <v>12.542520878535599</v>
      </c>
      <c r="U60" s="519">
        <v>16.270919245337186</v>
      </c>
      <c r="V60" s="519">
        <v>13.886558814733096</v>
      </c>
      <c r="W60" s="519">
        <v>12.039987782021736</v>
      </c>
      <c r="X60" s="519">
        <v>14.375180311670832</v>
      </c>
      <c r="Y60" s="519">
        <v>12.794103840065812</v>
      </c>
      <c r="Z60" s="294"/>
      <c r="AA60" s="294"/>
      <c r="AB60" s="294"/>
      <c r="AC60" s="294"/>
      <c r="AD60" s="294"/>
      <c r="AE60" s="294"/>
    </row>
    <row r="61" spans="1:39" ht="12" customHeight="1">
      <c r="A61" s="65" t="s">
        <v>149</v>
      </c>
      <c r="B61" s="415">
        <v>134031</v>
      </c>
      <c r="C61" s="415">
        <v>81647</v>
      </c>
      <c r="D61" s="415">
        <v>215678</v>
      </c>
      <c r="E61" s="415">
        <v>407639</v>
      </c>
      <c r="F61" s="415">
        <v>246169</v>
      </c>
      <c r="G61" s="415">
        <v>653808</v>
      </c>
      <c r="H61" s="415">
        <v>179651.5962</v>
      </c>
      <c r="I61" s="415">
        <v>87518.152600000001</v>
      </c>
      <c r="J61" s="415">
        <v>267169.7487</v>
      </c>
      <c r="K61" s="415">
        <v>586356.46380000003</v>
      </c>
      <c r="L61" s="415">
        <v>251331.9718</v>
      </c>
      <c r="M61" s="415">
        <v>837688.43559999997</v>
      </c>
      <c r="N61" s="412">
        <v>175998.44560000001</v>
      </c>
      <c r="O61" s="412">
        <v>94971.782500000001</v>
      </c>
      <c r="P61" s="412">
        <v>270970.22810000001</v>
      </c>
      <c r="Q61" s="412">
        <v>627899.08250000002</v>
      </c>
      <c r="R61" s="412">
        <v>278754.72519999999</v>
      </c>
      <c r="S61" s="412">
        <v>906653.8077</v>
      </c>
      <c r="T61" s="520">
        <v>-2.0334640366529588</v>
      </c>
      <c r="U61" s="520">
        <v>8.5166673182267321</v>
      </c>
      <c r="V61" s="520">
        <v>1.4224961540340781</v>
      </c>
      <c r="W61" s="520">
        <v>7.0848743494315327</v>
      </c>
      <c r="X61" s="520">
        <v>10.910968948201276</v>
      </c>
      <c r="Y61" s="520">
        <v>8.2328189299405956</v>
      </c>
      <c r="Z61" s="294"/>
      <c r="AA61" s="294"/>
      <c r="AB61" s="294"/>
      <c r="AC61" s="294"/>
      <c r="AD61" s="294"/>
      <c r="AE61" s="294"/>
    </row>
    <row r="62" spans="1:39" ht="12" customHeight="1">
      <c r="A62" s="65" t="s">
        <v>147</v>
      </c>
      <c r="B62" s="415">
        <v>127511</v>
      </c>
      <c r="C62" s="415">
        <v>86659</v>
      </c>
      <c r="D62" s="415">
        <v>214170</v>
      </c>
      <c r="E62" s="415">
        <v>349343</v>
      </c>
      <c r="F62" s="415">
        <v>253066</v>
      </c>
      <c r="G62" s="415">
        <v>602409</v>
      </c>
      <c r="H62" s="415">
        <v>137986.76250000001</v>
      </c>
      <c r="I62" s="415">
        <v>89350.8508</v>
      </c>
      <c r="J62" s="415">
        <v>227337.6133</v>
      </c>
      <c r="K62" s="415">
        <v>375218.3836</v>
      </c>
      <c r="L62" s="415">
        <v>259290.2985</v>
      </c>
      <c r="M62" s="415">
        <v>634508.68209999998</v>
      </c>
      <c r="N62" s="412">
        <v>173322.09179999999</v>
      </c>
      <c r="O62" s="412">
        <v>105828.11320000001</v>
      </c>
      <c r="P62" s="412">
        <v>279150.20500000002</v>
      </c>
      <c r="Q62" s="412">
        <v>465287.86580000003</v>
      </c>
      <c r="R62" s="412">
        <v>304994.11749999999</v>
      </c>
      <c r="S62" s="412">
        <v>770281.98329999996</v>
      </c>
      <c r="T62" s="520">
        <v>25.607767484217902</v>
      </c>
      <c r="U62" s="520">
        <v>18.441080585659076</v>
      </c>
      <c r="V62" s="520">
        <v>22.791033541654595</v>
      </c>
      <c r="W62" s="520">
        <v>24.004549386902703</v>
      </c>
      <c r="X62" s="520">
        <v>17.626505605646479</v>
      </c>
      <c r="Y62" s="520">
        <v>21.398178627065946</v>
      </c>
      <c r="Z62" s="294"/>
      <c r="AA62" s="294"/>
      <c r="AB62" s="294"/>
      <c r="AC62" s="294"/>
      <c r="AD62" s="294"/>
      <c r="AE62" s="294"/>
    </row>
    <row r="63" spans="1:39" ht="12" customHeight="1">
      <c r="A63" s="65" t="s">
        <v>148</v>
      </c>
      <c r="B63" s="415">
        <v>10150</v>
      </c>
      <c r="C63" s="415">
        <v>8989</v>
      </c>
      <c r="D63" s="415">
        <v>19139</v>
      </c>
      <c r="E63" s="415">
        <v>24493</v>
      </c>
      <c r="F63" s="415">
        <v>18748</v>
      </c>
      <c r="G63" s="415">
        <v>43241</v>
      </c>
      <c r="H63" s="415">
        <v>10474.4547</v>
      </c>
      <c r="I63" s="415">
        <v>9165.0177999999996</v>
      </c>
      <c r="J63" s="415">
        <v>19639.472600000001</v>
      </c>
      <c r="K63" s="415">
        <v>27324.547999999999</v>
      </c>
      <c r="L63" s="415">
        <v>17073.055400000001</v>
      </c>
      <c r="M63" s="415">
        <v>44397.6034</v>
      </c>
      <c r="N63" s="412">
        <v>11469.918900000001</v>
      </c>
      <c r="O63" s="412">
        <v>8624.7471999999998</v>
      </c>
      <c r="P63" s="412">
        <v>20094.666100000002</v>
      </c>
      <c r="Q63" s="412">
        <v>34180.661500000002</v>
      </c>
      <c r="R63" s="412">
        <v>16737.719400000002</v>
      </c>
      <c r="S63" s="412">
        <v>50918.380900000004</v>
      </c>
      <c r="T63" s="520">
        <v>9.5037329246361661</v>
      </c>
      <c r="U63" s="520">
        <v>-5.8949214479430676</v>
      </c>
      <c r="V63" s="520">
        <v>2.3177480845386915</v>
      </c>
      <c r="W63" s="520">
        <v>25.091406818513533</v>
      </c>
      <c r="X63" s="520">
        <v>-1.964124125081907</v>
      </c>
      <c r="Y63" s="520">
        <v>14.687228590361261</v>
      </c>
      <c r="Z63" s="294"/>
      <c r="AA63" s="294"/>
      <c r="AB63" s="294"/>
      <c r="AC63" s="294"/>
      <c r="AD63" s="294"/>
      <c r="AE63" s="294"/>
    </row>
    <row r="64" spans="1:39" ht="12" customHeight="1">
      <c r="A64" s="65" t="s">
        <v>151</v>
      </c>
      <c r="B64" s="415">
        <v>36389</v>
      </c>
      <c r="C64" s="415">
        <v>32476</v>
      </c>
      <c r="D64" s="415">
        <v>68865</v>
      </c>
      <c r="E64" s="415">
        <v>67684</v>
      </c>
      <c r="F64" s="415">
        <v>49508</v>
      </c>
      <c r="G64" s="415">
        <v>117192</v>
      </c>
      <c r="H64" s="415">
        <v>52188.246500000001</v>
      </c>
      <c r="I64" s="415">
        <v>30693.551899999999</v>
      </c>
      <c r="J64" s="415">
        <v>82881.7984</v>
      </c>
      <c r="K64" s="415">
        <v>94143.526299999998</v>
      </c>
      <c r="L64" s="415">
        <v>45737.636899999998</v>
      </c>
      <c r="M64" s="415">
        <v>139881.16320000001</v>
      </c>
      <c r="N64" s="412">
        <v>70777.900299999994</v>
      </c>
      <c r="O64" s="412">
        <v>48835.0383</v>
      </c>
      <c r="P64" s="412">
        <v>119612.93859999999</v>
      </c>
      <c r="Q64" s="412">
        <v>122265.26330000001</v>
      </c>
      <c r="R64" s="412">
        <v>67261.629700000005</v>
      </c>
      <c r="S64" s="412">
        <v>189526.89300000001</v>
      </c>
      <c r="T64" s="520">
        <v>35.620383988183988</v>
      </c>
      <c r="U64" s="520">
        <v>59.105203787118569</v>
      </c>
      <c r="V64" s="520">
        <v>44.317499027627271</v>
      </c>
      <c r="W64" s="520">
        <v>29.871131988817385</v>
      </c>
      <c r="X64" s="520">
        <v>47.059695819134042</v>
      </c>
      <c r="Y64" s="520">
        <v>35.491361856218823</v>
      </c>
      <c r="Z64" s="294"/>
      <c r="AA64" s="294"/>
      <c r="AB64" s="294"/>
      <c r="AC64" s="294"/>
      <c r="AD64" s="294"/>
      <c r="AE64" s="294"/>
    </row>
    <row r="65" spans="1:31" ht="12" customHeight="1">
      <c r="A65" s="65" t="s">
        <v>4</v>
      </c>
      <c r="B65" s="415">
        <v>102864</v>
      </c>
      <c r="C65" s="415">
        <v>59046</v>
      </c>
      <c r="D65" s="415">
        <v>161910</v>
      </c>
      <c r="E65" s="415">
        <v>293485</v>
      </c>
      <c r="F65" s="415">
        <v>151482</v>
      </c>
      <c r="G65" s="415">
        <v>444967</v>
      </c>
      <c r="H65" s="415">
        <v>109559.4274</v>
      </c>
      <c r="I65" s="415">
        <v>61789.381099999999</v>
      </c>
      <c r="J65" s="415">
        <v>171348.80850000001</v>
      </c>
      <c r="K65" s="415">
        <v>313998.6642</v>
      </c>
      <c r="L65" s="415">
        <v>156687.48560000001</v>
      </c>
      <c r="M65" s="415">
        <v>470686.14980000001</v>
      </c>
      <c r="N65" s="412">
        <v>141119.92079999999</v>
      </c>
      <c r="O65" s="412">
        <v>72549.012799999997</v>
      </c>
      <c r="P65" s="412">
        <v>213668.93359999999</v>
      </c>
      <c r="Q65" s="412">
        <v>394327.79859999998</v>
      </c>
      <c r="R65" s="412">
        <v>184420.5435</v>
      </c>
      <c r="S65" s="412">
        <v>578748.34210000001</v>
      </c>
      <c r="T65" s="520">
        <v>28.806734526617277</v>
      </c>
      <c r="U65" s="520">
        <v>17.413399371303946</v>
      </c>
      <c r="V65" s="520">
        <v>24.698231327357011</v>
      </c>
      <c r="W65" s="520">
        <v>25.582635711098028</v>
      </c>
      <c r="X65" s="520">
        <v>17.699599807733453</v>
      </c>
      <c r="Y65" s="520">
        <v>22.958438939815178</v>
      </c>
      <c r="Z65" s="294"/>
      <c r="AA65" s="294"/>
      <c r="AB65" s="294"/>
      <c r="AC65" s="294"/>
      <c r="AD65" s="294"/>
      <c r="AE65" s="294"/>
    </row>
    <row r="66" spans="1:31" ht="12" customHeight="1">
      <c r="A66" s="65" t="s">
        <v>150</v>
      </c>
      <c r="B66" s="415">
        <v>56314</v>
      </c>
      <c r="C66" s="415">
        <v>55235</v>
      </c>
      <c r="D66" s="415">
        <v>111549</v>
      </c>
      <c r="E66" s="415">
        <v>159635</v>
      </c>
      <c r="F66" s="415">
        <v>105883</v>
      </c>
      <c r="G66" s="415">
        <v>265518</v>
      </c>
      <c r="H66" s="415">
        <v>62074.412600000003</v>
      </c>
      <c r="I66" s="415">
        <v>55728.627099999998</v>
      </c>
      <c r="J66" s="415">
        <v>117803.03969999999</v>
      </c>
      <c r="K66" s="415">
        <v>189946.73579999999</v>
      </c>
      <c r="L66" s="415">
        <v>107662.4883</v>
      </c>
      <c r="M66" s="415">
        <v>297609.22409999999</v>
      </c>
      <c r="N66" s="412">
        <v>83478.825200000007</v>
      </c>
      <c r="O66" s="412">
        <v>70421.511599999998</v>
      </c>
      <c r="P66" s="412">
        <v>153900.33679999999</v>
      </c>
      <c r="Q66" s="412">
        <v>245256.704</v>
      </c>
      <c r="R66" s="412">
        <v>139633.51930000001</v>
      </c>
      <c r="S66" s="412">
        <v>384890.22330000001</v>
      </c>
      <c r="T66" s="520">
        <v>34.481860888362242</v>
      </c>
      <c r="U66" s="520">
        <v>26.365057358464878</v>
      </c>
      <c r="V66" s="520">
        <v>30.642076122930469</v>
      </c>
      <c r="W66" s="520">
        <v>29.118672646334577</v>
      </c>
      <c r="X66" s="520">
        <v>29.695608474990092</v>
      </c>
      <c r="Y66" s="520">
        <v>29.327383740858998</v>
      </c>
      <c r="Z66" s="294"/>
      <c r="AA66" s="294"/>
      <c r="AB66" s="294"/>
      <c r="AC66" s="294"/>
      <c r="AD66" s="294"/>
      <c r="AE66" s="294"/>
    </row>
    <row r="67" spans="1:31" ht="12" customHeight="1">
      <c r="A67" s="65" t="s">
        <v>5</v>
      </c>
      <c r="B67" s="415">
        <v>121446</v>
      </c>
      <c r="C67" s="415">
        <v>54328</v>
      </c>
      <c r="D67" s="415">
        <v>175774</v>
      </c>
      <c r="E67" s="415">
        <v>486785</v>
      </c>
      <c r="F67" s="415">
        <v>172288</v>
      </c>
      <c r="G67" s="415">
        <v>659073</v>
      </c>
      <c r="H67" s="415">
        <v>143158.511</v>
      </c>
      <c r="I67" s="415">
        <v>57570.978900000002</v>
      </c>
      <c r="J67" s="415">
        <v>200729.48989999999</v>
      </c>
      <c r="K67" s="415">
        <v>561793.04229999997</v>
      </c>
      <c r="L67" s="415">
        <v>187107.7384</v>
      </c>
      <c r="M67" s="415">
        <v>748900.7807</v>
      </c>
      <c r="N67" s="412">
        <v>126108.54459999999</v>
      </c>
      <c r="O67" s="412">
        <v>54338.510699999999</v>
      </c>
      <c r="P67" s="412">
        <v>180447.05530000001</v>
      </c>
      <c r="Q67" s="412">
        <v>518277.00209999998</v>
      </c>
      <c r="R67" s="412">
        <v>180418.3027</v>
      </c>
      <c r="S67" s="412">
        <v>698695.30480000004</v>
      </c>
      <c r="T67" s="520">
        <v>-11.909851730715475</v>
      </c>
      <c r="U67" s="520">
        <v>-5.614752887239864</v>
      </c>
      <c r="V67" s="520">
        <v>-10.104362149330596</v>
      </c>
      <c r="W67" s="520">
        <v>-7.7459201028627609</v>
      </c>
      <c r="X67" s="520">
        <v>-3.575178534678928</v>
      </c>
      <c r="Y67" s="520">
        <v>-6.7038888453384624</v>
      </c>
      <c r="Z67" s="294"/>
      <c r="AA67" s="294"/>
      <c r="AB67" s="294"/>
      <c r="AC67" s="294"/>
      <c r="AD67" s="294"/>
      <c r="AE67" s="294"/>
    </row>
    <row r="68" spans="1:31" ht="12" customHeight="1">
      <c r="A68" s="299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294"/>
      <c r="AA68" s="294"/>
      <c r="AB68" s="294"/>
      <c r="AC68" s="294"/>
      <c r="AD68" s="294"/>
      <c r="AE68" s="294"/>
    </row>
    <row r="69" spans="1:31" ht="12" customHeight="1">
      <c r="A69" s="309"/>
      <c r="B69" s="820" t="s">
        <v>171</v>
      </c>
      <c r="C69" s="821"/>
      <c r="D69" s="821"/>
      <c r="E69" s="821"/>
      <c r="F69" s="821"/>
      <c r="G69" s="821"/>
      <c r="H69" s="821"/>
      <c r="I69" s="821"/>
      <c r="J69" s="821"/>
      <c r="K69" s="821"/>
      <c r="L69" s="821"/>
      <c r="M69" s="821"/>
      <c r="N69" s="821"/>
      <c r="O69" s="821"/>
      <c r="P69" s="821"/>
      <c r="Q69" s="821"/>
      <c r="R69" s="821"/>
      <c r="S69" s="822"/>
      <c r="T69" s="73"/>
      <c r="U69" s="73"/>
      <c r="V69" s="73"/>
      <c r="W69" s="73"/>
      <c r="X69" s="73"/>
      <c r="Y69" s="73"/>
      <c r="Z69" s="294"/>
      <c r="AA69" s="294"/>
      <c r="AB69" s="294"/>
      <c r="AC69" s="294"/>
      <c r="AD69" s="294"/>
      <c r="AE69" s="294"/>
    </row>
    <row r="70" spans="1:31" ht="12" customHeight="1">
      <c r="A70" s="299"/>
      <c r="B70" s="833">
        <v>2016</v>
      </c>
      <c r="C70" s="833"/>
      <c r="D70" s="833"/>
      <c r="E70" s="833"/>
      <c r="F70" s="833"/>
      <c r="G70" s="833"/>
      <c r="H70" s="833">
        <v>2017</v>
      </c>
      <c r="I70" s="833"/>
      <c r="J70" s="833"/>
      <c r="K70" s="833"/>
      <c r="L70" s="833"/>
      <c r="M70" s="833"/>
      <c r="N70" s="833">
        <v>2018</v>
      </c>
      <c r="O70" s="833"/>
      <c r="P70" s="833"/>
      <c r="Q70" s="833"/>
      <c r="R70" s="833"/>
      <c r="S70" s="833"/>
      <c r="T70" s="73"/>
      <c r="U70" s="73"/>
      <c r="V70" s="73"/>
      <c r="W70" s="73"/>
      <c r="X70" s="73"/>
      <c r="Y70" s="73"/>
      <c r="Z70" s="294"/>
      <c r="AA70" s="294"/>
      <c r="AB70" s="294"/>
      <c r="AC70" s="294"/>
      <c r="AD70" s="294"/>
      <c r="AE70" s="294"/>
    </row>
    <row r="71" spans="1:31" ht="12" customHeight="1">
      <c r="A71" s="71"/>
      <c r="B71" s="818" t="s">
        <v>177</v>
      </c>
      <c r="C71" s="819"/>
      <c r="D71" s="819"/>
      <c r="E71" s="819"/>
      <c r="F71" s="819"/>
      <c r="G71" s="824"/>
      <c r="H71" s="818" t="s">
        <v>177</v>
      </c>
      <c r="I71" s="819"/>
      <c r="J71" s="819"/>
      <c r="K71" s="819"/>
      <c r="L71" s="819"/>
      <c r="M71" s="824"/>
      <c r="N71" s="818" t="s">
        <v>177</v>
      </c>
      <c r="O71" s="819"/>
      <c r="P71" s="819"/>
      <c r="Q71" s="819"/>
      <c r="R71" s="819"/>
      <c r="S71" s="824"/>
      <c r="T71" s="73"/>
      <c r="U71" s="73"/>
      <c r="V71" s="73"/>
      <c r="W71" s="73"/>
      <c r="X71" s="73"/>
      <c r="Y71" s="73"/>
      <c r="Z71" s="294"/>
      <c r="AA71" s="294"/>
      <c r="AB71" s="294"/>
      <c r="AC71" s="294"/>
      <c r="AD71" s="294"/>
      <c r="AE71" s="294"/>
    </row>
    <row r="72" spans="1:31" ht="12" customHeight="1">
      <c r="A72" s="299"/>
      <c r="B72" s="828" t="s">
        <v>175</v>
      </c>
      <c r="C72" s="829"/>
      <c r="D72" s="830"/>
      <c r="E72" s="825" t="s">
        <v>23</v>
      </c>
      <c r="F72" s="825"/>
      <c r="G72" s="825"/>
      <c r="H72" s="828" t="s">
        <v>175</v>
      </c>
      <c r="I72" s="829"/>
      <c r="J72" s="830"/>
      <c r="K72" s="825" t="s">
        <v>23</v>
      </c>
      <c r="L72" s="825"/>
      <c r="M72" s="825"/>
      <c r="N72" s="828" t="s">
        <v>175</v>
      </c>
      <c r="O72" s="829"/>
      <c r="P72" s="830"/>
      <c r="Q72" s="825" t="s">
        <v>23</v>
      </c>
      <c r="R72" s="825"/>
      <c r="S72" s="825"/>
      <c r="T72" s="73"/>
      <c r="U72" s="73"/>
      <c r="V72" s="73"/>
      <c r="W72" s="73"/>
      <c r="X72" s="73"/>
      <c r="Y72" s="73"/>
      <c r="Z72" s="294"/>
      <c r="AA72" s="294"/>
      <c r="AB72" s="294"/>
      <c r="AC72" s="294"/>
      <c r="AD72" s="294"/>
      <c r="AE72" s="294"/>
    </row>
    <row r="73" spans="1:31" ht="12" customHeight="1">
      <c r="A73" s="311" t="s">
        <v>146</v>
      </c>
      <c r="B73" s="60" t="s">
        <v>22</v>
      </c>
      <c r="C73" s="60" t="s">
        <v>29</v>
      </c>
      <c r="D73" s="60" t="s">
        <v>21</v>
      </c>
      <c r="E73" s="60" t="s">
        <v>22</v>
      </c>
      <c r="F73" s="60" t="s">
        <v>29</v>
      </c>
      <c r="G73" s="60" t="s">
        <v>21</v>
      </c>
      <c r="H73" s="60" t="s">
        <v>22</v>
      </c>
      <c r="I73" s="60" t="s">
        <v>29</v>
      </c>
      <c r="J73" s="60" t="s">
        <v>21</v>
      </c>
      <c r="K73" s="60" t="s">
        <v>22</v>
      </c>
      <c r="L73" s="60" t="s">
        <v>29</v>
      </c>
      <c r="M73" s="60" t="s">
        <v>21</v>
      </c>
      <c r="N73" s="60" t="s">
        <v>22</v>
      </c>
      <c r="O73" s="60" t="s">
        <v>29</v>
      </c>
      <c r="P73" s="60" t="s">
        <v>21</v>
      </c>
      <c r="Q73" s="60" t="s">
        <v>22</v>
      </c>
      <c r="R73" s="60" t="s">
        <v>29</v>
      </c>
      <c r="S73" s="60" t="s">
        <v>21</v>
      </c>
      <c r="T73" s="73"/>
      <c r="U73" s="73"/>
      <c r="V73" s="73"/>
      <c r="W73" s="73"/>
      <c r="X73" s="73"/>
      <c r="Y73" s="73"/>
      <c r="Z73" s="294"/>
      <c r="AA73" s="294"/>
      <c r="AB73" s="294"/>
      <c r="AC73" s="294"/>
      <c r="AD73" s="294"/>
      <c r="AE73" s="294"/>
    </row>
    <row r="74" spans="1:31" ht="12" customHeight="1">
      <c r="A74" s="296" t="s">
        <v>21</v>
      </c>
      <c r="B74" s="518">
        <v>0.24</v>
      </c>
      <c r="C74" s="519">
        <v>0.27</v>
      </c>
      <c r="D74" s="519">
        <v>0.22</v>
      </c>
      <c r="E74" s="519">
        <v>0.22999999999999998</v>
      </c>
      <c r="F74" s="519">
        <v>0.25</v>
      </c>
      <c r="G74" s="519">
        <v>0.2</v>
      </c>
      <c r="H74" s="518">
        <v>0.38</v>
      </c>
      <c r="I74" s="519">
        <v>0.31</v>
      </c>
      <c r="J74" s="519">
        <v>0.28999999999999998</v>
      </c>
      <c r="K74" s="519">
        <v>0.37</v>
      </c>
      <c r="L74" s="519">
        <v>0.36</v>
      </c>
      <c r="M74" s="519">
        <v>0.28999999999999998</v>
      </c>
      <c r="N74" s="518">
        <v>0.69</v>
      </c>
      <c r="O74" s="519">
        <v>0.72</v>
      </c>
      <c r="P74" s="519">
        <v>0.57999999999999996</v>
      </c>
      <c r="Q74" s="519">
        <v>0.85000000000000009</v>
      </c>
      <c r="R74" s="519">
        <v>0.86999999999999988</v>
      </c>
      <c r="S74" s="519">
        <v>0.69</v>
      </c>
      <c r="T74" s="73"/>
      <c r="U74" s="73"/>
      <c r="V74" s="73"/>
      <c r="W74" s="73"/>
      <c r="X74" s="73"/>
      <c r="Y74" s="73"/>
      <c r="Z74" s="294"/>
      <c r="AA74" s="294"/>
      <c r="AB74" s="294"/>
      <c r="AC74" s="294"/>
      <c r="AD74" s="294"/>
      <c r="AE74" s="294"/>
    </row>
    <row r="75" spans="1:31" ht="12" customHeight="1">
      <c r="A75" s="65" t="s">
        <v>149</v>
      </c>
      <c r="B75" s="520">
        <v>0.6</v>
      </c>
      <c r="C75" s="520">
        <v>0.61</v>
      </c>
      <c r="D75" s="520">
        <v>0.52</v>
      </c>
      <c r="E75" s="520">
        <v>0.57000000000000006</v>
      </c>
      <c r="F75" s="520">
        <v>0.57000000000000006</v>
      </c>
      <c r="G75" s="520">
        <v>0.51</v>
      </c>
      <c r="H75" s="520">
        <v>1.37</v>
      </c>
      <c r="I75" s="520">
        <v>0.52</v>
      </c>
      <c r="J75" s="520">
        <v>0.97</v>
      </c>
      <c r="K75" s="520">
        <v>1.1900000000000002</v>
      </c>
      <c r="L75" s="520">
        <v>0.54999999999999993</v>
      </c>
      <c r="M75" s="520">
        <v>0.89</v>
      </c>
      <c r="N75" s="520">
        <v>2.44</v>
      </c>
      <c r="O75" s="520">
        <v>1.6099999999999999</v>
      </c>
      <c r="P75" s="520">
        <v>1.81</v>
      </c>
      <c r="Q75" s="520">
        <v>2.71</v>
      </c>
      <c r="R75" s="520">
        <v>1.63</v>
      </c>
      <c r="S75" s="520">
        <v>2.04</v>
      </c>
      <c r="T75" s="73"/>
      <c r="U75" s="73"/>
      <c r="V75" s="73"/>
      <c r="W75" s="73"/>
      <c r="X75" s="73"/>
      <c r="Y75" s="73"/>
      <c r="Z75" s="294"/>
      <c r="AA75" s="294"/>
      <c r="AB75" s="294"/>
      <c r="AC75" s="294"/>
      <c r="AD75" s="294"/>
      <c r="AE75" s="294"/>
    </row>
    <row r="76" spans="1:31" ht="12" customHeight="1">
      <c r="A76" s="65" t="s">
        <v>147</v>
      </c>
      <c r="B76" s="520">
        <v>0.67</v>
      </c>
      <c r="C76" s="520">
        <v>0.57000000000000006</v>
      </c>
      <c r="D76" s="520">
        <v>0.53</v>
      </c>
      <c r="E76" s="520">
        <v>0.67999999999999994</v>
      </c>
      <c r="F76" s="520">
        <v>0.62</v>
      </c>
      <c r="G76" s="520">
        <v>0.53</v>
      </c>
      <c r="H76" s="520">
        <v>0.55999999999999994</v>
      </c>
      <c r="I76" s="520">
        <v>1.01</v>
      </c>
      <c r="J76" s="520">
        <v>0.64</v>
      </c>
      <c r="K76" s="520">
        <v>0.59</v>
      </c>
      <c r="L76" s="520">
        <v>1.29</v>
      </c>
      <c r="M76" s="520">
        <v>0.76</v>
      </c>
      <c r="N76" s="520">
        <v>1.4000000000000001</v>
      </c>
      <c r="O76" s="520">
        <v>2.2399999999999998</v>
      </c>
      <c r="P76" s="520">
        <v>1.5</v>
      </c>
      <c r="Q76" s="520">
        <v>1.5599999999999998</v>
      </c>
      <c r="R76" s="520">
        <v>2.93</v>
      </c>
      <c r="S76" s="520">
        <v>1.79</v>
      </c>
      <c r="T76" s="73"/>
      <c r="U76" s="73"/>
      <c r="V76" s="73"/>
      <c r="W76" s="73"/>
      <c r="X76" s="73"/>
      <c r="Y76" s="73"/>
      <c r="Z76" s="294"/>
      <c r="AA76" s="294"/>
      <c r="AB76" s="294"/>
      <c r="AC76" s="294"/>
      <c r="AD76" s="294"/>
      <c r="AE76" s="294"/>
    </row>
    <row r="77" spans="1:31" ht="12" customHeight="1">
      <c r="A77" s="65" t="s">
        <v>148</v>
      </c>
      <c r="B77" s="520">
        <v>2.62</v>
      </c>
      <c r="C77" s="520">
        <v>3.7699999999999996</v>
      </c>
      <c r="D77" s="520">
        <v>2.91</v>
      </c>
      <c r="E77" s="520">
        <v>2.88</v>
      </c>
      <c r="F77" s="520">
        <v>3.09</v>
      </c>
      <c r="G77" s="520">
        <v>2.67</v>
      </c>
      <c r="H77" s="520">
        <v>1.76</v>
      </c>
      <c r="I77" s="520">
        <v>2.41</v>
      </c>
      <c r="J77" s="520">
        <v>1.9300000000000002</v>
      </c>
      <c r="K77" s="520">
        <v>1.83</v>
      </c>
      <c r="L77" s="520">
        <v>2</v>
      </c>
      <c r="M77" s="520">
        <v>1.71</v>
      </c>
      <c r="N77" s="520">
        <v>3.8699999999999997</v>
      </c>
      <c r="O77" s="520">
        <v>5.13</v>
      </c>
      <c r="P77" s="520">
        <v>4.1300000000000008</v>
      </c>
      <c r="Q77" s="520">
        <v>5.2</v>
      </c>
      <c r="R77" s="520">
        <v>4.1900000000000004</v>
      </c>
      <c r="S77" s="520">
        <v>4.3499999999999996</v>
      </c>
      <c r="T77" s="73"/>
      <c r="U77" s="73"/>
      <c r="V77" s="73"/>
      <c r="W77" s="73"/>
      <c r="X77" s="73"/>
      <c r="Y77" s="73"/>
      <c r="Z77" s="294"/>
      <c r="AA77" s="294"/>
      <c r="AB77" s="294"/>
      <c r="AC77" s="294"/>
      <c r="AD77" s="294"/>
      <c r="AE77" s="294"/>
    </row>
    <row r="78" spans="1:31" ht="12" customHeight="1">
      <c r="A78" s="65" t="s">
        <v>151</v>
      </c>
      <c r="B78" s="520">
        <v>1.04</v>
      </c>
      <c r="C78" s="520">
        <v>0.91999999999999993</v>
      </c>
      <c r="D78" s="520">
        <v>0.88</v>
      </c>
      <c r="E78" s="520">
        <v>1.34</v>
      </c>
      <c r="F78" s="520">
        <v>1</v>
      </c>
      <c r="G78" s="520">
        <v>1.0699999999999998</v>
      </c>
      <c r="H78" s="520">
        <v>0.48</v>
      </c>
      <c r="I78" s="520">
        <v>0.67</v>
      </c>
      <c r="J78" s="520">
        <v>0.5</v>
      </c>
      <c r="K78" s="520">
        <v>0.69</v>
      </c>
      <c r="L78" s="520">
        <v>0.76</v>
      </c>
      <c r="M78" s="520">
        <v>0.65</v>
      </c>
      <c r="N78" s="520">
        <v>1.35</v>
      </c>
      <c r="O78" s="520">
        <v>1.04</v>
      </c>
      <c r="P78" s="520">
        <v>1.1100000000000001</v>
      </c>
      <c r="Q78" s="520">
        <v>1.97</v>
      </c>
      <c r="R78" s="520">
        <v>1.26</v>
      </c>
      <c r="S78" s="520">
        <v>1.6</v>
      </c>
      <c r="T78" s="73"/>
      <c r="U78" s="73"/>
      <c r="V78" s="73"/>
      <c r="W78" s="73"/>
      <c r="X78" s="73"/>
      <c r="Y78" s="73"/>
      <c r="Z78" s="294"/>
      <c r="AA78" s="294"/>
      <c r="AB78" s="294"/>
      <c r="AC78" s="294"/>
      <c r="AD78" s="294"/>
      <c r="AE78" s="294"/>
    </row>
    <row r="79" spans="1:31" ht="12" customHeight="1">
      <c r="A79" s="65" t="s">
        <v>4</v>
      </c>
      <c r="B79" s="520">
        <v>0.70000000000000007</v>
      </c>
      <c r="C79" s="520">
        <v>0.74</v>
      </c>
      <c r="D79" s="520">
        <v>0.67</v>
      </c>
      <c r="E79" s="520">
        <v>0.67</v>
      </c>
      <c r="F79" s="520">
        <v>0.71000000000000008</v>
      </c>
      <c r="G79" s="520">
        <v>0.65</v>
      </c>
      <c r="H79" s="520">
        <v>0.52</v>
      </c>
      <c r="I79" s="520">
        <v>0.54999999999999993</v>
      </c>
      <c r="J79" s="520">
        <v>0.51</v>
      </c>
      <c r="K79" s="520">
        <v>0.65</v>
      </c>
      <c r="L79" s="520">
        <v>0.63</v>
      </c>
      <c r="M79" s="520">
        <v>0.62</v>
      </c>
      <c r="N79" s="520">
        <v>1.3599999999999999</v>
      </c>
      <c r="O79" s="520">
        <v>1.34</v>
      </c>
      <c r="P79" s="520">
        <v>1.3</v>
      </c>
      <c r="Q79" s="520">
        <v>1.6400000000000001</v>
      </c>
      <c r="R79" s="520">
        <v>1.51</v>
      </c>
      <c r="S79" s="520">
        <v>1.53</v>
      </c>
      <c r="T79" s="73"/>
      <c r="U79" s="73"/>
      <c r="V79" s="73"/>
      <c r="W79" s="73"/>
      <c r="X79" s="73"/>
      <c r="Y79" s="73"/>
      <c r="Z79" s="294"/>
      <c r="AA79" s="294"/>
      <c r="AB79" s="294"/>
      <c r="AC79" s="294"/>
      <c r="AD79" s="294"/>
      <c r="AE79" s="294"/>
    </row>
    <row r="80" spans="1:31" ht="12" customHeight="1">
      <c r="A80" s="65" t="s">
        <v>150</v>
      </c>
      <c r="B80" s="520">
        <v>0.62</v>
      </c>
      <c r="C80" s="520">
        <v>0.79</v>
      </c>
      <c r="D80" s="520">
        <v>0.64</v>
      </c>
      <c r="E80" s="520">
        <v>0.64</v>
      </c>
      <c r="F80" s="520">
        <v>0.73</v>
      </c>
      <c r="G80" s="520">
        <v>0.61</v>
      </c>
      <c r="H80" s="520">
        <v>1.05</v>
      </c>
      <c r="I80" s="520">
        <v>1.24</v>
      </c>
      <c r="J80" s="520">
        <v>1.04</v>
      </c>
      <c r="K80" s="520">
        <v>1.1199999999999999</v>
      </c>
      <c r="L80" s="520">
        <v>1.08</v>
      </c>
      <c r="M80" s="520">
        <v>0.97</v>
      </c>
      <c r="N80" s="520">
        <v>2.52</v>
      </c>
      <c r="O80" s="520">
        <v>2.74</v>
      </c>
      <c r="P80" s="520">
        <v>2.39</v>
      </c>
      <c r="Q80" s="520">
        <v>2.76</v>
      </c>
      <c r="R80" s="520">
        <v>2.46</v>
      </c>
      <c r="S80" s="520">
        <v>2.3800000000000003</v>
      </c>
      <c r="T80" s="73"/>
      <c r="U80" s="73"/>
      <c r="V80" s="73"/>
      <c r="W80" s="73"/>
      <c r="X80" s="73"/>
      <c r="Y80" s="73"/>
      <c r="Z80" s="294"/>
      <c r="AA80" s="294"/>
      <c r="AB80" s="294"/>
      <c r="AC80" s="294"/>
      <c r="AD80" s="294"/>
      <c r="AE80" s="294"/>
    </row>
    <row r="81" spans="1:31" ht="12" customHeight="1">
      <c r="A81" s="298" t="s">
        <v>5</v>
      </c>
      <c r="B81" s="521">
        <v>0.41000000000000003</v>
      </c>
      <c r="C81" s="521">
        <v>0.83</v>
      </c>
      <c r="D81" s="521">
        <v>0.48</v>
      </c>
      <c r="E81" s="521">
        <v>0.41000000000000003</v>
      </c>
      <c r="F81" s="521">
        <v>0.4</v>
      </c>
      <c r="G81" s="521">
        <v>0.38</v>
      </c>
      <c r="H81" s="521">
        <v>0.62</v>
      </c>
      <c r="I81" s="521">
        <v>0.66</v>
      </c>
      <c r="J81" s="521">
        <v>0.6</v>
      </c>
      <c r="K81" s="521">
        <v>0.57999999999999996</v>
      </c>
      <c r="L81" s="521">
        <v>0.45999999999999996</v>
      </c>
      <c r="M81" s="521">
        <v>0.53</v>
      </c>
      <c r="N81" s="521">
        <v>1.76</v>
      </c>
      <c r="O81" s="521">
        <v>1.72</v>
      </c>
      <c r="P81" s="521">
        <v>1.67</v>
      </c>
      <c r="Q81" s="521">
        <v>1.72</v>
      </c>
      <c r="R81" s="521">
        <v>1.22</v>
      </c>
      <c r="S81" s="521">
        <v>1.54</v>
      </c>
      <c r="T81" s="73"/>
      <c r="U81" s="73"/>
      <c r="V81" s="73"/>
      <c r="W81" s="73"/>
      <c r="X81" s="73"/>
      <c r="Y81" s="73"/>
      <c r="Z81" s="294"/>
      <c r="AA81" s="294"/>
      <c r="AB81" s="294"/>
      <c r="AC81" s="294"/>
      <c r="AD81" s="294"/>
      <c r="AE81" s="294"/>
    </row>
    <row r="82" spans="1:31" ht="12" customHeight="1">
      <c r="A82" s="299"/>
      <c r="B82" s="299"/>
      <c r="C82" s="299"/>
      <c r="D82" s="299"/>
      <c r="E82" s="299"/>
      <c r="F82" s="299"/>
      <c r="G82" s="299"/>
      <c r="H82" s="299"/>
      <c r="I82" s="299"/>
      <c r="J82" s="299"/>
      <c r="K82" s="299"/>
      <c r="L82" s="299"/>
      <c r="M82" s="299"/>
      <c r="N82" s="299"/>
      <c r="O82" s="299"/>
      <c r="P82" s="299"/>
      <c r="Q82" s="299"/>
      <c r="R82" s="299"/>
      <c r="S82" s="299"/>
      <c r="T82" s="73"/>
      <c r="U82" s="73"/>
      <c r="V82" s="73"/>
      <c r="W82" s="73"/>
      <c r="X82" s="73"/>
      <c r="Y82" s="73"/>
    </row>
    <row r="83" spans="1:31" ht="12" customHeight="1">
      <c r="A83" s="374" t="s">
        <v>295</v>
      </c>
    </row>
    <row r="84" spans="1:31" ht="12" customHeight="1">
      <c r="A84" s="50" t="s">
        <v>179</v>
      </c>
    </row>
    <row r="85" spans="1:31" ht="12" customHeight="1">
      <c r="A85" s="81" t="s">
        <v>206</v>
      </c>
    </row>
    <row r="86" spans="1:31" ht="12" customHeight="1">
      <c r="A86" s="80"/>
    </row>
    <row r="87" spans="1:31" ht="12" customHeight="1">
      <c r="A87" s="3" t="s">
        <v>296</v>
      </c>
    </row>
    <row r="88" spans="1:31" ht="12" customHeight="1">
      <c r="A88" s="375" t="s">
        <v>448</v>
      </c>
    </row>
    <row r="89" spans="1:31" ht="12" customHeight="1">
      <c r="A89" s="81"/>
    </row>
    <row r="90" spans="1:31" ht="12" customHeight="1"/>
  </sheetData>
  <mergeCells count="86">
    <mergeCell ref="B70:G70"/>
    <mergeCell ref="B71:G71"/>
    <mergeCell ref="B72:D72"/>
    <mergeCell ref="E72:G72"/>
    <mergeCell ref="B43:G43"/>
    <mergeCell ref="B44:G44"/>
    <mergeCell ref="B45:D45"/>
    <mergeCell ref="E45:G45"/>
    <mergeCell ref="B57:G57"/>
    <mergeCell ref="B56:Y56"/>
    <mergeCell ref="B69:S69"/>
    <mergeCell ref="B58:D58"/>
    <mergeCell ref="E58:G58"/>
    <mergeCell ref="T57:Y57"/>
    <mergeCell ref="T58:V58"/>
    <mergeCell ref="W58:Y58"/>
    <mergeCell ref="B30:G30"/>
    <mergeCell ref="B31:D31"/>
    <mergeCell ref="E31:G31"/>
    <mergeCell ref="B29:Y29"/>
    <mergeCell ref="H31:J31"/>
    <mergeCell ref="T30:Y30"/>
    <mergeCell ref="K31:M31"/>
    <mergeCell ref="N31:P31"/>
    <mergeCell ref="H30:M30"/>
    <mergeCell ref="N30:S30"/>
    <mergeCell ref="B18:D18"/>
    <mergeCell ref="E18:G18"/>
    <mergeCell ref="W18:Y18"/>
    <mergeCell ref="H18:J18"/>
    <mergeCell ref="K18:M18"/>
    <mergeCell ref="N18:P18"/>
    <mergeCell ref="Q18:S18"/>
    <mergeCell ref="T18:V18"/>
    <mergeCell ref="H72:J72"/>
    <mergeCell ref="K72:M72"/>
    <mergeCell ref="N72:P72"/>
    <mergeCell ref="Q72:S72"/>
    <mergeCell ref="H57:M57"/>
    <mergeCell ref="N57:S57"/>
    <mergeCell ref="H70:M70"/>
    <mergeCell ref="N70:S70"/>
    <mergeCell ref="H71:M71"/>
    <mergeCell ref="N71:S71"/>
    <mergeCell ref="H58:J58"/>
    <mergeCell ref="K58:M58"/>
    <mergeCell ref="N58:P58"/>
    <mergeCell ref="Q58:S58"/>
    <mergeCell ref="B2:Y2"/>
    <mergeCell ref="Q4:S4"/>
    <mergeCell ref="T4:V4"/>
    <mergeCell ref="W4:Y4"/>
    <mergeCell ref="H3:L3"/>
    <mergeCell ref="N3:S3"/>
    <mergeCell ref="B3:F3"/>
    <mergeCell ref="B4:D4"/>
    <mergeCell ref="E4:G4"/>
    <mergeCell ref="T3:Y3"/>
    <mergeCell ref="H4:J4"/>
    <mergeCell ref="K4:M4"/>
    <mergeCell ref="N4:P4"/>
    <mergeCell ref="B42:Y42"/>
    <mergeCell ref="W45:Y45"/>
    <mergeCell ref="H43:M43"/>
    <mergeCell ref="N43:S43"/>
    <mergeCell ref="Q31:S31"/>
    <mergeCell ref="T31:V31"/>
    <mergeCell ref="W31:Y31"/>
    <mergeCell ref="T43:Y43"/>
    <mergeCell ref="H44:M44"/>
    <mergeCell ref="N44:S44"/>
    <mergeCell ref="T44:Y44"/>
    <mergeCell ref="H45:J45"/>
    <mergeCell ref="K45:M45"/>
    <mergeCell ref="N45:P45"/>
    <mergeCell ref="Q45:S45"/>
    <mergeCell ref="T45:V45"/>
    <mergeCell ref="B16:F16"/>
    <mergeCell ref="B17:F17"/>
    <mergeCell ref="B15:Y15"/>
    <mergeCell ref="H16:L16"/>
    <mergeCell ref="N16:S16"/>
    <mergeCell ref="T16:Y16"/>
    <mergeCell ref="H17:L17"/>
    <mergeCell ref="N17:S17"/>
    <mergeCell ref="T17:Y17"/>
  </mergeCells>
  <hyperlinks>
    <hyperlink ref="A83" r:id="rId1"/>
    <hyperlink ref="A88" r:id="rId2" display=" info-tour@bfs.admin.ch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GridLines="0" workbookViewId="0">
      <selection activeCell="B4" sqref="B4"/>
    </sheetView>
  </sheetViews>
  <sheetFormatPr baseColWidth="10" defaultColWidth="11.42578125" defaultRowHeight="14.25"/>
  <cols>
    <col min="1" max="16384" width="11.42578125" style="67"/>
  </cols>
  <sheetData>
    <row r="1" spans="1:12" s="119" customFormat="1" ht="12.75" customHeight="1">
      <c r="A1" s="834" t="s">
        <v>416</v>
      </c>
      <c r="B1" s="834"/>
      <c r="C1" s="834"/>
      <c r="D1" s="834"/>
      <c r="E1" s="834"/>
      <c r="F1" s="834"/>
      <c r="G1" s="834"/>
      <c r="H1" s="834"/>
      <c r="I1" s="690"/>
      <c r="J1" s="305" t="s">
        <v>234</v>
      </c>
    </row>
    <row r="2" spans="1:12" s="119" customFormat="1" ht="12">
      <c r="A2" s="776"/>
      <c r="B2" s="835" t="s">
        <v>169</v>
      </c>
      <c r="C2" s="836"/>
      <c r="D2" s="837"/>
      <c r="E2" s="835" t="s">
        <v>170</v>
      </c>
      <c r="F2" s="836"/>
      <c r="G2" s="838"/>
      <c r="H2" s="887" t="s">
        <v>171</v>
      </c>
      <c r="I2" s="887"/>
      <c r="J2" s="887"/>
      <c r="L2" s="300"/>
    </row>
    <row r="3" spans="1:12" s="300" customFormat="1" ht="11.25">
      <c r="A3" s="306" t="s">
        <v>180</v>
      </c>
      <c r="B3" s="307">
        <v>2016</v>
      </c>
      <c r="C3" s="307">
        <v>2017</v>
      </c>
      <c r="D3" s="307">
        <v>2018</v>
      </c>
      <c r="E3" s="307">
        <v>2016</v>
      </c>
      <c r="F3" s="307">
        <v>2017</v>
      </c>
      <c r="G3" s="307">
        <v>2018</v>
      </c>
      <c r="H3" s="888">
        <v>2016</v>
      </c>
      <c r="I3" s="888">
        <v>2017</v>
      </c>
      <c r="J3" s="889">
        <v>2018</v>
      </c>
    </row>
    <row r="4" spans="1:12" s="300" customFormat="1" ht="11.25">
      <c r="A4" s="301" t="s">
        <v>21</v>
      </c>
      <c r="B4" s="418">
        <v>6808131.465400001</v>
      </c>
      <c r="C4" s="418">
        <v>7319325.9545</v>
      </c>
      <c r="D4" s="418">
        <v>7530328.4659000002</v>
      </c>
      <c r="E4" s="418">
        <v>5270110.8589000003</v>
      </c>
      <c r="F4" s="418">
        <v>5397577.9768000003</v>
      </c>
      <c r="G4" s="418">
        <v>5440358.3315000003</v>
      </c>
      <c r="H4" s="418">
        <v>2786208</v>
      </c>
      <c r="I4" s="418">
        <v>3173672.0389</v>
      </c>
      <c r="J4" s="418">
        <v>3579714.9350999999</v>
      </c>
    </row>
    <row r="5" spans="1:12" s="300" customFormat="1" ht="11.25">
      <c r="A5" s="302" t="s">
        <v>125</v>
      </c>
      <c r="B5" s="419">
        <v>734487.38379999995</v>
      </c>
      <c r="C5" s="419">
        <v>847243.2156</v>
      </c>
      <c r="D5" s="419">
        <v>873835.96400000004</v>
      </c>
      <c r="E5" s="420">
        <v>420163.51439999999</v>
      </c>
      <c r="F5" s="420">
        <v>448508.84360000002</v>
      </c>
      <c r="G5" s="420">
        <v>428772.1973</v>
      </c>
      <c r="H5" s="419">
        <v>20219</v>
      </c>
      <c r="I5" s="419">
        <v>23081.415799999999</v>
      </c>
      <c r="J5" s="419">
        <v>24770.791599999997</v>
      </c>
    </row>
    <row r="6" spans="1:12" s="300" customFormat="1" ht="11.25">
      <c r="A6" s="302" t="s">
        <v>126</v>
      </c>
      <c r="B6" s="419">
        <v>1551020.9165000001</v>
      </c>
      <c r="C6" s="419">
        <v>1594862.8288</v>
      </c>
      <c r="D6" s="419">
        <v>1598000.844</v>
      </c>
      <c r="E6" s="420">
        <v>594636.62899999996</v>
      </c>
      <c r="F6" s="420">
        <v>589189.45779999997</v>
      </c>
      <c r="G6" s="420">
        <v>600930.07909999997</v>
      </c>
      <c r="H6" s="419">
        <v>25512</v>
      </c>
      <c r="I6" s="419">
        <v>27392.2745</v>
      </c>
      <c r="J6" s="419">
        <v>28703.645900000003</v>
      </c>
    </row>
    <row r="7" spans="1:12" s="300" customFormat="1" ht="11.25">
      <c r="A7" s="302" t="s">
        <v>127</v>
      </c>
      <c r="B7" s="419">
        <v>835619.97570000007</v>
      </c>
      <c r="C7" s="419">
        <v>805370.95889999997</v>
      </c>
      <c r="D7" s="419">
        <v>931716.5699</v>
      </c>
      <c r="E7" s="420">
        <v>478198.91739999998</v>
      </c>
      <c r="F7" s="420">
        <v>443004.37680000003</v>
      </c>
      <c r="G7" s="420">
        <v>463171.93560000003</v>
      </c>
      <c r="H7" s="419">
        <v>51529</v>
      </c>
      <c r="I7" s="419">
        <v>32976.392899999999</v>
      </c>
      <c r="J7" s="419">
        <v>40563.639300000003</v>
      </c>
    </row>
    <row r="8" spans="1:12" s="300" customFormat="1" ht="11.25">
      <c r="A8" s="302" t="s">
        <v>128</v>
      </c>
      <c r="B8" s="419">
        <v>237550.25829999999</v>
      </c>
      <c r="C8" s="419">
        <v>419687.10710000002</v>
      </c>
      <c r="D8" s="419">
        <v>357263.53600000002</v>
      </c>
      <c r="E8" s="420">
        <v>278857.87949999998</v>
      </c>
      <c r="F8" s="420">
        <v>386831.17479999998</v>
      </c>
      <c r="G8" s="420">
        <v>337761.79229999997</v>
      </c>
      <c r="H8" s="419">
        <v>90821</v>
      </c>
      <c r="I8" s="419">
        <v>196578.57819999999</v>
      </c>
      <c r="J8" s="419">
        <v>169670.05920000002</v>
      </c>
    </row>
    <row r="9" spans="1:12" s="300" customFormat="1" ht="11.25">
      <c r="A9" s="302" t="s">
        <v>129</v>
      </c>
      <c r="B9" s="419">
        <v>224513.14610000001</v>
      </c>
      <c r="C9" s="419">
        <v>194853.59640000001</v>
      </c>
      <c r="D9" s="419">
        <v>245758.1617</v>
      </c>
      <c r="E9" s="420">
        <v>348594.8921</v>
      </c>
      <c r="F9" s="420">
        <v>323328.33779999998</v>
      </c>
      <c r="G9" s="420">
        <v>346615.79759999999</v>
      </c>
      <c r="H9" s="419">
        <v>269515</v>
      </c>
      <c r="I9" s="419">
        <v>273915.51419999998</v>
      </c>
      <c r="J9" s="419">
        <v>340205.21230000001</v>
      </c>
    </row>
    <row r="10" spans="1:12" s="300" customFormat="1" ht="11.25">
      <c r="A10" s="302" t="s">
        <v>130</v>
      </c>
      <c r="B10" s="419">
        <v>273530.39780000004</v>
      </c>
      <c r="C10" s="419">
        <v>321505.28370000003</v>
      </c>
      <c r="D10" s="419">
        <v>338797.3444</v>
      </c>
      <c r="E10" s="420">
        <v>457112.42450000002</v>
      </c>
      <c r="F10" s="420">
        <v>485422.21289999998</v>
      </c>
      <c r="G10" s="420">
        <v>471913.25339999999</v>
      </c>
      <c r="H10" s="419">
        <v>252911</v>
      </c>
      <c r="I10" s="419">
        <v>415121.77370000002</v>
      </c>
      <c r="J10" s="419">
        <v>425220.55619999999</v>
      </c>
    </row>
    <row r="11" spans="1:12" s="300" customFormat="1" ht="11.25">
      <c r="A11" s="302" t="s">
        <v>131</v>
      </c>
      <c r="B11" s="419">
        <v>848406.88439999998</v>
      </c>
      <c r="C11" s="419">
        <v>912413.94830000005</v>
      </c>
      <c r="D11" s="419">
        <v>951804.03240000003</v>
      </c>
      <c r="E11" s="420">
        <v>850297.01580000005</v>
      </c>
      <c r="F11" s="420">
        <v>870470.47750000004</v>
      </c>
      <c r="G11" s="420">
        <v>869680.66859999998</v>
      </c>
      <c r="H11" s="419">
        <v>844758</v>
      </c>
      <c r="I11" s="419">
        <v>905608.93279999995</v>
      </c>
      <c r="J11" s="419">
        <v>1024672.6695000001</v>
      </c>
    </row>
    <row r="12" spans="1:12" s="300" customFormat="1" ht="11.25">
      <c r="A12" s="302" t="s">
        <v>132</v>
      </c>
      <c r="B12" s="419">
        <v>905349.77799999993</v>
      </c>
      <c r="C12" s="419">
        <v>940149.83680000005</v>
      </c>
      <c r="D12" s="419">
        <v>902491.45479999995</v>
      </c>
      <c r="E12" s="420">
        <v>673335.74239999999</v>
      </c>
      <c r="F12" s="420">
        <v>677277.13100000005</v>
      </c>
      <c r="G12" s="420">
        <v>688831.75699999998</v>
      </c>
      <c r="H12" s="419">
        <v>789793</v>
      </c>
      <c r="I12" s="419">
        <v>820031.43480000005</v>
      </c>
      <c r="J12" s="419">
        <v>935790.13360000006</v>
      </c>
    </row>
    <row r="13" spans="1:12" s="300" customFormat="1" ht="11.25">
      <c r="A13" s="302" t="s">
        <v>133</v>
      </c>
      <c r="B13" s="419">
        <v>347348.34109999996</v>
      </c>
      <c r="C13" s="419">
        <v>371876.93920000002</v>
      </c>
      <c r="D13" s="419">
        <v>391405.28590000002</v>
      </c>
      <c r="E13" s="420">
        <v>496417.61739999999</v>
      </c>
      <c r="F13" s="420">
        <v>479719.92170000001</v>
      </c>
      <c r="G13" s="420">
        <v>532890.82400000002</v>
      </c>
      <c r="H13" s="419">
        <v>280780</v>
      </c>
      <c r="I13" s="419">
        <v>278637.80900000001</v>
      </c>
      <c r="J13" s="419">
        <v>367862.56829999998</v>
      </c>
    </row>
    <row r="14" spans="1:12" s="300" customFormat="1" ht="11.25">
      <c r="A14" s="302" t="s">
        <v>134</v>
      </c>
      <c r="B14" s="419">
        <v>365921.99899999995</v>
      </c>
      <c r="C14" s="419">
        <v>371017.1127</v>
      </c>
      <c r="D14" s="419">
        <v>356880.50260000001</v>
      </c>
      <c r="E14" s="421">
        <v>384107.75670000003</v>
      </c>
      <c r="F14" s="421">
        <v>391336.9424</v>
      </c>
      <c r="G14" s="421">
        <v>388428.69900000002</v>
      </c>
      <c r="H14" s="419">
        <v>125302</v>
      </c>
      <c r="I14" s="419">
        <v>159412.09270000001</v>
      </c>
      <c r="J14" s="419">
        <v>175241.02069999999</v>
      </c>
    </row>
    <row r="15" spans="1:12" s="300" customFormat="1" ht="11.25">
      <c r="A15" s="302" t="s">
        <v>135</v>
      </c>
      <c r="B15" s="419">
        <v>60908.520799999998</v>
      </c>
      <c r="C15" s="419">
        <v>65922.290999999997</v>
      </c>
      <c r="D15" s="419">
        <v>68321.525999999998</v>
      </c>
      <c r="E15" s="421">
        <v>99098.333899999998</v>
      </c>
      <c r="F15" s="421">
        <v>103469.9007</v>
      </c>
      <c r="G15" s="421">
        <v>106507.81080000001</v>
      </c>
      <c r="H15" s="419">
        <v>11616</v>
      </c>
      <c r="I15" s="419">
        <v>15814.549499999999</v>
      </c>
      <c r="J15" s="419">
        <v>17963.268499999998</v>
      </c>
    </row>
    <row r="16" spans="1:12" s="300" customFormat="1" ht="11.25">
      <c r="A16" s="302" t="s">
        <v>136</v>
      </c>
      <c r="B16" s="419">
        <v>423473.8639</v>
      </c>
      <c r="C16" s="419">
        <v>474422.83620000002</v>
      </c>
      <c r="D16" s="419">
        <v>514053.24420000002</v>
      </c>
      <c r="E16" s="421">
        <v>189290.13579999999</v>
      </c>
      <c r="F16" s="421">
        <v>199019.19990000001</v>
      </c>
      <c r="G16" s="421">
        <v>204853.51689999999</v>
      </c>
      <c r="H16" s="419">
        <v>23452</v>
      </c>
      <c r="I16" s="419">
        <v>25101.270799999998</v>
      </c>
      <c r="J16" s="419">
        <v>29051.37</v>
      </c>
    </row>
    <row r="17" spans="1:12" s="100" customFormat="1" ht="11.25">
      <c r="A17" s="101"/>
      <c r="B17" s="101"/>
      <c r="C17" s="101"/>
      <c r="D17" s="101"/>
      <c r="E17" s="101"/>
      <c r="F17" s="101"/>
      <c r="G17" s="101"/>
      <c r="H17" s="101"/>
      <c r="I17" s="101"/>
      <c r="J17" s="101"/>
    </row>
    <row r="18" spans="1:12" s="100" customFormat="1" ht="11.25">
      <c r="B18" s="835" t="s">
        <v>169</v>
      </c>
      <c r="C18" s="836"/>
      <c r="D18" s="837"/>
      <c r="E18" s="835" t="s">
        <v>170</v>
      </c>
      <c r="F18" s="836"/>
      <c r="G18" s="838"/>
      <c r="H18" s="887" t="s">
        <v>171</v>
      </c>
      <c r="I18" s="887"/>
      <c r="J18" s="887"/>
    </row>
    <row r="19" spans="1:12" s="100" customFormat="1" ht="11.25">
      <c r="A19" s="101"/>
      <c r="B19" s="307">
        <v>2016</v>
      </c>
      <c r="C19" s="70">
        <v>2017</v>
      </c>
      <c r="D19" s="70">
        <v>2018</v>
      </c>
      <c r="E19" s="307">
        <v>2016</v>
      </c>
      <c r="F19" s="70">
        <v>2017</v>
      </c>
      <c r="G19" s="70">
        <v>2018</v>
      </c>
      <c r="H19" s="888">
        <v>2016</v>
      </c>
      <c r="I19" s="888">
        <v>2017</v>
      </c>
      <c r="J19" s="889">
        <v>2018</v>
      </c>
    </row>
    <row r="20" spans="1:12" s="100" customFormat="1" ht="11.25">
      <c r="A20" s="69" t="s">
        <v>180</v>
      </c>
      <c r="B20" s="890" t="s">
        <v>182</v>
      </c>
      <c r="C20" s="890" t="s">
        <v>182</v>
      </c>
      <c r="D20" s="890" t="s">
        <v>182</v>
      </c>
      <c r="E20" s="890" t="s">
        <v>182</v>
      </c>
      <c r="F20" s="890" t="s">
        <v>182</v>
      </c>
      <c r="G20" s="890" t="s">
        <v>182</v>
      </c>
      <c r="H20" s="890" t="s">
        <v>182</v>
      </c>
      <c r="I20" s="890" t="s">
        <v>182</v>
      </c>
      <c r="J20" s="891" t="s">
        <v>182</v>
      </c>
    </row>
    <row r="21" spans="1:12" s="100" customFormat="1" ht="11.25">
      <c r="A21" s="301" t="s">
        <v>21</v>
      </c>
      <c r="B21" s="522">
        <v>1.4177999999999999</v>
      </c>
      <c r="C21" s="522">
        <v>1.5067999999999999</v>
      </c>
      <c r="D21" s="523">
        <v>1.4799</v>
      </c>
      <c r="E21" s="523">
        <v>1.9975000000000001</v>
      </c>
      <c r="F21" s="523">
        <v>1.5324</v>
      </c>
      <c r="G21" s="523">
        <v>1.3625</v>
      </c>
      <c r="H21" s="522">
        <v>0.2</v>
      </c>
      <c r="I21" s="522">
        <v>0.28999999999999998</v>
      </c>
      <c r="J21" s="522">
        <v>0.69</v>
      </c>
      <c r="K21" s="312"/>
      <c r="L21" s="312"/>
    </row>
    <row r="22" spans="1:12" s="100" customFormat="1" ht="11.25">
      <c r="A22" s="303" t="s">
        <v>125</v>
      </c>
      <c r="B22" s="524">
        <v>2.3592</v>
      </c>
      <c r="C22" s="524">
        <v>2.1160999999999999</v>
      </c>
      <c r="D22" s="525">
        <v>2.0964</v>
      </c>
      <c r="E22" s="526">
        <v>3.2601999999999998</v>
      </c>
      <c r="F22" s="526">
        <v>3.895</v>
      </c>
      <c r="G22" s="525">
        <v>2.5169000000000001</v>
      </c>
      <c r="H22" s="524">
        <v>1.48</v>
      </c>
      <c r="I22" s="524">
        <v>1.35</v>
      </c>
      <c r="J22" s="524">
        <v>1.8399999999999999</v>
      </c>
      <c r="K22" s="312"/>
      <c r="L22" s="312"/>
    </row>
    <row r="23" spans="1:12" s="100" customFormat="1" ht="11.25">
      <c r="A23" s="303" t="s">
        <v>126</v>
      </c>
      <c r="B23" s="524">
        <v>1.6456999999999999</v>
      </c>
      <c r="C23" s="524">
        <v>1.6150000000000002</v>
      </c>
      <c r="D23" s="525">
        <v>1.5772000000000002</v>
      </c>
      <c r="E23" s="526">
        <v>2.899</v>
      </c>
      <c r="F23" s="526">
        <v>3.0127000000000002</v>
      </c>
      <c r="G23" s="525">
        <v>3.0054000000000003</v>
      </c>
      <c r="H23" s="524">
        <v>2.3199999999999998</v>
      </c>
      <c r="I23" s="524">
        <v>1.69</v>
      </c>
      <c r="J23" s="524">
        <v>2.2800000000000002</v>
      </c>
      <c r="K23" s="312"/>
      <c r="L23" s="312"/>
    </row>
    <row r="24" spans="1:12" s="100" customFormat="1" ht="11.25">
      <c r="A24" s="303" t="s">
        <v>127</v>
      </c>
      <c r="B24" s="524">
        <v>2.1992000000000003</v>
      </c>
      <c r="C24" s="524">
        <v>2.2576000000000001</v>
      </c>
      <c r="D24" s="525">
        <v>2.3285</v>
      </c>
      <c r="E24" s="526">
        <v>2.7296</v>
      </c>
      <c r="F24" s="526">
        <v>3.1231999999999998</v>
      </c>
      <c r="G24" s="525">
        <v>2.5336000000000003</v>
      </c>
      <c r="H24" s="524">
        <v>0.52</v>
      </c>
      <c r="I24" s="524">
        <v>0.91999999999999993</v>
      </c>
      <c r="J24" s="524">
        <v>1.0999999999999999</v>
      </c>
      <c r="K24" s="312"/>
      <c r="L24" s="312"/>
    </row>
    <row r="25" spans="1:12" s="100" customFormat="1" ht="11.25">
      <c r="A25" s="303" t="s">
        <v>128</v>
      </c>
      <c r="B25" s="524">
        <v>3.6913</v>
      </c>
      <c r="C25" s="524">
        <v>2.8896000000000002</v>
      </c>
      <c r="D25" s="525">
        <v>2.8925999999999998</v>
      </c>
      <c r="E25" s="526">
        <v>3.0800999999999998</v>
      </c>
      <c r="F25" s="526">
        <v>2.4733000000000001</v>
      </c>
      <c r="G25" s="525">
        <v>2.3362000000000003</v>
      </c>
      <c r="H25" s="524">
        <v>0.32</v>
      </c>
      <c r="I25" s="524">
        <v>0.18</v>
      </c>
      <c r="J25" s="524">
        <v>5.0200000000000005</v>
      </c>
      <c r="K25" s="312"/>
      <c r="L25" s="312"/>
    </row>
    <row r="26" spans="1:12" s="100" customFormat="1" ht="11.25">
      <c r="A26" s="303" t="s">
        <v>129</v>
      </c>
      <c r="B26" s="524">
        <v>2.9767999999999999</v>
      </c>
      <c r="C26" s="524">
        <v>3.1991000000000001</v>
      </c>
      <c r="D26" s="525">
        <v>2.8098000000000001</v>
      </c>
      <c r="E26" s="526">
        <v>2.9632000000000001</v>
      </c>
      <c r="F26" s="526">
        <v>2.5215000000000001</v>
      </c>
      <c r="G26" s="525">
        <v>2.1787000000000001</v>
      </c>
      <c r="H26" s="524">
        <v>0.33999999999999997</v>
      </c>
      <c r="I26" s="524">
        <v>0.16</v>
      </c>
      <c r="J26" s="524">
        <v>1.9</v>
      </c>
      <c r="K26" s="312"/>
      <c r="L26" s="312"/>
    </row>
    <row r="27" spans="1:12" s="100" customFormat="1" ht="11.25">
      <c r="A27" s="303" t="s">
        <v>130</v>
      </c>
      <c r="B27" s="524">
        <v>2.8447</v>
      </c>
      <c r="C27" s="524">
        <v>2.8854000000000002</v>
      </c>
      <c r="D27" s="525">
        <v>2.9760999999999997</v>
      </c>
      <c r="E27" s="526">
        <v>3.2369000000000003</v>
      </c>
      <c r="F27" s="526">
        <v>2.1292</v>
      </c>
      <c r="G27" s="525">
        <v>2.266</v>
      </c>
      <c r="H27" s="524">
        <v>0.38</v>
      </c>
      <c r="I27" s="524">
        <v>0.16</v>
      </c>
      <c r="J27" s="524">
        <v>2.1</v>
      </c>
      <c r="K27" s="312"/>
      <c r="L27" s="312"/>
    </row>
    <row r="28" spans="1:12" s="100" customFormat="1" ht="11.25">
      <c r="A28" s="303" t="s">
        <v>131</v>
      </c>
      <c r="B28" s="524">
        <v>1.9335000000000002</v>
      </c>
      <c r="C28" s="524">
        <v>2.1488</v>
      </c>
      <c r="D28" s="525">
        <v>1.9733000000000001</v>
      </c>
      <c r="E28" s="526">
        <v>2.3841000000000001</v>
      </c>
      <c r="F28" s="526">
        <v>1.8044999999999998</v>
      </c>
      <c r="G28" s="525">
        <v>1.6865000000000001</v>
      </c>
      <c r="H28" s="524">
        <v>0.33999999999999997</v>
      </c>
      <c r="I28" s="524">
        <v>0.86999999999999988</v>
      </c>
      <c r="J28" s="524">
        <v>1.0699999999999998</v>
      </c>
      <c r="K28" s="312"/>
      <c r="L28" s="312"/>
    </row>
    <row r="29" spans="1:12" s="100" customFormat="1" ht="11.25">
      <c r="A29" s="303" t="s">
        <v>132</v>
      </c>
      <c r="B29" s="524">
        <v>1.9678</v>
      </c>
      <c r="C29" s="524">
        <v>2.1180999999999996</v>
      </c>
      <c r="D29" s="525">
        <v>2.0306999999999999</v>
      </c>
      <c r="E29" s="526">
        <v>2.5533999999999999</v>
      </c>
      <c r="F29" s="526">
        <v>2.0174000000000003</v>
      </c>
      <c r="G29" s="525">
        <v>2.0790999999999999</v>
      </c>
      <c r="H29" s="524">
        <v>0.47000000000000003</v>
      </c>
      <c r="I29" s="524">
        <v>0.18</v>
      </c>
      <c r="J29" s="524">
        <v>1.0999999999999999</v>
      </c>
      <c r="K29" s="312"/>
      <c r="L29" s="312"/>
    </row>
    <row r="30" spans="1:12" s="100" customFormat="1" ht="11.25">
      <c r="A30" s="303" t="s">
        <v>133</v>
      </c>
      <c r="B30" s="524">
        <v>2.7143000000000002</v>
      </c>
      <c r="C30" s="524">
        <v>2.7526999999999999</v>
      </c>
      <c r="D30" s="525">
        <v>2.6280000000000001</v>
      </c>
      <c r="E30" s="526">
        <v>3.266</v>
      </c>
      <c r="F30" s="526">
        <v>2.2116000000000002</v>
      </c>
      <c r="G30" s="525">
        <v>1.9907999999999999</v>
      </c>
      <c r="H30" s="524">
        <v>0.38999999999999996</v>
      </c>
      <c r="I30" s="524">
        <v>0.21</v>
      </c>
      <c r="J30" s="524">
        <v>1.59</v>
      </c>
      <c r="K30" s="312"/>
      <c r="L30" s="312"/>
    </row>
    <row r="31" spans="1:12" s="100" customFormat="1" ht="11.25">
      <c r="A31" s="303" t="s">
        <v>134</v>
      </c>
      <c r="B31" s="524">
        <v>2.5246</v>
      </c>
      <c r="C31" s="524">
        <v>2.7838000000000003</v>
      </c>
      <c r="D31" s="525">
        <v>2.8092999999999999</v>
      </c>
      <c r="E31" s="526">
        <v>2.7294</v>
      </c>
      <c r="F31" s="526">
        <v>2.3132000000000001</v>
      </c>
      <c r="G31" s="525">
        <v>2.2534999999999998</v>
      </c>
      <c r="H31" s="524">
        <v>0.66</v>
      </c>
      <c r="I31" s="524">
        <v>1.29</v>
      </c>
      <c r="J31" s="524">
        <v>1.3599999999999999</v>
      </c>
      <c r="K31" s="312"/>
      <c r="L31" s="312"/>
    </row>
    <row r="32" spans="1:12" s="100" customFormat="1" ht="11.25">
      <c r="A32" s="303" t="s">
        <v>135</v>
      </c>
      <c r="B32" s="524">
        <v>5.5689000000000002</v>
      </c>
      <c r="C32" s="524">
        <v>5.7973999999999997</v>
      </c>
      <c r="D32" s="525">
        <v>5.3009000000000004</v>
      </c>
      <c r="E32" s="526">
        <v>4.5247999999999999</v>
      </c>
      <c r="F32" s="526">
        <v>3.8247999999999998</v>
      </c>
      <c r="G32" s="525">
        <v>3.0977000000000001</v>
      </c>
      <c r="H32" s="524">
        <v>3.1300000000000003</v>
      </c>
      <c r="I32" s="524">
        <v>0.61</v>
      </c>
      <c r="J32" s="524">
        <v>5.6800000000000006</v>
      </c>
      <c r="K32" s="312"/>
      <c r="L32" s="312"/>
    </row>
    <row r="33" spans="1:12" s="100" customFormat="1" ht="11.25">
      <c r="A33" s="304" t="s">
        <v>136</v>
      </c>
      <c r="B33" s="527">
        <v>2.5780000000000003</v>
      </c>
      <c r="C33" s="527">
        <v>2.6888000000000001</v>
      </c>
      <c r="D33" s="528">
        <v>2.3420000000000001</v>
      </c>
      <c r="E33" s="529">
        <v>3.9499</v>
      </c>
      <c r="F33" s="529">
        <v>3.0579999999999998</v>
      </c>
      <c r="G33" s="528">
        <v>2.7806999999999999</v>
      </c>
      <c r="H33" s="527">
        <v>1.78</v>
      </c>
      <c r="I33" s="527">
        <v>1.49</v>
      </c>
      <c r="J33" s="527">
        <v>4.42</v>
      </c>
      <c r="K33" s="312"/>
      <c r="L33" s="312"/>
    </row>
    <row r="34" spans="1:12" s="100" customFormat="1" ht="11.25" customHeight="1">
      <c r="A34" s="68" t="s">
        <v>183</v>
      </c>
    </row>
    <row r="35" spans="1:12" s="100" customFormat="1" ht="11.25" customHeight="1">
      <c r="A35" s="68"/>
    </row>
    <row r="36" spans="1:12" s="100" customFormat="1" ht="11.25" customHeight="1">
      <c r="A36" s="374" t="s">
        <v>295</v>
      </c>
    </row>
    <row r="37" spans="1:12" s="100" customFormat="1" ht="11.25" customHeight="1">
      <c r="A37" s="50" t="s">
        <v>179</v>
      </c>
    </row>
    <row r="38" spans="1:12" s="100" customFormat="1" ht="11.25" customHeight="1">
      <c r="A38" s="81" t="s">
        <v>206</v>
      </c>
    </row>
    <row r="39" spans="1:12" s="100" customFormat="1" ht="11.25" customHeight="1">
      <c r="A39" s="80"/>
    </row>
    <row r="40" spans="1:12" s="100" customFormat="1" ht="11.25">
      <c r="A40" s="3" t="s">
        <v>296</v>
      </c>
      <c r="B40" s="168"/>
      <c r="C40" s="168"/>
      <c r="D40" s="168"/>
      <c r="E40" s="168"/>
      <c r="F40" s="168"/>
      <c r="G40" s="168"/>
      <c r="H40" s="168"/>
      <c r="I40" s="168"/>
      <c r="J40" s="168"/>
    </row>
    <row r="41" spans="1:12" s="100" customFormat="1" ht="11.25">
      <c r="A41" s="375" t="s">
        <v>448</v>
      </c>
    </row>
    <row r="42" spans="1:12" s="100" customFormat="1" ht="11.25">
      <c r="A42" s="81"/>
    </row>
    <row r="43" spans="1:12" s="100" customFormat="1" ht="11.25"/>
    <row r="44" spans="1:12" s="100" customFormat="1" ht="11.25"/>
    <row r="45" spans="1:12" s="100" customFormat="1" ht="11.25"/>
    <row r="46" spans="1:12" s="100" customFormat="1" ht="11.25"/>
    <row r="47" spans="1:12" s="100" customFormat="1" ht="11.25"/>
    <row r="48" spans="1:12" s="100" customFormat="1" ht="11.25"/>
    <row r="49" s="100" customFormat="1" ht="11.25"/>
    <row r="50" s="100" customFormat="1" ht="11.25"/>
  </sheetData>
  <mergeCells count="7">
    <mergeCell ref="A1:H1"/>
    <mergeCell ref="B2:D2"/>
    <mergeCell ref="E2:G2"/>
    <mergeCell ref="H2:J2"/>
    <mergeCell ref="B18:D18"/>
    <mergeCell ref="E18:G18"/>
    <mergeCell ref="H18:J18"/>
  </mergeCells>
  <hyperlinks>
    <hyperlink ref="A36" r:id="rId1"/>
    <hyperlink ref="A41" r:id="rId2" display=" info-tour@bfs.admin.ch"/>
  </hyperlinks>
  <pageMargins left="0.7" right="0.7" top="0.75" bottom="0.75" header="0.3" footer="0.3"/>
  <pageSetup paperSize="9" orientation="portrait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workbookViewId="0">
      <selection activeCell="B6" sqref="B6"/>
    </sheetView>
  </sheetViews>
  <sheetFormatPr baseColWidth="10" defaultColWidth="11.42578125" defaultRowHeight="14.25"/>
  <cols>
    <col min="1" max="1" width="19.7109375" style="52" customWidth="1"/>
    <col min="2" max="13" width="17.7109375" style="52" customWidth="1"/>
    <col min="14" max="16384" width="11.42578125" style="52"/>
  </cols>
  <sheetData>
    <row r="1" spans="1:14" s="118" customFormat="1" ht="12">
      <c r="A1" s="118" t="s">
        <v>418</v>
      </c>
      <c r="M1" s="313" t="s">
        <v>270</v>
      </c>
    </row>
    <row r="2" spans="1:14" s="118" customFormat="1" ht="12">
      <c r="A2" s="121"/>
    </row>
    <row r="3" spans="1:14" s="54" customFormat="1" ht="15" customHeight="1">
      <c r="A3" s="164"/>
      <c r="B3" s="839" t="s">
        <v>181</v>
      </c>
      <c r="C3" s="892"/>
      <c r="D3" s="892"/>
      <c r="E3" s="892"/>
      <c r="F3" s="892"/>
      <c r="G3" s="892"/>
      <c r="H3" s="892"/>
      <c r="I3" s="892"/>
      <c r="J3" s="892"/>
      <c r="K3" s="892"/>
      <c r="L3" s="892"/>
      <c r="M3" s="892"/>
    </row>
    <row r="4" spans="1:14" s="54" customFormat="1" ht="15" customHeight="1">
      <c r="A4" s="165"/>
      <c r="B4" s="715" t="s">
        <v>169</v>
      </c>
      <c r="C4" s="166"/>
      <c r="D4" s="166"/>
      <c r="E4" s="166"/>
      <c r="F4" s="840" t="s">
        <v>170</v>
      </c>
      <c r="G4" s="893"/>
      <c r="H4" s="893"/>
      <c r="I4" s="894"/>
      <c r="J4" s="840" t="s">
        <v>171</v>
      </c>
      <c r="K4" s="893"/>
      <c r="L4" s="893"/>
      <c r="M4" s="893"/>
      <c r="N4" s="517"/>
    </row>
    <row r="5" spans="1:14" s="54" customFormat="1" ht="11.25">
      <c r="A5" s="167" t="s">
        <v>146</v>
      </c>
      <c r="B5" s="895">
        <v>2016</v>
      </c>
      <c r="C5" s="895">
        <v>2017</v>
      </c>
      <c r="D5" s="895">
        <v>2018</v>
      </c>
      <c r="E5" s="895" t="s">
        <v>200</v>
      </c>
      <c r="F5" s="895">
        <v>2016</v>
      </c>
      <c r="G5" s="895">
        <v>2017</v>
      </c>
      <c r="H5" s="895">
        <v>2018</v>
      </c>
      <c r="I5" s="895" t="s">
        <v>200</v>
      </c>
      <c r="J5" s="895">
        <v>2016</v>
      </c>
      <c r="K5" s="895">
        <v>2017</v>
      </c>
      <c r="L5" s="895">
        <v>2018</v>
      </c>
      <c r="M5" s="896" t="s">
        <v>200</v>
      </c>
    </row>
    <row r="6" spans="1:14" s="54" customFormat="1" ht="11.25">
      <c r="A6" s="296" t="s">
        <v>1</v>
      </c>
      <c r="B6" s="530">
        <v>6.7108221293988324</v>
      </c>
      <c r="C6" s="530">
        <v>6.7607783802592483</v>
      </c>
      <c r="D6" s="530">
        <v>6.5684085327846864</v>
      </c>
      <c r="E6" s="530">
        <f t="shared" ref="E6:E13" si="0">D6-C6</f>
        <v>-0.19236984747456187</v>
      </c>
      <c r="F6" s="530">
        <v>2.5551672183884153</v>
      </c>
      <c r="G6" s="530">
        <v>2.6037943236035761</v>
      </c>
      <c r="H6" s="530">
        <v>2.4650967073730663</v>
      </c>
      <c r="I6" s="530">
        <f t="shared" ref="I6" si="1">H6-G6</f>
        <v>-0.1386976162305098</v>
      </c>
      <c r="J6" s="530">
        <v>2.88103734418381</v>
      </c>
      <c r="K6" s="530">
        <v>2.9199033252847117</v>
      </c>
      <c r="L6" s="530">
        <v>2.89189419983169</v>
      </c>
      <c r="M6" s="530">
        <f t="shared" ref="M6" si="2">L6-K6</f>
        <v>-2.8009125453021699E-2</v>
      </c>
    </row>
    <row r="7" spans="1:14" s="54" customFormat="1" ht="11.25">
      <c r="A7" s="65" t="s">
        <v>149</v>
      </c>
      <c r="B7" s="498">
        <v>6.5428768699661575</v>
      </c>
      <c r="C7" s="498">
        <v>6.7909209283204079</v>
      </c>
      <c r="D7" s="498">
        <v>6.6892105581360894</v>
      </c>
      <c r="E7" s="498">
        <f t="shared" si="0"/>
        <v>-0.1017103701843185</v>
      </c>
      <c r="F7" s="498">
        <v>2.4408149150714644</v>
      </c>
      <c r="G7" s="498">
        <v>2.6202491443082532</v>
      </c>
      <c r="H7" s="498">
        <v>2.4172186456969089</v>
      </c>
      <c r="I7" s="498">
        <f t="shared" ref="I7:I13" si="3">H7-G7</f>
        <v>-0.20303049861134426</v>
      </c>
      <c r="J7" s="498">
        <v>3.0314079321952168</v>
      </c>
      <c r="K7" s="498">
        <v>3.1354164896139678</v>
      </c>
      <c r="L7" s="498">
        <v>3.3459535907590725</v>
      </c>
      <c r="M7" s="498">
        <f t="shared" ref="M7:M13" si="4">L7-K7</f>
        <v>0.21053710114510471</v>
      </c>
    </row>
    <row r="8" spans="1:14" s="54" customFormat="1" ht="11.25">
      <c r="A8" s="65" t="s">
        <v>147</v>
      </c>
      <c r="B8" s="498">
        <v>6.3070555267252955</v>
      </c>
      <c r="C8" s="498">
        <v>6.1892050061095674</v>
      </c>
      <c r="D8" s="498">
        <v>5.9497832187086477</v>
      </c>
      <c r="E8" s="498">
        <f t="shared" si="0"/>
        <v>-0.23942178740091968</v>
      </c>
      <c r="F8" s="498">
        <v>2.5070780488097473</v>
      </c>
      <c r="G8" s="498">
        <v>2.4267282056827155</v>
      </c>
      <c r="H8" s="498">
        <v>2.4070777169395976</v>
      </c>
      <c r="I8" s="498">
        <f t="shared" si="3"/>
        <v>-1.9650488743117922E-2</v>
      </c>
      <c r="J8" s="498">
        <v>2.8127608908810759</v>
      </c>
      <c r="K8" s="498">
        <v>2.7910413630615869</v>
      </c>
      <c r="L8" s="498">
        <v>2.759381757573848</v>
      </c>
      <c r="M8" s="498">
        <f t="shared" si="4"/>
        <v>-3.165960548773894E-2</v>
      </c>
    </row>
    <row r="9" spans="1:14" s="54" customFormat="1" ht="11.25">
      <c r="A9" s="65" t="s">
        <v>148</v>
      </c>
      <c r="B9" s="498">
        <v>5.172695453720233</v>
      </c>
      <c r="C9" s="498">
        <v>4.5639202658247076</v>
      </c>
      <c r="D9" s="498">
        <v>5.9635881520735543</v>
      </c>
      <c r="E9" s="498">
        <f t="shared" si="0"/>
        <v>1.3996678862488467</v>
      </c>
      <c r="F9" s="498">
        <v>2.4470645666595225</v>
      </c>
      <c r="G9" s="498">
        <v>2.4024944151133099</v>
      </c>
      <c r="H9" s="498">
        <v>2.3249578244308116</v>
      </c>
      <c r="I9" s="498">
        <f t="shared" si="3"/>
        <v>-7.7536590682498296E-2</v>
      </c>
      <c r="J9" s="498">
        <v>2.2593134437535922</v>
      </c>
      <c r="K9" s="498">
        <v>2.2606311434249</v>
      </c>
      <c r="L9" s="498">
        <v>2.5339252041615161</v>
      </c>
      <c r="M9" s="498">
        <f t="shared" si="4"/>
        <v>0.27329406073661611</v>
      </c>
    </row>
    <row r="10" spans="1:14" s="54" customFormat="1" ht="11.25">
      <c r="A10" s="65" t="s">
        <v>151</v>
      </c>
      <c r="B10" s="498">
        <v>4.8168755717291578</v>
      </c>
      <c r="C10" s="498">
        <v>5.680660594595472</v>
      </c>
      <c r="D10" s="498">
        <v>4.5654809412374462</v>
      </c>
      <c r="E10" s="498">
        <f t="shared" si="0"/>
        <v>-1.1151796533580258</v>
      </c>
      <c r="F10" s="498">
        <v>2.3319869926556676</v>
      </c>
      <c r="G10" s="498">
        <v>2.4146288523656945</v>
      </c>
      <c r="H10" s="498">
        <v>2.4724501865131994</v>
      </c>
      <c r="I10" s="498">
        <f t="shared" si="3"/>
        <v>5.7821334147504899E-2</v>
      </c>
      <c r="J10" s="498">
        <v>1.7017643214985843</v>
      </c>
      <c r="K10" s="498">
        <v>1.6877187259488811</v>
      </c>
      <c r="L10" s="498">
        <v>1.5845016034076436</v>
      </c>
      <c r="M10" s="498">
        <f t="shared" si="4"/>
        <v>-0.10321712254123749</v>
      </c>
    </row>
    <row r="11" spans="1:14" s="54" customFormat="1" ht="11.25">
      <c r="A11" s="65" t="s">
        <v>4</v>
      </c>
      <c r="B11" s="498">
        <v>7.3365319574291767</v>
      </c>
      <c r="C11" s="498">
        <v>7.3716158221568495</v>
      </c>
      <c r="D11" s="498">
        <v>7.0334671106037163</v>
      </c>
      <c r="E11" s="498">
        <f t="shared" si="0"/>
        <v>-0.3381487115531332</v>
      </c>
      <c r="F11" s="498">
        <v>3.0884721573417409</v>
      </c>
      <c r="G11" s="498">
        <v>2.9261634246354968</v>
      </c>
      <c r="H11" s="498">
        <v>2.6239068274637072</v>
      </c>
      <c r="I11" s="498">
        <f t="shared" si="3"/>
        <v>-0.30225659717178965</v>
      </c>
      <c r="J11" s="498">
        <v>2.7482366746958187</v>
      </c>
      <c r="K11" s="498">
        <v>2.7469473171154264</v>
      </c>
      <c r="L11" s="498">
        <v>2.7086218494610397</v>
      </c>
      <c r="M11" s="498">
        <f t="shared" si="4"/>
        <v>-3.8325467654386713E-2</v>
      </c>
    </row>
    <row r="12" spans="1:14" s="54" customFormat="1" ht="11.25">
      <c r="A12" s="65" t="s">
        <v>150</v>
      </c>
      <c r="B12" s="498">
        <v>6.2120841953181767</v>
      </c>
      <c r="C12" s="498">
        <v>6.0081010057060498</v>
      </c>
      <c r="D12" s="498">
        <v>5.7602952311100024</v>
      </c>
      <c r="E12" s="498">
        <f t="shared" si="0"/>
        <v>-0.24780577459604736</v>
      </c>
      <c r="F12" s="498">
        <v>2.423400348882593</v>
      </c>
      <c r="G12" s="498">
        <v>2.3800185785691386</v>
      </c>
      <c r="H12" s="498">
        <v>2.2215255980343804</v>
      </c>
      <c r="I12" s="498">
        <f t="shared" si="3"/>
        <v>-0.15849298053475813</v>
      </c>
      <c r="J12" s="498">
        <v>2.3802813113519621</v>
      </c>
      <c r="K12" s="498">
        <v>2.5263289033788827</v>
      </c>
      <c r="L12" s="498">
        <v>2.5009056594865102</v>
      </c>
      <c r="M12" s="498">
        <f t="shared" si="4"/>
        <v>-2.5423243892372493E-2</v>
      </c>
    </row>
    <row r="13" spans="1:14" s="54" customFormat="1" ht="11.25">
      <c r="A13" s="298" t="s">
        <v>5</v>
      </c>
      <c r="B13" s="531">
        <v>7.1151380149400083</v>
      </c>
      <c r="C13" s="531">
        <v>6.6579927608924159</v>
      </c>
      <c r="D13" s="531">
        <v>6.6571475783819398</v>
      </c>
      <c r="E13" s="531">
        <f t="shared" si="0"/>
        <v>-8.451825104760502E-4</v>
      </c>
      <c r="F13" s="531">
        <v>2.2041021018285551</v>
      </c>
      <c r="G13" s="531">
        <v>2.8651424945440405</v>
      </c>
      <c r="H13" s="531">
        <v>2.8158905415149409</v>
      </c>
      <c r="I13" s="531">
        <f t="shared" si="3"/>
        <v>-4.9251953029099571E-2</v>
      </c>
      <c r="J13" s="531">
        <v>3.7495477146790765</v>
      </c>
      <c r="K13" s="531">
        <v>3.730895650026758</v>
      </c>
      <c r="L13" s="531">
        <v>3.8720238667147706</v>
      </c>
      <c r="M13" s="531">
        <f t="shared" si="4"/>
        <v>0.14112821668801256</v>
      </c>
    </row>
    <row r="14" spans="1:14" s="54" customFormat="1" ht="11.25" customHeight="1"/>
    <row r="15" spans="1:14" s="54" customFormat="1" ht="11.25" customHeight="1">
      <c r="A15" s="374" t="s">
        <v>295</v>
      </c>
    </row>
    <row r="16" spans="1:14" s="54" customFormat="1" ht="11.25" customHeight="1">
      <c r="A16" s="50" t="s">
        <v>179</v>
      </c>
    </row>
    <row r="17" spans="1:3" s="54" customFormat="1" ht="11.25" customHeight="1">
      <c r="A17" s="81" t="s">
        <v>206</v>
      </c>
    </row>
    <row r="18" spans="1:3" s="54" customFormat="1" ht="11.25" customHeight="1">
      <c r="A18" s="80"/>
    </row>
    <row r="19" spans="1:3" s="54" customFormat="1" ht="11.25">
      <c r="A19" s="3" t="s">
        <v>296</v>
      </c>
      <c r="C19" s="92"/>
    </row>
    <row r="20" spans="1:3" s="54" customFormat="1" ht="11.25">
      <c r="A20" s="375" t="s">
        <v>448</v>
      </c>
    </row>
    <row r="21" spans="1:3" s="54" customFormat="1" ht="11.25">
      <c r="A21" s="81"/>
    </row>
    <row r="22" spans="1:3" s="54" customFormat="1" ht="11.25"/>
  </sheetData>
  <sortState ref="N8:S14">
    <sortCondition ref="N8:N14"/>
  </sortState>
  <mergeCells count="3">
    <mergeCell ref="B3:M3"/>
    <mergeCell ref="F4:I4"/>
    <mergeCell ref="J4:M4"/>
  </mergeCells>
  <hyperlinks>
    <hyperlink ref="A15" r:id="rId1"/>
    <hyperlink ref="A20" r:id="rId2" display=" info-tour@bfs.admin.ch"/>
  </hyperlinks>
  <pageMargins left="0.7" right="0.7" top="0.75" bottom="0.75" header="0.3" footer="0.3"/>
  <pageSetup paperSize="9" orientation="portrait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workbookViewId="0">
      <selection activeCell="B5" sqref="B5"/>
    </sheetView>
  </sheetViews>
  <sheetFormatPr baseColWidth="10" defaultRowHeight="14.25"/>
  <cols>
    <col min="1" max="1" width="16.42578125" style="33" customWidth="1"/>
    <col min="2" max="2" width="12.42578125" style="33" customWidth="1"/>
    <col min="3" max="3" width="14" style="33" customWidth="1"/>
    <col min="4" max="4" width="12.140625" style="33" customWidth="1"/>
    <col min="5" max="5" width="13.140625" style="33" customWidth="1"/>
    <col min="6" max="6" width="13.42578125" style="33" customWidth="1"/>
    <col min="7" max="7" width="13.7109375" style="33" customWidth="1"/>
    <col min="8" max="8" width="14.5703125" style="33" customWidth="1"/>
    <col min="9" max="223" width="11.42578125" style="33"/>
    <col min="224" max="224" width="17.7109375" style="33" customWidth="1"/>
    <col min="225" max="479" width="11.42578125" style="33"/>
    <col min="480" max="480" width="17.7109375" style="33" customWidth="1"/>
    <col min="481" max="735" width="11.42578125" style="33"/>
    <col min="736" max="736" width="17.7109375" style="33" customWidth="1"/>
    <col min="737" max="991" width="11.42578125" style="33"/>
    <col min="992" max="992" width="17.7109375" style="33" customWidth="1"/>
    <col min="993" max="1247" width="11.42578125" style="33"/>
    <col min="1248" max="1248" width="17.7109375" style="33" customWidth="1"/>
    <col min="1249" max="1503" width="11.42578125" style="33"/>
    <col min="1504" max="1504" width="17.7109375" style="33" customWidth="1"/>
    <col min="1505" max="1759" width="11.42578125" style="33"/>
    <col min="1760" max="1760" width="17.7109375" style="33" customWidth="1"/>
    <col min="1761" max="2015" width="11.42578125" style="33"/>
    <col min="2016" max="2016" width="17.7109375" style="33" customWidth="1"/>
    <col min="2017" max="2271" width="11.42578125" style="33"/>
    <col min="2272" max="2272" width="17.7109375" style="33" customWidth="1"/>
    <col min="2273" max="2527" width="11.42578125" style="33"/>
    <col min="2528" max="2528" width="17.7109375" style="33" customWidth="1"/>
    <col min="2529" max="2783" width="11.42578125" style="33"/>
    <col min="2784" max="2784" width="17.7109375" style="33" customWidth="1"/>
    <col min="2785" max="3039" width="11.42578125" style="33"/>
    <col min="3040" max="3040" width="17.7109375" style="33" customWidth="1"/>
    <col min="3041" max="3295" width="11.42578125" style="33"/>
    <col min="3296" max="3296" width="17.7109375" style="33" customWidth="1"/>
    <col min="3297" max="3551" width="11.42578125" style="33"/>
    <col min="3552" max="3552" width="17.7109375" style="33" customWidth="1"/>
    <col min="3553" max="3807" width="11.42578125" style="33"/>
    <col min="3808" max="3808" width="17.7109375" style="33" customWidth="1"/>
    <col min="3809" max="4063" width="11.42578125" style="33"/>
    <col min="4064" max="4064" width="17.7109375" style="33" customWidth="1"/>
    <col min="4065" max="4319" width="11.42578125" style="33"/>
    <col min="4320" max="4320" width="17.7109375" style="33" customWidth="1"/>
    <col min="4321" max="4575" width="11.42578125" style="33"/>
    <col min="4576" max="4576" width="17.7109375" style="33" customWidth="1"/>
    <col min="4577" max="4831" width="11.42578125" style="33"/>
    <col min="4832" max="4832" width="17.7109375" style="33" customWidth="1"/>
    <col min="4833" max="5087" width="11.42578125" style="33"/>
    <col min="5088" max="5088" width="17.7109375" style="33" customWidth="1"/>
    <col min="5089" max="5343" width="11.42578125" style="33"/>
    <col min="5344" max="5344" width="17.7109375" style="33" customWidth="1"/>
    <col min="5345" max="5599" width="11.42578125" style="33"/>
    <col min="5600" max="5600" width="17.7109375" style="33" customWidth="1"/>
    <col min="5601" max="5855" width="11.42578125" style="33"/>
    <col min="5856" max="5856" width="17.7109375" style="33" customWidth="1"/>
    <col min="5857" max="6111" width="11.42578125" style="33"/>
    <col min="6112" max="6112" width="17.7109375" style="33" customWidth="1"/>
    <col min="6113" max="6367" width="11.42578125" style="33"/>
    <col min="6368" max="6368" width="17.7109375" style="33" customWidth="1"/>
    <col min="6369" max="6623" width="11.42578125" style="33"/>
    <col min="6624" max="6624" width="17.7109375" style="33" customWidth="1"/>
    <col min="6625" max="6879" width="11.42578125" style="33"/>
    <col min="6880" max="6880" width="17.7109375" style="33" customWidth="1"/>
    <col min="6881" max="7135" width="11.42578125" style="33"/>
    <col min="7136" max="7136" width="17.7109375" style="33" customWidth="1"/>
    <col min="7137" max="7391" width="11.42578125" style="33"/>
    <col min="7392" max="7392" width="17.7109375" style="33" customWidth="1"/>
    <col min="7393" max="7647" width="11.42578125" style="33"/>
    <col min="7648" max="7648" width="17.7109375" style="33" customWidth="1"/>
    <col min="7649" max="7903" width="11.42578125" style="33"/>
    <col min="7904" max="7904" width="17.7109375" style="33" customWidth="1"/>
    <col min="7905" max="8159" width="11.42578125" style="33"/>
    <col min="8160" max="8160" width="17.7109375" style="33" customWidth="1"/>
    <col min="8161" max="8415" width="11.42578125" style="33"/>
    <col min="8416" max="8416" width="17.7109375" style="33" customWidth="1"/>
    <col min="8417" max="8671" width="11.42578125" style="33"/>
    <col min="8672" max="8672" width="17.7109375" style="33" customWidth="1"/>
    <col min="8673" max="8927" width="11.42578125" style="33"/>
    <col min="8928" max="8928" width="17.7109375" style="33" customWidth="1"/>
    <col min="8929" max="9183" width="11.42578125" style="33"/>
    <col min="9184" max="9184" width="17.7109375" style="33" customWidth="1"/>
    <col min="9185" max="9439" width="11.42578125" style="33"/>
    <col min="9440" max="9440" width="17.7109375" style="33" customWidth="1"/>
    <col min="9441" max="9695" width="11.42578125" style="33"/>
    <col min="9696" max="9696" width="17.7109375" style="33" customWidth="1"/>
    <col min="9697" max="9951" width="11.42578125" style="33"/>
    <col min="9952" max="9952" width="17.7109375" style="33" customWidth="1"/>
    <col min="9953" max="10207" width="11.42578125" style="33"/>
    <col min="10208" max="10208" width="17.7109375" style="33" customWidth="1"/>
    <col min="10209" max="10463" width="11.42578125" style="33"/>
    <col min="10464" max="10464" width="17.7109375" style="33" customWidth="1"/>
    <col min="10465" max="10719" width="11.42578125" style="33"/>
    <col min="10720" max="10720" width="17.7109375" style="33" customWidth="1"/>
    <col min="10721" max="10975" width="11.42578125" style="33"/>
    <col min="10976" max="10976" width="17.7109375" style="33" customWidth="1"/>
    <col min="10977" max="11231" width="11.42578125" style="33"/>
    <col min="11232" max="11232" width="17.7109375" style="33" customWidth="1"/>
    <col min="11233" max="11487" width="11.42578125" style="33"/>
    <col min="11488" max="11488" width="17.7109375" style="33" customWidth="1"/>
    <col min="11489" max="11743" width="11.42578125" style="33"/>
    <col min="11744" max="11744" width="17.7109375" style="33" customWidth="1"/>
    <col min="11745" max="11999" width="11.42578125" style="33"/>
    <col min="12000" max="12000" width="17.7109375" style="33" customWidth="1"/>
    <col min="12001" max="12255" width="11.42578125" style="33"/>
    <col min="12256" max="12256" width="17.7109375" style="33" customWidth="1"/>
    <col min="12257" max="12511" width="11.42578125" style="33"/>
    <col min="12512" max="12512" width="17.7109375" style="33" customWidth="1"/>
    <col min="12513" max="12767" width="11.42578125" style="33"/>
    <col min="12768" max="12768" width="17.7109375" style="33" customWidth="1"/>
    <col min="12769" max="13023" width="11.42578125" style="33"/>
    <col min="13024" max="13024" width="17.7109375" style="33" customWidth="1"/>
    <col min="13025" max="13279" width="11.42578125" style="33"/>
    <col min="13280" max="13280" width="17.7109375" style="33" customWidth="1"/>
    <col min="13281" max="13535" width="11.42578125" style="33"/>
    <col min="13536" max="13536" width="17.7109375" style="33" customWidth="1"/>
    <col min="13537" max="13791" width="11.42578125" style="33"/>
    <col min="13792" max="13792" width="17.7109375" style="33" customWidth="1"/>
    <col min="13793" max="14047" width="11.42578125" style="33"/>
    <col min="14048" max="14048" width="17.7109375" style="33" customWidth="1"/>
    <col min="14049" max="14303" width="11.42578125" style="33"/>
    <col min="14304" max="14304" width="17.7109375" style="33" customWidth="1"/>
    <col min="14305" max="14559" width="11.42578125" style="33"/>
    <col min="14560" max="14560" width="17.7109375" style="33" customWidth="1"/>
    <col min="14561" max="14815" width="11.42578125" style="33"/>
    <col min="14816" max="14816" width="17.7109375" style="33" customWidth="1"/>
    <col min="14817" max="15071" width="11.42578125" style="33"/>
    <col min="15072" max="15072" width="17.7109375" style="33" customWidth="1"/>
    <col min="15073" max="15327" width="11.42578125" style="33"/>
    <col min="15328" max="15328" width="17.7109375" style="33" customWidth="1"/>
    <col min="15329" max="15583" width="11.42578125" style="33"/>
    <col min="15584" max="15584" width="17.7109375" style="33" customWidth="1"/>
    <col min="15585" max="15839" width="11.42578125" style="33"/>
    <col min="15840" max="15840" width="17.7109375" style="33" customWidth="1"/>
    <col min="15841" max="16095" width="11.42578125" style="33"/>
    <col min="16096" max="16096" width="17.7109375" style="33" customWidth="1"/>
    <col min="16097" max="16384" width="11.42578125" style="33"/>
  </cols>
  <sheetData>
    <row r="1" spans="1:12" s="117" customFormat="1" ht="12">
      <c r="A1" s="115" t="s">
        <v>422</v>
      </c>
      <c r="B1" s="116"/>
      <c r="C1" s="115"/>
      <c r="D1" s="115"/>
      <c r="E1" s="115"/>
      <c r="F1" s="116"/>
      <c r="G1" s="116"/>
      <c r="H1" s="116"/>
      <c r="I1" s="116"/>
      <c r="J1" s="314" t="s">
        <v>236</v>
      </c>
      <c r="K1" s="116"/>
      <c r="L1" s="116"/>
    </row>
    <row r="2" spans="1:12" s="117" customFormat="1" ht="12">
      <c r="A2" s="315"/>
      <c r="B2" s="116"/>
      <c r="C2" s="115"/>
      <c r="D2" s="115"/>
      <c r="E2" s="115"/>
      <c r="F2" s="116"/>
      <c r="G2" s="116"/>
      <c r="H2" s="116"/>
      <c r="I2" s="116"/>
      <c r="J2" s="116"/>
      <c r="K2" s="116"/>
      <c r="L2" s="116"/>
    </row>
    <row r="3" spans="1:12" s="50" customFormat="1" ht="11.25">
      <c r="A3" s="129"/>
      <c r="B3" s="897">
        <v>2017</v>
      </c>
      <c r="C3" s="898"/>
      <c r="D3" s="898"/>
      <c r="E3" s="784">
        <v>2018</v>
      </c>
      <c r="F3" s="785"/>
      <c r="G3" s="785"/>
      <c r="H3" s="784" t="s">
        <v>202</v>
      </c>
      <c r="I3" s="785"/>
      <c r="J3" s="786"/>
    </row>
    <row r="4" spans="1:12" s="50" customFormat="1" ht="11.25" customHeight="1">
      <c r="A4" s="899" t="s">
        <v>55</v>
      </c>
      <c r="B4" s="900" t="s">
        <v>21</v>
      </c>
      <c r="C4" s="900" t="s">
        <v>140</v>
      </c>
      <c r="D4" s="900" t="s">
        <v>141</v>
      </c>
      <c r="E4" s="190" t="s">
        <v>21</v>
      </c>
      <c r="F4" s="190" t="s">
        <v>140</v>
      </c>
      <c r="G4" s="190" t="s">
        <v>141</v>
      </c>
      <c r="H4" s="190" t="s">
        <v>21</v>
      </c>
      <c r="I4" s="190" t="s">
        <v>140</v>
      </c>
      <c r="J4" s="191" t="s">
        <v>141</v>
      </c>
    </row>
    <row r="5" spans="1:12" s="50" customFormat="1" ht="11.25" customHeight="1">
      <c r="A5" s="360" t="s">
        <v>82</v>
      </c>
      <c r="B5" s="422">
        <v>1086716597</v>
      </c>
      <c r="C5" s="422">
        <v>672868044</v>
      </c>
      <c r="D5" s="422">
        <v>413848553</v>
      </c>
      <c r="E5" s="422">
        <v>1126875736</v>
      </c>
      <c r="F5" s="422">
        <v>686767735</v>
      </c>
      <c r="G5" s="422">
        <v>440108001</v>
      </c>
      <c r="H5" s="532">
        <f>((E5-B5)/B5)*100</f>
        <v>3.6954564889193464</v>
      </c>
      <c r="I5" s="532">
        <f>((F5-C5)/C5)*100</f>
        <v>2.0657380186121603</v>
      </c>
      <c r="J5" s="532">
        <f>((G5-D5)/D5)*100</f>
        <v>6.3451829925813472</v>
      </c>
    </row>
    <row r="6" spans="1:12" s="50" customFormat="1" ht="11.25" customHeight="1">
      <c r="A6" s="361" t="s">
        <v>185</v>
      </c>
      <c r="B6" s="423">
        <v>112403952</v>
      </c>
      <c r="C6" s="423">
        <v>97945590</v>
      </c>
      <c r="D6" s="423">
        <v>14458362</v>
      </c>
      <c r="E6" s="423">
        <v>122001393</v>
      </c>
      <c r="F6" s="423">
        <v>106458029</v>
      </c>
      <c r="G6" s="423">
        <v>15543364</v>
      </c>
      <c r="H6" s="533">
        <f t="shared" ref="H6:J10" si="0">((E6-B6)/B6)*100</f>
        <v>8.5383483669684495</v>
      </c>
      <c r="I6" s="533">
        <f t="shared" si="0"/>
        <v>8.6909875166406163</v>
      </c>
      <c r="J6" s="533">
        <f t="shared" si="0"/>
        <v>7.5043217205379138</v>
      </c>
    </row>
    <row r="7" spans="1:12" s="50" customFormat="1" ht="11.25" customHeight="1">
      <c r="A7" s="361" t="s">
        <v>32</v>
      </c>
      <c r="B7" s="423">
        <v>218777582</v>
      </c>
      <c r="C7" s="423">
        <v>161702926</v>
      </c>
      <c r="D7" s="423">
        <v>57074656</v>
      </c>
      <c r="E7" s="423">
        <v>223291958</v>
      </c>
      <c r="F7" s="423">
        <v>164730117</v>
      </c>
      <c r="G7" s="423">
        <v>58561841</v>
      </c>
      <c r="H7" s="533">
        <f t="shared" si="0"/>
        <v>2.0634545636398891</v>
      </c>
      <c r="I7" s="533">
        <f t="shared" si="0"/>
        <v>1.8720694021331439</v>
      </c>
      <c r="J7" s="533">
        <f t="shared" si="0"/>
        <v>2.6056836855924281</v>
      </c>
    </row>
    <row r="8" spans="1:12" s="50" customFormat="1" ht="11.25" customHeight="1">
      <c r="A8" s="361" t="s">
        <v>33</v>
      </c>
      <c r="B8" s="423">
        <v>145495608</v>
      </c>
      <c r="C8" s="423">
        <v>70950918</v>
      </c>
      <c r="D8" s="423">
        <v>74544690</v>
      </c>
      <c r="E8" s="423">
        <v>149374701</v>
      </c>
      <c r="F8" s="423">
        <v>72140588</v>
      </c>
      <c r="G8" s="423">
        <v>77234113</v>
      </c>
      <c r="H8" s="533">
        <f t="shared" si="0"/>
        <v>2.6661237774270137</v>
      </c>
      <c r="I8" s="533">
        <f t="shared" si="0"/>
        <v>1.6767506799559664</v>
      </c>
      <c r="J8" s="533">
        <f t="shared" si="0"/>
        <v>3.6077995629199076</v>
      </c>
    </row>
    <row r="9" spans="1:12" s="50" customFormat="1" ht="11.25" customHeight="1">
      <c r="A9" s="361" t="s">
        <v>51</v>
      </c>
      <c r="B9" s="423">
        <v>29514202</v>
      </c>
      <c r="C9" s="423">
        <v>10111660</v>
      </c>
      <c r="D9" s="423">
        <v>19402542</v>
      </c>
      <c r="E9" s="423">
        <v>31338351</v>
      </c>
      <c r="F9" s="423">
        <v>10375924</v>
      </c>
      <c r="G9" s="423">
        <v>20962427</v>
      </c>
      <c r="H9" s="533">
        <f t="shared" si="0"/>
        <v>6.1805804541149376</v>
      </c>
      <c r="I9" s="533">
        <f t="shared" si="0"/>
        <v>2.6134581265588439</v>
      </c>
      <c r="J9" s="533">
        <f t="shared" si="0"/>
        <v>8.0395908948425419</v>
      </c>
    </row>
    <row r="10" spans="1:12" s="50" customFormat="1" ht="11.25" customHeight="1">
      <c r="A10" s="362" t="s">
        <v>1</v>
      </c>
      <c r="B10" s="424">
        <v>15890572</v>
      </c>
      <c r="C10" s="425">
        <v>10848319</v>
      </c>
      <c r="D10" s="425">
        <v>5042257</v>
      </c>
      <c r="E10" s="424">
        <v>16550401.732500002</v>
      </c>
      <c r="F10" s="425">
        <v>11159951.977500001</v>
      </c>
      <c r="G10" s="425">
        <v>5390449.7552000005</v>
      </c>
      <c r="H10" s="534">
        <f t="shared" si="0"/>
        <v>4.1523346831064467</v>
      </c>
      <c r="I10" s="534">
        <f t="shared" si="0"/>
        <v>2.8726384013965758</v>
      </c>
      <c r="J10" s="534">
        <f t="shared" si="0"/>
        <v>6.9054940119077726</v>
      </c>
    </row>
    <row r="11" spans="1:12" s="50" customFormat="1" ht="11.25" customHeight="1">
      <c r="B11" s="102"/>
      <c r="C11" s="102"/>
      <c r="D11" s="102"/>
      <c r="E11" s="102"/>
      <c r="F11" s="102"/>
      <c r="G11" s="102"/>
      <c r="H11" s="102"/>
    </row>
    <row r="12" spans="1:12" s="50" customFormat="1" ht="11.25" customHeight="1">
      <c r="A12" s="374" t="s">
        <v>295</v>
      </c>
      <c r="B12" s="102"/>
      <c r="C12" s="102"/>
      <c r="D12" s="102"/>
      <c r="E12" s="102"/>
      <c r="F12" s="102"/>
      <c r="G12" s="102"/>
      <c r="H12" s="102"/>
    </row>
    <row r="13" spans="1:12" s="50" customFormat="1" ht="11.25" customHeight="1">
      <c r="A13" s="99" t="s">
        <v>142</v>
      </c>
      <c r="I13" s="15"/>
      <c r="J13" s="163"/>
      <c r="K13" s="163"/>
      <c r="L13" s="163"/>
    </row>
    <row r="14" spans="1:12" s="50" customFormat="1" ht="11.25" customHeight="1">
      <c r="A14" s="81" t="s">
        <v>206</v>
      </c>
    </row>
    <row r="15" spans="1:12">
      <c r="A15" s="80"/>
    </row>
    <row r="16" spans="1:12">
      <c r="A16" s="3" t="s">
        <v>296</v>
      </c>
    </row>
    <row r="17" spans="1:1">
      <c r="A17" s="375" t="s">
        <v>448</v>
      </c>
    </row>
    <row r="18" spans="1:1">
      <c r="A18" s="81"/>
    </row>
  </sheetData>
  <mergeCells count="3">
    <mergeCell ref="B3:D3"/>
    <mergeCell ref="E3:G3"/>
    <mergeCell ref="H3:J3"/>
  </mergeCells>
  <hyperlinks>
    <hyperlink ref="A12" r:id="rId1"/>
    <hyperlink ref="A17" r:id="rId2" display=" info-tour@bfs.admin.ch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showGridLines="0" zoomScaleNormal="100" workbookViewId="0">
      <selection activeCell="B4" sqref="B4"/>
    </sheetView>
  </sheetViews>
  <sheetFormatPr baseColWidth="10" defaultRowHeight="12.75"/>
  <cols>
    <col min="1" max="1" width="23.85546875" customWidth="1"/>
    <col min="2" max="2" width="16.28515625" customWidth="1"/>
    <col min="3" max="3" width="14.85546875" customWidth="1"/>
    <col min="4" max="4" width="21" customWidth="1"/>
    <col min="5" max="5" width="20.140625" customWidth="1"/>
  </cols>
  <sheetData>
    <row r="1" spans="1:4">
      <c r="A1" s="78" t="s">
        <v>209</v>
      </c>
      <c r="D1" s="79" t="s">
        <v>211</v>
      </c>
    </row>
    <row r="2" spans="1:4">
      <c r="A2" s="5"/>
    </row>
    <row r="3" spans="1:4">
      <c r="A3" s="185"/>
      <c r="B3" s="549" t="s">
        <v>138</v>
      </c>
      <c r="C3" s="549" t="s">
        <v>188</v>
      </c>
      <c r="D3" s="183" t="s">
        <v>189</v>
      </c>
    </row>
    <row r="4" spans="1:4">
      <c r="A4" s="84" t="s">
        <v>108</v>
      </c>
      <c r="B4" s="363">
        <v>53283315.970200002</v>
      </c>
      <c r="C4" s="363">
        <v>55357178.732500002</v>
      </c>
      <c r="D4" s="452">
        <f t="shared" ref="D4:D9" si="0">((C4-B4)/B4)*100</f>
        <v>3.8921428303370948</v>
      </c>
    </row>
    <row r="5" spans="1:4">
      <c r="A5" s="82" t="s">
        <v>1</v>
      </c>
      <c r="B5" s="364">
        <v>27768194.3609</v>
      </c>
      <c r="C5" s="364">
        <v>28572992.977499999</v>
      </c>
      <c r="D5" s="453">
        <f t="shared" si="0"/>
        <v>2.8982749333288478</v>
      </c>
    </row>
    <row r="6" spans="1:4">
      <c r="A6" s="82" t="s">
        <v>77</v>
      </c>
      <c r="B6" s="364">
        <v>25515121.6094</v>
      </c>
      <c r="C6" s="364">
        <v>26784185.755199999</v>
      </c>
      <c r="D6" s="453">
        <f t="shared" si="0"/>
        <v>4.973772671859277</v>
      </c>
    </row>
    <row r="7" spans="1:4">
      <c r="A7" s="86" t="s">
        <v>109</v>
      </c>
      <c r="B7" s="365">
        <v>37392740</v>
      </c>
      <c r="C7" s="365">
        <v>38806777</v>
      </c>
      <c r="D7" s="454">
        <f t="shared" si="0"/>
        <v>3.7815816653179199</v>
      </c>
    </row>
    <row r="8" spans="1:4">
      <c r="A8" s="82" t="s">
        <v>1</v>
      </c>
      <c r="B8" s="364">
        <v>16919875</v>
      </c>
      <c r="C8" s="364">
        <v>17413041</v>
      </c>
      <c r="D8" s="428">
        <f t="shared" si="0"/>
        <v>2.9147142044489103</v>
      </c>
    </row>
    <row r="9" spans="1:4">
      <c r="A9" s="82" t="s">
        <v>77</v>
      </c>
      <c r="B9" s="364">
        <v>20472865</v>
      </c>
      <c r="C9" s="364">
        <v>21393736</v>
      </c>
      <c r="D9" s="428">
        <f t="shared" si="0"/>
        <v>4.4980074845411231</v>
      </c>
    </row>
    <row r="10" spans="1:4">
      <c r="A10" s="86" t="s">
        <v>110</v>
      </c>
      <c r="B10" s="365">
        <v>15890575.970199998</v>
      </c>
      <c r="C10" s="365">
        <v>16550401.732500002</v>
      </c>
      <c r="D10" s="454">
        <f t="shared" ref="D10:D12" si="1">((C10-B10)/B10)*100</f>
        <v>4.1523086610415589</v>
      </c>
    </row>
    <row r="11" spans="1:4">
      <c r="A11" s="82" t="s">
        <v>1</v>
      </c>
      <c r="B11" s="364">
        <v>10848319.3609</v>
      </c>
      <c r="C11" s="364">
        <v>11159951.977500001</v>
      </c>
      <c r="D11" s="453">
        <f t="shared" si="1"/>
        <v>2.8726349790475521</v>
      </c>
    </row>
    <row r="12" spans="1:4">
      <c r="A12" s="83" t="s">
        <v>77</v>
      </c>
      <c r="B12" s="366">
        <v>5042256.6094000004</v>
      </c>
      <c r="C12" s="366">
        <v>5390449.7552000005</v>
      </c>
      <c r="D12" s="455">
        <f t="shared" si="1"/>
        <v>6.9055022933756049</v>
      </c>
    </row>
    <row r="13" spans="1:4">
      <c r="A13" s="80"/>
      <c r="B13" s="80"/>
      <c r="C13" s="80"/>
      <c r="D13" s="80"/>
    </row>
    <row r="14" spans="1:4">
      <c r="A14" s="374" t="s">
        <v>295</v>
      </c>
      <c r="B14" s="80"/>
      <c r="C14" s="80"/>
      <c r="D14" s="80"/>
    </row>
    <row r="15" spans="1:4">
      <c r="A15" s="81" t="s">
        <v>122</v>
      </c>
      <c r="B15" s="80"/>
      <c r="C15" s="80"/>
      <c r="D15" s="80"/>
    </row>
    <row r="16" spans="1:4">
      <c r="A16" s="81" t="s">
        <v>206</v>
      </c>
      <c r="B16" s="80"/>
      <c r="C16" s="80"/>
      <c r="D16" s="80"/>
    </row>
    <row r="17" spans="1:2">
      <c r="A17" s="80"/>
    </row>
    <row r="18" spans="1:2">
      <c r="A18" s="3" t="s">
        <v>296</v>
      </c>
      <c r="B18" s="5"/>
    </row>
    <row r="19" spans="1:2">
      <c r="A19" s="375" t="s">
        <v>448</v>
      </c>
      <c r="B19" s="5"/>
    </row>
    <row r="20" spans="1:2">
      <c r="A20" s="3"/>
      <c r="B20" s="5"/>
    </row>
    <row r="21" spans="1:2" ht="15">
      <c r="A21" s="370"/>
      <c r="B21" s="32"/>
    </row>
    <row r="22" spans="1:2">
      <c r="A22" s="371"/>
      <c r="B22" s="32"/>
    </row>
    <row r="23" spans="1:2">
      <c r="A23" s="372"/>
      <c r="B23" s="32"/>
    </row>
    <row r="24" spans="1:2">
      <c r="A24" s="372"/>
    </row>
    <row r="25" spans="1:2">
      <c r="A25" s="373"/>
    </row>
    <row r="27" spans="1:2" ht="15">
      <c r="A27" s="370"/>
    </row>
    <row r="29" spans="1:2">
      <c r="A29" s="19"/>
    </row>
    <row r="30" spans="1:2">
      <c r="A30" s="19"/>
    </row>
    <row r="33" spans="2:2">
      <c r="B33" s="32"/>
    </row>
    <row r="34" spans="2:2">
      <c r="B34" s="32"/>
    </row>
    <row r="35" spans="2:2">
      <c r="B35" s="32"/>
    </row>
    <row r="36" spans="2:2">
      <c r="B36" s="32"/>
    </row>
    <row r="37" spans="2:2">
      <c r="B37" s="32"/>
    </row>
  </sheetData>
  <hyperlinks>
    <hyperlink ref="A14" r:id="rId1"/>
    <hyperlink ref="A19" r:id="rId2"/>
  </hyperlinks>
  <pageMargins left="0.7" right="0.7" top="0.75" bottom="0.75" header="0.3" footer="0.3"/>
  <pageSetup paperSize="9" orientation="landscape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workbookViewId="0">
      <selection activeCell="B5" sqref="B5"/>
    </sheetView>
  </sheetViews>
  <sheetFormatPr baseColWidth="10" defaultColWidth="11.42578125" defaultRowHeight="12.75"/>
  <cols>
    <col min="1" max="1" width="44.7109375" style="596" customWidth="1"/>
    <col min="2" max="14" width="13.7109375" style="553" customWidth="1"/>
    <col min="15" max="16" width="8.7109375" style="553" customWidth="1"/>
    <col min="17" max="38" width="7.42578125" style="553" customWidth="1"/>
    <col min="39" max="16384" width="11.42578125" style="553"/>
  </cols>
  <sheetData>
    <row r="1" spans="1:14">
      <c r="A1" s="550" t="s">
        <v>434</v>
      </c>
      <c r="B1" s="551"/>
      <c r="C1" s="551"/>
      <c r="D1" s="551"/>
      <c r="E1" s="551"/>
      <c r="F1" s="552"/>
      <c r="N1" s="761" t="s">
        <v>433</v>
      </c>
    </row>
    <row r="2" spans="1:14">
      <c r="A2" s="550"/>
      <c r="B2" s="551"/>
      <c r="C2" s="551"/>
      <c r="D2" s="551"/>
      <c r="E2" s="551"/>
      <c r="F2" s="552"/>
      <c r="G2" s="552"/>
    </row>
    <row r="3" spans="1:14" ht="12.75" customHeight="1">
      <c r="A3" s="554" t="s">
        <v>298</v>
      </c>
      <c r="B3" s="554"/>
      <c r="C3" s="554"/>
      <c r="D3" s="554"/>
      <c r="E3" s="554"/>
      <c r="F3" s="552"/>
      <c r="G3" s="552"/>
      <c r="H3" s="552"/>
      <c r="I3" s="552"/>
      <c r="J3" s="552"/>
      <c r="K3" s="552"/>
      <c r="L3" s="552"/>
    </row>
    <row r="4" spans="1:14">
      <c r="A4" s="721"/>
      <c r="B4" s="555" t="s">
        <v>299</v>
      </c>
      <c r="C4" s="552"/>
    </row>
    <row r="5" spans="1:14">
      <c r="A5" s="722" t="s">
        <v>21</v>
      </c>
      <c r="B5" s="723">
        <v>90.566999999999993</v>
      </c>
      <c r="C5" s="552"/>
      <c r="D5" s="552"/>
    </row>
    <row r="6" spans="1:14">
      <c r="A6" s="556" t="s">
        <v>300</v>
      </c>
      <c r="B6" s="557"/>
      <c r="C6" s="552"/>
      <c r="D6" s="552"/>
      <c r="E6" s="552"/>
      <c r="F6" s="552"/>
      <c r="G6" s="558"/>
      <c r="H6" s="559"/>
      <c r="I6" s="559"/>
      <c r="J6" s="559"/>
      <c r="K6" s="559"/>
      <c r="L6" s="559"/>
    </row>
    <row r="7" spans="1:14">
      <c r="A7" s="724"/>
      <c r="B7" s="552"/>
      <c r="C7" s="552"/>
      <c r="D7" s="552"/>
      <c r="E7" s="552"/>
      <c r="F7" s="552"/>
      <c r="G7" s="558"/>
      <c r="H7" s="559"/>
      <c r="I7" s="559"/>
      <c r="J7" s="559"/>
      <c r="K7" s="559"/>
      <c r="L7" s="559"/>
    </row>
    <row r="8" spans="1:14">
      <c r="A8" s="720"/>
      <c r="B8" s="552" t="s">
        <v>301</v>
      </c>
      <c r="C8" s="552"/>
      <c r="D8" s="552"/>
      <c r="E8" s="552"/>
      <c r="F8" s="552"/>
      <c r="G8" s="558"/>
      <c r="H8" s="559"/>
      <c r="I8" s="559"/>
      <c r="J8" s="559"/>
      <c r="K8" s="559"/>
      <c r="L8" s="559"/>
    </row>
    <row r="9" spans="1:14">
      <c r="A9" s="554" t="s">
        <v>302</v>
      </c>
      <c r="B9" s="720"/>
      <c r="C9" s="720"/>
      <c r="D9" s="720"/>
      <c r="E9" s="720"/>
      <c r="L9" s="552"/>
    </row>
    <row r="10" spans="1:14">
      <c r="A10" s="560" t="s">
        <v>303</v>
      </c>
      <c r="B10" s="720"/>
      <c r="C10" s="720"/>
      <c r="D10" s="720"/>
      <c r="E10" s="720"/>
      <c r="L10" s="552"/>
    </row>
    <row r="11" spans="1:14">
      <c r="A11" s="561"/>
      <c r="B11" s="841">
        <v>2017</v>
      </c>
      <c r="C11" s="842"/>
      <c r="D11" s="843"/>
      <c r="E11" s="842">
        <v>2018</v>
      </c>
      <c r="F11" s="842"/>
      <c r="G11" s="842"/>
      <c r="H11" s="844"/>
      <c r="I11" s="844"/>
      <c r="J11" s="844"/>
      <c r="K11" s="844"/>
      <c r="L11" s="844"/>
      <c r="M11" s="844"/>
    </row>
    <row r="12" spans="1:14">
      <c r="A12" s="562"/>
      <c r="B12" s="725" t="s">
        <v>21</v>
      </c>
      <c r="C12" s="563" t="s">
        <v>304</v>
      </c>
      <c r="D12" s="726" t="s">
        <v>305</v>
      </c>
      <c r="E12" s="727" t="s">
        <v>21</v>
      </c>
      <c r="F12" s="563" t="s">
        <v>304</v>
      </c>
      <c r="G12" s="564" t="s">
        <v>305</v>
      </c>
      <c r="H12" s="552"/>
      <c r="I12" s="552"/>
      <c r="J12" s="552"/>
      <c r="K12" s="552"/>
      <c r="L12" s="552"/>
      <c r="M12" s="552"/>
    </row>
    <row r="13" spans="1:14">
      <c r="A13" s="728" t="s">
        <v>21</v>
      </c>
      <c r="B13" s="565">
        <v>3.2661500000000001</v>
      </c>
      <c r="C13" s="566">
        <v>1.0804800000000001</v>
      </c>
      <c r="D13" s="567">
        <v>2.18567</v>
      </c>
      <c r="E13" s="568">
        <v>3.2495400000000001</v>
      </c>
      <c r="F13" s="566">
        <v>1.0687</v>
      </c>
      <c r="G13" s="567">
        <v>2.1808399999999999</v>
      </c>
    </row>
    <row r="14" spans="1:14">
      <c r="A14" s="569" t="s">
        <v>306</v>
      </c>
      <c r="B14" s="570"/>
      <c r="C14" s="571"/>
      <c r="D14" s="570"/>
      <c r="E14" s="570"/>
      <c r="F14" s="571"/>
      <c r="G14" s="570"/>
    </row>
    <row r="15" spans="1:14">
      <c r="A15" s="572" t="s">
        <v>307</v>
      </c>
      <c r="B15" s="573">
        <v>3.24797</v>
      </c>
      <c r="C15" s="573">
        <v>1.0081199999999999</v>
      </c>
      <c r="D15" s="574">
        <v>2.2398500000000001</v>
      </c>
      <c r="E15" s="573">
        <v>3.3095300000000001</v>
      </c>
      <c r="F15" s="573">
        <v>1.0866</v>
      </c>
      <c r="G15" s="574">
        <v>2.2229299999999999</v>
      </c>
    </row>
    <row r="16" spans="1:14">
      <c r="A16" s="575" t="s">
        <v>308</v>
      </c>
      <c r="B16" s="573">
        <v>3.2839299999999998</v>
      </c>
      <c r="C16" s="573">
        <v>1.15127</v>
      </c>
      <c r="D16" s="574">
        <v>2.1326700000000001</v>
      </c>
      <c r="E16" s="576">
        <v>3.1912199999999999</v>
      </c>
      <c r="F16" s="573">
        <v>1.0512999999999999</v>
      </c>
      <c r="G16" s="574">
        <v>2.13992</v>
      </c>
    </row>
    <row r="17" spans="1:13">
      <c r="A17" s="569" t="s">
        <v>309</v>
      </c>
      <c r="B17" s="570"/>
      <c r="C17" s="571"/>
      <c r="D17" s="570"/>
      <c r="E17" s="570"/>
      <c r="F17" s="571"/>
      <c r="G17" s="570"/>
    </row>
    <row r="18" spans="1:13">
      <c r="A18" s="577" t="s">
        <v>310</v>
      </c>
      <c r="B18" s="578">
        <v>3.7621799999999999</v>
      </c>
      <c r="C18" s="578">
        <v>1.9516500000000001</v>
      </c>
      <c r="D18" s="578">
        <v>1.81053</v>
      </c>
      <c r="E18" s="578">
        <v>4.0156599999999996</v>
      </c>
      <c r="F18" s="578">
        <v>2.06793</v>
      </c>
      <c r="G18" s="578">
        <v>1.94773</v>
      </c>
    </row>
    <row r="19" spans="1:13">
      <c r="A19" s="575" t="s">
        <v>311</v>
      </c>
      <c r="B19" s="578">
        <v>3.0380799999999999</v>
      </c>
      <c r="C19" s="578">
        <v>0.78573999999999999</v>
      </c>
      <c r="D19" s="578">
        <v>2.2523399999999998</v>
      </c>
      <c r="E19" s="578">
        <v>2.8555100000000002</v>
      </c>
      <c r="F19" s="578">
        <v>0.69708000000000003</v>
      </c>
      <c r="G19" s="578">
        <v>2.1584300000000001</v>
      </c>
    </row>
    <row r="20" spans="1:13">
      <c r="A20" s="575" t="s">
        <v>312</v>
      </c>
      <c r="B20" s="578">
        <v>3.63422</v>
      </c>
      <c r="C20" s="578">
        <v>0.94728000000000001</v>
      </c>
      <c r="D20" s="578">
        <v>2.6869399999999999</v>
      </c>
      <c r="E20" s="578">
        <v>3.70268</v>
      </c>
      <c r="F20" s="578">
        <v>0.88166</v>
      </c>
      <c r="G20" s="578">
        <v>2.8210199999999999</v>
      </c>
    </row>
    <row r="21" spans="1:13">
      <c r="A21" s="575" t="s">
        <v>313</v>
      </c>
      <c r="B21" s="578">
        <v>3.4932099999999999</v>
      </c>
      <c r="C21" s="578">
        <v>1.19031</v>
      </c>
      <c r="D21" s="578">
        <v>2.3028900000000001</v>
      </c>
      <c r="E21" s="578">
        <v>3.3299500000000002</v>
      </c>
      <c r="F21" s="578">
        <v>1.1313599999999999</v>
      </c>
      <c r="G21" s="578">
        <v>2.1985800000000002</v>
      </c>
    </row>
    <row r="22" spans="1:13">
      <c r="A22" s="575" t="s">
        <v>314</v>
      </c>
      <c r="B22" s="578">
        <v>2.1829100000000001</v>
      </c>
      <c r="C22" s="578">
        <v>0.84692999999999996</v>
      </c>
      <c r="D22" s="578">
        <v>1.3359799999999999</v>
      </c>
      <c r="E22" s="578">
        <v>2.2406100000000002</v>
      </c>
      <c r="F22" s="578">
        <v>0.94569000000000003</v>
      </c>
      <c r="G22" s="578">
        <v>1.2949299999999999</v>
      </c>
    </row>
    <row r="23" spans="1:13">
      <c r="A23" s="579" t="s">
        <v>315</v>
      </c>
      <c r="B23" s="580"/>
      <c r="C23" s="580"/>
      <c r="D23" s="580"/>
      <c r="E23" s="580"/>
      <c r="F23" s="580"/>
      <c r="G23" s="580"/>
    </row>
    <row r="24" spans="1:13">
      <c r="A24" s="575" t="s">
        <v>316</v>
      </c>
      <c r="B24" s="578">
        <v>3.3263199999999999</v>
      </c>
      <c r="C24" s="578">
        <v>1.23204</v>
      </c>
      <c r="D24" s="578">
        <v>2.09429</v>
      </c>
      <c r="E24" s="578">
        <v>3.3367499999999999</v>
      </c>
      <c r="F24" s="578">
        <v>1.2166399999999999</v>
      </c>
      <c r="G24" s="578">
        <v>2.1201099999999999</v>
      </c>
    </row>
    <row r="25" spans="1:13">
      <c r="A25" s="575" t="s">
        <v>317</v>
      </c>
      <c r="B25" s="578">
        <v>3.21509</v>
      </c>
      <c r="C25" s="578">
        <v>0.74372000000000005</v>
      </c>
      <c r="D25" s="578">
        <v>2.4713699999999998</v>
      </c>
      <c r="E25" s="578">
        <v>3.0987</v>
      </c>
      <c r="F25" s="578">
        <v>0.71814</v>
      </c>
      <c r="G25" s="578">
        <v>2.38056</v>
      </c>
    </row>
    <row r="26" spans="1:13">
      <c r="A26" s="581" t="s">
        <v>318</v>
      </c>
      <c r="B26" s="582">
        <v>2.5943000000000001</v>
      </c>
      <c r="C26" s="582">
        <v>0.52551999999999999</v>
      </c>
      <c r="D26" s="582">
        <v>2.0687799999999998</v>
      </c>
      <c r="E26" s="582">
        <v>2.6958600000000001</v>
      </c>
      <c r="F26" s="582">
        <v>0.63454999999999995</v>
      </c>
      <c r="G26" s="582">
        <v>2.0613199999999998</v>
      </c>
    </row>
    <row r="27" spans="1:13">
      <c r="A27" s="720" t="s">
        <v>319</v>
      </c>
      <c r="B27" s="720"/>
      <c r="C27" s="720"/>
      <c r="D27" s="720"/>
      <c r="E27" s="720"/>
      <c r="L27" s="552"/>
    </row>
    <row r="28" spans="1:13">
      <c r="A28" s="720"/>
      <c r="B28" s="720"/>
      <c r="C28" s="720"/>
      <c r="D28" s="720"/>
      <c r="E28" s="729"/>
      <c r="F28" s="729"/>
      <c r="G28" s="729"/>
      <c r="H28" s="729"/>
      <c r="I28" s="729"/>
      <c r="J28" s="729"/>
      <c r="K28" s="729"/>
      <c r="L28" s="729"/>
    </row>
    <row r="29" spans="1:13">
      <c r="A29" s="720"/>
      <c r="B29" s="720"/>
      <c r="C29" s="720"/>
      <c r="D29" s="720"/>
      <c r="E29" s="720"/>
      <c r="M29" s="552"/>
    </row>
    <row r="30" spans="1:13">
      <c r="A30" s="554" t="s">
        <v>320</v>
      </c>
      <c r="B30" s="554"/>
      <c r="C30" s="554"/>
      <c r="D30" s="554"/>
      <c r="E30" s="554"/>
      <c r="F30" s="583"/>
      <c r="G30" s="583"/>
      <c r="H30" s="583"/>
      <c r="I30" s="583"/>
      <c r="J30" s="583"/>
      <c r="K30" s="583"/>
      <c r="M30" s="552"/>
    </row>
    <row r="31" spans="1:13">
      <c r="A31" s="560" t="s">
        <v>321</v>
      </c>
      <c r="B31" s="554"/>
      <c r="C31" s="554"/>
      <c r="D31" s="554"/>
      <c r="E31" s="554"/>
      <c r="F31" s="583"/>
      <c r="G31" s="583"/>
      <c r="H31" s="583"/>
      <c r="I31" s="583"/>
      <c r="J31" s="583"/>
      <c r="K31" s="583"/>
      <c r="M31" s="552"/>
    </row>
    <row r="32" spans="1:13">
      <c r="A32" s="721"/>
      <c r="B32" s="563">
        <v>2017</v>
      </c>
      <c r="C32" s="564">
        <v>2018</v>
      </c>
      <c r="D32" s="552"/>
    </row>
    <row r="33" spans="1:13">
      <c r="A33" s="728" t="s">
        <v>21</v>
      </c>
      <c r="B33" s="584">
        <v>24881.469679999998</v>
      </c>
      <c r="C33" s="584">
        <v>24936.409749999999</v>
      </c>
    </row>
    <row r="34" spans="1:13">
      <c r="A34" s="585" t="s">
        <v>322</v>
      </c>
      <c r="B34" s="586"/>
      <c r="C34" s="586"/>
    </row>
    <row r="35" spans="1:13">
      <c r="A35" s="587" t="s">
        <v>1</v>
      </c>
      <c r="B35" s="588">
        <v>8231.0930200000003</v>
      </c>
      <c r="C35" s="588">
        <v>8201.0388299999995</v>
      </c>
    </row>
    <row r="36" spans="1:13">
      <c r="A36" s="587" t="s">
        <v>30</v>
      </c>
      <c r="B36" s="588">
        <v>2765.5807500000001</v>
      </c>
      <c r="C36" s="588">
        <v>3134.8351699999998</v>
      </c>
    </row>
    <row r="37" spans="1:13">
      <c r="A37" s="587" t="s">
        <v>51</v>
      </c>
      <c r="B37" s="588">
        <v>1062.01223</v>
      </c>
      <c r="C37" s="588">
        <v>1078.2693899999999</v>
      </c>
    </row>
    <row r="38" spans="1:13">
      <c r="A38" s="587" t="s">
        <v>33</v>
      </c>
      <c r="B38" s="588">
        <v>2868.2756300000001</v>
      </c>
      <c r="C38" s="588">
        <v>2964.0777599999997</v>
      </c>
    </row>
    <row r="39" spans="1:13">
      <c r="A39" s="587" t="s">
        <v>323</v>
      </c>
      <c r="B39" s="588">
        <v>3213.1965499999997</v>
      </c>
      <c r="C39" s="588">
        <v>2440.97588</v>
      </c>
    </row>
    <row r="40" spans="1:13">
      <c r="A40" s="587" t="s">
        <v>324</v>
      </c>
      <c r="B40" s="588">
        <v>950.03819999999996</v>
      </c>
      <c r="C40" s="588">
        <v>1321.9101699999999</v>
      </c>
    </row>
    <row r="41" spans="1:13">
      <c r="A41" s="587" t="s">
        <v>325</v>
      </c>
      <c r="B41" s="588">
        <v>1948.8164099999999</v>
      </c>
      <c r="C41" s="588">
        <v>1909.38221</v>
      </c>
    </row>
    <row r="42" spans="1:13">
      <c r="A42" s="587" t="s">
        <v>326</v>
      </c>
      <c r="B42" s="588">
        <v>2082.3860100000002</v>
      </c>
      <c r="C42" s="588">
        <v>2173.4889800000001</v>
      </c>
    </row>
    <row r="43" spans="1:13">
      <c r="A43" s="589" t="s">
        <v>327</v>
      </c>
      <c r="B43" s="590">
        <v>1760.07088</v>
      </c>
      <c r="C43" s="590">
        <v>1712.43136</v>
      </c>
    </row>
    <row r="44" spans="1:13" ht="14.25">
      <c r="A44" s="591" t="s">
        <v>328</v>
      </c>
      <c r="B44" s="592"/>
      <c r="C44" s="592"/>
      <c r="D44" s="592"/>
      <c r="E44" s="730"/>
      <c r="F44" s="593"/>
    </row>
    <row r="45" spans="1:13">
      <c r="A45" s="720" t="s">
        <v>329</v>
      </c>
      <c r="B45" s="594"/>
      <c r="C45" s="594"/>
      <c r="D45" s="594"/>
      <c r="E45" s="594"/>
      <c r="F45" s="595"/>
      <c r="G45" s="595"/>
    </row>
    <row r="46" spans="1:13">
      <c r="A46" s="720" t="s">
        <v>330</v>
      </c>
      <c r="B46" s="594"/>
      <c r="C46" s="594"/>
      <c r="D46" s="594"/>
      <c r="E46" s="594"/>
      <c r="F46" s="595"/>
      <c r="G46" s="595"/>
    </row>
    <row r="47" spans="1:13">
      <c r="A47" s="720" t="s">
        <v>319</v>
      </c>
      <c r="B47" s="720"/>
      <c r="C47" s="720"/>
      <c r="D47" s="720"/>
      <c r="E47" s="720"/>
      <c r="M47" s="552"/>
    </row>
    <row r="48" spans="1:13">
      <c r="M48" s="552"/>
    </row>
    <row r="49" spans="1:13">
      <c r="A49" s="720"/>
      <c r="B49" s="720"/>
      <c r="C49" s="720"/>
      <c r="D49" s="720"/>
      <c r="E49" s="720"/>
      <c r="M49" s="552"/>
    </row>
    <row r="50" spans="1:13">
      <c r="A50" s="554" t="s">
        <v>331</v>
      </c>
      <c r="B50" s="554"/>
      <c r="C50" s="554"/>
      <c r="D50" s="554"/>
      <c r="E50" s="554"/>
      <c r="M50" s="552"/>
    </row>
    <row r="51" spans="1:13">
      <c r="A51" s="560" t="s">
        <v>321</v>
      </c>
      <c r="B51" s="554"/>
      <c r="C51" s="554"/>
      <c r="D51" s="554"/>
      <c r="E51" s="554"/>
      <c r="M51" s="552"/>
    </row>
    <row r="52" spans="1:13">
      <c r="A52" s="731"/>
      <c r="B52" s="845">
        <v>2017</v>
      </c>
      <c r="C52" s="846"/>
      <c r="D52" s="847"/>
      <c r="E52" s="845">
        <v>2018</v>
      </c>
      <c r="F52" s="846"/>
      <c r="G52" s="846"/>
      <c r="H52" s="552"/>
    </row>
    <row r="53" spans="1:13">
      <c r="A53" s="732"/>
      <c r="B53" s="597" t="s">
        <v>21</v>
      </c>
      <c r="C53" s="597" t="s">
        <v>304</v>
      </c>
      <c r="D53" s="598" t="s">
        <v>305</v>
      </c>
      <c r="E53" s="597" t="s">
        <v>21</v>
      </c>
      <c r="F53" s="597" t="s">
        <v>304</v>
      </c>
      <c r="G53" s="564" t="s">
        <v>305</v>
      </c>
      <c r="H53" s="552"/>
    </row>
    <row r="54" spans="1:13">
      <c r="A54" s="733" t="s">
        <v>21</v>
      </c>
      <c r="B54" s="584">
        <v>24881.469679999998</v>
      </c>
      <c r="C54" s="734">
        <v>8231.0930200000003</v>
      </c>
      <c r="D54" s="734">
        <v>16650.376660000002</v>
      </c>
      <c r="E54" s="584">
        <v>24936.409749999999</v>
      </c>
      <c r="F54" s="734">
        <v>8201.0388299999995</v>
      </c>
      <c r="G54" s="734">
        <v>16735.370920000001</v>
      </c>
    </row>
    <row r="55" spans="1:13">
      <c r="A55" s="585" t="s">
        <v>332</v>
      </c>
      <c r="B55" s="735"/>
      <c r="C55" s="736"/>
      <c r="D55" s="736"/>
      <c r="E55" s="735"/>
      <c r="F55" s="736"/>
      <c r="G55" s="736"/>
    </row>
    <row r="56" spans="1:13">
      <c r="A56" s="575" t="s">
        <v>333</v>
      </c>
      <c r="B56" s="588">
        <v>3631.2467000000001</v>
      </c>
      <c r="C56" s="588">
        <v>2424.4287100000001</v>
      </c>
      <c r="D56" s="588">
        <v>1206.81799</v>
      </c>
      <c r="E56" s="588">
        <v>3728.3332300000002</v>
      </c>
      <c r="F56" s="588">
        <v>2491.7724700000003</v>
      </c>
      <c r="G56" s="588">
        <v>1236.5607600000001</v>
      </c>
    </row>
    <row r="57" spans="1:13">
      <c r="A57" s="575" t="s">
        <v>334</v>
      </c>
      <c r="B57" s="588">
        <v>4296.8121100000008</v>
      </c>
      <c r="C57" s="588">
        <v>1822.5003100000001</v>
      </c>
      <c r="D57" s="588">
        <v>2474.3117999999999</v>
      </c>
      <c r="E57" s="588">
        <v>4179.1438799999996</v>
      </c>
      <c r="F57" s="588">
        <v>1890.0997500000001</v>
      </c>
      <c r="G57" s="588">
        <v>2289.0441299999998</v>
      </c>
    </row>
    <row r="58" spans="1:13">
      <c r="A58" s="575" t="s">
        <v>335</v>
      </c>
      <c r="B58" s="588">
        <v>2962.5736000000002</v>
      </c>
      <c r="C58" s="588">
        <v>885.84163999999998</v>
      </c>
      <c r="D58" s="588">
        <v>2076.7319600000001</v>
      </c>
      <c r="E58" s="588">
        <v>2901.71686</v>
      </c>
      <c r="F58" s="588">
        <v>747.10133999999994</v>
      </c>
      <c r="G58" s="588">
        <v>2154.6155199999998</v>
      </c>
    </row>
    <row r="59" spans="1:13">
      <c r="A59" s="575" t="s">
        <v>336</v>
      </c>
      <c r="B59" s="588">
        <v>7812.5542400000004</v>
      </c>
      <c r="C59" s="588">
        <v>2404.9277299999999</v>
      </c>
      <c r="D59" s="588">
        <v>5407.6265100000001</v>
      </c>
      <c r="E59" s="588">
        <v>7743.0028600000005</v>
      </c>
      <c r="F59" s="588">
        <v>2384.1139600000001</v>
      </c>
      <c r="G59" s="588">
        <v>5358.8888999999999</v>
      </c>
    </row>
    <row r="60" spans="1:13">
      <c r="A60" s="575" t="s">
        <v>337</v>
      </c>
      <c r="B60" s="588">
        <v>4120.8918100000001</v>
      </c>
      <c r="C60" s="588">
        <v>594.73307</v>
      </c>
      <c r="D60" s="588">
        <v>3526.1587300000001</v>
      </c>
      <c r="E60" s="588">
        <v>4001.7977099999998</v>
      </c>
      <c r="F60" s="588">
        <v>511.86518999999998</v>
      </c>
      <c r="G60" s="588">
        <v>3489.9325199999998</v>
      </c>
    </row>
    <row r="61" spans="1:13">
      <c r="A61" s="581" t="s">
        <v>338</v>
      </c>
      <c r="B61" s="590">
        <v>2057.3912300000002</v>
      </c>
      <c r="C61" s="590">
        <v>98.661559999999994</v>
      </c>
      <c r="D61" s="590">
        <v>1958.7296699999999</v>
      </c>
      <c r="E61" s="590">
        <v>2382.4152200000003</v>
      </c>
      <c r="F61" s="590">
        <v>176.08613</v>
      </c>
      <c r="G61" s="590">
        <v>2206.32908</v>
      </c>
    </row>
    <row r="62" spans="1:13">
      <c r="A62" s="720" t="s">
        <v>319</v>
      </c>
      <c r="B62" s="720"/>
      <c r="C62" s="720"/>
      <c r="D62" s="720"/>
      <c r="E62" s="729"/>
      <c r="F62" s="729"/>
      <c r="G62" s="729"/>
      <c r="H62" s="729"/>
      <c r="I62" s="729"/>
      <c r="J62" s="729"/>
      <c r="K62" s="729"/>
      <c r="L62" s="729"/>
    </row>
    <row r="63" spans="1:13">
      <c r="A63" s="720"/>
      <c r="B63" s="720"/>
      <c r="C63" s="720"/>
      <c r="D63" s="720"/>
      <c r="E63" s="729"/>
      <c r="F63" s="729"/>
      <c r="G63" s="729"/>
      <c r="H63" s="729"/>
      <c r="I63" s="729"/>
      <c r="J63" s="729"/>
      <c r="K63" s="729"/>
      <c r="L63" s="729"/>
    </row>
    <row r="64" spans="1:13">
      <c r="B64" s="596"/>
      <c r="C64" s="596"/>
      <c r="D64" s="596"/>
      <c r="E64" s="596"/>
    </row>
    <row r="65" spans="1:12">
      <c r="A65" s="554" t="s">
        <v>339</v>
      </c>
      <c r="B65" s="737"/>
      <c r="C65" s="737"/>
      <c r="D65" s="737"/>
      <c r="E65" s="737"/>
      <c r="F65" s="552"/>
      <c r="G65" s="552"/>
      <c r="J65" s="552"/>
      <c r="K65" s="552"/>
      <c r="L65" s="552"/>
    </row>
    <row r="66" spans="1:12">
      <c r="A66" s="560" t="s">
        <v>321</v>
      </c>
      <c r="B66" s="737"/>
      <c r="C66" s="737"/>
      <c r="D66" s="737"/>
      <c r="E66" s="737"/>
      <c r="F66" s="552"/>
      <c r="G66" s="552"/>
      <c r="J66" s="552"/>
      <c r="K66" s="552"/>
      <c r="L66" s="552"/>
    </row>
    <row r="67" spans="1:12" ht="22.5">
      <c r="A67" s="738"/>
      <c r="B67" s="739" t="s">
        <v>340</v>
      </c>
      <c r="C67" s="599" t="s">
        <v>341</v>
      </c>
      <c r="D67" s="739" t="s">
        <v>342</v>
      </c>
      <c r="E67" s="600" t="s">
        <v>343</v>
      </c>
      <c r="F67" s="552"/>
    </row>
    <row r="68" spans="1:12">
      <c r="A68" s="601" t="s">
        <v>21</v>
      </c>
      <c r="B68" s="602">
        <v>5128.9735499999997</v>
      </c>
      <c r="C68" s="584">
        <v>3072.0652799999998</v>
      </c>
      <c r="D68" s="602">
        <v>5680.2204199999996</v>
      </c>
      <c r="E68" s="602">
        <v>11055.150509999999</v>
      </c>
    </row>
    <row r="69" spans="1:12">
      <c r="A69" s="585" t="s">
        <v>344</v>
      </c>
      <c r="B69" s="603"/>
      <c r="C69" s="604"/>
      <c r="D69" s="605"/>
      <c r="E69" s="604"/>
    </row>
    <row r="70" spans="1:12">
      <c r="A70" s="587" t="s">
        <v>345</v>
      </c>
      <c r="B70" s="606">
        <v>2334.48992</v>
      </c>
      <c r="C70" s="606">
        <v>696.88883999999996</v>
      </c>
      <c r="D70" s="606">
        <v>3307.09249</v>
      </c>
      <c r="E70" s="606">
        <v>4510.8629099999998</v>
      </c>
    </row>
    <row r="71" spans="1:12">
      <c r="A71" s="587" t="s">
        <v>346</v>
      </c>
      <c r="B71" s="606">
        <v>938.90215000000001</v>
      </c>
      <c r="C71" s="606">
        <v>1374.4005</v>
      </c>
      <c r="D71" s="606">
        <v>795.57581000000005</v>
      </c>
      <c r="E71" s="606">
        <v>2730.3992400000002</v>
      </c>
    </row>
    <row r="72" spans="1:12">
      <c r="A72" s="587" t="s">
        <v>347</v>
      </c>
      <c r="B72" s="606">
        <v>1324.1759399999999</v>
      </c>
      <c r="C72" s="606">
        <v>292.08875</v>
      </c>
      <c r="D72" s="606">
        <v>1514.76406</v>
      </c>
      <c r="E72" s="606">
        <v>2985.9051400000003</v>
      </c>
    </row>
    <row r="73" spans="1:12">
      <c r="A73" s="607" t="s">
        <v>348</v>
      </c>
      <c r="B73" s="606">
        <v>514.53336999999999</v>
      </c>
      <c r="C73" s="606">
        <v>697.58134999999993</v>
      </c>
      <c r="D73" s="606">
        <v>45.657110000000003</v>
      </c>
      <c r="E73" s="606">
        <v>493.19578000000001</v>
      </c>
    </row>
    <row r="74" spans="1:12">
      <c r="A74" s="587" t="s">
        <v>349</v>
      </c>
      <c r="B74" s="606">
        <v>16.872169999999997</v>
      </c>
      <c r="C74" s="606">
        <v>11.105829999999999</v>
      </c>
      <c r="D74" s="608">
        <v>17.130950000000002</v>
      </c>
      <c r="E74" s="606">
        <v>333.26731999999998</v>
      </c>
    </row>
    <row r="75" spans="1:12">
      <c r="A75" s="587" t="s">
        <v>350</v>
      </c>
      <c r="B75" s="609" t="s">
        <v>351</v>
      </c>
      <c r="C75" s="609" t="s">
        <v>351</v>
      </c>
      <c r="D75" s="609" t="s">
        <v>351</v>
      </c>
      <c r="E75" s="608">
        <v>1.5201099999999999</v>
      </c>
    </row>
    <row r="76" spans="1:12">
      <c r="A76" s="585" t="s">
        <v>352</v>
      </c>
      <c r="B76" s="603"/>
      <c r="C76" s="604"/>
      <c r="D76" s="735"/>
      <c r="E76" s="604"/>
    </row>
    <row r="77" spans="1:12">
      <c r="A77" s="587" t="s">
        <v>353</v>
      </c>
      <c r="B77" s="610">
        <v>3130.07996</v>
      </c>
      <c r="C77" s="610">
        <v>2036.9578600000002</v>
      </c>
      <c r="D77" s="610">
        <v>2936.2659399999998</v>
      </c>
      <c r="E77" s="588">
        <v>3995.51611</v>
      </c>
    </row>
    <row r="78" spans="1:12">
      <c r="A78" s="587" t="s">
        <v>354</v>
      </c>
      <c r="B78" s="610">
        <v>1752.67914</v>
      </c>
      <c r="C78" s="610">
        <v>840.83978000000002</v>
      </c>
      <c r="D78" s="610">
        <v>833.92263000000003</v>
      </c>
      <c r="E78" s="588">
        <v>903.76026999999999</v>
      </c>
    </row>
    <row r="79" spans="1:12">
      <c r="A79" s="587" t="s">
        <v>355</v>
      </c>
      <c r="B79" s="609" t="s">
        <v>351</v>
      </c>
      <c r="C79" s="609" t="s">
        <v>351</v>
      </c>
      <c r="D79" s="610">
        <v>1692.10004</v>
      </c>
      <c r="E79" s="588">
        <v>5683.6516300000003</v>
      </c>
    </row>
    <row r="80" spans="1:12">
      <c r="A80" s="589" t="s">
        <v>356</v>
      </c>
      <c r="B80" s="611">
        <v>246.21445</v>
      </c>
      <c r="C80" s="612">
        <v>194.26765</v>
      </c>
      <c r="D80" s="611">
        <v>217.93179999999998</v>
      </c>
      <c r="E80" s="590">
        <v>443.49089000000004</v>
      </c>
    </row>
    <row r="81" spans="1:11">
      <c r="A81" s="720" t="s">
        <v>357</v>
      </c>
      <c r="B81" s="740"/>
      <c r="C81" s="740"/>
      <c r="D81" s="740"/>
      <c r="E81" s="740"/>
      <c r="F81" s="592"/>
      <c r="G81" s="592"/>
      <c r="H81" s="741"/>
      <c r="I81" s="741"/>
      <c r="J81" s="741"/>
      <c r="K81" s="552"/>
    </row>
    <row r="82" spans="1:11">
      <c r="A82" s="720" t="s">
        <v>358</v>
      </c>
      <c r="B82" s="740"/>
      <c r="C82" s="740"/>
      <c r="D82" s="740"/>
      <c r="E82" s="740"/>
      <c r="F82" s="592"/>
      <c r="G82" s="592"/>
      <c r="H82" s="741"/>
      <c r="I82" s="741"/>
      <c r="J82" s="741"/>
    </row>
    <row r="83" spans="1:11">
      <c r="A83" s="720" t="s">
        <v>359</v>
      </c>
      <c r="B83" s="740"/>
      <c r="C83" s="740"/>
      <c r="D83" s="740"/>
      <c r="E83" s="740"/>
      <c r="F83" s="592"/>
      <c r="G83" s="592"/>
      <c r="H83" s="741"/>
      <c r="I83" s="741"/>
      <c r="J83" s="741"/>
    </row>
    <row r="84" spans="1:11">
      <c r="A84" s="720" t="s">
        <v>360</v>
      </c>
      <c r="B84" s="740"/>
      <c r="C84" s="740"/>
      <c r="D84" s="740"/>
      <c r="E84" s="740"/>
      <c r="F84" s="592"/>
      <c r="G84" s="592"/>
      <c r="H84" s="741"/>
      <c r="I84" s="741"/>
      <c r="J84" s="741"/>
    </row>
    <row r="85" spans="1:11">
      <c r="A85" s="720" t="s">
        <v>361</v>
      </c>
      <c r="B85" s="740"/>
      <c r="C85" s="740"/>
      <c r="D85" s="740"/>
      <c r="E85" s="740"/>
      <c r="F85" s="592"/>
      <c r="G85" s="592"/>
      <c r="H85" s="741"/>
      <c r="I85" s="741"/>
      <c r="J85" s="741"/>
    </row>
    <row r="86" spans="1:11">
      <c r="A86" s="720" t="s">
        <v>319</v>
      </c>
      <c r="B86" s="720"/>
      <c r="C86" s="720"/>
      <c r="D86" s="720"/>
      <c r="E86" s="720"/>
    </row>
    <row r="87" spans="1:11">
      <c r="A87" s="720"/>
      <c r="B87" s="720"/>
      <c r="C87" s="720"/>
      <c r="D87" s="720"/>
      <c r="E87" s="720"/>
    </row>
    <row r="88" spans="1:11">
      <c r="A88" s="740"/>
      <c r="B88" s="592"/>
      <c r="C88" s="741"/>
      <c r="D88" s="741"/>
    </row>
    <row r="89" spans="1:11">
      <c r="A89" s="554" t="s">
        <v>362</v>
      </c>
      <c r="B89" s="613"/>
      <c r="C89" s="613"/>
      <c r="D89" s="560"/>
    </row>
    <row r="90" spans="1:11" ht="13.5" customHeight="1">
      <c r="A90" s="560" t="s">
        <v>363</v>
      </c>
      <c r="B90" s="560"/>
      <c r="C90" s="560"/>
      <c r="D90" s="614"/>
      <c r="E90" s="615"/>
    </row>
    <row r="91" spans="1:11">
      <c r="A91" s="742"/>
      <c r="B91" s="597" t="s">
        <v>21</v>
      </c>
      <c r="C91" s="597" t="s">
        <v>364</v>
      </c>
      <c r="D91" s="564" t="s">
        <v>305</v>
      </c>
      <c r="E91" s="552"/>
    </row>
    <row r="92" spans="1:11">
      <c r="A92" s="616" t="s">
        <v>1</v>
      </c>
      <c r="B92" s="617">
        <v>20405.24523</v>
      </c>
      <c r="C92" s="617">
        <v>6024.7615999999998</v>
      </c>
      <c r="D92" s="617">
        <v>14380.483630000001</v>
      </c>
      <c r="G92" s="618"/>
    </row>
    <row r="93" spans="1:11">
      <c r="A93" s="592" t="s">
        <v>30</v>
      </c>
      <c r="B93" s="588">
        <v>225708.30100000001</v>
      </c>
      <c r="C93" s="588">
        <v>128567.76300000001</v>
      </c>
      <c r="D93" s="588">
        <v>97140.538</v>
      </c>
      <c r="G93" s="618"/>
    </row>
    <row r="94" spans="1:11">
      <c r="A94" s="616" t="s">
        <v>32</v>
      </c>
      <c r="B94" s="588">
        <v>196036.21400000001</v>
      </c>
      <c r="C94" s="588">
        <v>148469.71400000001</v>
      </c>
      <c r="D94" s="588">
        <v>47566.5</v>
      </c>
      <c r="G94" s="618"/>
    </row>
    <row r="95" spans="1:11">
      <c r="A95" s="616" t="s">
        <v>33</v>
      </c>
      <c r="B95" s="588">
        <v>59337.850999999995</v>
      </c>
      <c r="C95" s="588">
        <v>47342.451999999997</v>
      </c>
      <c r="D95" s="588">
        <v>11995.398999999999</v>
      </c>
      <c r="G95" s="618"/>
    </row>
    <row r="96" spans="1:11">
      <c r="A96" s="619" t="s">
        <v>51</v>
      </c>
      <c r="B96" s="590">
        <v>21058.73</v>
      </c>
      <c r="C96" s="590">
        <v>10670.758</v>
      </c>
      <c r="D96" s="590">
        <v>10387.972</v>
      </c>
      <c r="G96" s="618"/>
    </row>
    <row r="97" spans="1:15">
      <c r="A97" s="740" t="s">
        <v>365</v>
      </c>
      <c r="B97" s="592"/>
      <c r="C97" s="741"/>
      <c r="D97" s="741"/>
    </row>
    <row r="98" spans="1:15">
      <c r="A98" s="740"/>
      <c r="B98" s="592"/>
      <c r="C98" s="741"/>
      <c r="D98" s="741"/>
    </row>
    <row r="99" spans="1:15">
      <c r="A99" s="740"/>
      <c r="B99" s="592"/>
      <c r="C99" s="741"/>
      <c r="D99" s="741"/>
    </row>
    <row r="100" spans="1:15">
      <c r="A100" s="554" t="s">
        <v>366</v>
      </c>
      <c r="B100" s="613"/>
      <c r="C100" s="613"/>
      <c r="D100" s="560"/>
    </row>
    <row r="101" spans="1:15" ht="13.5" customHeight="1">
      <c r="A101" s="560" t="s">
        <v>367</v>
      </c>
      <c r="B101" s="560"/>
      <c r="C101" s="560"/>
      <c r="D101" s="614"/>
      <c r="E101" s="615"/>
    </row>
    <row r="102" spans="1:15">
      <c r="A102" s="743"/>
      <c r="B102" s="620">
        <v>1998</v>
      </c>
      <c r="C102" s="620">
        <v>2003</v>
      </c>
      <c r="D102" s="620">
        <v>2008</v>
      </c>
      <c r="E102" s="620">
        <v>2009</v>
      </c>
      <c r="F102" s="620">
        <v>2010</v>
      </c>
      <c r="G102" s="620">
        <v>2011</v>
      </c>
      <c r="H102" s="621">
        <v>2012</v>
      </c>
      <c r="I102" s="620">
        <v>2013</v>
      </c>
      <c r="J102" s="620">
        <v>2014</v>
      </c>
      <c r="K102" s="620">
        <v>2015</v>
      </c>
      <c r="L102" s="620">
        <v>2016</v>
      </c>
      <c r="M102" s="621">
        <v>2017</v>
      </c>
      <c r="N102" s="621">
        <v>2018</v>
      </c>
      <c r="O102" s="552"/>
    </row>
    <row r="103" spans="1:15">
      <c r="A103" s="622" t="s">
        <v>21</v>
      </c>
      <c r="B103" s="623">
        <v>3.49</v>
      </c>
      <c r="C103" s="623">
        <v>3.03</v>
      </c>
      <c r="D103" s="623">
        <v>3.2456900000000002</v>
      </c>
      <c r="E103" s="623">
        <v>2.73529</v>
      </c>
      <c r="F103" s="623">
        <v>2.6099700000000001</v>
      </c>
      <c r="G103" s="623">
        <v>2.52779</v>
      </c>
      <c r="H103" s="623">
        <v>2.8587699999999998</v>
      </c>
      <c r="I103" s="623">
        <v>2.9852300000000001</v>
      </c>
      <c r="J103" s="623">
        <v>2.8595999999999999</v>
      </c>
      <c r="K103" s="623">
        <v>2.98909</v>
      </c>
      <c r="L103" s="623">
        <v>2.9699800000000001</v>
      </c>
      <c r="M103" s="623">
        <v>3.21312</v>
      </c>
      <c r="N103" s="623">
        <v>3.1671999999999998</v>
      </c>
    </row>
    <row r="104" spans="1:15" ht="12.75" customHeight="1">
      <c r="A104" s="585" t="s">
        <v>304</v>
      </c>
      <c r="B104" s="624"/>
      <c r="C104" s="624"/>
      <c r="D104" s="624"/>
      <c r="E104" s="624"/>
      <c r="F104" s="624"/>
      <c r="G104" s="624"/>
      <c r="H104" s="624"/>
      <c r="I104" s="624"/>
      <c r="J104" s="624"/>
      <c r="K104" s="624"/>
      <c r="L104" s="624"/>
      <c r="M104" s="624"/>
      <c r="N104" s="624"/>
    </row>
    <row r="105" spans="1:15">
      <c r="A105" s="587" t="s">
        <v>368</v>
      </c>
      <c r="B105" s="625">
        <v>1.2675838878685293</v>
      </c>
      <c r="C105" s="625">
        <v>1.1078161517542386</v>
      </c>
      <c r="D105" s="625">
        <v>1.0429277506092405</v>
      </c>
      <c r="E105" s="625">
        <v>0.64579052709587692</v>
      </c>
      <c r="F105" s="625">
        <v>0.67292989994178831</v>
      </c>
      <c r="G105" s="625">
        <v>0.5557074959794005</v>
      </c>
      <c r="H105" s="625">
        <v>0.65915999999999997</v>
      </c>
      <c r="I105" s="625">
        <v>0.73385</v>
      </c>
      <c r="J105" s="625">
        <v>0.62416000000000005</v>
      </c>
      <c r="K105" s="625">
        <v>0.66378999999999999</v>
      </c>
      <c r="L105" s="625">
        <v>0.61404999999999998</v>
      </c>
      <c r="M105" s="625">
        <v>0.63116000000000005</v>
      </c>
      <c r="N105" s="625">
        <v>0.62058000000000002</v>
      </c>
    </row>
    <row r="106" spans="1:15">
      <c r="A106" s="587" t="s">
        <v>369</v>
      </c>
      <c r="B106" s="625">
        <v>0.48566258540908536</v>
      </c>
      <c r="C106" s="625">
        <v>0.43460978193721672</v>
      </c>
      <c r="D106" s="625">
        <v>0.40004399335185731</v>
      </c>
      <c r="E106" s="625">
        <v>0.4255398940629232</v>
      </c>
      <c r="F106" s="625">
        <v>0.36261471267042134</v>
      </c>
      <c r="G106" s="625">
        <v>0.34356238522789462</v>
      </c>
      <c r="H106" s="625">
        <v>0.35519000000000001</v>
      </c>
      <c r="I106" s="625">
        <v>0.36521999999999999</v>
      </c>
      <c r="J106" s="625">
        <v>0.35575000000000001</v>
      </c>
      <c r="K106" s="625">
        <v>0.30726999999999999</v>
      </c>
      <c r="L106" s="625">
        <v>0.32201000000000002</v>
      </c>
      <c r="M106" s="625">
        <v>0.35618</v>
      </c>
      <c r="N106" s="625">
        <v>0.34072000000000002</v>
      </c>
    </row>
    <row r="107" spans="1:15">
      <c r="A107" s="585" t="s">
        <v>305</v>
      </c>
      <c r="B107" s="624"/>
      <c r="C107" s="624"/>
      <c r="D107" s="624"/>
      <c r="E107" s="624"/>
      <c r="F107" s="624"/>
      <c r="G107" s="624"/>
      <c r="H107" s="624"/>
      <c r="I107" s="624"/>
      <c r="J107" s="624"/>
      <c r="K107" s="624"/>
      <c r="L107" s="624"/>
      <c r="M107" s="624"/>
      <c r="N107" s="624"/>
    </row>
    <row r="108" spans="1:15">
      <c r="A108" s="587" t="s">
        <v>368</v>
      </c>
      <c r="B108" s="625">
        <v>0.7302733093026178</v>
      </c>
      <c r="C108" s="625">
        <v>0.4810601125902299</v>
      </c>
      <c r="D108" s="625">
        <v>0.79846064122825533</v>
      </c>
      <c r="E108" s="625">
        <v>0.5806732809915679</v>
      </c>
      <c r="F108" s="625">
        <v>0.45144032023495012</v>
      </c>
      <c r="G108" s="625">
        <v>0.4662155480501845</v>
      </c>
      <c r="H108" s="625">
        <v>0.65334999999999999</v>
      </c>
      <c r="I108" s="625">
        <v>0.67430999999999996</v>
      </c>
      <c r="J108" s="625">
        <v>0.65334000000000003</v>
      </c>
      <c r="K108" s="625">
        <v>0.71616999999999997</v>
      </c>
      <c r="L108" s="625">
        <v>0.66127000000000002</v>
      </c>
      <c r="M108" s="625">
        <v>0.77424000000000004</v>
      </c>
      <c r="N108" s="625">
        <v>0.76554</v>
      </c>
    </row>
    <row r="109" spans="1:15">
      <c r="A109" s="589" t="s">
        <v>369</v>
      </c>
      <c r="B109" s="626">
        <v>1.0064800657848039</v>
      </c>
      <c r="C109" s="626">
        <v>1.0065851691455427</v>
      </c>
      <c r="D109" s="626">
        <v>1.0042576148106475</v>
      </c>
      <c r="E109" s="626">
        <v>1.083286299441516</v>
      </c>
      <c r="F109" s="626">
        <v>1.122985067761598</v>
      </c>
      <c r="G109" s="626">
        <v>1.1623045706829864</v>
      </c>
      <c r="H109" s="626">
        <v>1.19106</v>
      </c>
      <c r="I109" s="626">
        <v>1.2118500000000001</v>
      </c>
      <c r="J109" s="626">
        <v>1.2263599999999999</v>
      </c>
      <c r="K109" s="626">
        <v>1.3018700000000001</v>
      </c>
      <c r="L109" s="626">
        <v>1.3726499999999999</v>
      </c>
      <c r="M109" s="626">
        <v>1.45153</v>
      </c>
      <c r="N109" s="626">
        <v>1.44035</v>
      </c>
    </row>
    <row r="110" spans="1:15">
      <c r="A110" s="720" t="s">
        <v>370</v>
      </c>
      <c r="B110" s="627"/>
      <c r="C110" s="591"/>
      <c r="D110" s="591"/>
      <c r="E110" s="591"/>
    </row>
    <row r="111" spans="1:15">
      <c r="A111" s="720"/>
      <c r="B111" s="627"/>
      <c r="C111" s="591"/>
      <c r="D111" s="591"/>
      <c r="E111" s="591"/>
    </row>
    <row r="112" spans="1:15">
      <c r="A112" s="744" t="s">
        <v>371</v>
      </c>
      <c r="C112" s="591"/>
      <c r="E112" s="591"/>
      <c r="F112" s="591"/>
      <c r="G112" s="591"/>
      <c r="H112" s="552"/>
      <c r="I112" s="552"/>
      <c r="J112" s="552"/>
      <c r="K112" s="552"/>
      <c r="L112" s="552"/>
      <c r="M112" s="552"/>
      <c r="N112" s="552"/>
    </row>
    <row r="113" spans="1:1">
      <c r="A113" s="673" t="s">
        <v>372</v>
      </c>
    </row>
    <row r="114" spans="1:1">
      <c r="A114" s="81" t="s">
        <v>206</v>
      </c>
    </row>
    <row r="116" spans="1:1">
      <c r="A116" s="673" t="s">
        <v>423</v>
      </c>
    </row>
    <row r="117" spans="1:1">
      <c r="A117" s="642" t="s">
        <v>383</v>
      </c>
    </row>
  </sheetData>
  <mergeCells count="5">
    <mergeCell ref="B11:D11"/>
    <mergeCell ref="E11:G11"/>
    <mergeCell ref="H11:M11"/>
    <mergeCell ref="B52:D52"/>
    <mergeCell ref="E52:G52"/>
  </mergeCells>
  <conditionalFormatting sqref="H62:H63 E62:E63 B62:B63">
    <cfRule type="expression" dxfId="0" priority="1" stopIfTrue="1">
      <formula>#REF!&gt;0.02</formula>
    </cfRule>
  </conditionalFormatting>
  <hyperlinks>
    <hyperlink ref="A112" r:id="rId1"/>
    <hyperlink ref="A117" r:id="rId2" display=" reisen@bfs.admin.ch"/>
  </hyperlinks>
  <pageMargins left="0.7" right="0.7" top="0.75" bottom="0.75" header="0.3" footer="0.3"/>
  <pageSetup paperSize="9" orientation="portrait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zoomScaleNormal="100" workbookViewId="0">
      <selection activeCell="B6" sqref="B6"/>
    </sheetView>
  </sheetViews>
  <sheetFormatPr baseColWidth="10" defaultColWidth="11.42578125" defaultRowHeight="12.75"/>
  <cols>
    <col min="1" max="1" width="44.7109375" style="596" customWidth="1"/>
    <col min="2" max="2" width="13.7109375" style="596" customWidth="1"/>
    <col min="3" max="6" width="13.7109375" style="553" customWidth="1"/>
    <col min="7" max="14" width="13.7109375" style="629" customWidth="1"/>
    <col min="15" max="16384" width="11.42578125" style="629"/>
  </cols>
  <sheetData>
    <row r="1" spans="1:14">
      <c r="A1" s="583" t="s">
        <v>286</v>
      </c>
      <c r="N1" s="762" t="s">
        <v>435</v>
      </c>
    </row>
    <row r="2" spans="1:14">
      <c r="A2" s="720"/>
      <c r="B2" s="720"/>
      <c r="C2" s="595"/>
    </row>
    <row r="3" spans="1:14" s="630" customFormat="1" ht="12.75" customHeight="1">
      <c r="A3" s="554" t="s">
        <v>443</v>
      </c>
      <c r="B3" s="614"/>
      <c r="C3" s="615"/>
      <c r="D3" s="583"/>
      <c r="E3" s="583"/>
      <c r="F3" s="553"/>
      <c r="H3" s="629"/>
      <c r="I3" s="629"/>
      <c r="J3" s="629"/>
      <c r="K3" s="629"/>
      <c r="L3" s="629"/>
    </row>
    <row r="4" spans="1:14" s="630" customFormat="1" ht="12.75" customHeight="1">
      <c r="A4" s="560" t="s">
        <v>373</v>
      </c>
      <c r="B4" s="614"/>
      <c r="C4" s="615"/>
      <c r="D4" s="583"/>
      <c r="E4" s="583"/>
      <c r="F4" s="553"/>
      <c r="H4" s="629"/>
      <c r="I4" s="629"/>
      <c r="J4" s="629"/>
      <c r="K4" s="629"/>
      <c r="L4" s="629"/>
    </row>
    <row r="5" spans="1:14">
      <c r="A5" s="743"/>
      <c r="B5" s="620">
        <v>2017</v>
      </c>
      <c r="C5" s="621">
        <v>2018</v>
      </c>
      <c r="D5" s="631"/>
      <c r="E5" s="629"/>
      <c r="F5" s="629"/>
    </row>
    <row r="6" spans="1:14">
      <c r="A6" s="622" t="s">
        <v>21</v>
      </c>
      <c r="B6" s="602">
        <v>76022.137069999997</v>
      </c>
      <c r="C6" s="602">
        <v>81481.264309999999</v>
      </c>
      <c r="D6" s="629"/>
      <c r="E6" s="629"/>
      <c r="F6" s="629"/>
    </row>
    <row r="7" spans="1:14">
      <c r="A7" s="587" t="s">
        <v>374</v>
      </c>
      <c r="B7" s="608">
        <v>68078.358819999994</v>
      </c>
      <c r="C7" s="608">
        <v>71819.301790000012</v>
      </c>
      <c r="D7" s="629"/>
      <c r="E7" s="629"/>
      <c r="F7" s="629"/>
    </row>
    <row r="8" spans="1:14">
      <c r="A8" s="632" t="s">
        <v>375</v>
      </c>
      <c r="B8" s="633"/>
      <c r="C8" s="633"/>
      <c r="D8" s="629"/>
      <c r="E8" s="629"/>
      <c r="F8" s="629"/>
    </row>
    <row r="9" spans="1:14">
      <c r="A9" s="634" t="s">
        <v>376</v>
      </c>
      <c r="B9" s="635">
        <v>31392.436100000003</v>
      </c>
      <c r="C9" s="635">
        <v>41658.901909999993</v>
      </c>
      <c r="D9" s="629"/>
      <c r="E9" s="629"/>
      <c r="F9" s="629"/>
    </row>
    <row r="10" spans="1:14">
      <c r="A10" s="634" t="s">
        <v>377</v>
      </c>
      <c r="B10" s="635">
        <v>16191.752970000001</v>
      </c>
      <c r="C10" s="635">
        <v>19361.45217</v>
      </c>
      <c r="D10" s="629"/>
      <c r="E10" s="629"/>
      <c r="F10" s="629"/>
    </row>
    <row r="11" spans="1:14">
      <c r="A11" s="634" t="s">
        <v>378</v>
      </c>
      <c r="B11" s="635">
        <v>6307.5761299999995</v>
      </c>
      <c r="C11" s="635">
        <v>3731.7012100000002</v>
      </c>
      <c r="D11" s="629"/>
      <c r="E11" s="629"/>
      <c r="F11" s="629"/>
    </row>
    <row r="12" spans="1:14">
      <c r="A12" s="745" t="s">
        <v>379</v>
      </c>
      <c r="B12" s="635">
        <v>22130.371859999999</v>
      </c>
      <c r="C12" s="635">
        <v>16729.209029999998</v>
      </c>
      <c r="D12" s="629"/>
      <c r="E12" s="629"/>
      <c r="F12" s="629"/>
    </row>
    <row r="13" spans="1:14">
      <c r="A13" s="746" t="s">
        <v>424</v>
      </c>
      <c r="B13" s="747"/>
      <c r="C13" s="748"/>
      <c r="D13" s="629"/>
      <c r="E13" s="629"/>
      <c r="F13" s="629"/>
    </row>
    <row r="14" spans="1:14">
      <c r="A14" s="749" t="s">
        <v>425</v>
      </c>
      <c r="B14" s="750">
        <v>34747.584109999996</v>
      </c>
      <c r="C14" s="751">
        <v>41849.993499999997</v>
      </c>
      <c r="D14" s="629"/>
      <c r="E14" s="629"/>
      <c r="F14" s="629"/>
    </row>
    <row r="15" spans="1:14">
      <c r="A15" s="752" t="s">
        <v>426</v>
      </c>
      <c r="B15" s="753">
        <v>41274.552960000001</v>
      </c>
      <c r="C15" s="754">
        <v>39631.270810000002</v>
      </c>
      <c r="D15" s="629"/>
      <c r="E15" s="629"/>
      <c r="F15" s="629"/>
    </row>
    <row r="16" spans="1:14">
      <c r="A16" s="755" t="s">
        <v>444</v>
      </c>
      <c r="B16" s="751"/>
      <c r="C16" s="635"/>
      <c r="D16" s="629"/>
      <c r="E16" s="629"/>
      <c r="F16" s="629"/>
    </row>
    <row r="17" spans="1:15">
      <c r="A17" s="720" t="s">
        <v>319</v>
      </c>
      <c r="B17" s="595"/>
      <c r="C17" s="591"/>
      <c r="E17" s="629"/>
      <c r="F17" s="629"/>
    </row>
    <row r="18" spans="1:15">
      <c r="A18" s="720"/>
      <c r="B18" s="595"/>
      <c r="C18" s="591"/>
    </row>
    <row r="19" spans="1:15">
      <c r="A19" s="720"/>
      <c r="B19" s="595"/>
      <c r="C19" s="591"/>
    </row>
    <row r="20" spans="1:15">
      <c r="A20" s="554" t="s">
        <v>380</v>
      </c>
      <c r="B20" s="595"/>
      <c r="C20" s="591"/>
      <c r="D20" s="595"/>
      <c r="E20" s="595"/>
      <c r="F20" s="595"/>
      <c r="G20" s="636"/>
      <c r="H20" s="553"/>
    </row>
    <row r="21" spans="1:15">
      <c r="A21" s="560" t="s">
        <v>381</v>
      </c>
      <c r="B21" s="637"/>
      <c r="C21" s="595"/>
      <c r="D21" s="595"/>
      <c r="E21" s="595"/>
      <c r="F21" s="595"/>
      <c r="G21" s="636"/>
      <c r="H21" s="638"/>
      <c r="I21" s="553"/>
    </row>
    <row r="22" spans="1:15">
      <c r="A22" s="756"/>
      <c r="B22" s="597">
        <v>1998</v>
      </c>
      <c r="C22" s="597">
        <v>2003</v>
      </c>
      <c r="D22" s="597">
        <v>2008</v>
      </c>
      <c r="E22" s="639">
        <v>2009</v>
      </c>
      <c r="F22" s="597">
        <v>2010</v>
      </c>
      <c r="G22" s="598">
        <v>2011</v>
      </c>
      <c r="H22" s="598">
        <v>2012</v>
      </c>
      <c r="I22" s="598">
        <v>2013</v>
      </c>
      <c r="J22" s="598">
        <v>2014</v>
      </c>
      <c r="K22" s="598">
        <v>2015</v>
      </c>
      <c r="L22" s="598">
        <v>2016</v>
      </c>
      <c r="M22" s="598">
        <v>2017</v>
      </c>
      <c r="N22" s="564">
        <v>2018</v>
      </c>
      <c r="O22" s="631"/>
    </row>
    <row r="23" spans="1:15">
      <c r="A23" s="640" t="s">
        <v>382</v>
      </c>
      <c r="B23" s="757">
        <v>12.4690237733794</v>
      </c>
      <c r="C23" s="758">
        <v>14.767883855005895</v>
      </c>
      <c r="D23" s="757">
        <v>12.720499999999999</v>
      </c>
      <c r="E23" s="757">
        <v>12.010899999999999</v>
      </c>
      <c r="F23" s="757">
        <v>10.679399999999999</v>
      </c>
      <c r="G23" s="757">
        <v>9.9313000000000002</v>
      </c>
      <c r="H23" s="757">
        <v>9.8522999999999996</v>
      </c>
      <c r="I23" s="757">
        <v>10.1646</v>
      </c>
      <c r="J23" s="757">
        <v>10.2601</v>
      </c>
      <c r="K23" s="757">
        <v>10.3954</v>
      </c>
      <c r="L23" s="757">
        <v>9.9758999999999993</v>
      </c>
      <c r="M23" s="757">
        <v>9.9657300000000006</v>
      </c>
      <c r="N23" s="759">
        <v>10.414</v>
      </c>
    </row>
    <row r="24" spans="1:15">
      <c r="A24" s="720" t="s">
        <v>370</v>
      </c>
      <c r="B24" s="637"/>
      <c r="C24" s="595"/>
      <c r="D24" s="595"/>
      <c r="E24" s="595"/>
      <c r="F24" s="595"/>
      <c r="G24" s="636"/>
      <c r="H24" s="641"/>
      <c r="I24" s="553"/>
    </row>
    <row r="25" spans="1:15">
      <c r="I25" s="583"/>
      <c r="J25" s="630"/>
      <c r="K25" s="630"/>
      <c r="L25" s="630"/>
    </row>
    <row r="26" spans="1:15" s="553" customFormat="1">
      <c r="A26" s="744" t="s">
        <v>371</v>
      </c>
    </row>
    <row r="27" spans="1:15" s="553" customFormat="1">
      <c r="A27" s="673" t="s">
        <v>427</v>
      </c>
    </row>
    <row r="28" spans="1:15" s="553" customFormat="1">
      <c r="A28" s="81" t="s">
        <v>206</v>
      </c>
    </row>
    <row r="29" spans="1:15" s="553" customFormat="1">
      <c r="A29" s="596"/>
    </row>
    <row r="30" spans="1:15" s="553" customFormat="1">
      <c r="A30" s="673" t="s">
        <v>423</v>
      </c>
    </row>
    <row r="31" spans="1:15">
      <c r="A31" s="642" t="s">
        <v>383</v>
      </c>
    </row>
  </sheetData>
  <hyperlinks>
    <hyperlink ref="A26" r:id="rId1"/>
    <hyperlink ref="A31" r:id="rId2" display=" reisen@bfs.admin.ch"/>
  </hyperlinks>
  <pageMargins left="0.7" right="0.7" top="0.75" bottom="0.75" header="0.3" footer="0.3"/>
  <pageSetup paperSize="9" orientation="portrait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selection activeCell="B7" sqref="B7"/>
    </sheetView>
  </sheetViews>
  <sheetFormatPr baseColWidth="10" defaultColWidth="11.42578125" defaultRowHeight="12.6" customHeight="1"/>
  <cols>
    <col min="1" max="1" width="35.28515625" style="646" customWidth="1"/>
    <col min="2" max="3" width="14.28515625" style="646" customWidth="1"/>
    <col min="4" max="5" width="14.140625" style="646" customWidth="1"/>
    <col min="6" max="9" width="10.7109375" style="646" customWidth="1"/>
    <col min="10" max="16384" width="11.42578125" style="646"/>
  </cols>
  <sheetData>
    <row r="1" spans="1:9" ht="12.6" customHeight="1">
      <c r="A1" s="643" t="s">
        <v>428</v>
      </c>
      <c r="B1" s="644"/>
      <c r="C1" s="645"/>
      <c r="D1" s="645"/>
      <c r="E1" s="645"/>
      <c r="F1" s="645"/>
      <c r="G1" s="645"/>
      <c r="H1" s="644"/>
      <c r="I1" s="760" t="s">
        <v>287</v>
      </c>
    </row>
    <row r="2" spans="1:9" ht="12.6" customHeight="1">
      <c r="A2" s="647"/>
      <c r="B2" s="648"/>
      <c r="C2" s="644"/>
      <c r="D2" s="644"/>
      <c r="E2" s="644"/>
      <c r="F2" s="644"/>
      <c r="G2" s="644"/>
      <c r="H2" s="644"/>
      <c r="I2" s="644"/>
    </row>
    <row r="3" spans="1:9" ht="12.6" customHeight="1">
      <c r="A3" s="652"/>
      <c r="B3" s="653"/>
      <c r="C3" s="653"/>
      <c r="D3" s="653"/>
      <c r="E3" s="653"/>
      <c r="F3" s="654"/>
      <c r="G3" s="655"/>
      <c r="H3" s="653"/>
      <c r="I3" s="653"/>
    </row>
    <row r="4" spans="1:9" ht="12.6" customHeight="1">
      <c r="A4" s="656"/>
      <c r="B4" s="657">
        <v>2015</v>
      </c>
      <c r="C4" s="657" t="s">
        <v>440</v>
      </c>
      <c r="D4" s="657" t="s">
        <v>441</v>
      </c>
      <c r="E4" s="657" t="s">
        <v>442</v>
      </c>
      <c r="F4" s="658" t="s">
        <v>155</v>
      </c>
      <c r="G4" s="659" t="s">
        <v>384</v>
      </c>
      <c r="H4" s="660" t="s">
        <v>385</v>
      </c>
      <c r="I4" s="660" t="s">
        <v>386</v>
      </c>
    </row>
    <row r="5" spans="1:9" ht="12.6" customHeight="1">
      <c r="A5" s="656"/>
      <c r="B5" s="661"/>
      <c r="C5" s="661"/>
      <c r="D5" s="661"/>
      <c r="E5" s="661"/>
      <c r="F5" s="661"/>
      <c r="G5" s="661"/>
      <c r="H5" s="661"/>
      <c r="I5" s="661"/>
    </row>
    <row r="6" spans="1:9" ht="30" customHeight="1">
      <c r="A6" s="656"/>
      <c r="B6" s="662" t="s">
        <v>387</v>
      </c>
      <c r="C6" s="662" t="s">
        <v>387</v>
      </c>
      <c r="D6" s="662" t="s">
        <v>387</v>
      </c>
      <c r="E6" s="662" t="s">
        <v>387</v>
      </c>
      <c r="F6" s="662" t="s">
        <v>388</v>
      </c>
      <c r="G6" s="662" t="s">
        <v>388</v>
      </c>
      <c r="H6" s="662" t="s">
        <v>388</v>
      </c>
      <c r="I6" s="662" t="s">
        <v>388</v>
      </c>
    </row>
    <row r="7" spans="1:9" ht="12" customHeight="1">
      <c r="A7" s="699" t="s">
        <v>21</v>
      </c>
      <c r="B7" s="700">
        <v>17780.764362172587</v>
      </c>
      <c r="C7" s="701">
        <v>18232.47008659464</v>
      </c>
      <c r="D7" s="701">
        <v>18669.810222372042</v>
      </c>
      <c r="E7" s="701">
        <v>19252.528830184659</v>
      </c>
      <c r="F7" s="702">
        <v>2.5404179214197713</v>
      </c>
      <c r="G7" s="702">
        <v>2.398688349413252</v>
      </c>
      <c r="H7" s="702">
        <v>3.1211812057647266</v>
      </c>
      <c r="I7" s="702">
        <v>8.2772845870628302</v>
      </c>
    </row>
    <row r="8" spans="1:9" ht="12.75" customHeight="1">
      <c r="A8" s="693" t="s">
        <v>446</v>
      </c>
      <c r="B8" s="691">
        <v>17350.846114647211</v>
      </c>
      <c r="C8" s="691">
        <v>17803.244951181001</v>
      </c>
      <c r="D8" s="691">
        <v>18237.85211675688</v>
      </c>
      <c r="E8" s="691">
        <v>18790.574113280032</v>
      </c>
      <c r="F8" s="692">
        <v>2.6073589353771323</v>
      </c>
      <c r="G8" s="692">
        <v>2.4411682632443279</v>
      </c>
      <c r="H8" s="692">
        <v>3.0306309810205847</v>
      </c>
      <c r="I8" s="692">
        <v>8.2977394250383778</v>
      </c>
    </row>
    <row r="9" spans="1:9" ht="15" customHeight="1">
      <c r="A9" s="664" t="s">
        <v>389</v>
      </c>
      <c r="B9" s="684">
        <v>13673.022381456043</v>
      </c>
      <c r="C9" s="684">
        <v>14100.697554068198</v>
      </c>
      <c r="D9" s="684">
        <v>14511.119074259284</v>
      </c>
      <c r="E9" s="684">
        <v>15015.938377186365</v>
      </c>
      <c r="F9" s="686">
        <v>3.1278759054193217</v>
      </c>
      <c r="G9" s="686">
        <v>2.9106469280498515</v>
      </c>
      <c r="H9" s="686">
        <v>3.4788447420472215</v>
      </c>
      <c r="I9" s="686">
        <v>9.8216470233504758</v>
      </c>
    </row>
    <row r="10" spans="1:9" ht="12.6" customHeight="1">
      <c r="A10" s="665" t="s">
        <v>390</v>
      </c>
      <c r="B10" s="684">
        <v>4118.522080155054</v>
      </c>
      <c r="C10" s="684">
        <v>4103.9516506377731</v>
      </c>
      <c r="D10" s="684">
        <v>4241.1417938927161</v>
      </c>
      <c r="E10" s="685">
        <v>4362.1769001410194</v>
      </c>
      <c r="F10" s="686">
        <v>-0.35377810859599307</v>
      </c>
      <c r="G10" s="686">
        <v>3.3428791304990888</v>
      </c>
      <c r="H10" s="686">
        <v>2.8538330508683987</v>
      </c>
      <c r="I10" s="686">
        <v>5.9160741461119528</v>
      </c>
    </row>
    <row r="11" spans="1:9" ht="12.6" customHeight="1">
      <c r="A11" s="666" t="s">
        <v>391</v>
      </c>
      <c r="B11" s="684">
        <v>2300.4033638243632</v>
      </c>
      <c r="C11" s="684">
        <v>2285.88271795008</v>
      </c>
      <c r="D11" s="684">
        <v>2370.2011367085879</v>
      </c>
      <c r="E11" s="684">
        <v>2450.8605694332527</v>
      </c>
      <c r="F11" s="686">
        <v>-0.63122172844257218</v>
      </c>
      <c r="G11" s="686">
        <v>3.6886590067106559</v>
      </c>
      <c r="H11" s="686">
        <v>3.4030627812740675</v>
      </c>
      <c r="I11" s="686">
        <v>6.5404705963722041</v>
      </c>
    </row>
    <row r="12" spans="1:9" ht="12.6" customHeight="1">
      <c r="A12" s="665" t="s">
        <v>392</v>
      </c>
      <c r="B12" s="684">
        <v>2639.0516442673684</v>
      </c>
      <c r="C12" s="684">
        <v>2716.7518351832277</v>
      </c>
      <c r="D12" s="684">
        <v>2739.851587132554</v>
      </c>
      <c r="E12" s="685">
        <v>2762.4936253628834</v>
      </c>
      <c r="F12" s="686">
        <v>2.9442466987958413</v>
      </c>
      <c r="G12" s="686">
        <v>0.8502709614538011</v>
      </c>
      <c r="H12" s="686">
        <v>0.82639652223009519</v>
      </c>
      <c r="I12" s="686">
        <v>4.6775128998956745</v>
      </c>
    </row>
    <row r="13" spans="1:9" ht="12.6" customHeight="1">
      <c r="A13" s="665" t="s">
        <v>393</v>
      </c>
      <c r="B13" s="684">
        <v>4333.213234393168</v>
      </c>
      <c r="C13" s="684">
        <v>4431.6077880143976</v>
      </c>
      <c r="D13" s="684">
        <v>4630.5651605602288</v>
      </c>
      <c r="E13" s="685">
        <v>4887.1452338750687</v>
      </c>
      <c r="F13" s="686">
        <v>2.2707064780533215</v>
      </c>
      <c r="G13" s="686">
        <v>4.4895076925337527</v>
      </c>
      <c r="H13" s="686">
        <v>5.5410098857953987</v>
      </c>
      <c r="I13" s="686">
        <v>12.783400435623252</v>
      </c>
    </row>
    <row r="14" spans="1:9" ht="23.25">
      <c r="A14" s="666" t="s">
        <v>394</v>
      </c>
      <c r="B14" s="684">
        <v>524.33306858801063</v>
      </c>
      <c r="C14" s="684">
        <v>529.19967266557319</v>
      </c>
      <c r="D14" s="684">
        <v>550.75563852855566</v>
      </c>
      <c r="E14" s="684">
        <v>563.2605013860391</v>
      </c>
      <c r="F14" s="686">
        <v>0.92815127809275</v>
      </c>
      <c r="G14" s="686">
        <v>4.0733142850231374</v>
      </c>
      <c r="H14" s="686">
        <v>2.2704920263535486</v>
      </c>
      <c r="I14" s="686">
        <v>7.4241803788681686</v>
      </c>
    </row>
    <row r="15" spans="1:9" ht="12.6" customHeight="1">
      <c r="A15" s="666" t="s">
        <v>395</v>
      </c>
      <c r="B15" s="684">
        <v>2078.5723815776491</v>
      </c>
      <c r="C15" s="684">
        <v>2151.5374303962003</v>
      </c>
      <c r="D15" s="684">
        <v>2264.2015262620935</v>
      </c>
      <c r="E15" s="684">
        <v>2455.1947280955465</v>
      </c>
      <c r="F15" s="686">
        <v>3.5103443818093187</v>
      </c>
      <c r="G15" s="686">
        <v>5.2364460071301826</v>
      </c>
      <c r="H15" s="686">
        <v>8.435344628919065</v>
      </c>
      <c r="I15" s="686">
        <v>18.119279841101257</v>
      </c>
    </row>
    <row r="16" spans="1:9" ht="23.25">
      <c r="A16" s="665" t="s">
        <v>445</v>
      </c>
      <c r="B16" s="684">
        <v>1249.71527521952</v>
      </c>
      <c r="C16" s="684">
        <v>1493.4097538873264</v>
      </c>
      <c r="D16" s="684">
        <v>1524.7713587189601</v>
      </c>
      <c r="E16" s="685">
        <v>1575.7247472015247</v>
      </c>
      <c r="F16" s="686">
        <v>19.499999999999996</v>
      </c>
      <c r="G16" s="686">
        <v>2.0999999999999903</v>
      </c>
      <c r="H16" s="686">
        <v>3.3417068199243465</v>
      </c>
      <c r="I16" s="686">
        <v>26.086699782455579</v>
      </c>
    </row>
    <row r="17" spans="1:9" ht="12.75" customHeight="1">
      <c r="A17" s="665" t="s">
        <v>396</v>
      </c>
      <c r="B17" s="684">
        <v>163.75918776333296</v>
      </c>
      <c r="C17" s="684">
        <v>166.98522811732747</v>
      </c>
      <c r="D17" s="684">
        <v>170.88196464142064</v>
      </c>
      <c r="E17" s="685">
        <v>170.92022207625584</v>
      </c>
      <c r="F17" s="686">
        <v>1.9699904463722817</v>
      </c>
      <c r="G17" s="686">
        <v>2.3335815796563986</v>
      </c>
      <c r="H17" s="686">
        <v>2.2388222721737676E-2</v>
      </c>
      <c r="I17" s="686">
        <v>4.3729053683828143</v>
      </c>
    </row>
    <row r="18" spans="1:9" s="649" customFormat="1" ht="12.6" customHeight="1">
      <c r="A18" s="665" t="s">
        <v>397</v>
      </c>
      <c r="B18" s="684">
        <v>735.28650135227747</v>
      </c>
      <c r="C18" s="684">
        <v>755.87238841429553</v>
      </c>
      <c r="D18" s="684">
        <v>777.49689118014828</v>
      </c>
      <c r="E18" s="685">
        <v>821.06722445396201</v>
      </c>
      <c r="F18" s="686">
        <v>2.7997096402773907</v>
      </c>
      <c r="G18" s="686">
        <v>2.8608668734702225</v>
      </c>
      <c r="H18" s="686">
        <v>5.6039237928886276</v>
      </c>
      <c r="I18" s="686">
        <v>11.666299183233177</v>
      </c>
    </row>
    <row r="19" spans="1:9" s="649" customFormat="1" ht="12" customHeight="1">
      <c r="A19" s="665" t="s">
        <v>398</v>
      </c>
      <c r="B19" s="684">
        <v>433.47445830532263</v>
      </c>
      <c r="C19" s="684">
        <v>432.11890981384897</v>
      </c>
      <c r="D19" s="684">
        <v>426.41031813325674</v>
      </c>
      <c r="E19" s="685">
        <v>436.41042407565055</v>
      </c>
      <c r="F19" s="686">
        <v>-0.31271703914763516</v>
      </c>
      <c r="G19" s="686">
        <v>-1.3210696294340416</v>
      </c>
      <c r="H19" s="686">
        <v>2.3451838562848053</v>
      </c>
      <c r="I19" s="686">
        <v>0.67730998080167037</v>
      </c>
    </row>
    <row r="20" spans="1:9" s="649" customFormat="1" ht="12.75">
      <c r="A20" s="664" t="s">
        <v>399</v>
      </c>
      <c r="B20" s="684">
        <v>3677.8237331911678</v>
      </c>
      <c r="C20" s="684">
        <v>3702.5473971128035</v>
      </c>
      <c r="D20" s="684">
        <v>3726.7330424975939</v>
      </c>
      <c r="E20" s="685">
        <v>3774.6357360936686</v>
      </c>
      <c r="F20" s="686">
        <v>0.67223623847202629</v>
      </c>
      <c r="G20" s="686">
        <v>0.65321636135299832</v>
      </c>
      <c r="H20" s="686">
        <v>1.2853803331180131</v>
      </c>
      <c r="I20" s="686">
        <v>2.6323176401523498</v>
      </c>
    </row>
    <row r="21" spans="1:9" s="649" customFormat="1" ht="15.75" customHeight="1">
      <c r="A21" s="696" t="s">
        <v>447</v>
      </c>
      <c r="B21" s="697">
        <v>429.91824752537758</v>
      </c>
      <c r="C21" s="697">
        <v>429.22513541363821</v>
      </c>
      <c r="D21" s="697">
        <v>431.95810561516288</v>
      </c>
      <c r="E21" s="697">
        <v>461.95471690462858</v>
      </c>
      <c r="F21" s="698">
        <v>-0.16121951457723452</v>
      </c>
      <c r="G21" s="698">
        <v>0.63672184502683904</v>
      </c>
      <c r="H21" s="698">
        <v>6.9443334664936405</v>
      </c>
      <c r="I21" s="698">
        <v>7.4517584595801374</v>
      </c>
    </row>
    <row r="22" spans="1:9" s="695" customFormat="1" ht="12" customHeight="1">
      <c r="B22" s="684"/>
      <c r="C22" s="684"/>
      <c r="D22" s="684"/>
      <c r="E22" s="684"/>
      <c r="F22" s="686"/>
      <c r="G22" s="686"/>
      <c r="H22" s="686"/>
      <c r="I22" s="686"/>
    </row>
    <row r="23" spans="1:9" ht="12.75">
      <c r="A23" s="628" t="s">
        <v>438</v>
      </c>
      <c r="B23" s="668"/>
      <c r="C23" s="668"/>
      <c r="D23" s="668"/>
      <c r="E23" s="668"/>
      <c r="F23" s="668"/>
      <c r="G23" s="668"/>
      <c r="H23" s="668"/>
      <c r="I23" s="668"/>
    </row>
    <row r="24" spans="1:9" ht="12.75">
      <c r="A24" s="628" t="s">
        <v>439</v>
      </c>
      <c r="B24" s="628"/>
      <c r="C24" s="628"/>
      <c r="D24" s="628"/>
      <c r="E24" s="628"/>
      <c r="F24" s="628"/>
      <c r="G24" s="628"/>
      <c r="H24" s="628"/>
      <c r="I24" s="628"/>
    </row>
    <row r="25" spans="1:9" ht="12.6" customHeight="1">
      <c r="A25" s="628"/>
    </row>
    <row r="26" spans="1:9" ht="12.6" customHeight="1">
      <c r="A26" s="642" t="s">
        <v>401</v>
      </c>
    </row>
    <row r="27" spans="1:9" ht="12.6" customHeight="1">
      <c r="A27" s="673" t="s">
        <v>403</v>
      </c>
      <c r="H27" s="673"/>
    </row>
    <row r="28" spans="1:9" ht="12.6" customHeight="1">
      <c r="A28" s="81" t="s">
        <v>206</v>
      </c>
      <c r="H28" s="675"/>
    </row>
    <row r="29" spans="1:9" ht="12.6" customHeight="1">
      <c r="A29" s="596"/>
      <c r="H29" s="675"/>
    </row>
    <row r="30" spans="1:9" ht="12.6" customHeight="1">
      <c r="A30" s="628" t="s">
        <v>402</v>
      </c>
      <c r="H30" s="673"/>
    </row>
    <row r="31" spans="1:9" ht="12.6" customHeight="1">
      <c r="A31" s="642" t="s">
        <v>404</v>
      </c>
    </row>
    <row r="32" spans="1:9" ht="12.6" customHeight="1">
      <c r="A32" s="596"/>
    </row>
  </sheetData>
  <hyperlinks>
    <hyperlink ref="A26" r:id="rId1"/>
    <hyperlink ref="A31" r:id="rId2"/>
  </hyperlinks>
  <pageMargins left="0.7" right="0.7" top="0.75" bottom="0.75" header="0.3" footer="0.3"/>
  <pageSetup paperSize="9" scale="73" orientation="landscape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>
      <selection activeCell="B7" sqref="B7"/>
    </sheetView>
  </sheetViews>
  <sheetFormatPr baseColWidth="10" defaultColWidth="11.42578125" defaultRowHeight="12.6" customHeight="1"/>
  <cols>
    <col min="1" max="1" width="35.85546875" style="646" customWidth="1"/>
    <col min="2" max="3" width="14.28515625" style="646" customWidth="1"/>
    <col min="4" max="5" width="13.5703125" style="646" customWidth="1"/>
    <col min="6" max="9" width="10.7109375" style="646" customWidth="1"/>
    <col min="10" max="10" width="8.28515625" style="646" customWidth="1"/>
    <col min="11" max="16384" width="11.42578125" style="646"/>
  </cols>
  <sheetData>
    <row r="1" spans="1:11" ht="12.6" customHeight="1">
      <c r="A1" s="551" t="s">
        <v>429</v>
      </c>
      <c r="B1" s="763"/>
      <c r="C1" s="645"/>
      <c r="D1" s="645"/>
      <c r="E1" s="645"/>
      <c r="F1" s="645"/>
      <c r="G1" s="645"/>
      <c r="H1" s="645"/>
      <c r="I1" s="645" t="s">
        <v>430</v>
      </c>
    </row>
    <row r="2" spans="1:11" ht="12.6" customHeight="1">
      <c r="A2" s="650"/>
      <c r="B2" s="669"/>
      <c r="C2" s="675"/>
      <c r="D2" s="675"/>
      <c r="E2" s="675"/>
      <c r="F2" s="675"/>
      <c r="G2" s="675"/>
      <c r="H2" s="675"/>
      <c r="I2" s="675"/>
    </row>
    <row r="3" spans="1:11" ht="12.6" customHeight="1">
      <c r="A3" s="680"/>
      <c r="B3" s="653"/>
      <c r="C3" s="653"/>
      <c r="D3" s="653"/>
      <c r="E3" s="653"/>
      <c r="F3" s="653"/>
      <c r="G3" s="653"/>
      <c r="H3" s="653"/>
      <c r="I3" s="653"/>
    </row>
    <row r="4" spans="1:11" ht="12.6" customHeight="1">
      <c r="A4" s="667"/>
      <c r="B4" s="657">
        <v>2015</v>
      </c>
      <c r="C4" s="657" t="s">
        <v>440</v>
      </c>
      <c r="D4" s="657" t="s">
        <v>441</v>
      </c>
      <c r="E4" s="657" t="s">
        <v>442</v>
      </c>
      <c r="F4" s="658" t="s">
        <v>155</v>
      </c>
      <c r="G4" s="659" t="s">
        <v>384</v>
      </c>
      <c r="H4" s="658" t="s">
        <v>385</v>
      </c>
      <c r="I4" s="660" t="s">
        <v>386</v>
      </c>
    </row>
    <row r="5" spans="1:11" ht="12.6" customHeight="1">
      <c r="A5" s="667"/>
      <c r="B5" s="661"/>
      <c r="C5" s="661"/>
      <c r="D5" s="661"/>
      <c r="E5" s="661"/>
      <c r="F5" s="661"/>
      <c r="G5" s="661"/>
      <c r="H5" s="661"/>
      <c r="I5" s="661"/>
    </row>
    <row r="6" spans="1:11" ht="28.5" customHeight="1">
      <c r="A6" s="667"/>
      <c r="B6" s="706" t="s">
        <v>387</v>
      </c>
      <c r="C6" s="706" t="s">
        <v>387</v>
      </c>
      <c r="D6" s="706" t="s">
        <v>387</v>
      </c>
      <c r="E6" s="706" t="s">
        <v>387</v>
      </c>
      <c r="F6" s="706" t="s">
        <v>388</v>
      </c>
      <c r="G6" s="706" t="s">
        <v>388</v>
      </c>
      <c r="H6" s="706" t="s">
        <v>388</v>
      </c>
      <c r="I6" s="706" t="s">
        <v>388</v>
      </c>
    </row>
    <row r="7" spans="1:11" ht="12.75">
      <c r="A7" s="699" t="s">
        <v>21</v>
      </c>
      <c r="B7" s="703">
        <v>43273.309812061765</v>
      </c>
      <c r="C7" s="704">
        <v>44351.314895115676</v>
      </c>
      <c r="D7" s="704">
        <v>45348.216340857478</v>
      </c>
      <c r="E7" s="704">
        <v>47197.955305299809</v>
      </c>
      <c r="F7" s="705">
        <v>2.4911546811088483</v>
      </c>
      <c r="G7" s="705">
        <v>2.2477381969380765</v>
      </c>
      <c r="H7" s="705">
        <v>4.0789674075356475</v>
      </c>
      <c r="I7" s="705">
        <v>9.0694368197925765</v>
      </c>
    </row>
    <row r="8" spans="1:11" ht="12" customHeight="1">
      <c r="A8" s="693" t="s">
        <v>446</v>
      </c>
      <c r="B8" s="691">
        <v>33707.756126200205</v>
      </c>
      <c r="C8" s="691">
        <v>34440.950230937524</v>
      </c>
      <c r="D8" s="691">
        <v>35374.750219940688</v>
      </c>
      <c r="E8" s="691">
        <v>36531.898438778786</v>
      </c>
      <c r="F8" s="692">
        <v>2.1751495471614168</v>
      </c>
      <c r="G8" s="692">
        <v>2.7113072744559554</v>
      </c>
      <c r="H8" s="692">
        <v>3.2711134683456091</v>
      </c>
      <c r="I8" s="692">
        <v>8.378315963854515</v>
      </c>
    </row>
    <row r="9" spans="1:11" ht="13.5" customHeight="1">
      <c r="A9" s="676" t="s">
        <v>389</v>
      </c>
      <c r="B9" s="684">
        <v>28031.247127440893</v>
      </c>
      <c r="C9" s="684">
        <v>28751.390965326598</v>
      </c>
      <c r="D9" s="684">
        <v>29655.1205865597</v>
      </c>
      <c r="E9" s="684">
        <v>30743.846506241935</v>
      </c>
      <c r="F9" s="686">
        <v>2.5690752702213113</v>
      </c>
      <c r="G9" s="686">
        <v>3.1432553031015984</v>
      </c>
      <c r="H9" s="686">
        <v>3.6712914941767822</v>
      </c>
      <c r="I9" s="686">
        <v>9.6770556317687753</v>
      </c>
    </row>
    <row r="10" spans="1:11" ht="12.6" customHeight="1">
      <c r="A10" s="681" t="s">
        <v>390</v>
      </c>
      <c r="B10" s="684">
        <v>7197.891270256775</v>
      </c>
      <c r="C10" s="684">
        <v>7180.1758496983703</v>
      </c>
      <c r="D10" s="684">
        <v>7407.0518041333089</v>
      </c>
      <c r="E10" s="685">
        <v>7633.8797492059439</v>
      </c>
      <c r="F10" s="686">
        <v>-0.2461195910475702</v>
      </c>
      <c r="G10" s="686">
        <v>3.1597548470135224</v>
      </c>
      <c r="H10" s="686">
        <v>3.0623242697730242</v>
      </c>
      <c r="I10" s="686">
        <v>6.0571695595176109</v>
      </c>
    </row>
    <row r="11" spans="1:11" ht="12.6" customHeight="1">
      <c r="A11" s="682" t="s">
        <v>391</v>
      </c>
      <c r="B11" s="684">
        <v>4512.1946254459917</v>
      </c>
      <c r="C11" s="684">
        <v>4488.2618250507148</v>
      </c>
      <c r="D11" s="684">
        <v>4625.5230546781568</v>
      </c>
      <c r="E11" s="684">
        <v>4786.5908915951732</v>
      </c>
      <c r="F11" s="686">
        <v>-0.53040266171832839</v>
      </c>
      <c r="G11" s="686">
        <v>3.0582268810908988</v>
      </c>
      <c r="H11" s="686">
        <v>3.4821540183248199</v>
      </c>
      <c r="I11" s="686">
        <v>6.0812152162443507</v>
      </c>
      <c r="K11" s="649"/>
    </row>
    <row r="12" spans="1:11" ht="12.6" customHeight="1">
      <c r="A12" s="681" t="s">
        <v>392</v>
      </c>
      <c r="B12" s="684">
        <v>6016.406688245097</v>
      </c>
      <c r="C12" s="684">
        <v>6192.875819590171</v>
      </c>
      <c r="D12" s="684">
        <v>6248.2572196852943</v>
      </c>
      <c r="E12" s="685">
        <v>6299.8984183866314</v>
      </c>
      <c r="F12" s="686">
        <v>2.9331316928734346</v>
      </c>
      <c r="G12" s="686">
        <v>0.89427596658620478</v>
      </c>
      <c r="H12" s="686">
        <v>0.82648964160182414</v>
      </c>
      <c r="I12" s="686">
        <v>4.7119775113511322</v>
      </c>
      <c r="K12" s="649"/>
    </row>
    <row r="13" spans="1:11" ht="12.6" customHeight="1">
      <c r="A13" s="681" t="s">
        <v>393</v>
      </c>
      <c r="B13" s="684">
        <v>10716.257974850318</v>
      </c>
      <c r="C13" s="684">
        <v>10930.826710485082</v>
      </c>
      <c r="D13" s="684">
        <v>11464.87065292332</v>
      </c>
      <c r="E13" s="685">
        <v>12164.591863223795</v>
      </c>
      <c r="F13" s="686">
        <v>2.0022729588848054</v>
      </c>
      <c r="G13" s="686">
        <v>4.8856683632718472</v>
      </c>
      <c r="H13" s="686">
        <v>6.1031757922367795</v>
      </c>
      <c r="I13" s="686">
        <v>13.515295094355992</v>
      </c>
    </row>
    <row r="14" spans="1:11" ht="23.25">
      <c r="A14" s="682" t="s">
        <v>394</v>
      </c>
      <c r="B14" s="684">
        <v>1091.8562400000001</v>
      </c>
      <c r="C14" s="684">
        <v>1051.5787199999997</v>
      </c>
      <c r="D14" s="684">
        <v>1117.97172</v>
      </c>
      <c r="E14" s="684">
        <v>1143.3551787594879</v>
      </c>
      <c r="F14" s="686">
        <v>-3.6889032204459737</v>
      </c>
      <c r="G14" s="686">
        <v>6.3136500137621914</v>
      </c>
      <c r="H14" s="686">
        <v>2.2704920263535731</v>
      </c>
      <c r="I14" s="686">
        <v>4.7166409709292711</v>
      </c>
    </row>
    <row r="15" spans="1:11" ht="12.6" customHeight="1">
      <c r="A15" s="682" t="s">
        <v>395</v>
      </c>
      <c r="B15" s="684">
        <v>5960.3442869823666</v>
      </c>
      <c r="C15" s="684">
        <v>6169.5728979137539</v>
      </c>
      <c r="D15" s="684">
        <v>6492.6392515835441</v>
      </c>
      <c r="E15" s="684">
        <v>7040.3157479670872</v>
      </c>
      <c r="F15" s="686">
        <v>3.5103443837690893</v>
      </c>
      <c r="G15" s="686">
        <v>5.2364460071301755</v>
      </c>
      <c r="H15" s="686">
        <v>8.4353446289190579</v>
      </c>
      <c r="I15" s="686">
        <v>18.119279843337608</v>
      </c>
    </row>
    <row r="16" spans="1:11" ht="23.25">
      <c r="A16" s="665" t="s">
        <v>445</v>
      </c>
      <c r="B16" s="684">
        <v>1529.3843839244416</v>
      </c>
      <c r="C16" s="684">
        <v>1827.6143387897077</v>
      </c>
      <c r="D16" s="684">
        <v>1865.9942399042914</v>
      </c>
      <c r="E16" s="685">
        <v>1928.3502966785686</v>
      </c>
      <c r="F16" s="686">
        <v>19.5</v>
      </c>
      <c r="G16" s="686">
        <v>2.0999999999999868</v>
      </c>
      <c r="H16" s="686">
        <v>3.3417068199243505</v>
      </c>
      <c r="I16" s="686">
        <v>26.086699782455586</v>
      </c>
      <c r="K16" s="651"/>
    </row>
    <row r="17" spans="1:10" ht="12.6" customHeight="1">
      <c r="A17" s="681" t="s">
        <v>396</v>
      </c>
      <c r="B17" s="684">
        <v>418.41886305071432</v>
      </c>
      <c r="C17" s="684">
        <v>427.81134842078461</v>
      </c>
      <c r="D17" s="684">
        <v>436.53491437355314</v>
      </c>
      <c r="E17" s="685">
        <v>440.76767375875363</v>
      </c>
      <c r="F17" s="686">
        <v>2.2447566779349231</v>
      </c>
      <c r="G17" s="686">
        <v>2.0391151345027532</v>
      </c>
      <c r="H17" s="686">
        <v>0.96962676886330879</v>
      </c>
      <c r="I17" s="686">
        <v>5.3412531512305481</v>
      </c>
    </row>
    <row r="18" spans="1:10" ht="12.6" customHeight="1">
      <c r="A18" s="681" t="s">
        <v>397</v>
      </c>
      <c r="B18" s="684">
        <v>1517.4772875833955</v>
      </c>
      <c r="C18" s="684">
        <v>1558.4665799258821</v>
      </c>
      <c r="D18" s="684">
        <v>1607.6210867123466</v>
      </c>
      <c r="E18" s="685">
        <v>1636.6162589136159</v>
      </c>
      <c r="F18" s="686">
        <v>2.7011470074628017</v>
      </c>
      <c r="G18" s="686">
        <v>3.1540302127493924</v>
      </c>
      <c r="H18" s="686">
        <v>1.8036073575375666</v>
      </c>
      <c r="I18" s="686">
        <v>7.851120560753226</v>
      </c>
    </row>
    <row r="19" spans="1:10" ht="12.6" customHeight="1">
      <c r="A19" s="681" t="s">
        <v>398</v>
      </c>
      <c r="B19" s="684">
        <v>635.41065953015141</v>
      </c>
      <c r="C19" s="684">
        <v>633.6203184165995</v>
      </c>
      <c r="D19" s="684">
        <v>624.79066882758491</v>
      </c>
      <c r="E19" s="685">
        <v>639.74224607462293</v>
      </c>
      <c r="F19" s="686">
        <v>-0.28176126520693795</v>
      </c>
      <c r="G19" s="686">
        <v>-1.3935237448003017</v>
      </c>
      <c r="H19" s="686">
        <v>2.3930538647599429</v>
      </c>
      <c r="I19" s="686">
        <v>0.68169875331875485</v>
      </c>
    </row>
    <row r="20" spans="1:10" ht="12.6" customHeight="1">
      <c r="A20" s="676" t="s">
        <v>399</v>
      </c>
      <c r="B20" s="684">
        <v>5676.5089987593146</v>
      </c>
      <c r="C20" s="684">
        <v>5689.5592656109275</v>
      </c>
      <c r="D20" s="684">
        <v>5719.629633380986</v>
      </c>
      <c r="E20" s="685">
        <v>5788.0519325368496</v>
      </c>
      <c r="F20" s="686">
        <v>0.22989951842699732</v>
      </c>
      <c r="G20" s="686">
        <v>0.52851840303010966</v>
      </c>
      <c r="H20" s="686">
        <v>1.1962714990588965</v>
      </c>
      <c r="I20" s="686">
        <v>1.9649917546491036</v>
      </c>
    </row>
    <row r="21" spans="1:10" ht="14.25" customHeight="1">
      <c r="A21" s="696" t="s">
        <v>447</v>
      </c>
      <c r="B21" s="697">
        <v>9565.5536858615596</v>
      </c>
      <c r="C21" s="697">
        <v>9910.3646641781506</v>
      </c>
      <c r="D21" s="697">
        <v>9973.4661209167898</v>
      </c>
      <c r="E21" s="697">
        <v>10666.056866521023</v>
      </c>
      <c r="F21" s="698">
        <v>3.6047153112134169</v>
      </c>
      <c r="G21" s="698">
        <v>0.63672184502680018</v>
      </c>
      <c r="H21" s="698">
        <v>6.9443334664936751</v>
      </c>
      <c r="I21" s="698">
        <v>11.504856036572882</v>
      </c>
    </row>
    <row r="22" spans="1:10" s="670" customFormat="1" ht="14.25" customHeight="1">
      <c r="A22" s="694"/>
      <c r="B22" s="684"/>
      <c r="C22" s="684"/>
      <c r="D22" s="684"/>
      <c r="E22" s="684"/>
      <c r="F22" s="686"/>
      <c r="G22" s="686"/>
      <c r="H22" s="686"/>
      <c r="I22" s="686"/>
    </row>
    <row r="23" spans="1:10" s="649" customFormat="1" ht="15.75" customHeight="1">
      <c r="A23" s="673" t="s">
        <v>438</v>
      </c>
      <c r="B23" s="673"/>
      <c r="C23" s="673"/>
      <c r="D23" s="673"/>
      <c r="E23" s="673"/>
      <c r="F23" s="673"/>
      <c r="G23" s="673"/>
      <c r="H23" s="683"/>
      <c r="I23" s="675"/>
      <c r="J23" s="646"/>
    </row>
    <row r="24" spans="1:10" ht="12.75">
      <c r="A24" s="673" t="s">
        <v>439</v>
      </c>
      <c r="B24" s="673"/>
      <c r="C24" s="673"/>
      <c r="D24" s="673"/>
      <c r="E24" s="673"/>
      <c r="F24" s="673"/>
      <c r="G24" s="673"/>
      <c r="H24" s="673"/>
      <c r="I24" s="673"/>
    </row>
    <row r="25" spans="1:10" s="670" customFormat="1" ht="12.75">
      <c r="A25" s="673"/>
      <c r="B25" s="673"/>
      <c r="C25" s="673"/>
      <c r="D25" s="673"/>
      <c r="E25" s="673"/>
      <c r="F25" s="673"/>
      <c r="G25" s="673"/>
      <c r="H25" s="673"/>
      <c r="I25" s="673"/>
    </row>
    <row r="26" spans="1:10" ht="12.75">
      <c r="A26" s="642" t="s">
        <v>401</v>
      </c>
      <c r="B26" s="673"/>
      <c r="C26" s="673"/>
      <c r="D26" s="673"/>
      <c r="E26" s="673"/>
      <c r="F26" s="673"/>
      <c r="G26" s="673"/>
      <c r="H26" s="673"/>
      <c r="I26" s="673"/>
    </row>
    <row r="27" spans="1:10" ht="12.75">
      <c r="A27" s="673" t="s">
        <v>403</v>
      </c>
      <c r="B27" s="673"/>
      <c r="C27" s="673"/>
      <c r="D27" s="673"/>
      <c r="E27" s="673"/>
      <c r="F27" s="673"/>
      <c r="G27" s="673"/>
      <c r="H27" s="673"/>
      <c r="I27" s="673"/>
    </row>
    <row r="28" spans="1:10" s="672" customFormat="1" ht="12.75">
      <c r="A28" s="81" t="s">
        <v>206</v>
      </c>
      <c r="B28" s="675"/>
      <c r="C28" s="675"/>
      <c r="D28" s="675"/>
      <c r="E28" s="675"/>
      <c r="F28" s="675"/>
      <c r="G28" s="675"/>
      <c r="H28" s="675"/>
      <c r="I28" s="675"/>
    </row>
    <row r="29" spans="1:10" ht="12.75" customHeight="1">
      <c r="B29" s="673"/>
      <c r="C29" s="673"/>
      <c r="D29" s="673"/>
      <c r="E29" s="673"/>
      <c r="F29" s="673"/>
      <c r="G29" s="673"/>
      <c r="H29" s="673"/>
      <c r="I29" s="673"/>
    </row>
    <row r="30" spans="1:10" ht="12.6" customHeight="1">
      <c r="A30" s="673" t="s">
        <v>402</v>
      </c>
      <c r="B30" s="673"/>
      <c r="C30" s="673"/>
      <c r="D30" s="673"/>
      <c r="E30" s="673"/>
      <c r="F30" s="673"/>
      <c r="G30" s="673"/>
      <c r="H30" s="673"/>
      <c r="I30" s="673"/>
    </row>
    <row r="31" spans="1:10" ht="12.6" customHeight="1">
      <c r="A31" s="642" t="s">
        <v>404</v>
      </c>
    </row>
  </sheetData>
  <hyperlinks>
    <hyperlink ref="A26" r:id="rId1"/>
    <hyperlink ref="A31" r:id="rId2"/>
  </hyperlinks>
  <pageMargins left="0.7" right="0.7" top="0.75" bottom="0.75" header="0.3" footer="0.3"/>
  <pageSetup paperSize="9"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workbookViewId="0">
      <selection activeCell="B7" sqref="B7"/>
    </sheetView>
  </sheetViews>
  <sheetFormatPr baseColWidth="10" defaultColWidth="11.42578125" defaultRowHeight="12.6" customHeight="1"/>
  <cols>
    <col min="1" max="1" width="32" style="646" customWidth="1"/>
    <col min="2" max="3" width="14.28515625" style="644" customWidth="1"/>
    <col min="4" max="5" width="14.42578125" style="644" customWidth="1"/>
    <col min="6" max="9" width="10.7109375" style="644" customWidth="1"/>
    <col min="10" max="10" width="8.28515625" style="646" customWidth="1"/>
    <col min="11" max="16384" width="11.42578125" style="646"/>
  </cols>
  <sheetData>
    <row r="1" spans="1:10" ht="12.6" customHeight="1">
      <c r="A1" s="671" t="s">
        <v>431</v>
      </c>
      <c r="B1" s="763"/>
      <c r="C1" s="645"/>
      <c r="D1" s="645"/>
      <c r="E1" s="645"/>
      <c r="F1" s="645"/>
      <c r="G1" s="645"/>
      <c r="H1" s="645"/>
      <c r="I1" s="645" t="s">
        <v>432</v>
      </c>
    </row>
    <row r="2" spans="1:10" ht="12.6" customHeight="1">
      <c r="A2" s="647"/>
      <c r="B2" s="669"/>
      <c r="C2" s="675"/>
      <c r="D2" s="675"/>
      <c r="E2" s="675"/>
      <c r="F2" s="675"/>
      <c r="G2" s="675"/>
      <c r="H2" s="675"/>
      <c r="I2" s="675"/>
    </row>
    <row r="3" spans="1:10" ht="12.6" customHeight="1">
      <c r="A3" s="674"/>
      <c r="B3" s="653"/>
      <c r="C3" s="653"/>
      <c r="D3" s="653"/>
      <c r="E3" s="653"/>
      <c r="F3" s="654"/>
      <c r="G3" s="655"/>
      <c r="H3" s="654"/>
      <c r="I3" s="653"/>
    </row>
    <row r="4" spans="1:10" ht="12.6" customHeight="1">
      <c r="A4" s="656"/>
      <c r="B4" s="657">
        <v>2015</v>
      </c>
      <c r="C4" s="657" t="s">
        <v>440</v>
      </c>
      <c r="D4" s="657" t="s">
        <v>441</v>
      </c>
      <c r="E4" s="657" t="s">
        <v>442</v>
      </c>
      <c r="F4" s="658" t="s">
        <v>155</v>
      </c>
      <c r="G4" s="659" t="s">
        <v>384</v>
      </c>
      <c r="H4" s="658" t="s">
        <v>385</v>
      </c>
      <c r="I4" s="660" t="s">
        <v>386</v>
      </c>
    </row>
    <row r="5" spans="1:10" ht="12.6" customHeight="1">
      <c r="A5" s="656"/>
      <c r="B5" s="661"/>
      <c r="C5" s="661"/>
      <c r="D5" s="661"/>
      <c r="E5" s="661"/>
      <c r="F5" s="661"/>
      <c r="G5" s="661"/>
      <c r="H5" s="661"/>
      <c r="I5" s="661"/>
    </row>
    <row r="6" spans="1:10" ht="25.5" customHeight="1">
      <c r="A6" s="656"/>
      <c r="B6" s="662" t="s">
        <v>400</v>
      </c>
      <c r="C6" s="662" t="s">
        <v>400</v>
      </c>
      <c r="D6" s="662" t="s">
        <v>400</v>
      </c>
      <c r="E6" s="662" t="s">
        <v>400</v>
      </c>
      <c r="F6" s="662" t="s">
        <v>388</v>
      </c>
      <c r="G6" s="662" t="s">
        <v>388</v>
      </c>
      <c r="H6" s="662" t="s">
        <v>388</v>
      </c>
      <c r="I6" s="662" t="s">
        <v>388</v>
      </c>
    </row>
    <row r="7" spans="1:10" ht="12.6" customHeight="1">
      <c r="A7" s="699" t="s">
        <v>21</v>
      </c>
      <c r="B7" s="700">
        <v>173534.35833042886</v>
      </c>
      <c r="C7" s="701">
        <v>175435.88977364212</v>
      </c>
      <c r="D7" s="701">
        <v>177033.82516253964</v>
      </c>
      <c r="E7" s="701">
        <v>181699.15574387118</v>
      </c>
      <c r="F7" s="702">
        <v>1.0957665453157794</v>
      </c>
      <c r="G7" s="702">
        <v>0.91083722433265013</v>
      </c>
      <c r="H7" s="702">
        <v>2.6352763812498292</v>
      </c>
      <c r="I7" s="702">
        <v>4.7050033733928576</v>
      </c>
    </row>
    <row r="8" spans="1:10" ht="12.6" customHeight="1">
      <c r="A8" s="693" t="s">
        <v>446</v>
      </c>
      <c r="B8" s="691">
        <v>172128.62914652744</v>
      </c>
      <c r="C8" s="691">
        <v>174030.29262830166</v>
      </c>
      <c r="D8" s="691">
        <v>175640.28913300746</v>
      </c>
      <c r="E8" s="691">
        <v>180334.11772346657</v>
      </c>
      <c r="F8" s="692">
        <v>1.1047920913582532</v>
      </c>
      <c r="G8" s="692">
        <v>0.92512428749658149</v>
      </c>
      <c r="H8" s="692">
        <v>2.6724099656341371</v>
      </c>
      <c r="I8" s="692">
        <v>4.7670678710594272</v>
      </c>
    </row>
    <row r="9" spans="1:10" ht="15" customHeight="1">
      <c r="A9" s="664" t="s">
        <v>389</v>
      </c>
      <c r="B9" s="684">
        <v>138606.19043723424</v>
      </c>
      <c r="C9" s="684">
        <v>140315.2783699857</v>
      </c>
      <c r="D9" s="684">
        <v>141696.81491870387</v>
      </c>
      <c r="E9" s="684">
        <v>146018.54004680962</v>
      </c>
      <c r="F9" s="687">
        <v>1.2330531034437486</v>
      </c>
      <c r="G9" s="687">
        <v>0.98459452510604173</v>
      </c>
      <c r="H9" s="687">
        <v>3.0499804322244417</v>
      </c>
      <c r="I9" s="687">
        <v>5.3477767379603192</v>
      </c>
    </row>
    <row r="10" spans="1:10" ht="12.6" customHeight="1">
      <c r="A10" s="665" t="s">
        <v>390</v>
      </c>
      <c r="B10" s="684">
        <v>34886.268059497408</v>
      </c>
      <c r="C10" s="684">
        <v>35232.548066462165</v>
      </c>
      <c r="D10" s="684">
        <v>35419.288079918508</v>
      </c>
      <c r="E10" s="685">
        <v>35780.254363574073</v>
      </c>
      <c r="F10" s="687">
        <v>0.99259687615249614</v>
      </c>
      <c r="G10" s="687">
        <v>0.53002131183950141</v>
      </c>
      <c r="H10" s="687">
        <v>1.0191234867315657</v>
      </c>
      <c r="I10" s="687">
        <v>2.56257362510659</v>
      </c>
    </row>
    <row r="11" spans="1:10" ht="12.6" customHeight="1">
      <c r="A11" s="666" t="s">
        <v>391</v>
      </c>
      <c r="B11" s="684">
        <v>31520.928059497404</v>
      </c>
      <c r="C11" s="684">
        <v>31928.608066462162</v>
      </c>
      <c r="D11" s="684">
        <v>32135.918079918509</v>
      </c>
      <c r="E11" s="684">
        <v>32464.442617520617</v>
      </c>
      <c r="F11" s="687">
        <v>1.2933629561770577</v>
      </c>
      <c r="G11" s="687">
        <v>0.64929236196207274</v>
      </c>
      <c r="H11" s="687">
        <v>1.0222970346921656</v>
      </c>
      <c r="I11" s="687">
        <v>2.9932956169383074</v>
      </c>
    </row>
    <row r="12" spans="1:10" ht="12.6" customHeight="1">
      <c r="A12" s="665" t="s">
        <v>392</v>
      </c>
      <c r="B12" s="684">
        <v>45799.934702987637</v>
      </c>
      <c r="C12" s="684">
        <v>46897.233438452255</v>
      </c>
      <c r="D12" s="684">
        <v>46356.444874498855</v>
      </c>
      <c r="E12" s="685">
        <v>48301.934322176843</v>
      </c>
      <c r="F12" s="687">
        <v>2.3958521831539681</v>
      </c>
      <c r="G12" s="687">
        <v>-1.1531353222853258</v>
      </c>
      <c r="H12" s="687">
        <v>4.1968046793601665</v>
      </c>
      <c r="I12" s="687">
        <v>5.4628890530404872</v>
      </c>
    </row>
    <row r="13" spans="1:10" ht="12.6" customHeight="1">
      <c r="A13" s="665" t="s">
        <v>393</v>
      </c>
      <c r="B13" s="684">
        <v>32347.87120904744</v>
      </c>
      <c r="C13" s="684">
        <v>33129.35942644436</v>
      </c>
      <c r="D13" s="684">
        <v>33887.674294142431</v>
      </c>
      <c r="E13" s="685">
        <v>35084.610296878564</v>
      </c>
      <c r="F13" s="687">
        <v>2.415887624711277</v>
      </c>
      <c r="G13" s="687">
        <v>2.2889511926172945</v>
      </c>
      <c r="H13" s="687">
        <v>3.5320688942735323</v>
      </c>
      <c r="I13" s="687">
        <v>8.4603375293075942</v>
      </c>
    </row>
    <row r="14" spans="1:10" ht="23.25">
      <c r="A14" s="666" t="s">
        <v>394</v>
      </c>
      <c r="B14" s="684">
        <v>5877.384662030564</v>
      </c>
      <c r="C14" s="684">
        <v>5668.9450904865389</v>
      </c>
      <c r="D14" s="684">
        <v>6413.1254815335533</v>
      </c>
      <c r="E14" s="684">
        <v>6460.7131223841334</v>
      </c>
      <c r="F14" s="687">
        <v>-3.5464680896351575</v>
      </c>
      <c r="G14" s="687">
        <v>13.127316972885783</v>
      </c>
      <c r="H14" s="687">
        <v>0.74203508082926195</v>
      </c>
      <c r="I14" s="687">
        <v>9.9249665267278289</v>
      </c>
    </row>
    <row r="15" spans="1:10" ht="12.6" customHeight="1">
      <c r="A15" s="666" t="s">
        <v>395</v>
      </c>
      <c r="B15" s="684">
        <v>8014.6743788996437</v>
      </c>
      <c r="C15" s="684">
        <v>8726.7056174054887</v>
      </c>
      <c r="D15" s="684">
        <v>8618.5991913001963</v>
      </c>
      <c r="E15" s="684">
        <v>9442.7191367203432</v>
      </c>
      <c r="F15" s="687">
        <v>8.8840944103782959</v>
      </c>
      <c r="G15" s="687">
        <v>-1.2387999646702119</v>
      </c>
      <c r="H15" s="687">
        <v>9.5621101193803284</v>
      </c>
      <c r="I15" s="687">
        <v>17.81787618945987</v>
      </c>
      <c r="J15" s="644"/>
    </row>
    <row r="16" spans="1:10" ht="23.25">
      <c r="A16" s="665" t="s">
        <v>445</v>
      </c>
      <c r="B16" s="684">
        <v>13725.672900400001</v>
      </c>
      <c r="C16" s="684">
        <v>13160.310000000001</v>
      </c>
      <c r="D16" s="684">
        <v>13647.71</v>
      </c>
      <c r="E16" s="685">
        <v>14087.16564830768</v>
      </c>
      <c r="F16" s="687">
        <v>-4.1190177305152282</v>
      </c>
      <c r="G16" s="687">
        <v>3.703560174494358</v>
      </c>
      <c r="H16" s="687">
        <v>3.2199955033311856</v>
      </c>
      <c r="I16" s="687">
        <v>2.6336978196321859</v>
      </c>
    </row>
    <row r="17" spans="1:9" ht="10.5" customHeight="1">
      <c r="A17" s="665" t="s">
        <v>396</v>
      </c>
      <c r="B17" s="684">
        <v>3683.3932670220511</v>
      </c>
      <c r="C17" s="684">
        <v>3670.1362853070932</v>
      </c>
      <c r="D17" s="684">
        <v>3895.8976659454775</v>
      </c>
      <c r="E17" s="685">
        <v>4038.0547363624637</v>
      </c>
      <c r="F17" s="687">
        <v>-0.35991219926608808</v>
      </c>
      <c r="G17" s="687">
        <v>6.1513078285999834</v>
      </c>
      <c r="H17" s="687">
        <v>3.648891285302458</v>
      </c>
      <c r="I17" s="687">
        <v>9.6286614985086736</v>
      </c>
    </row>
    <row r="18" spans="1:9" s="649" customFormat="1" ht="12.6" customHeight="1">
      <c r="A18" s="665" t="s">
        <v>397</v>
      </c>
      <c r="B18" s="684">
        <v>6066.2141366532796</v>
      </c>
      <c r="C18" s="684">
        <v>6180.6173059785751</v>
      </c>
      <c r="D18" s="684">
        <v>6470.6151922756153</v>
      </c>
      <c r="E18" s="685">
        <v>6701.5714402185122</v>
      </c>
      <c r="F18" s="687">
        <v>1.8859072025507517</v>
      </c>
      <c r="G18" s="687">
        <v>4.6920537535388718</v>
      </c>
      <c r="H18" s="687">
        <v>3.5693089618218155</v>
      </c>
      <c r="I18" s="687">
        <v>10.47370384975823</v>
      </c>
    </row>
    <row r="19" spans="1:9" s="649" customFormat="1" ht="11.25" customHeight="1">
      <c r="A19" s="665" t="s">
        <v>398</v>
      </c>
      <c r="B19" s="684">
        <v>2096.8361616264142</v>
      </c>
      <c r="C19" s="684">
        <v>2045.0738473412152</v>
      </c>
      <c r="D19" s="684">
        <v>2019.1848119229801</v>
      </c>
      <c r="E19" s="685">
        <v>2024.9492392915097</v>
      </c>
      <c r="F19" s="687">
        <v>-2.4685912629935469</v>
      </c>
      <c r="G19" s="687">
        <v>-1.2659217881981766</v>
      </c>
      <c r="H19" s="687">
        <v>0.28548290054934977</v>
      </c>
      <c r="I19" s="687">
        <v>-3.428351897515225</v>
      </c>
    </row>
    <row r="20" spans="1:9" s="649" customFormat="1" ht="12.75">
      <c r="A20" s="664" t="s">
        <v>399</v>
      </c>
      <c r="B20" s="684">
        <v>33522.438709293216</v>
      </c>
      <c r="C20" s="684">
        <v>33715.014258315969</v>
      </c>
      <c r="D20" s="684">
        <v>33943.474214303613</v>
      </c>
      <c r="E20" s="685">
        <v>34315.57767665694</v>
      </c>
      <c r="F20" s="687">
        <v>0.57446759972556993</v>
      </c>
      <c r="G20" s="687">
        <v>0.67762081972513322</v>
      </c>
      <c r="H20" s="687">
        <v>1.0962444798786164</v>
      </c>
      <c r="I20" s="687">
        <v>2.3659942352101115</v>
      </c>
    </row>
    <row r="21" spans="1:9" s="649" customFormat="1" ht="12" customHeight="1">
      <c r="A21" s="696" t="s">
        <v>447</v>
      </c>
      <c r="B21" s="697">
        <v>1405.729183901434</v>
      </c>
      <c r="C21" s="697">
        <v>1405.5971453404736</v>
      </c>
      <c r="D21" s="697">
        <v>1393.5360295321705</v>
      </c>
      <c r="E21" s="697">
        <v>1365.0380204045994</v>
      </c>
      <c r="F21" s="698">
        <v>-9.3928875115167898E-3</v>
      </c>
      <c r="G21" s="698">
        <v>-0.85807771083524775</v>
      </c>
      <c r="H21" s="698">
        <v>-2.0450141599236749</v>
      </c>
      <c r="I21" s="698">
        <v>-2.8946659116730555</v>
      </c>
    </row>
    <row r="22" spans="1:9" s="649" customFormat="1" ht="12" customHeight="1">
      <c r="A22" s="694"/>
      <c r="B22" s="684"/>
      <c r="C22" s="684"/>
      <c r="D22" s="684"/>
      <c r="E22" s="684"/>
      <c r="F22" s="686"/>
      <c r="G22" s="686"/>
      <c r="H22" s="686"/>
      <c r="I22" s="686"/>
    </row>
    <row r="23" spans="1:9" s="670" customFormat="1" ht="12.75" customHeight="1">
      <c r="A23" s="673" t="s">
        <v>438</v>
      </c>
      <c r="B23" s="673"/>
      <c r="C23" s="673"/>
      <c r="D23" s="673"/>
      <c r="E23" s="673"/>
      <c r="F23" s="673"/>
      <c r="G23" s="673"/>
      <c r="H23" s="677"/>
      <c r="I23" s="675"/>
    </row>
    <row r="24" spans="1:9" s="644" customFormat="1" ht="12.75">
      <c r="A24" s="673" t="s">
        <v>439</v>
      </c>
      <c r="B24" s="673"/>
      <c r="C24" s="673"/>
      <c r="D24" s="673"/>
      <c r="E24" s="673"/>
      <c r="F24" s="673"/>
      <c r="G24" s="673"/>
      <c r="H24" s="667"/>
      <c r="I24" s="675"/>
    </row>
    <row r="25" spans="1:9" s="672" customFormat="1" ht="12.75">
      <c r="A25" s="673"/>
      <c r="B25" s="673"/>
      <c r="C25" s="673"/>
      <c r="D25" s="673"/>
      <c r="E25" s="673"/>
      <c r="F25" s="673"/>
      <c r="G25" s="673"/>
      <c r="H25" s="667"/>
      <c r="I25" s="675"/>
    </row>
    <row r="26" spans="1:9" s="644" customFormat="1" ht="12.75">
      <c r="A26" s="642" t="s">
        <v>401</v>
      </c>
      <c r="B26" s="673"/>
      <c r="C26" s="673"/>
      <c r="D26" s="673"/>
      <c r="E26" s="673"/>
      <c r="F26" s="673"/>
      <c r="G26" s="673"/>
      <c r="H26" s="667"/>
      <c r="I26" s="675"/>
    </row>
    <row r="27" spans="1:9" s="644" customFormat="1" ht="12.75">
      <c r="A27" s="673" t="s">
        <v>403</v>
      </c>
      <c r="B27" s="663"/>
      <c r="C27" s="667"/>
      <c r="D27" s="667"/>
      <c r="E27" s="667"/>
      <c r="F27" s="667"/>
      <c r="G27" s="667"/>
      <c r="H27" s="667"/>
      <c r="I27" s="675"/>
    </row>
    <row r="28" spans="1:9" s="644" customFormat="1" ht="16.5" customHeight="1">
      <c r="A28" s="81" t="s">
        <v>206</v>
      </c>
      <c r="B28" s="675"/>
      <c r="C28" s="675"/>
      <c r="D28" s="675"/>
      <c r="E28" s="675"/>
      <c r="F28" s="675"/>
      <c r="G28" s="675"/>
      <c r="H28" s="675"/>
      <c r="I28" s="675"/>
    </row>
    <row r="29" spans="1:9" s="644" customFormat="1" ht="14.25" customHeight="1">
      <c r="B29" s="678"/>
      <c r="C29" s="679"/>
      <c r="D29" s="675"/>
      <c r="E29" s="675"/>
      <c r="F29" s="675"/>
      <c r="G29" s="675"/>
      <c r="H29" s="675"/>
      <c r="I29" s="675"/>
    </row>
    <row r="30" spans="1:9" s="644" customFormat="1" ht="12.6" customHeight="1">
      <c r="A30" s="673" t="s">
        <v>402</v>
      </c>
      <c r="B30" s="675"/>
      <c r="C30" s="675"/>
      <c r="D30" s="675"/>
      <c r="E30" s="675"/>
      <c r="F30" s="675"/>
      <c r="G30" s="675"/>
      <c r="H30" s="675"/>
      <c r="I30" s="675"/>
    </row>
    <row r="31" spans="1:9" s="644" customFormat="1" ht="12.6" customHeight="1">
      <c r="A31" s="642" t="s">
        <v>404</v>
      </c>
    </row>
    <row r="32" spans="1:9" s="644" customFormat="1" ht="12.6" customHeight="1">
      <c r="A32" s="646"/>
    </row>
  </sheetData>
  <hyperlinks>
    <hyperlink ref="A26" r:id="rId1"/>
    <hyperlink ref="A31" r:id="rId2"/>
  </hyperlinks>
  <pageMargins left="0.7" right="0.7" top="0.75" bottom="0.75" header="0.3" footer="0.3"/>
  <pageSetup paperSize="9" orientation="portrait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workbookViewId="0">
      <selection activeCell="B4" sqref="B4"/>
    </sheetView>
  </sheetViews>
  <sheetFormatPr baseColWidth="10" defaultColWidth="11.42578125" defaultRowHeight="12.75"/>
  <cols>
    <col min="1" max="1" width="27" style="5" customWidth="1"/>
    <col min="2" max="16384" width="11.42578125" style="5"/>
  </cols>
  <sheetData>
    <row r="1" spans="1:12" s="111" customFormat="1" ht="12">
      <c r="A1" s="111" t="s">
        <v>237</v>
      </c>
      <c r="K1" s="320" t="s">
        <v>238</v>
      </c>
    </row>
    <row r="2" spans="1:12" s="78" customFormat="1" ht="12"/>
    <row r="3" spans="1:12" s="3" customFormat="1" ht="11.25">
      <c r="A3" s="319"/>
      <c r="B3" s="318">
        <v>2009</v>
      </c>
      <c r="C3" s="317">
        <v>2010</v>
      </c>
      <c r="D3" s="317">
        <v>2011</v>
      </c>
      <c r="E3" s="317">
        <v>2012</v>
      </c>
      <c r="F3" s="317">
        <v>2013</v>
      </c>
      <c r="G3" s="317">
        <v>2014</v>
      </c>
      <c r="H3" s="317">
        <v>2015</v>
      </c>
      <c r="I3" s="317">
        <v>2016</v>
      </c>
      <c r="J3" s="317">
        <v>2017</v>
      </c>
      <c r="K3" s="317">
        <v>2018</v>
      </c>
    </row>
    <row r="4" spans="1:12" s="3" customFormat="1" ht="11.25">
      <c r="A4" s="6" t="s">
        <v>1</v>
      </c>
      <c r="B4" s="535">
        <v>-2.2000000000000002</v>
      </c>
      <c r="C4" s="535">
        <v>3</v>
      </c>
      <c r="D4" s="535">
        <v>1.7</v>
      </c>
      <c r="E4" s="535">
        <v>1</v>
      </c>
      <c r="F4" s="535">
        <v>1.9</v>
      </c>
      <c r="G4" s="535">
        <v>2.4</v>
      </c>
      <c r="H4" s="535">
        <v>1.3</v>
      </c>
      <c r="I4" s="535">
        <v>1.7</v>
      </c>
      <c r="J4" s="535">
        <v>1.8</v>
      </c>
      <c r="K4" s="535">
        <v>2.8</v>
      </c>
      <c r="L4" s="161"/>
    </row>
    <row r="5" spans="1:12" s="3" customFormat="1" ht="11.25">
      <c r="A5" s="6" t="s">
        <v>99</v>
      </c>
      <c r="B5" s="535">
        <v>-4.3</v>
      </c>
      <c r="C5" s="535">
        <v>2.2000000000000002</v>
      </c>
      <c r="D5" s="535">
        <v>1.8</v>
      </c>
      <c r="E5" s="535">
        <v>-0.4</v>
      </c>
      <c r="F5" s="535">
        <v>0.3</v>
      </c>
      <c r="G5" s="535">
        <v>1.7</v>
      </c>
      <c r="H5" s="535">
        <v>2.2999999999999998</v>
      </c>
      <c r="I5" s="535">
        <v>2</v>
      </c>
      <c r="J5" s="535">
        <v>2.6</v>
      </c>
      <c r="K5" s="535">
        <v>2</v>
      </c>
      <c r="L5" s="161"/>
    </row>
    <row r="6" spans="1:12" s="3" customFormat="1" ht="11.25">
      <c r="A6" s="134" t="s">
        <v>30</v>
      </c>
      <c r="B6" s="536">
        <v>-5.7</v>
      </c>
      <c r="C6" s="536">
        <v>4.2</v>
      </c>
      <c r="D6" s="536">
        <v>3.9</v>
      </c>
      <c r="E6" s="536">
        <v>0.4</v>
      </c>
      <c r="F6" s="536">
        <v>0.4</v>
      </c>
      <c r="G6" s="536">
        <v>2.2000000000000002</v>
      </c>
      <c r="H6" s="536">
        <v>1.7</v>
      </c>
      <c r="I6" s="536">
        <v>2.2000000000000002</v>
      </c>
      <c r="J6" s="536">
        <v>2.5</v>
      </c>
      <c r="K6" s="536">
        <v>1.5</v>
      </c>
      <c r="L6" s="161"/>
    </row>
    <row r="7" spans="1:12" s="3" customFormat="1" ht="11.25">
      <c r="A7" s="134" t="s">
        <v>32</v>
      </c>
      <c r="B7" s="535">
        <v>-2.9</v>
      </c>
      <c r="C7" s="535">
        <v>1.9</v>
      </c>
      <c r="D7" s="535">
        <v>2.2000000000000002</v>
      </c>
      <c r="E7" s="535">
        <v>0.3</v>
      </c>
      <c r="F7" s="535">
        <v>0.6</v>
      </c>
      <c r="G7" s="535">
        <v>1</v>
      </c>
      <c r="H7" s="535">
        <v>1.1000000000000001</v>
      </c>
      <c r="I7" s="535">
        <v>1.1000000000000001</v>
      </c>
      <c r="J7" s="140" t="s">
        <v>414</v>
      </c>
      <c r="K7" s="140" t="s">
        <v>415</v>
      </c>
      <c r="L7" s="96"/>
    </row>
    <row r="8" spans="1:12" s="3" customFormat="1" ht="11.25">
      <c r="A8" s="134" t="s">
        <v>33</v>
      </c>
      <c r="B8" s="535">
        <v>-5.3</v>
      </c>
      <c r="C8" s="535">
        <v>1.7</v>
      </c>
      <c r="D8" s="535">
        <v>0.7</v>
      </c>
      <c r="E8" s="535">
        <v>-3</v>
      </c>
      <c r="F8" s="535">
        <v>-1.8</v>
      </c>
      <c r="G8" s="535">
        <v>0</v>
      </c>
      <c r="H8" s="535">
        <v>0.8</v>
      </c>
      <c r="I8" s="535">
        <v>1.3</v>
      </c>
      <c r="J8" s="535">
        <v>1.7</v>
      </c>
      <c r="K8" s="535">
        <v>0.8</v>
      </c>
      <c r="L8" s="161"/>
    </row>
    <row r="9" spans="1:12" s="3" customFormat="1" ht="11.25">
      <c r="A9" s="316" t="s">
        <v>51</v>
      </c>
      <c r="B9" s="537">
        <v>-3.8</v>
      </c>
      <c r="C9" s="537">
        <v>1.8</v>
      </c>
      <c r="D9" s="537">
        <v>2.9</v>
      </c>
      <c r="E9" s="537">
        <v>0.7</v>
      </c>
      <c r="F9" s="537">
        <v>0</v>
      </c>
      <c r="G9" s="537">
        <v>0.7</v>
      </c>
      <c r="H9" s="537">
        <v>1</v>
      </c>
      <c r="I9" s="537">
        <v>2.1</v>
      </c>
      <c r="J9" s="538">
        <v>2.5</v>
      </c>
      <c r="K9" s="538">
        <v>2.4</v>
      </c>
      <c r="L9" s="161"/>
    </row>
    <row r="10" spans="1:12" s="3" customFormat="1" ht="11.25"/>
    <row r="11" spans="1:12" s="3" customFormat="1" ht="11.25">
      <c r="A11" s="374" t="s">
        <v>406</v>
      </c>
    </row>
    <row r="12" spans="1:12" s="3" customFormat="1" ht="11.25">
      <c r="A12" s="162" t="s">
        <v>241</v>
      </c>
    </row>
    <row r="13" spans="1:12" s="3" customFormat="1" ht="11.25">
      <c r="A13" s="81" t="s">
        <v>206</v>
      </c>
    </row>
    <row r="14" spans="1:12" s="3" customFormat="1" ht="11.25">
      <c r="A14" s="80"/>
    </row>
    <row r="15" spans="1:12" s="3" customFormat="1" ht="11.25">
      <c r="A15" s="3" t="s">
        <v>407</v>
      </c>
    </row>
    <row r="16" spans="1:12" s="3" customFormat="1" ht="11.25">
      <c r="A16" s="375" t="s">
        <v>404</v>
      </c>
    </row>
    <row r="17" spans="2:11" s="3" customFormat="1" ht="11.25"/>
    <row r="18" spans="2:11" s="3" customFormat="1" ht="11.25">
      <c r="B18" s="130"/>
      <c r="C18" s="130"/>
      <c r="D18" s="130"/>
      <c r="E18" s="130"/>
      <c r="F18" s="130"/>
      <c r="G18" s="130"/>
      <c r="H18" s="130"/>
      <c r="I18" s="130"/>
      <c r="J18" s="130"/>
      <c r="K18" s="130"/>
    </row>
    <row r="19" spans="2:11" s="3" customFormat="1" ht="11.25">
      <c r="B19" s="130"/>
      <c r="C19" s="130"/>
      <c r="D19" s="130"/>
      <c r="E19" s="130"/>
      <c r="F19" s="130"/>
      <c r="G19" s="130"/>
      <c r="H19" s="130"/>
      <c r="I19" s="130"/>
      <c r="J19" s="130"/>
      <c r="K19" s="130"/>
    </row>
    <row r="20" spans="2:11" s="3" customFormat="1" ht="11.25">
      <c r="B20" s="130"/>
      <c r="C20" s="130"/>
      <c r="D20" s="130"/>
      <c r="E20" s="130"/>
      <c r="F20" s="130"/>
      <c r="G20" s="130"/>
      <c r="H20" s="130"/>
      <c r="I20" s="130"/>
      <c r="J20" s="130"/>
      <c r="K20" s="130"/>
    </row>
  </sheetData>
  <phoneticPr fontId="16" type="noConversion"/>
  <hyperlinks>
    <hyperlink ref="A16" r:id="rId1"/>
    <hyperlink ref="A11" r:id="rId2"/>
  </hyperlinks>
  <pageMargins left="0.78740157499999996" right="0.78740157499999996" top="0.984251969" bottom="0.984251969" header="0.4921259845" footer="0.4921259845"/>
  <pageSetup paperSize="9" scale="70" orientation="landscape" r:id="rId3"/>
  <headerFooter alignWithMargins="0"/>
  <drawing r:id="rId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showGridLines="0" workbookViewId="0">
      <selection activeCell="B5" sqref="B5"/>
    </sheetView>
  </sheetViews>
  <sheetFormatPr baseColWidth="10" defaultColWidth="11.42578125" defaultRowHeight="12.75"/>
  <cols>
    <col min="1" max="1" width="10.5703125" style="5" customWidth="1"/>
    <col min="2" max="16384" width="11.42578125" style="5"/>
  </cols>
  <sheetData>
    <row r="1" spans="1:7" s="111" customFormat="1" ht="12">
      <c r="A1" s="111" t="s">
        <v>112</v>
      </c>
      <c r="E1" s="320" t="s">
        <v>239</v>
      </c>
    </row>
    <row r="2" spans="1:7" s="78" customFormat="1" ht="12">
      <c r="A2" s="111"/>
      <c r="B2" s="114"/>
      <c r="C2" s="114"/>
      <c r="D2" s="114"/>
      <c r="E2" s="114"/>
    </row>
    <row r="3" spans="1:7" s="3" customFormat="1" ht="11.25">
      <c r="A3" s="150"/>
      <c r="B3" s="151" t="s">
        <v>112</v>
      </c>
      <c r="C3" s="98"/>
      <c r="D3" s="98"/>
      <c r="E3" s="98"/>
    </row>
    <row r="4" spans="1:7" s="3" customFormat="1" ht="11.25">
      <c r="A4" s="152"/>
      <c r="B4" s="153" t="s">
        <v>45</v>
      </c>
      <c r="C4" s="153" t="s">
        <v>46</v>
      </c>
      <c r="D4" s="153" t="s">
        <v>47</v>
      </c>
      <c r="E4" s="154" t="s">
        <v>48</v>
      </c>
    </row>
    <row r="5" spans="1:7" s="3" customFormat="1" ht="11.25">
      <c r="A5" s="321">
        <v>2009</v>
      </c>
      <c r="B5" s="155">
        <v>-37.760770362132142</v>
      </c>
      <c r="C5" s="155">
        <v>-49.042664052328732</v>
      </c>
      <c r="D5" s="155">
        <v>-39.305974191172524</v>
      </c>
      <c r="E5" s="155">
        <v>-14.048085825009773</v>
      </c>
      <c r="F5" s="156"/>
      <c r="G5" s="157"/>
    </row>
    <row r="6" spans="1:7" s="3" customFormat="1" ht="11.25">
      <c r="A6" s="135">
        <v>2010</v>
      </c>
      <c r="B6" s="158">
        <v>-7.0069705967308451</v>
      </c>
      <c r="C6" s="158">
        <v>14.456478921787813</v>
      </c>
      <c r="D6" s="158">
        <v>15.893465338065084</v>
      </c>
      <c r="E6" s="158">
        <v>7.0318736576682594</v>
      </c>
      <c r="F6" s="156"/>
    </row>
    <row r="7" spans="1:7" s="3" customFormat="1" ht="11.25">
      <c r="A7" s="135">
        <v>2011</v>
      </c>
      <c r="B7" s="158">
        <v>9.8302829666922698</v>
      </c>
      <c r="C7" s="158">
        <v>-1.3313579657923755</v>
      </c>
      <c r="D7" s="158">
        <v>-17.022348486429756</v>
      </c>
      <c r="E7" s="158">
        <v>-24.362462077104471</v>
      </c>
      <c r="F7" s="156"/>
    </row>
    <row r="8" spans="1:7" s="3" customFormat="1" ht="11.25">
      <c r="A8" s="135">
        <v>2012</v>
      </c>
      <c r="B8" s="158">
        <v>-19.386262589363277</v>
      </c>
      <c r="C8" s="158">
        <v>-7.707521646315171</v>
      </c>
      <c r="D8" s="158">
        <v>-17.378760358810737</v>
      </c>
      <c r="E8" s="158">
        <v>-16.819303782179166</v>
      </c>
      <c r="F8" s="156"/>
    </row>
    <row r="9" spans="1:7" s="3" customFormat="1" ht="11.25">
      <c r="A9" s="135">
        <v>2013</v>
      </c>
      <c r="B9" s="158">
        <v>-5.9511502959093416</v>
      </c>
      <c r="C9" s="158">
        <v>-4.5112185357075836</v>
      </c>
      <c r="D9" s="158">
        <v>-8.6153971331347776</v>
      </c>
      <c r="E9" s="158">
        <v>-4.5691221922408953</v>
      </c>
    </row>
    <row r="10" spans="1:7" s="3" customFormat="1" ht="11.25">
      <c r="A10" s="135">
        <v>2014</v>
      </c>
      <c r="B10" s="159">
        <v>1.7234447038052227</v>
      </c>
      <c r="C10" s="159">
        <v>0.95185414345045949</v>
      </c>
      <c r="D10" s="159">
        <v>-0.60843997486736878</v>
      </c>
      <c r="E10" s="159">
        <v>-11.245885472612976</v>
      </c>
    </row>
    <row r="11" spans="1:7" s="3" customFormat="1" ht="11.25">
      <c r="A11" s="135">
        <v>2015</v>
      </c>
      <c r="B11" s="160">
        <v>-6.0907451048176409</v>
      </c>
      <c r="C11" s="160">
        <v>-5.8289466922164586</v>
      </c>
      <c r="D11" s="160">
        <v>-18.79266468007226</v>
      </c>
      <c r="E11" s="160">
        <v>-17.521583660280115</v>
      </c>
    </row>
    <row r="12" spans="1:7" s="3" customFormat="1" ht="11.25">
      <c r="A12" s="135">
        <v>2016</v>
      </c>
      <c r="B12" s="160">
        <v>-13.756811380350282</v>
      </c>
      <c r="C12" s="160">
        <v>-14.629148909997491</v>
      </c>
      <c r="D12" s="160">
        <v>-15.376954015404078</v>
      </c>
      <c r="E12" s="160">
        <v>-13.37008839186171</v>
      </c>
    </row>
    <row r="13" spans="1:7" s="3" customFormat="1" ht="11.25">
      <c r="A13" s="135">
        <v>2017</v>
      </c>
      <c r="B13" s="160">
        <v>-3.1989802663530211</v>
      </c>
      <c r="C13" s="160">
        <v>-7.7989386853255596</v>
      </c>
      <c r="D13" s="160">
        <v>-3.1063350463072803</v>
      </c>
      <c r="E13" s="160">
        <v>-2.2842111163912087</v>
      </c>
      <c r="F13" s="156"/>
    </row>
    <row r="14" spans="1:7" s="3" customFormat="1" ht="11.25">
      <c r="A14" s="322">
        <v>2018</v>
      </c>
      <c r="B14" s="322">
        <v>5</v>
      </c>
      <c r="C14" s="322">
        <v>2</v>
      </c>
      <c r="D14" s="322">
        <v>-7</v>
      </c>
      <c r="E14" s="322">
        <v>-6</v>
      </c>
      <c r="F14" s="156"/>
    </row>
    <row r="15" spans="1:7" s="3" customFormat="1" ht="11.25">
      <c r="B15" s="156"/>
      <c r="C15" s="156"/>
      <c r="D15" s="156"/>
      <c r="E15" s="156"/>
      <c r="F15" s="156"/>
    </row>
    <row r="16" spans="1:7" s="3" customFormat="1" ht="11.25">
      <c r="A16" s="374" t="s">
        <v>408</v>
      </c>
      <c r="F16" s="156"/>
    </row>
    <row r="17" spans="1:9" s="3" customFormat="1" ht="11.25">
      <c r="A17" s="3" t="s">
        <v>240</v>
      </c>
    </row>
    <row r="18" spans="1:9" s="3" customFormat="1" ht="11.25">
      <c r="A18" s="81" t="s">
        <v>206</v>
      </c>
      <c r="B18" s="91"/>
      <c r="C18" s="91"/>
      <c r="D18" s="91"/>
      <c r="E18" s="91"/>
    </row>
    <row r="19" spans="1:9" s="3" customFormat="1" ht="11.25">
      <c r="B19" s="91"/>
      <c r="C19" s="91"/>
      <c r="D19" s="91"/>
      <c r="E19" s="91"/>
      <c r="I19" s="80"/>
    </row>
    <row r="20" spans="1:9" s="3" customFormat="1" ht="11.25">
      <c r="B20" s="91"/>
      <c r="C20" s="91"/>
      <c r="D20" s="91"/>
      <c r="E20" s="91"/>
    </row>
    <row r="21" spans="1:9" s="3" customFormat="1" ht="11.25">
      <c r="B21" s="91"/>
      <c r="C21" s="91"/>
      <c r="D21" s="91"/>
      <c r="E21" s="91"/>
      <c r="I21" s="375"/>
    </row>
    <row r="22" spans="1:9" s="3" customFormat="1" ht="11.25">
      <c r="B22" s="91"/>
      <c r="C22" s="91"/>
      <c r="D22" s="91"/>
      <c r="E22" s="91"/>
    </row>
    <row r="23" spans="1:9" s="3" customFormat="1" ht="11.25">
      <c r="B23" s="91"/>
      <c r="C23" s="91"/>
      <c r="D23" s="91"/>
      <c r="E23" s="91"/>
    </row>
    <row r="24" spans="1:9" s="3" customFormat="1" ht="11.25">
      <c r="B24" s="91"/>
      <c r="C24" s="91"/>
      <c r="D24" s="91"/>
      <c r="E24" s="91"/>
    </row>
    <row r="25" spans="1:9" s="3" customFormat="1" ht="11.25">
      <c r="B25" s="91"/>
      <c r="C25" s="91"/>
      <c r="D25" s="91"/>
      <c r="E25" s="91"/>
    </row>
    <row r="26" spans="1:9" s="3" customFormat="1" ht="11.25">
      <c r="B26" s="91"/>
      <c r="C26" s="91"/>
      <c r="D26" s="91"/>
      <c r="E26" s="91"/>
    </row>
    <row r="27" spans="1:9" s="3" customFormat="1" ht="11.25">
      <c r="B27" s="91"/>
      <c r="C27" s="91"/>
      <c r="D27" s="91"/>
      <c r="E27" s="91"/>
    </row>
    <row r="28" spans="1:9" s="3" customFormat="1" ht="11.25">
      <c r="B28" s="91"/>
      <c r="C28" s="91"/>
      <c r="D28" s="91"/>
      <c r="E28" s="91"/>
    </row>
    <row r="29" spans="1:9" s="3" customFormat="1" ht="11.25"/>
    <row r="30" spans="1:9" s="3" customFormat="1" ht="11.25">
      <c r="B30" s="131"/>
    </row>
    <row r="31" spans="1:9" s="3" customFormat="1" ht="11.25"/>
    <row r="32" spans="1:9" s="3" customFormat="1" ht="11.25"/>
    <row r="33" s="3" customFormat="1" ht="11.25"/>
    <row r="34" s="3" customFormat="1" ht="11.25"/>
    <row r="35" s="3" customFormat="1" ht="11.25"/>
    <row r="36" s="3" customFormat="1" ht="11.25"/>
    <row r="37" s="3" customFormat="1" ht="11.25"/>
    <row r="38" s="3" customFormat="1" ht="11.25"/>
    <row r="39" s="3" customFormat="1" ht="11.25"/>
    <row r="40" s="3" customFormat="1" ht="11.25"/>
    <row r="41" s="3" customFormat="1" ht="11.25"/>
    <row r="42" s="3" customFormat="1" ht="11.25"/>
    <row r="43" s="3" customFormat="1" ht="11.25"/>
    <row r="44" s="3" customFormat="1" ht="11.25"/>
    <row r="45" s="3" customFormat="1" ht="11.25"/>
    <row r="46" s="3" customFormat="1" ht="11.25"/>
    <row r="47" s="3" customFormat="1" ht="11.25"/>
    <row r="48" s="3" customFormat="1" ht="11.25"/>
    <row r="49" s="3" customFormat="1" ht="11.25"/>
  </sheetData>
  <phoneticPr fontId="16" type="noConversion"/>
  <hyperlinks>
    <hyperlink ref="A16" r:id="rId1"/>
  </hyperlinks>
  <pageMargins left="0.78740157499999996" right="0.78740157499999996" top="0.984251969" bottom="0.984251969" header="0.4921259845" footer="0.4921259845"/>
  <pageSetup paperSize="9" scale="60" orientation="portrait" r:id="rId2"/>
  <headerFooter alignWithMargins="0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workbookViewId="0">
      <selection activeCell="C5" sqref="C5"/>
    </sheetView>
  </sheetViews>
  <sheetFormatPr baseColWidth="10" defaultColWidth="11.42578125" defaultRowHeight="12.75"/>
  <cols>
    <col min="1" max="1" width="33.5703125" style="5" customWidth="1"/>
    <col min="2" max="11" width="11.140625" style="5" customWidth="1"/>
    <col min="12" max="16384" width="11.42578125" style="5"/>
  </cols>
  <sheetData>
    <row r="1" spans="1:12" s="78" customFormat="1" ht="12">
      <c r="A1" s="78" t="s">
        <v>243</v>
      </c>
      <c r="G1" s="112"/>
      <c r="L1" s="187" t="s">
        <v>244</v>
      </c>
    </row>
    <row r="2" spans="1:12" s="111" customFormat="1" ht="12">
      <c r="A2" s="224" t="s">
        <v>57</v>
      </c>
      <c r="G2" s="113"/>
    </row>
    <row r="3" spans="1:12" s="3" customFormat="1" ht="11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2" s="3" customFormat="1" ht="11.25">
      <c r="A4" s="141"/>
      <c r="B4" s="142"/>
      <c r="C4" s="325">
        <v>2008</v>
      </c>
      <c r="D4" s="325">
        <v>2009</v>
      </c>
      <c r="E4" s="325">
        <v>2010</v>
      </c>
      <c r="F4" s="325">
        <v>2011</v>
      </c>
      <c r="G4" s="326">
        <v>2012</v>
      </c>
      <c r="H4" s="326">
        <v>2013</v>
      </c>
      <c r="I4" s="327">
        <v>2014</v>
      </c>
      <c r="J4" s="327">
        <v>2015</v>
      </c>
      <c r="K4" s="327">
        <v>2016</v>
      </c>
      <c r="L4" s="708">
        <v>2017</v>
      </c>
    </row>
    <row r="5" spans="1:12" s="3" customFormat="1" ht="11.25">
      <c r="A5" s="323" t="s">
        <v>58</v>
      </c>
      <c r="B5" s="324"/>
      <c r="C5" s="539">
        <v>1.3737453487083531</v>
      </c>
      <c r="D5" s="539">
        <v>1.2111405848529717</v>
      </c>
      <c r="E5" s="539">
        <v>1.7671135129230509</v>
      </c>
      <c r="F5" s="539">
        <v>0.73160824844299444</v>
      </c>
      <c r="G5" s="539">
        <v>2.3662383456247653</v>
      </c>
      <c r="H5" s="539">
        <v>2.5832546944496402</v>
      </c>
      <c r="I5" s="539">
        <v>1.2049090836403364</v>
      </c>
      <c r="J5" s="539">
        <v>1.7354338458112799</v>
      </c>
      <c r="K5" s="539">
        <v>1.4162271352452072</v>
      </c>
      <c r="L5" s="540">
        <v>1.2768858634577773</v>
      </c>
    </row>
    <row r="6" spans="1:12" s="3" customFormat="1" ht="11.25">
      <c r="A6" s="330" t="s">
        <v>59</v>
      </c>
      <c r="B6" s="901"/>
      <c r="C6" s="902">
        <v>-0.66162603654903929</v>
      </c>
      <c r="D6" s="902">
        <v>1.9944971602988699</v>
      </c>
      <c r="E6" s="902">
        <v>-1.8421240492211894</v>
      </c>
      <c r="F6" s="902">
        <v>-0.87426214696430427</v>
      </c>
      <c r="G6" s="902">
        <v>0.61969552584003507</v>
      </c>
      <c r="H6" s="902">
        <v>1.1508430012193684</v>
      </c>
      <c r="I6" s="902">
        <v>-0.91369323137616598</v>
      </c>
      <c r="J6" s="902">
        <v>-0.36930826359132052</v>
      </c>
      <c r="K6" s="543">
        <v>1.2037914073277589</v>
      </c>
      <c r="L6" s="903">
        <v>1.5863523997452056</v>
      </c>
    </row>
    <row r="7" spans="1:12" s="3" customFormat="1" ht="11.25">
      <c r="B7" s="130"/>
      <c r="C7" s="130"/>
      <c r="H7" s="94"/>
      <c r="I7" s="94"/>
      <c r="J7" s="94"/>
      <c r="K7" s="94"/>
    </row>
    <row r="8" spans="1:12" s="3" customFormat="1" ht="11.25">
      <c r="A8" s="143" t="s">
        <v>242</v>
      </c>
      <c r="B8" s="6"/>
      <c r="C8" s="6"/>
      <c r="D8" s="6"/>
      <c r="E8" s="6"/>
      <c r="F8" s="6"/>
      <c r="G8" s="6"/>
      <c r="H8" s="6"/>
    </row>
    <row r="9" spans="1:12" s="3" customFormat="1" ht="11.25">
      <c r="B9" s="130"/>
      <c r="C9" s="130"/>
    </row>
    <row r="10" spans="1:12" s="3" customFormat="1" ht="12">
      <c r="A10" s="228" t="s">
        <v>245</v>
      </c>
      <c r="F10" s="187" t="s">
        <v>246</v>
      </c>
      <c r="I10" s="130"/>
      <c r="J10" s="130"/>
    </row>
    <row r="11" spans="1:12" s="3" customFormat="1" ht="12">
      <c r="A11" s="709" t="s">
        <v>57</v>
      </c>
      <c r="B11" s="95"/>
      <c r="C11" s="95"/>
      <c r="D11" s="95"/>
      <c r="E11" s="95"/>
      <c r="F11" s="95"/>
      <c r="I11" s="130"/>
      <c r="J11" s="130"/>
    </row>
    <row r="12" spans="1:12" s="3" customFormat="1" ht="11.25">
      <c r="A12" s="98"/>
      <c r="B12" s="98"/>
      <c r="C12" s="98"/>
      <c r="D12" s="98"/>
      <c r="E12" s="98"/>
      <c r="I12" s="130"/>
      <c r="J12" s="130"/>
    </row>
    <row r="13" spans="1:12" s="3" customFormat="1" ht="11.25">
      <c r="A13" s="144"/>
      <c r="B13" s="325">
        <v>2013</v>
      </c>
      <c r="C13" s="325">
        <v>2014</v>
      </c>
      <c r="D13" s="325">
        <v>2015</v>
      </c>
      <c r="E13" s="325">
        <v>2016</v>
      </c>
      <c r="F13" s="707">
        <v>2017</v>
      </c>
      <c r="G13" s="145"/>
      <c r="H13" s="88"/>
      <c r="I13" s="130"/>
      <c r="J13" s="130"/>
    </row>
    <row r="14" spans="1:12" s="3" customFormat="1" ht="11.25">
      <c r="A14" s="6" t="s">
        <v>1</v>
      </c>
      <c r="B14" s="539">
        <v>1.2</v>
      </c>
      <c r="C14" s="539">
        <v>-0.9</v>
      </c>
      <c r="D14" s="539">
        <v>-0.4</v>
      </c>
      <c r="E14" s="541">
        <v>1.2</v>
      </c>
      <c r="F14" s="479">
        <v>1.6</v>
      </c>
      <c r="G14" s="94"/>
      <c r="H14" s="146"/>
      <c r="I14" s="130"/>
      <c r="J14" s="130"/>
    </row>
    <row r="15" spans="1:12" s="3" customFormat="1" ht="11.25">
      <c r="A15" s="6" t="s">
        <v>99</v>
      </c>
      <c r="B15" s="541">
        <v>0</v>
      </c>
      <c r="C15" s="541">
        <v>2</v>
      </c>
      <c r="D15" s="541">
        <v>2.5</v>
      </c>
      <c r="E15" s="542">
        <v>3.1</v>
      </c>
      <c r="F15" s="542">
        <v>4.3</v>
      </c>
      <c r="G15" s="147"/>
      <c r="H15" s="148"/>
      <c r="I15" s="130"/>
      <c r="J15" s="130"/>
    </row>
    <row r="16" spans="1:12" s="3" customFormat="1" ht="11.25">
      <c r="A16" s="134" t="s">
        <v>30</v>
      </c>
      <c r="B16" s="541">
        <v>-0.8</v>
      </c>
      <c r="C16" s="541">
        <v>2.9</v>
      </c>
      <c r="D16" s="541">
        <v>1.2</v>
      </c>
      <c r="E16" s="541">
        <v>2.6</v>
      </c>
      <c r="F16" s="541">
        <v>2.2999999999999998</v>
      </c>
      <c r="G16" s="94"/>
      <c r="H16" s="130"/>
    </row>
    <row r="17" spans="1:9" s="3" customFormat="1" ht="11.25">
      <c r="A17" s="134" t="s">
        <v>32</v>
      </c>
      <c r="B17" s="541">
        <v>-1.2</v>
      </c>
      <c r="C17" s="541">
        <v>1.6</v>
      </c>
      <c r="D17" s="541">
        <v>0.8</v>
      </c>
      <c r="E17" s="541">
        <v>2</v>
      </c>
      <c r="F17" s="541">
        <v>5.3</v>
      </c>
      <c r="G17" s="94" t="s">
        <v>288</v>
      </c>
      <c r="H17" s="130"/>
    </row>
    <row r="18" spans="1:9" s="3" customFormat="1" ht="11.25">
      <c r="A18" s="134" t="s">
        <v>33</v>
      </c>
      <c r="B18" s="541">
        <v>-1.4</v>
      </c>
      <c r="C18" s="541">
        <v>1.1000000000000001</v>
      </c>
      <c r="D18" s="541">
        <v>2.4</v>
      </c>
      <c r="E18" s="541">
        <v>1.7</v>
      </c>
      <c r="F18" s="541">
        <v>3.5</v>
      </c>
      <c r="G18" s="94"/>
      <c r="H18" s="130"/>
    </row>
    <row r="19" spans="1:9" s="3" customFormat="1" ht="11.25">
      <c r="A19" s="149" t="s">
        <v>51</v>
      </c>
      <c r="B19" s="543">
        <v>0.9</v>
      </c>
      <c r="C19" s="543">
        <v>0.6</v>
      </c>
      <c r="D19" s="543">
        <v>-0.1</v>
      </c>
      <c r="E19" s="543">
        <v>2.5</v>
      </c>
      <c r="F19" s="543">
        <v>1.4</v>
      </c>
      <c r="G19" s="94"/>
      <c r="H19" s="130"/>
    </row>
    <row r="20" spans="1:9" s="3" customFormat="1" ht="11.25">
      <c r="B20" s="130"/>
      <c r="C20" s="130"/>
      <c r="D20" s="130"/>
      <c r="E20" s="130"/>
      <c r="F20" s="130"/>
    </row>
    <row r="21" spans="1:9" s="3" customFormat="1" ht="11.25">
      <c r="A21" s="3" t="s">
        <v>289</v>
      </c>
      <c r="B21" s="130"/>
      <c r="C21" s="130"/>
      <c r="D21" s="130"/>
      <c r="E21" s="130"/>
      <c r="F21" s="130"/>
    </row>
    <row r="22" spans="1:9" s="3" customFormat="1" ht="11.25"/>
    <row r="23" spans="1:9" s="3" customFormat="1" ht="11.25">
      <c r="A23" s="374" t="s">
        <v>406</v>
      </c>
      <c r="I23" s="374"/>
    </row>
    <row r="24" spans="1:9" s="3" customFormat="1" ht="11.25">
      <c r="A24" s="162" t="s">
        <v>241</v>
      </c>
      <c r="I24" s="162"/>
    </row>
    <row r="25" spans="1:9" s="3" customFormat="1" ht="11.25">
      <c r="A25" s="81" t="s">
        <v>206</v>
      </c>
      <c r="I25" s="81"/>
    </row>
    <row r="26" spans="1:9" s="3" customFormat="1" ht="11.25">
      <c r="A26" s="80"/>
      <c r="I26" s="80"/>
    </row>
    <row r="27" spans="1:9" s="3" customFormat="1" ht="11.25">
      <c r="A27" s="3" t="s">
        <v>407</v>
      </c>
    </row>
    <row r="28" spans="1:9" s="3" customFormat="1" ht="11.25">
      <c r="A28" s="375" t="s">
        <v>404</v>
      </c>
      <c r="I28" s="375"/>
    </row>
    <row r="29" spans="1:9">
      <c r="A29" s="3"/>
      <c r="I29" s="3"/>
    </row>
  </sheetData>
  <phoneticPr fontId="16" type="noConversion"/>
  <hyperlinks>
    <hyperlink ref="A28" r:id="rId1"/>
    <hyperlink ref="A23" r:id="rId2"/>
  </hyperlinks>
  <pageMargins left="0.78740157499999996" right="0.78740157499999996" top="0.984251969" bottom="0.984251969" header="0.4921259845" footer="0.4921259845"/>
  <pageSetup paperSize="9" scale="70" orientation="portrait" r:id="rId3"/>
  <headerFooter alignWithMargins="0"/>
  <drawing r:id="rId4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showGridLines="0" workbookViewId="0">
      <selection activeCell="B5" sqref="B5"/>
    </sheetView>
  </sheetViews>
  <sheetFormatPr baseColWidth="10" defaultColWidth="11.42578125" defaultRowHeight="12.75"/>
  <cols>
    <col min="1" max="1" width="22" style="5" customWidth="1"/>
    <col min="2" max="12" width="8.28515625" style="5" customWidth="1"/>
    <col min="13" max="16384" width="11.42578125" style="5"/>
  </cols>
  <sheetData>
    <row r="1" spans="1:13" s="78" customFormat="1" ht="12">
      <c r="A1" s="78" t="s">
        <v>247</v>
      </c>
      <c r="K1" s="187" t="s">
        <v>248</v>
      </c>
    </row>
    <row r="2" spans="1:13" s="78" customFormat="1" ht="12">
      <c r="A2" s="135" t="s">
        <v>107</v>
      </c>
      <c r="B2" s="136"/>
      <c r="C2" s="94"/>
      <c r="D2" s="136"/>
      <c r="K2" s="187"/>
    </row>
    <row r="3" spans="1:13" s="3" customFormat="1" ht="11.25">
      <c r="E3" s="94"/>
      <c r="F3" s="94"/>
      <c r="G3" s="94"/>
      <c r="H3" s="94"/>
      <c r="I3" s="94"/>
      <c r="J3" s="94"/>
      <c r="K3" s="94"/>
      <c r="L3" s="94"/>
      <c r="M3" s="130"/>
    </row>
    <row r="4" spans="1:13" s="3" customFormat="1" ht="11.25">
      <c r="A4" s="137"/>
      <c r="B4" s="138">
        <v>2009</v>
      </c>
      <c r="C4" s="139">
        <v>2010</v>
      </c>
      <c r="D4" s="139">
        <v>2011</v>
      </c>
      <c r="E4" s="139">
        <v>2012</v>
      </c>
      <c r="F4" s="139">
        <v>2013</v>
      </c>
      <c r="G4" s="139">
        <v>2014</v>
      </c>
      <c r="H4" s="139">
        <v>2015</v>
      </c>
      <c r="I4" s="139">
        <v>2016</v>
      </c>
      <c r="J4" s="139">
        <v>2017</v>
      </c>
      <c r="K4" s="139">
        <v>2018</v>
      </c>
    </row>
    <row r="5" spans="1:13" s="3" customFormat="1" ht="11.25">
      <c r="A5" s="329" t="s">
        <v>111</v>
      </c>
      <c r="B5" s="544">
        <v>-0.5</v>
      </c>
      <c r="C5" s="544">
        <v>0.7</v>
      </c>
      <c r="D5" s="544">
        <v>0.2</v>
      </c>
      <c r="E5" s="544">
        <v>-0.7</v>
      </c>
      <c r="F5" s="544">
        <v>-0.2</v>
      </c>
      <c r="G5" s="544">
        <v>0</v>
      </c>
      <c r="H5" s="544">
        <v>-1.1000000000000001</v>
      </c>
      <c r="I5" s="544">
        <v>-0.4</v>
      </c>
      <c r="J5" s="544">
        <v>0.5</v>
      </c>
      <c r="K5" s="544">
        <v>0.9</v>
      </c>
    </row>
    <row r="6" spans="1:13" s="3" customFormat="1" ht="11.25">
      <c r="A6" s="95" t="s">
        <v>108</v>
      </c>
      <c r="B6" s="545">
        <v>1</v>
      </c>
      <c r="C6" s="545">
        <v>0.6</v>
      </c>
      <c r="D6" s="545">
        <v>0.4</v>
      </c>
      <c r="E6" s="545">
        <v>-0.2</v>
      </c>
      <c r="F6" s="545">
        <v>0.4</v>
      </c>
      <c r="G6" s="545">
        <v>0.1</v>
      </c>
      <c r="H6" s="545">
        <v>-1.9</v>
      </c>
      <c r="I6" s="545">
        <v>-2.2999999999999998</v>
      </c>
      <c r="J6" s="545">
        <v>-0.2</v>
      </c>
      <c r="K6" s="545">
        <v>0.1</v>
      </c>
    </row>
    <row r="7" spans="1:13" s="3" customFormat="1" ht="11.25">
      <c r="A7" s="234" t="s">
        <v>109</v>
      </c>
      <c r="B7" s="535">
        <v>0.4</v>
      </c>
      <c r="C7" s="535">
        <v>0.2</v>
      </c>
      <c r="D7" s="535">
        <v>-0.3</v>
      </c>
      <c r="E7" s="535">
        <v>-0.4</v>
      </c>
      <c r="F7" s="535">
        <v>-0.1</v>
      </c>
      <c r="G7" s="535">
        <v>-0.4</v>
      </c>
      <c r="H7" s="535">
        <v>-2.5</v>
      </c>
      <c r="I7" s="535">
        <v>-2.4</v>
      </c>
      <c r="J7" s="535">
        <v>-0.2</v>
      </c>
      <c r="K7" s="535">
        <v>-0.2</v>
      </c>
    </row>
    <row r="8" spans="1:13" s="3" customFormat="1" ht="11.25">
      <c r="A8" s="330" t="s">
        <v>110</v>
      </c>
      <c r="B8" s="546">
        <v>2.7</v>
      </c>
      <c r="C8" s="546">
        <v>1.4</v>
      </c>
      <c r="D8" s="546">
        <v>2.2999999999999998</v>
      </c>
      <c r="E8" s="546">
        <v>0.8</v>
      </c>
      <c r="F8" s="546">
        <v>1.7</v>
      </c>
      <c r="G8" s="546">
        <v>1.1000000000000001</v>
      </c>
      <c r="H8" s="546">
        <v>-0.6</v>
      </c>
      <c r="I8" s="546">
        <v>-1.3</v>
      </c>
      <c r="J8" s="546">
        <v>0.2</v>
      </c>
      <c r="K8" s="546">
        <v>0.7</v>
      </c>
    </row>
    <row r="9" spans="1:13" s="3" customFormat="1" ht="11.25"/>
    <row r="10" spans="1:13" s="3" customFormat="1" ht="11.25">
      <c r="A10" s="374" t="s">
        <v>409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</row>
    <row r="11" spans="1:13" s="3" customFormat="1" ht="11.25">
      <c r="A11" s="3" t="s">
        <v>187</v>
      </c>
    </row>
    <row r="12" spans="1:13" s="3" customFormat="1" ht="11.25">
      <c r="A12" s="81" t="s">
        <v>206</v>
      </c>
      <c r="B12" s="131"/>
    </row>
    <row r="13" spans="1:13" s="3" customFormat="1" ht="11.25"/>
    <row r="14" spans="1:13" s="3" customFormat="1" ht="11.25">
      <c r="A14" s="3" t="s">
        <v>410</v>
      </c>
    </row>
    <row r="15" spans="1:13" s="3" customFormat="1" ht="11.25">
      <c r="A15" s="375" t="s">
        <v>411</v>
      </c>
    </row>
    <row r="16" spans="1:13" s="3" customFormat="1" ht="11.25"/>
    <row r="17" s="3" customFormat="1" ht="11.25"/>
    <row r="18" s="3" customFormat="1" ht="11.25"/>
    <row r="19" s="3" customFormat="1" ht="11.25"/>
    <row r="20" s="3" customFormat="1" ht="11.25"/>
    <row r="21" s="3" customFormat="1" ht="11.25"/>
    <row r="22" s="3" customFormat="1" ht="11.25"/>
    <row r="23" s="3" customFormat="1" ht="11.25"/>
    <row r="24" s="3" customFormat="1" ht="11.25"/>
    <row r="25" s="3" customFormat="1" ht="11.25"/>
    <row r="26" s="3" customFormat="1" ht="11.25"/>
    <row r="27" s="3" customFormat="1" ht="11.25"/>
    <row r="28" s="3" customFormat="1" ht="11.25"/>
    <row r="29" s="3" customFormat="1" ht="11.25"/>
    <row r="30" s="3" customFormat="1" ht="11.25"/>
    <row r="31" s="3" customFormat="1" ht="11.25"/>
  </sheetData>
  <phoneticPr fontId="16" type="noConversion"/>
  <hyperlinks>
    <hyperlink ref="A10" r:id="rId1"/>
    <hyperlink ref="A15" r:id="rId2"/>
  </hyperlinks>
  <pageMargins left="0.78740157499999996" right="0.78740157499999996" top="0.984251969" bottom="0.984251969" header="0.4921259845" footer="0.4921259845"/>
  <pageSetup paperSize="9" scale="70" orientation="portrait" r:id="rId3"/>
  <headerFooter alignWithMargins="0"/>
  <drawing r:id="rId4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workbookViewId="0">
      <selection activeCell="B6" sqref="B6"/>
    </sheetView>
  </sheetViews>
  <sheetFormatPr baseColWidth="10" defaultColWidth="11.42578125" defaultRowHeight="12.75"/>
  <cols>
    <col min="1" max="1" width="25.140625" style="5" customWidth="1"/>
    <col min="2" max="7" width="8.42578125" style="5" customWidth="1"/>
    <col min="8" max="16384" width="11.42578125" style="5"/>
  </cols>
  <sheetData>
    <row r="1" spans="1:8" s="78" customFormat="1" ht="12">
      <c r="A1" s="78" t="s">
        <v>249</v>
      </c>
      <c r="F1" s="187" t="s">
        <v>250</v>
      </c>
    </row>
    <row r="2" spans="1:8" s="78" customFormat="1" ht="12">
      <c r="A2" s="334" t="s">
        <v>60</v>
      </c>
    </row>
    <row r="3" spans="1:8" s="78" customFormat="1" ht="12">
      <c r="A3" s="334"/>
    </row>
    <row r="4" spans="1:8" s="3" customFormat="1" ht="11.25">
      <c r="A4" s="331"/>
      <c r="B4" s="848" t="s">
        <v>61</v>
      </c>
      <c r="C4" s="849"/>
      <c r="D4" s="849"/>
      <c r="E4" s="849"/>
      <c r="F4" s="849"/>
      <c r="G4" s="133"/>
    </row>
    <row r="5" spans="1:8" s="3" customFormat="1" ht="11.25">
      <c r="A5" s="258"/>
      <c r="B5" s="332" t="s">
        <v>114</v>
      </c>
      <c r="C5" s="332" t="s">
        <v>115</v>
      </c>
      <c r="D5" s="332" t="s">
        <v>116</v>
      </c>
      <c r="E5" s="332" t="s">
        <v>117</v>
      </c>
      <c r="F5" s="333">
        <v>2018</v>
      </c>
      <c r="G5" s="133"/>
    </row>
    <row r="6" spans="1:8" s="3" customFormat="1" ht="11.25">
      <c r="A6" s="6" t="s">
        <v>1</v>
      </c>
      <c r="B6" s="547">
        <v>0.5</v>
      </c>
      <c r="C6" s="547">
        <v>-0.2</v>
      </c>
      <c r="D6" s="547">
        <v>-0.3</v>
      </c>
      <c r="E6" s="547">
        <v>0.3</v>
      </c>
      <c r="F6" s="547">
        <v>0.4</v>
      </c>
      <c r="G6" s="6"/>
    </row>
    <row r="7" spans="1:8" s="3" customFormat="1" ht="11.25">
      <c r="A7" s="6" t="s">
        <v>99</v>
      </c>
      <c r="B7" s="547">
        <v>1.7</v>
      </c>
      <c r="C7" s="547">
        <v>1.7</v>
      </c>
      <c r="D7" s="547">
        <v>1.8</v>
      </c>
      <c r="E7" s="547">
        <v>2.5</v>
      </c>
      <c r="F7" s="547">
        <v>2.2999999999999998</v>
      </c>
      <c r="G7" s="6"/>
    </row>
    <row r="8" spans="1:8" s="3" customFormat="1" ht="11.25">
      <c r="A8" s="134" t="s">
        <v>30</v>
      </c>
      <c r="B8" s="547">
        <v>2.1</v>
      </c>
      <c r="C8" s="547">
        <v>2.6</v>
      </c>
      <c r="D8" s="547">
        <v>1.9</v>
      </c>
      <c r="E8" s="547">
        <v>2</v>
      </c>
      <c r="F8" s="547">
        <v>2.2000000000000002</v>
      </c>
    </row>
    <row r="9" spans="1:8" s="3" customFormat="1" ht="11.25">
      <c r="A9" s="134" t="s">
        <v>32</v>
      </c>
      <c r="B9" s="547">
        <v>2.7</v>
      </c>
      <c r="C9" s="547">
        <v>1.4</v>
      </c>
      <c r="D9" s="547">
        <v>1.7</v>
      </c>
      <c r="E9" s="547">
        <v>1.6</v>
      </c>
      <c r="F9" s="547">
        <v>2.1</v>
      </c>
    </row>
    <row r="10" spans="1:8" s="3" customFormat="1" ht="11.25">
      <c r="A10" s="134" t="s">
        <v>33</v>
      </c>
      <c r="B10" s="547">
        <v>0.8</v>
      </c>
      <c r="C10" s="547">
        <v>1.3</v>
      </c>
      <c r="D10" s="547">
        <v>0.7</v>
      </c>
      <c r="E10" s="547">
        <v>1.7</v>
      </c>
      <c r="F10" s="547">
        <v>1.2</v>
      </c>
    </row>
    <row r="11" spans="1:8" s="3" customFormat="1" ht="11.25">
      <c r="A11" s="316" t="s">
        <v>51</v>
      </c>
      <c r="B11" s="548">
        <v>2.9</v>
      </c>
      <c r="C11" s="548">
        <v>2.9</v>
      </c>
      <c r="D11" s="548">
        <v>3.5</v>
      </c>
      <c r="E11" s="548">
        <v>2.8</v>
      </c>
      <c r="F11" s="548">
        <v>3</v>
      </c>
    </row>
    <row r="12" spans="1:8" s="3" customFormat="1" ht="11.25"/>
    <row r="13" spans="1:8" s="3" customFormat="1" ht="11.25">
      <c r="A13" s="374" t="s">
        <v>412</v>
      </c>
      <c r="H13" s="374"/>
    </row>
    <row r="14" spans="1:8" s="3" customFormat="1" ht="11.25">
      <c r="A14" s="94" t="s">
        <v>78</v>
      </c>
      <c r="H14" s="94"/>
    </row>
    <row r="15" spans="1:8" s="3" customFormat="1" ht="11.25">
      <c r="A15" s="81" t="s">
        <v>206</v>
      </c>
      <c r="H15" s="81"/>
    </row>
    <row r="16" spans="1:8" s="3" customFormat="1" ht="11.25"/>
    <row r="17" spans="1:8" s="3" customFormat="1" ht="11.25">
      <c r="A17" s="3" t="s">
        <v>410</v>
      </c>
    </row>
    <row r="18" spans="1:8" s="3" customFormat="1">
      <c r="A18" s="375" t="s">
        <v>411</v>
      </c>
      <c r="H18"/>
    </row>
    <row r="19" spans="1:8" s="3" customFormat="1" ht="11.25"/>
    <row r="20" spans="1:8" s="3" customFormat="1" ht="11.25"/>
    <row r="21" spans="1:8" s="3" customFormat="1" ht="11.25"/>
  </sheetData>
  <mergeCells count="1">
    <mergeCell ref="B4:F4"/>
  </mergeCells>
  <phoneticPr fontId="16" type="noConversion"/>
  <hyperlinks>
    <hyperlink ref="A13" r:id="rId1"/>
    <hyperlink ref="A18" r:id="rId2"/>
  </hyperlinks>
  <pageMargins left="0.78740157499999996" right="0.78740157499999996" top="0.984251969" bottom="0.984251969" header="0.4921259845" footer="0.4921259845"/>
  <pageSetup paperSize="9" scale="70" orientation="portrait" r:id="rId3"/>
  <headerFooter alignWithMargins="0"/>
  <ignoredErrors>
    <ignoredError sqref="B5:E5" numberStoredAsText="1"/>
  </ignoredError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showGridLines="0" zoomScaleNormal="100" workbookViewId="0">
      <selection activeCell="B5" sqref="B5"/>
    </sheetView>
  </sheetViews>
  <sheetFormatPr baseColWidth="10" defaultRowHeight="12.75"/>
  <cols>
    <col min="1" max="1" width="22.85546875" customWidth="1"/>
    <col min="2" max="7" width="13.140625" customWidth="1"/>
  </cols>
  <sheetData>
    <row r="1" spans="1:7" s="106" customFormat="1" ht="12">
      <c r="A1" s="107" t="s">
        <v>210</v>
      </c>
      <c r="G1" s="79" t="s">
        <v>213</v>
      </c>
    </row>
    <row r="2" spans="1:7" s="80" customFormat="1" ht="11.25"/>
    <row r="3" spans="1:7" s="80" customFormat="1" ht="11.25">
      <c r="A3" s="782"/>
      <c r="B3" s="779" t="s">
        <v>108</v>
      </c>
      <c r="C3" s="780"/>
      <c r="D3" s="779" t="s">
        <v>109</v>
      </c>
      <c r="E3" s="780"/>
      <c r="F3" s="779" t="s">
        <v>110</v>
      </c>
      <c r="G3" s="781"/>
    </row>
    <row r="4" spans="1:7" s="80" customFormat="1" ht="11.25">
      <c r="A4" s="783"/>
      <c r="B4" s="181" t="s">
        <v>23</v>
      </c>
      <c r="C4" s="181" t="s">
        <v>186</v>
      </c>
      <c r="D4" s="181" t="s">
        <v>23</v>
      </c>
      <c r="E4" s="181" t="s">
        <v>186</v>
      </c>
      <c r="F4" s="181" t="s">
        <v>23</v>
      </c>
      <c r="G4" s="182" t="s">
        <v>186</v>
      </c>
    </row>
    <row r="5" spans="1:7" s="80" customFormat="1" ht="11.25">
      <c r="A5" s="179" t="s">
        <v>21</v>
      </c>
      <c r="B5" s="376">
        <v>55357178.732500002</v>
      </c>
      <c r="C5" s="456">
        <f>(B5/$B$5)*100</f>
        <v>100</v>
      </c>
      <c r="D5" s="376">
        <v>38806777</v>
      </c>
      <c r="E5" s="456">
        <f>(D5/$D$5)*100</f>
        <v>100</v>
      </c>
      <c r="F5" s="376">
        <v>16550401.732500002</v>
      </c>
      <c r="G5" s="456">
        <f>(F5/$F$5)*100</f>
        <v>100</v>
      </c>
    </row>
    <row r="6" spans="1:7" s="80" customFormat="1" ht="11.25">
      <c r="A6" s="178" t="s">
        <v>1</v>
      </c>
      <c r="B6" s="364">
        <v>28572992.977499999</v>
      </c>
      <c r="C6" s="428">
        <f t="shared" ref="C6:C10" si="0">(B6/$B$5)*100</f>
        <v>51.615695799043493</v>
      </c>
      <c r="D6" s="364">
        <v>17413041</v>
      </c>
      <c r="E6" s="428">
        <f t="shared" ref="E6:E10" si="1">(D6/$D$5)*100</f>
        <v>44.871134235136303</v>
      </c>
      <c r="F6" s="364">
        <v>11159951.977500001</v>
      </c>
      <c r="G6" s="428">
        <f t="shared" ref="G6:G10" si="2">(F6/$F$5)*100</f>
        <v>67.430097213804899</v>
      </c>
    </row>
    <row r="7" spans="1:7" s="80" customFormat="1" ht="11.25">
      <c r="A7" s="178" t="s">
        <v>24</v>
      </c>
      <c r="B7" s="377">
        <v>16794306.073600002</v>
      </c>
      <c r="C7" s="428">
        <f t="shared" si="0"/>
        <v>30.338081633015239</v>
      </c>
      <c r="D7" s="377">
        <v>12264511</v>
      </c>
      <c r="E7" s="428">
        <f t="shared" si="1"/>
        <v>31.604044314218623</v>
      </c>
      <c r="F7" s="377">
        <v>4529795.0735999998</v>
      </c>
      <c r="G7" s="428">
        <f t="shared" si="2"/>
        <v>27.369698614051448</v>
      </c>
    </row>
    <row r="8" spans="1:7" s="80" customFormat="1" ht="11.25">
      <c r="A8" s="178" t="s">
        <v>25</v>
      </c>
      <c r="B8" s="377">
        <v>5910554.4358000001</v>
      </c>
      <c r="C8" s="428">
        <f t="shared" si="0"/>
        <v>10.677123674169353</v>
      </c>
      <c r="D8" s="377">
        <v>5416780</v>
      </c>
      <c r="E8" s="428">
        <f t="shared" si="1"/>
        <v>13.958335163984373</v>
      </c>
      <c r="F8" s="377">
        <v>493774.43579999998</v>
      </c>
      <c r="G8" s="428">
        <f t="shared" si="2"/>
        <v>2.9834589140538852</v>
      </c>
    </row>
    <row r="9" spans="1:7" s="80" customFormat="1" ht="11.25">
      <c r="A9" s="178" t="s">
        <v>26</v>
      </c>
      <c r="B9" s="377">
        <v>3313028.0923000001</v>
      </c>
      <c r="C9" s="428">
        <f t="shared" si="0"/>
        <v>5.984821062340254</v>
      </c>
      <c r="D9" s="377">
        <v>3044301</v>
      </c>
      <c r="E9" s="428">
        <f t="shared" si="1"/>
        <v>7.8447663922206159</v>
      </c>
      <c r="F9" s="377">
        <v>268727.09230000002</v>
      </c>
      <c r="G9" s="428">
        <f t="shared" si="2"/>
        <v>1.6236892411638626</v>
      </c>
    </row>
    <row r="10" spans="1:7" s="80" customFormat="1" ht="11.25">
      <c r="A10" s="180" t="s">
        <v>123</v>
      </c>
      <c r="B10" s="378">
        <v>766297</v>
      </c>
      <c r="C10" s="457">
        <f t="shared" si="0"/>
        <v>1.3842775545028088</v>
      </c>
      <c r="D10" s="378">
        <v>668144</v>
      </c>
      <c r="E10" s="457">
        <f t="shared" si="1"/>
        <v>1.7217198944400869</v>
      </c>
      <c r="F10" s="378">
        <v>98153</v>
      </c>
      <c r="G10" s="457">
        <f t="shared" si="2"/>
        <v>0.5930550906643981</v>
      </c>
    </row>
    <row r="11" spans="1:7" s="80" customFormat="1" ht="11.25"/>
    <row r="12" spans="1:7" s="80" customFormat="1" ht="11.25">
      <c r="A12" s="374" t="s">
        <v>295</v>
      </c>
    </row>
    <row r="13" spans="1:7" s="80" customFormat="1" ht="11.25">
      <c r="A13" s="81" t="s">
        <v>122</v>
      </c>
    </row>
    <row r="14" spans="1:7" s="80" customFormat="1" ht="11.25">
      <c r="A14" s="81" t="s">
        <v>206</v>
      </c>
    </row>
    <row r="15" spans="1:7" s="80" customFormat="1" ht="11.25"/>
    <row r="16" spans="1:7" s="80" customFormat="1" ht="11.25">
      <c r="A16" s="3" t="s">
        <v>296</v>
      </c>
      <c r="B16" s="128"/>
    </row>
    <row r="17" spans="1:2" s="80" customFormat="1" ht="11.25">
      <c r="A17" s="375" t="s">
        <v>448</v>
      </c>
      <c r="B17" s="128"/>
    </row>
    <row r="18" spans="1:2" s="80" customFormat="1" ht="11.25">
      <c r="A18" s="3"/>
      <c r="B18" s="128"/>
    </row>
    <row r="19" spans="1:2" s="80" customFormat="1" ht="11.25">
      <c r="B19" s="128"/>
    </row>
    <row r="20" spans="1:2" s="80" customFormat="1" ht="11.25">
      <c r="B20" s="128"/>
    </row>
    <row r="21" spans="1:2" s="80" customFormat="1" ht="11.25"/>
    <row r="22" spans="1:2" s="80" customFormat="1" ht="11.25"/>
    <row r="23" spans="1:2" s="80" customFormat="1" ht="11.25"/>
    <row r="24" spans="1:2" s="80" customFormat="1" ht="11.25"/>
    <row r="25" spans="1:2" s="80" customFormat="1" ht="11.25"/>
    <row r="26" spans="1:2" s="80" customFormat="1" ht="11.25"/>
    <row r="27" spans="1:2" s="80" customFormat="1" ht="11.25"/>
    <row r="28" spans="1:2" s="80" customFormat="1" ht="11.25"/>
    <row r="29" spans="1:2" s="80" customFormat="1" ht="11.25"/>
    <row r="30" spans="1:2" s="80" customFormat="1" ht="11.25">
      <c r="B30" s="129"/>
    </row>
    <row r="31" spans="1:2" s="80" customFormat="1" ht="11.25"/>
    <row r="32" spans="1:2" s="80" customFormat="1" ht="11.25"/>
    <row r="33" s="80" customFormat="1" ht="11.25"/>
    <row r="34" s="80" customFormat="1" ht="11.25"/>
    <row r="35" s="80" customFormat="1" ht="11.25"/>
    <row r="36" s="80" customFormat="1" ht="11.25"/>
    <row r="37" s="80" customFormat="1" ht="11.25"/>
    <row r="38" s="80" customFormat="1" ht="11.25"/>
    <row r="39" s="80" customFormat="1" ht="11.25"/>
    <row r="40" s="80" customFormat="1" ht="11.25"/>
    <row r="41" s="80" customFormat="1" ht="11.25"/>
    <row r="42" s="80" customFormat="1" ht="11.25"/>
    <row r="43" s="80" customFormat="1" ht="11.25"/>
    <row r="44" s="80" customFormat="1" ht="11.25"/>
    <row r="45" s="80" customFormat="1" ht="11.25"/>
    <row r="46" s="80" customFormat="1" ht="11.25"/>
    <row r="47" s="80" customFormat="1" ht="11.25"/>
    <row r="48" s="80" customFormat="1" ht="11.25"/>
    <row r="49" s="80" customFormat="1" ht="11.25"/>
  </sheetData>
  <mergeCells count="4">
    <mergeCell ref="B3:C3"/>
    <mergeCell ref="D3:E3"/>
    <mergeCell ref="F3:G3"/>
    <mergeCell ref="A3:A4"/>
  </mergeCells>
  <hyperlinks>
    <hyperlink ref="A12" r:id="rId1"/>
    <hyperlink ref="A17" r:id="rId2"/>
  </hyperlinks>
  <pageMargins left="0.7" right="0.7" top="0.75" bottom="0.75" header="0.3" footer="0.3"/>
  <pageSetup paperSize="9" orientation="landscape"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Normal="100" workbookViewId="0">
      <selection activeCell="B5" sqref="B5"/>
    </sheetView>
  </sheetViews>
  <sheetFormatPr baseColWidth="10" defaultColWidth="11.42578125" defaultRowHeight="12.75"/>
  <cols>
    <col min="1" max="1" width="31" style="5" customWidth="1"/>
    <col min="2" max="2" width="24.7109375" style="5" customWidth="1"/>
    <col min="3" max="16384" width="11.42578125" style="5"/>
  </cols>
  <sheetData>
    <row r="1" spans="1:7" s="78" customFormat="1" ht="12">
      <c r="A1" s="78" t="s">
        <v>273</v>
      </c>
      <c r="B1" s="187" t="s">
        <v>251</v>
      </c>
      <c r="G1" s="110"/>
    </row>
    <row r="2" spans="1:7" s="78" customFormat="1" ht="12">
      <c r="A2" s="224" t="s">
        <v>100</v>
      </c>
    </row>
    <row r="3" spans="1:7" s="3" customFormat="1" ht="11.25"/>
    <row r="4" spans="1:7" s="3" customFormat="1" ht="11.25">
      <c r="A4" s="336"/>
      <c r="B4" s="904" t="s">
        <v>61</v>
      </c>
    </row>
    <row r="5" spans="1:7" s="3" customFormat="1" ht="11.25">
      <c r="A5" s="95" t="s">
        <v>1</v>
      </c>
      <c r="B5" s="547">
        <v>154</v>
      </c>
      <c r="D5" s="132"/>
    </row>
    <row r="6" spans="1:7" s="3" customFormat="1" ht="11.25">
      <c r="A6" s="95" t="s">
        <v>30</v>
      </c>
      <c r="B6" s="547">
        <v>110.6</v>
      </c>
    </row>
    <row r="7" spans="1:7" s="3" customFormat="1" ht="11.25">
      <c r="A7" s="95" t="s">
        <v>32</v>
      </c>
      <c r="B7" s="547">
        <v>117.9</v>
      </c>
    </row>
    <row r="8" spans="1:7" s="3" customFormat="1" ht="11.25">
      <c r="A8" s="95" t="s">
        <v>33</v>
      </c>
      <c r="B8" s="547">
        <v>104</v>
      </c>
    </row>
    <row r="9" spans="1:7" s="3" customFormat="1" ht="11.25">
      <c r="A9" s="335" t="s">
        <v>51</v>
      </c>
      <c r="B9" s="548">
        <v>107.3</v>
      </c>
    </row>
    <row r="10" spans="1:7" s="3" customFormat="1" ht="11.25"/>
    <row r="11" spans="1:7" s="3" customFormat="1" ht="11.25">
      <c r="A11" s="94" t="s">
        <v>78</v>
      </c>
    </row>
    <row r="12" spans="1:7" s="3" customFormat="1" ht="11.25">
      <c r="A12" s="81" t="s">
        <v>206</v>
      </c>
    </row>
    <row r="13" spans="1:7" s="3" customFormat="1" ht="11.25"/>
    <row r="14" spans="1:7" s="3" customFormat="1" ht="11.25">
      <c r="A14" s="3" t="s">
        <v>410</v>
      </c>
    </row>
    <row r="15" spans="1:7" s="3" customFormat="1" ht="11.25">
      <c r="A15" s="375" t="s">
        <v>411</v>
      </c>
    </row>
    <row r="16" spans="1:7" s="3" customFormat="1" ht="11.25">
      <c r="A16" s="374"/>
    </row>
    <row r="17" spans="1:2" s="3" customFormat="1" ht="11.25">
      <c r="A17" s="94"/>
      <c r="B17" s="328"/>
    </row>
    <row r="18" spans="1:2" s="3" customFormat="1" ht="11.25">
      <c r="A18" s="81"/>
      <c r="B18" s="328"/>
    </row>
    <row r="19" spans="1:2" s="3" customFormat="1" ht="11.25">
      <c r="B19" s="328"/>
    </row>
    <row r="20" spans="1:2" s="3" customFormat="1" ht="11.25">
      <c r="B20" s="328"/>
    </row>
    <row r="21" spans="1:2" s="3" customFormat="1" ht="11.25">
      <c r="A21" s="375"/>
      <c r="B21" s="328"/>
    </row>
    <row r="22" spans="1:2" s="3" customFormat="1" ht="11.25">
      <c r="B22" s="328"/>
    </row>
    <row r="23" spans="1:2" s="3" customFormat="1" ht="11.25">
      <c r="B23" s="328"/>
    </row>
    <row r="24" spans="1:2" s="3" customFormat="1" ht="11.25"/>
    <row r="25" spans="1:2" s="3" customFormat="1" ht="11.25"/>
    <row r="26" spans="1:2" s="3" customFormat="1" ht="11.25"/>
    <row r="27" spans="1:2" s="3" customFormat="1" ht="11.25"/>
    <row r="28" spans="1:2" s="3" customFormat="1" ht="11.25"/>
    <row r="29" spans="1:2" s="3" customFormat="1" ht="11.25"/>
    <row r="30" spans="1:2" s="3" customFormat="1" ht="11.25"/>
    <row r="31" spans="1:2" s="3" customFormat="1" ht="11.25"/>
    <row r="32" spans="1:2" s="3" customFormat="1" ht="11.25"/>
    <row r="33" s="3" customFormat="1" ht="11.25"/>
    <row r="34" s="3" customFormat="1" ht="11.25"/>
    <row r="35" s="3" customFormat="1" ht="11.25"/>
    <row r="36" s="3" customFormat="1" ht="11.25"/>
    <row r="37" s="3" customFormat="1" ht="11.25"/>
    <row r="38" s="3" customFormat="1" ht="11.25"/>
    <row r="39" s="3" customFormat="1" ht="11.25"/>
    <row r="40" s="3" customFormat="1" ht="11.25"/>
  </sheetData>
  <phoneticPr fontId="16" type="noConversion"/>
  <hyperlinks>
    <hyperlink ref="A15" r:id="rId1"/>
  </hyperlinks>
  <pageMargins left="0.78740157499999996" right="0.78740157499999996" top="0.984251969" bottom="0.984251969" header="0.4921259845" footer="0.4921259845"/>
  <pageSetup paperSize="9" scale="80" orientation="landscape" r:id="rId2"/>
  <headerFooter alignWithMargins="0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showGridLines="0" zoomScaleNormal="100" workbookViewId="0">
      <selection activeCell="B5" sqref="B5"/>
    </sheetView>
  </sheetViews>
  <sheetFormatPr baseColWidth="10" defaultColWidth="11.42578125" defaultRowHeight="12.75"/>
  <cols>
    <col min="1" max="1" width="18.85546875" style="5" customWidth="1"/>
    <col min="2" max="13" width="15.7109375" style="5" customWidth="1"/>
    <col min="14" max="14" width="16.85546875" style="5" bestFit="1" customWidth="1"/>
    <col min="15" max="16384" width="11.42578125" style="5"/>
  </cols>
  <sheetData>
    <row r="1" spans="1:14" s="78" customFormat="1" ht="12">
      <c r="A1" s="78" t="s">
        <v>252</v>
      </c>
      <c r="L1" s="187" t="s">
        <v>253</v>
      </c>
    </row>
    <row r="2" spans="1:14" s="78" customFormat="1" ht="12">
      <c r="A2" s="337" t="s">
        <v>201</v>
      </c>
      <c r="N2" s="109"/>
    </row>
    <row r="3" spans="1:14" s="3" customFormat="1" ht="11.25">
      <c r="A3" s="764"/>
      <c r="B3" s="850" t="s">
        <v>437</v>
      </c>
      <c r="C3" s="851"/>
      <c r="D3" s="851"/>
      <c r="E3" s="851"/>
      <c r="F3" s="851"/>
      <c r="G3" s="851"/>
      <c r="H3" s="851"/>
      <c r="I3" s="851"/>
      <c r="J3" s="851"/>
      <c r="K3" s="851"/>
      <c r="L3" s="765" t="s">
        <v>41</v>
      </c>
    </row>
    <row r="4" spans="1:14" s="3" customFormat="1" ht="11.25">
      <c r="A4" s="95"/>
      <c r="B4" s="766" t="s">
        <v>118</v>
      </c>
      <c r="C4" s="766" t="s">
        <v>119</v>
      </c>
      <c r="D4" s="766" t="s">
        <v>120</v>
      </c>
      <c r="E4" s="766" t="s">
        <v>121</v>
      </c>
      <c r="F4" s="766" t="s">
        <v>113</v>
      </c>
      <c r="G4" s="766" t="s">
        <v>114</v>
      </c>
      <c r="H4" s="766" t="s">
        <v>115</v>
      </c>
      <c r="I4" s="766" t="s">
        <v>116</v>
      </c>
      <c r="J4" s="766" t="s">
        <v>117</v>
      </c>
      <c r="K4" s="766">
        <v>2018</v>
      </c>
      <c r="L4" s="767" t="s">
        <v>278</v>
      </c>
    </row>
    <row r="5" spans="1:14" s="3" customFormat="1" ht="11.25">
      <c r="A5" s="905" t="s">
        <v>279</v>
      </c>
      <c r="B5" s="768">
        <v>3.4217786560999999</v>
      </c>
      <c r="C5" s="768">
        <v>3.4302343749999999</v>
      </c>
      <c r="D5" s="768">
        <v>3.0190588235</v>
      </c>
      <c r="E5" s="768">
        <v>3.0194636015</v>
      </c>
      <c r="F5" s="768">
        <v>2.9127203064999998</v>
      </c>
      <c r="G5" s="768">
        <v>2.4149042145999999</v>
      </c>
      <c r="H5" s="768">
        <v>1.5851724138000001</v>
      </c>
      <c r="I5" s="768">
        <v>1.4776245211000001</v>
      </c>
      <c r="J5" s="768">
        <v>1.6890769231</v>
      </c>
      <c r="K5" s="768">
        <v>1.5640000000000001</v>
      </c>
      <c r="L5" s="535">
        <f>((K5-B5)/B5)*100</f>
        <v>-54.292777026595232</v>
      </c>
    </row>
    <row r="6" spans="1:14" s="3" customFormat="1" ht="11.25">
      <c r="A6" s="135" t="s">
        <v>280</v>
      </c>
      <c r="B6" s="535">
        <v>1.5100711462</v>
      </c>
      <c r="C6" s="535">
        <v>1.38053125</v>
      </c>
      <c r="D6" s="535">
        <v>1.2335546275</v>
      </c>
      <c r="E6" s="535">
        <v>1.2053079310000001</v>
      </c>
      <c r="F6" s="535">
        <v>1.2307930268</v>
      </c>
      <c r="G6" s="535">
        <v>1.2146290038000001</v>
      </c>
      <c r="H6" s="535">
        <v>1.068114636</v>
      </c>
      <c r="I6" s="535">
        <v>1.0900899234000001</v>
      </c>
      <c r="J6" s="535">
        <v>1.1115694615</v>
      </c>
      <c r="K6" s="535">
        <v>1.1548700000000001</v>
      </c>
      <c r="L6" s="535">
        <f t="shared" ref="L6:L8" si="0">((K6-B6)/B6)*100</f>
        <v>-23.522146429579927</v>
      </c>
    </row>
    <row r="7" spans="1:14" s="3" customFormat="1" ht="11.25">
      <c r="A7" s="135" t="s">
        <v>281</v>
      </c>
      <c r="B7" s="535">
        <v>1.6955916996</v>
      </c>
      <c r="C7" s="535">
        <v>1.6085339843999999</v>
      </c>
      <c r="D7" s="535">
        <v>1.4212095524999999</v>
      </c>
      <c r="E7" s="535">
        <v>1.4861524904000001</v>
      </c>
      <c r="F7" s="535">
        <v>1.4498061303000001</v>
      </c>
      <c r="G7" s="535">
        <v>1.5068226054</v>
      </c>
      <c r="H7" s="535">
        <v>1.4706260536</v>
      </c>
      <c r="I7" s="535">
        <v>1.3348524904000001</v>
      </c>
      <c r="J7" s="535">
        <v>1.2680711538</v>
      </c>
      <c r="K7" s="535">
        <v>1.3055300000000001</v>
      </c>
      <c r="L7" s="535">
        <f t="shared" si="0"/>
        <v>-23.004459133175619</v>
      </c>
    </row>
    <row r="8" spans="1:14" s="3" customFormat="1" ht="11.25">
      <c r="A8" s="769" t="s">
        <v>282</v>
      </c>
      <c r="B8" s="538">
        <v>1.085173913</v>
      </c>
      <c r="C8" s="538">
        <v>1.0415667969</v>
      </c>
      <c r="D8" s="538">
        <v>0.88725609380000003</v>
      </c>
      <c r="E8" s="538">
        <v>0.9379180077</v>
      </c>
      <c r="F8" s="538">
        <v>0.92697471259999997</v>
      </c>
      <c r="G8" s="538">
        <v>0.91531379310000005</v>
      </c>
      <c r="H8" s="538">
        <v>0.9625601533</v>
      </c>
      <c r="I8" s="538">
        <v>0.98503946360000005</v>
      </c>
      <c r="J8" s="538">
        <v>0.98461269230000004</v>
      </c>
      <c r="K8" s="538">
        <v>0.97804000000000002</v>
      </c>
      <c r="L8" s="538">
        <f t="shared" si="0"/>
        <v>-9.8725109142943399</v>
      </c>
    </row>
    <row r="9" spans="1:14" s="3" customFormat="1" ht="11.25">
      <c r="A9" s="95"/>
      <c r="B9" s="29"/>
      <c r="C9" s="29"/>
      <c r="D9" s="29"/>
      <c r="E9" s="29"/>
      <c r="F9" s="29"/>
      <c r="G9" s="29"/>
      <c r="H9" s="29"/>
      <c r="I9" s="29"/>
      <c r="J9" s="29"/>
      <c r="K9" s="29"/>
      <c r="L9" s="6"/>
    </row>
    <row r="10" spans="1:14" s="3" customFormat="1" ht="11.25">
      <c r="A10" s="3" t="s">
        <v>254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130"/>
    </row>
    <row r="11" spans="1:14" s="3" customFormat="1" ht="11.25"/>
    <row r="12" spans="1:14" s="3" customFormat="1" ht="11.25">
      <c r="A12" s="374" t="s">
        <v>413</v>
      </c>
    </row>
    <row r="13" spans="1:14" s="3" customFormat="1" ht="11.25">
      <c r="A13" s="770" t="s">
        <v>436</v>
      </c>
    </row>
    <row r="14" spans="1:14" s="3" customFormat="1" ht="11.25">
      <c r="A14" s="81" t="s">
        <v>206</v>
      </c>
      <c r="B14" s="130"/>
      <c r="D14" s="130"/>
      <c r="E14" s="130"/>
      <c r="F14" s="130"/>
      <c r="G14" s="130"/>
      <c r="H14" s="130"/>
      <c r="I14" s="130"/>
      <c r="J14" s="130"/>
      <c r="K14" s="130"/>
      <c r="L14" s="130"/>
    </row>
    <row r="15" spans="1:14" s="3" customFormat="1" ht="11.25">
      <c r="B15" s="130"/>
      <c r="D15" s="130"/>
      <c r="E15" s="130"/>
      <c r="F15" s="130"/>
      <c r="G15" s="130"/>
      <c r="H15" s="130"/>
      <c r="I15" s="130"/>
      <c r="J15" s="130"/>
      <c r="K15" s="130"/>
      <c r="L15" s="130"/>
    </row>
    <row r="16" spans="1:14" s="3" customFormat="1" ht="11.25">
      <c r="B16" s="130"/>
      <c r="C16" s="375"/>
      <c r="D16" s="130"/>
      <c r="E16" s="130"/>
      <c r="F16" s="130"/>
      <c r="G16" s="130"/>
      <c r="H16" s="130"/>
      <c r="I16" s="130"/>
      <c r="J16" s="130"/>
      <c r="K16" s="130"/>
      <c r="L16" s="130"/>
    </row>
    <row r="17" spans="1:12" s="3" customFormat="1" ht="11.25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</row>
    <row r="18" spans="1:12" s="3" customFormat="1" ht="11.25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</row>
    <row r="19" spans="1:12" s="3" customFormat="1" ht="11.25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</row>
    <row r="20" spans="1:12" s="3" customFormat="1" ht="11.25">
      <c r="A20" s="130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</row>
    <row r="21" spans="1:12" s="3" customFormat="1" ht="11.25">
      <c r="A21" s="130"/>
      <c r="B21" s="131"/>
    </row>
    <row r="22" spans="1:12" s="3" customFormat="1" ht="11.25"/>
    <row r="23" spans="1:12" s="3" customFormat="1" ht="11.25"/>
    <row r="24" spans="1:12" s="3" customFormat="1" ht="11.25"/>
    <row r="25" spans="1:12" s="3" customFormat="1" ht="11.25"/>
    <row r="26" spans="1:12" s="3" customFormat="1" ht="11.25"/>
    <row r="27" spans="1:12" s="3" customFormat="1" ht="11.25"/>
    <row r="28" spans="1:12" s="3" customFormat="1" ht="11.25"/>
    <row r="29" spans="1:12" s="3" customFormat="1" ht="11.25"/>
    <row r="30" spans="1:12" s="3" customFormat="1" ht="11.25"/>
    <row r="31" spans="1:12" s="3" customFormat="1" ht="11.25"/>
    <row r="32" spans="1:12" s="3" customFormat="1" ht="11.25"/>
    <row r="33" s="3" customFormat="1" ht="11.25"/>
    <row r="34" s="3" customFormat="1" ht="11.25"/>
    <row r="35" s="3" customFormat="1" ht="11.25"/>
    <row r="36" s="3" customFormat="1" ht="11.25"/>
    <row r="37" s="3" customFormat="1" ht="11.25"/>
    <row r="38" s="3" customFormat="1" ht="11.25"/>
    <row r="39" s="3" customFormat="1" ht="11.25"/>
    <row r="40" s="3" customFormat="1" ht="11.25"/>
  </sheetData>
  <mergeCells count="1">
    <mergeCell ref="B3:K3"/>
  </mergeCells>
  <phoneticPr fontId="16" type="noConversion"/>
  <hyperlinks>
    <hyperlink ref="A12" r:id="rId1" display="Pour plus d'informations: Banque nationale suisse"/>
  </hyperlinks>
  <pageMargins left="0.78740157499999996" right="0.78740157499999996" top="0.984251969" bottom="0.984251969" header="0.4921259845" footer="0.4921259845"/>
  <pageSetup paperSize="9" scale="64" orientation="landscape" r:id="rId2"/>
  <headerFooter alignWithMargins="0"/>
  <ignoredErrors>
    <ignoredError sqref="B4:K4" numberStoredAsText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zoomScaleNormal="100" workbookViewId="0">
      <selection activeCell="B5" sqref="B5"/>
    </sheetView>
  </sheetViews>
  <sheetFormatPr baseColWidth="10" defaultRowHeight="12.75"/>
  <cols>
    <col min="1" max="1" width="15.5703125" customWidth="1"/>
    <col min="2" max="2" width="15" customWidth="1"/>
    <col min="3" max="3" width="12.5703125" customWidth="1"/>
    <col min="4" max="4" width="15" customWidth="1"/>
    <col min="5" max="5" width="11.28515625" customWidth="1"/>
    <col min="6" max="6" width="15" customWidth="1"/>
    <col min="7" max="7" width="11" customWidth="1"/>
  </cols>
  <sheetData>
    <row r="1" spans="1:9" s="106" customFormat="1" ht="12">
      <c r="A1" s="106" t="s">
        <v>215</v>
      </c>
      <c r="D1" s="108"/>
      <c r="E1" s="108"/>
      <c r="G1" s="79" t="s">
        <v>214</v>
      </c>
    </row>
    <row r="2" spans="1:9" s="80" customFormat="1" ht="11.25"/>
    <row r="3" spans="1:9" s="80" customFormat="1" ht="11.25">
      <c r="A3" s="782"/>
      <c r="B3" s="183" t="s">
        <v>108</v>
      </c>
      <c r="C3" s="85"/>
      <c r="D3" s="183" t="s">
        <v>109</v>
      </c>
      <c r="E3" s="85"/>
      <c r="F3" s="183" t="s">
        <v>124</v>
      </c>
      <c r="G3" s="184"/>
    </row>
    <row r="4" spans="1:9" s="80" customFormat="1" ht="11.25">
      <c r="A4" s="783"/>
      <c r="B4" s="127" t="s">
        <v>23</v>
      </c>
      <c r="C4" s="127" t="s">
        <v>139</v>
      </c>
      <c r="D4" s="127" t="s">
        <v>23</v>
      </c>
      <c r="E4" s="127" t="s">
        <v>139</v>
      </c>
      <c r="F4" s="127" t="s">
        <v>23</v>
      </c>
      <c r="G4" s="183" t="s">
        <v>139</v>
      </c>
    </row>
    <row r="5" spans="1:9" s="80" customFormat="1" ht="11.25">
      <c r="A5" s="188" t="s">
        <v>21</v>
      </c>
      <c r="B5" s="426">
        <v>55357178.732500002</v>
      </c>
      <c r="C5" s="427">
        <f t="shared" ref="C5:C17" si="0">(B5/$B$5)*100</f>
        <v>100</v>
      </c>
      <c r="D5" s="379">
        <v>38806777</v>
      </c>
      <c r="E5" s="427">
        <f t="shared" ref="E5:E17" si="1">(D5/$D$5)*100</f>
        <v>100</v>
      </c>
      <c r="F5" s="379">
        <v>16550401.732500002</v>
      </c>
      <c r="G5" s="427">
        <f t="shared" ref="G5:G17" si="2">(F5/$F$5)*100</f>
        <v>100</v>
      </c>
      <c r="I5" s="128"/>
    </row>
    <row r="6" spans="1:9" s="80" customFormat="1" ht="11.25">
      <c r="A6" s="189" t="s">
        <v>125</v>
      </c>
      <c r="B6" s="377">
        <v>4198968.9528999999</v>
      </c>
      <c r="C6" s="428">
        <f t="shared" si="0"/>
        <v>7.5852293217298667</v>
      </c>
      <c r="D6" s="377">
        <v>2871590</v>
      </c>
      <c r="E6" s="428">
        <f t="shared" si="1"/>
        <v>7.3997126842046166</v>
      </c>
      <c r="F6" s="377">
        <v>1327378.9528999999</v>
      </c>
      <c r="G6" s="428">
        <f t="shared" si="2"/>
        <v>8.0202219520353246</v>
      </c>
      <c r="I6" s="128"/>
    </row>
    <row r="7" spans="1:9" s="80" customFormat="1" ht="11.25">
      <c r="A7" s="189" t="s">
        <v>126</v>
      </c>
      <c r="B7" s="377">
        <v>5421909.5690000001</v>
      </c>
      <c r="C7" s="428">
        <f t="shared" si="0"/>
        <v>9.794410938462109</v>
      </c>
      <c r="D7" s="377">
        <v>3194275</v>
      </c>
      <c r="E7" s="428">
        <f t="shared" si="1"/>
        <v>8.231229818441248</v>
      </c>
      <c r="F7" s="377">
        <v>2227634.5690000001</v>
      </c>
      <c r="G7" s="428">
        <f t="shared" si="2"/>
        <v>13.459700888260597</v>
      </c>
      <c r="I7" s="128"/>
    </row>
    <row r="8" spans="1:9" s="80" customFormat="1" ht="11.25">
      <c r="A8" s="189" t="s">
        <v>127</v>
      </c>
      <c r="B8" s="377">
        <v>4763523.1447999999</v>
      </c>
      <c r="C8" s="428">
        <f t="shared" si="0"/>
        <v>8.6050684913307425</v>
      </c>
      <c r="D8" s="377">
        <v>3328071</v>
      </c>
      <c r="E8" s="428">
        <f t="shared" si="1"/>
        <v>8.5760046499094731</v>
      </c>
      <c r="F8" s="377">
        <v>1435452.1447999999</v>
      </c>
      <c r="G8" s="428">
        <f t="shared" si="2"/>
        <v>8.67321632429746</v>
      </c>
      <c r="I8" s="128"/>
    </row>
    <row r="9" spans="1:9" s="80" customFormat="1" ht="11.25">
      <c r="A9" s="189" t="s">
        <v>128</v>
      </c>
      <c r="B9" s="377">
        <v>3441506.3875000002</v>
      </c>
      <c r="C9" s="428">
        <f t="shared" si="0"/>
        <v>6.2169107355167723</v>
      </c>
      <c r="D9" s="377">
        <v>2576811</v>
      </c>
      <c r="E9" s="428">
        <f t="shared" si="1"/>
        <v>6.6401056702029129</v>
      </c>
      <c r="F9" s="377">
        <v>864695.38749999995</v>
      </c>
      <c r="G9" s="428">
        <f t="shared" si="2"/>
        <v>5.224618722106297</v>
      </c>
      <c r="I9" s="128"/>
    </row>
    <row r="10" spans="1:9" s="80" customFormat="1" ht="11.25">
      <c r="A10" s="189" t="s">
        <v>129</v>
      </c>
      <c r="B10" s="377">
        <v>3807342.1716</v>
      </c>
      <c r="C10" s="428">
        <f t="shared" si="0"/>
        <v>6.8777749494750227</v>
      </c>
      <c r="D10" s="377">
        <v>2874763</v>
      </c>
      <c r="E10" s="428">
        <f t="shared" si="1"/>
        <v>7.4078890911244697</v>
      </c>
      <c r="F10" s="377">
        <v>932579.1716</v>
      </c>
      <c r="G10" s="428">
        <f t="shared" si="2"/>
        <v>5.6347826878950951</v>
      </c>
      <c r="I10" s="128"/>
    </row>
    <row r="11" spans="1:9" s="80" customFormat="1" ht="11.25">
      <c r="A11" s="189" t="s">
        <v>130</v>
      </c>
      <c r="B11" s="377">
        <v>4849431.1540000001</v>
      </c>
      <c r="C11" s="428">
        <f t="shared" si="0"/>
        <v>8.7602570525381847</v>
      </c>
      <c r="D11" s="377">
        <v>3613500</v>
      </c>
      <c r="E11" s="428">
        <f t="shared" si="1"/>
        <v>9.3115179340969227</v>
      </c>
      <c r="F11" s="377">
        <v>1235931.1540000001</v>
      </c>
      <c r="G11" s="428">
        <f t="shared" si="2"/>
        <v>7.4676806882155846</v>
      </c>
      <c r="I11" s="128"/>
    </row>
    <row r="12" spans="1:9" s="80" customFormat="1" ht="11.25">
      <c r="A12" s="189" t="s">
        <v>131</v>
      </c>
      <c r="B12" s="377">
        <v>7269145.3705000002</v>
      </c>
      <c r="C12" s="428">
        <f t="shared" si="0"/>
        <v>13.131350868920478</v>
      </c>
      <c r="D12" s="377">
        <v>4422988</v>
      </c>
      <c r="E12" s="428">
        <f t="shared" si="1"/>
        <v>11.397462870982562</v>
      </c>
      <c r="F12" s="377">
        <v>2846157.3705000002</v>
      </c>
      <c r="G12" s="428">
        <f t="shared" si="2"/>
        <v>17.19690806605017</v>
      </c>
      <c r="I12" s="128"/>
    </row>
    <row r="13" spans="1:9" s="80" customFormat="1" ht="11.25">
      <c r="A13" s="189" t="s">
        <v>132</v>
      </c>
      <c r="B13" s="377">
        <v>7005747.3454</v>
      </c>
      <c r="C13" s="428">
        <f t="shared" si="0"/>
        <v>12.655535390005253</v>
      </c>
      <c r="D13" s="377">
        <v>4478634</v>
      </c>
      <c r="E13" s="428">
        <f t="shared" si="1"/>
        <v>11.540855351115606</v>
      </c>
      <c r="F13" s="377">
        <v>2527113.3454</v>
      </c>
      <c r="G13" s="428">
        <f t="shared" si="2"/>
        <v>15.269196399248189</v>
      </c>
      <c r="H13" s="128"/>
      <c r="I13" s="128"/>
    </row>
    <row r="14" spans="1:9" s="80" customFormat="1" ht="11.25">
      <c r="A14" s="189" t="s">
        <v>133</v>
      </c>
      <c r="B14" s="377">
        <v>4987061.6782</v>
      </c>
      <c r="C14" s="428">
        <f t="shared" si="0"/>
        <v>9.0088797738388244</v>
      </c>
      <c r="D14" s="377">
        <v>3694903</v>
      </c>
      <c r="E14" s="428">
        <f t="shared" si="1"/>
        <v>9.5212828419118658</v>
      </c>
      <c r="F14" s="377">
        <v>1292158.6782</v>
      </c>
      <c r="G14" s="428">
        <f t="shared" si="2"/>
        <v>7.8074157901713628</v>
      </c>
      <c r="H14" s="128"/>
      <c r="I14" s="128"/>
    </row>
    <row r="15" spans="1:9" s="80" customFormat="1" ht="11.25">
      <c r="A15" s="189" t="s">
        <v>134</v>
      </c>
      <c r="B15" s="377">
        <v>3919265.2223</v>
      </c>
      <c r="C15" s="428">
        <f t="shared" si="0"/>
        <v>7.0799583939038664</v>
      </c>
      <c r="D15" s="377">
        <v>2998715</v>
      </c>
      <c r="E15" s="428">
        <f t="shared" si="1"/>
        <v>7.7272972192460099</v>
      </c>
      <c r="F15" s="377">
        <v>920550.22230000002</v>
      </c>
      <c r="G15" s="428">
        <f t="shared" si="2"/>
        <v>5.5621019790251784</v>
      </c>
      <c r="I15" s="128"/>
    </row>
    <row r="16" spans="1:9" s="80" customFormat="1" ht="11.25">
      <c r="A16" s="189" t="s">
        <v>135</v>
      </c>
      <c r="B16" s="377">
        <v>2218221.6052999999</v>
      </c>
      <c r="C16" s="428">
        <f t="shared" si="0"/>
        <v>4.0071073997809972</v>
      </c>
      <c r="D16" s="377">
        <v>2025429</v>
      </c>
      <c r="E16" s="428">
        <f t="shared" si="1"/>
        <v>5.2192662121876285</v>
      </c>
      <c r="F16" s="377">
        <v>192792.6053</v>
      </c>
      <c r="G16" s="428">
        <f t="shared" si="2"/>
        <v>1.1648817256285291</v>
      </c>
      <c r="I16" s="128"/>
    </row>
    <row r="17" spans="1:9" s="80" customFormat="1" ht="11.25">
      <c r="A17" s="182" t="s">
        <v>136</v>
      </c>
      <c r="B17" s="380">
        <v>3475056.1310999999</v>
      </c>
      <c r="C17" s="429">
        <f t="shared" si="0"/>
        <v>6.2775166846785257</v>
      </c>
      <c r="D17" s="380">
        <v>2727098</v>
      </c>
      <c r="E17" s="429">
        <f t="shared" si="1"/>
        <v>7.0273756565766856</v>
      </c>
      <c r="F17" s="380">
        <v>747958.1311</v>
      </c>
      <c r="G17" s="429">
        <f t="shared" si="2"/>
        <v>4.5192747776704154</v>
      </c>
      <c r="I17" s="128"/>
    </row>
    <row r="18" spans="1:9" s="80" customFormat="1" ht="11.25"/>
    <row r="19" spans="1:9" s="80" customFormat="1" ht="11.25">
      <c r="A19" s="374" t="s">
        <v>295</v>
      </c>
    </row>
    <row r="20" spans="1:9" s="80" customFormat="1" ht="11.25">
      <c r="A20" s="81" t="s">
        <v>122</v>
      </c>
    </row>
    <row r="21" spans="1:9" s="80" customFormat="1" ht="11.25">
      <c r="A21" s="81" t="s">
        <v>206</v>
      </c>
    </row>
    <row r="22" spans="1:9" s="80" customFormat="1" ht="11.25"/>
    <row r="23" spans="1:9" s="80" customFormat="1" ht="11.25">
      <c r="A23" s="3" t="s">
        <v>296</v>
      </c>
    </row>
    <row r="24" spans="1:9" s="80" customFormat="1" ht="11.25">
      <c r="A24" s="375" t="s">
        <v>448</v>
      </c>
    </row>
    <row r="25" spans="1:9" s="80" customFormat="1" ht="11.25">
      <c r="A25" s="3"/>
    </row>
    <row r="26" spans="1:9" s="80" customFormat="1" ht="11.25"/>
    <row r="27" spans="1:9" s="80" customFormat="1" ht="11.25"/>
    <row r="28" spans="1:9" s="80" customFormat="1" ht="11.25">
      <c r="B28" s="129"/>
    </row>
    <row r="29" spans="1:9" s="80" customFormat="1" ht="11.25"/>
    <row r="30" spans="1:9" s="80" customFormat="1" ht="11.25"/>
    <row r="31" spans="1:9" s="80" customFormat="1" ht="11.25"/>
    <row r="32" spans="1:9" s="80" customFormat="1" ht="11.25"/>
    <row r="33" s="80" customFormat="1" ht="11.25"/>
    <row r="34" s="80" customFormat="1" ht="11.25"/>
    <row r="35" s="80" customFormat="1" ht="11.25"/>
    <row r="36" s="80" customFormat="1" ht="11.25"/>
    <row r="37" s="80" customFormat="1" ht="11.25"/>
    <row r="38" s="80" customFormat="1" ht="11.25"/>
    <row r="39" s="80" customFormat="1" ht="11.25"/>
    <row r="40" s="80" customFormat="1" ht="11.25"/>
    <row r="41" s="80" customFormat="1" ht="11.25"/>
    <row r="42" s="80" customFormat="1" ht="11.25"/>
    <row r="43" s="80" customFormat="1" ht="11.25"/>
    <row r="44" s="80" customFormat="1" ht="11.25"/>
    <row r="45" s="80" customFormat="1" ht="11.25"/>
    <row r="46" s="80" customFormat="1" ht="11.25"/>
    <row r="47" s="80" customFormat="1" ht="11.25"/>
  </sheetData>
  <mergeCells count="1">
    <mergeCell ref="A3:A4"/>
  </mergeCells>
  <hyperlinks>
    <hyperlink ref="A19" r:id="rId1"/>
    <hyperlink ref="A24" r:id="rId2"/>
  </hyperlinks>
  <pageMargins left="0.7" right="0.7" top="0.75" bottom="0.75" header="0.3" footer="0.3"/>
  <pageSetup paperSize="9" scale="94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showGridLines="0" zoomScaleNormal="100" workbookViewId="0">
      <selection activeCell="B5" sqref="B5"/>
    </sheetView>
  </sheetViews>
  <sheetFormatPr baseColWidth="10" defaultRowHeight="12.75"/>
  <cols>
    <col min="2" max="10" width="12.7109375" customWidth="1"/>
  </cols>
  <sheetData>
    <row r="1" spans="1:12" s="186" customFormat="1" ht="12">
      <c r="A1" s="126" t="s">
        <v>216</v>
      </c>
      <c r="B1" s="117"/>
      <c r="C1" s="117"/>
      <c r="D1" s="117"/>
      <c r="E1" s="117"/>
      <c r="F1" s="117"/>
      <c r="G1" s="117"/>
      <c r="H1" s="106"/>
      <c r="I1" s="106"/>
      <c r="J1" s="79" t="s">
        <v>217</v>
      </c>
    </row>
    <row r="2" spans="1:12" s="778" customFormat="1" ht="12">
      <c r="A2" s="126"/>
      <c r="B2" s="117"/>
      <c r="C2" s="117"/>
      <c r="D2" s="117"/>
      <c r="E2" s="117"/>
      <c r="F2" s="117"/>
      <c r="G2" s="117"/>
      <c r="H2" s="106"/>
      <c r="I2" s="106"/>
      <c r="J2" s="79"/>
    </row>
    <row r="3" spans="1:12" s="106" customFormat="1" ht="12.75" customHeight="1">
      <c r="A3" s="860" t="s">
        <v>55</v>
      </c>
      <c r="B3" s="784">
        <v>2017</v>
      </c>
      <c r="C3" s="785"/>
      <c r="D3" s="785"/>
      <c r="E3" s="784">
        <v>2018</v>
      </c>
      <c r="F3" s="785"/>
      <c r="G3" s="785"/>
      <c r="H3" s="784" t="s">
        <v>202</v>
      </c>
      <c r="I3" s="785"/>
      <c r="J3" s="786"/>
    </row>
    <row r="4" spans="1:12" s="80" customFormat="1" ht="11.25">
      <c r="A4" s="861"/>
      <c r="B4" s="190" t="s">
        <v>21</v>
      </c>
      <c r="C4" s="190" t="s">
        <v>140</v>
      </c>
      <c r="D4" s="190" t="s">
        <v>141</v>
      </c>
      <c r="E4" s="190" t="s">
        <v>21</v>
      </c>
      <c r="F4" s="190" t="s">
        <v>140</v>
      </c>
      <c r="G4" s="190" t="s">
        <v>141</v>
      </c>
      <c r="H4" s="190" t="s">
        <v>21</v>
      </c>
      <c r="I4" s="190" t="s">
        <v>140</v>
      </c>
      <c r="J4" s="191" t="s">
        <v>141</v>
      </c>
    </row>
    <row r="5" spans="1:12" s="80" customFormat="1" ht="11.25">
      <c r="A5" s="192" t="s">
        <v>82</v>
      </c>
      <c r="B5" s="381">
        <v>3056624792</v>
      </c>
      <c r="C5" s="381">
        <v>1640012866</v>
      </c>
      <c r="D5" s="381">
        <v>1416611926</v>
      </c>
      <c r="E5" s="381">
        <v>3144223374</v>
      </c>
      <c r="F5" s="381">
        <v>1674725554</v>
      </c>
      <c r="G5" s="381">
        <v>1469497820</v>
      </c>
      <c r="H5" s="458">
        <v>2.8658598277835337</v>
      </c>
      <c r="I5" s="458">
        <v>2.1166107120040119</v>
      </c>
      <c r="J5" s="458">
        <v>3.7332661845739676</v>
      </c>
      <c r="L5" s="174"/>
    </row>
    <row r="6" spans="1:12" s="80" customFormat="1" ht="11.25">
      <c r="A6" s="175" t="s">
        <v>30</v>
      </c>
      <c r="B6" s="382">
        <v>401163218</v>
      </c>
      <c r="C6" s="382">
        <v>318051999</v>
      </c>
      <c r="D6" s="382">
        <v>83111219</v>
      </c>
      <c r="E6" s="382">
        <v>419556284</v>
      </c>
      <c r="F6" s="382">
        <v>332594428</v>
      </c>
      <c r="G6" s="382">
        <v>86961856</v>
      </c>
      <c r="H6" s="459">
        <v>4.5849333076194441</v>
      </c>
      <c r="I6" s="459">
        <v>4.5723432161166828</v>
      </c>
      <c r="J6" s="459">
        <v>4.6331133706509586</v>
      </c>
    </row>
    <row r="7" spans="1:12" s="80" customFormat="1" ht="11.25">
      <c r="A7" s="175" t="s">
        <v>32</v>
      </c>
      <c r="B7" s="382">
        <v>433105356</v>
      </c>
      <c r="C7" s="382">
        <v>299554480</v>
      </c>
      <c r="D7" s="382">
        <v>133550876</v>
      </c>
      <c r="E7" s="382">
        <v>442760042</v>
      </c>
      <c r="F7" s="382">
        <v>302038661</v>
      </c>
      <c r="G7" s="382">
        <v>140721381</v>
      </c>
      <c r="H7" s="459">
        <v>2.229177235111357</v>
      </c>
      <c r="I7" s="459">
        <v>0.82929188707176071</v>
      </c>
      <c r="J7" s="459">
        <v>5.3691186570726801</v>
      </c>
    </row>
    <row r="8" spans="1:12" s="80" customFormat="1" ht="11.25">
      <c r="A8" s="175" t="s">
        <v>33</v>
      </c>
      <c r="B8" s="382">
        <v>420629155</v>
      </c>
      <c r="C8" s="382">
        <v>209970369</v>
      </c>
      <c r="D8" s="382">
        <v>210658786</v>
      </c>
      <c r="E8" s="382">
        <v>428844937</v>
      </c>
      <c r="F8" s="382">
        <v>212334391</v>
      </c>
      <c r="G8" s="382">
        <v>216510546</v>
      </c>
      <c r="H8" s="459">
        <v>1.9532126820833426</v>
      </c>
      <c r="I8" s="459">
        <v>1.1258836240841203</v>
      </c>
      <c r="J8" s="459">
        <v>2.7778380912154312</v>
      </c>
    </row>
    <row r="9" spans="1:12" s="80" customFormat="1" ht="11.25">
      <c r="A9" s="175" t="s">
        <v>51</v>
      </c>
      <c r="B9" s="382">
        <v>121126543</v>
      </c>
      <c r="C9" s="382">
        <v>35082222</v>
      </c>
      <c r="D9" s="382">
        <v>86044321</v>
      </c>
      <c r="E9" s="382">
        <v>125229170</v>
      </c>
      <c r="F9" s="382">
        <v>35935386</v>
      </c>
      <c r="G9" s="382">
        <v>89293784</v>
      </c>
      <c r="H9" s="459">
        <v>3.3870586069644535</v>
      </c>
      <c r="I9" s="459">
        <v>2.4318984128200318</v>
      </c>
      <c r="J9" s="459">
        <v>3.7764990905094131</v>
      </c>
    </row>
    <row r="10" spans="1:12" s="80" customFormat="1" ht="11.25">
      <c r="A10" s="193" t="s">
        <v>1</v>
      </c>
      <c r="B10" s="383">
        <v>53283315.970300004</v>
      </c>
      <c r="C10" s="383">
        <v>27768194.3609</v>
      </c>
      <c r="D10" s="383">
        <v>25515121.6094</v>
      </c>
      <c r="E10" s="383">
        <v>55357178.732500002</v>
      </c>
      <c r="F10" s="383">
        <v>28572992.977499999</v>
      </c>
      <c r="G10" s="383">
        <v>26784185.755199999</v>
      </c>
      <c r="H10" s="460">
        <v>3.8921428301421113</v>
      </c>
      <c r="I10" s="460">
        <v>2.8982749333288478</v>
      </c>
      <c r="J10" s="460">
        <v>4.973772671859277</v>
      </c>
    </row>
    <row r="11" spans="1:12" s="80" customFormat="1" ht="11.25">
      <c r="A11" s="175"/>
      <c r="B11" s="176"/>
      <c r="C11" s="176"/>
      <c r="D11" s="176"/>
      <c r="E11" s="176"/>
      <c r="F11" s="176"/>
      <c r="G11" s="176"/>
      <c r="H11" s="177"/>
      <c r="I11" s="177"/>
      <c r="J11" s="177"/>
    </row>
    <row r="12" spans="1:12">
      <c r="A12" s="374" t="s">
        <v>295</v>
      </c>
    </row>
    <row r="13" spans="1:12">
      <c r="A13" s="50" t="s">
        <v>142</v>
      </c>
    </row>
    <row r="14" spans="1:12">
      <c r="A14" s="81" t="s">
        <v>206</v>
      </c>
    </row>
    <row r="15" spans="1:12">
      <c r="A15" s="80"/>
    </row>
    <row r="16" spans="1:12">
      <c r="A16" s="3" t="s">
        <v>296</v>
      </c>
    </row>
    <row r="17" spans="1:1">
      <c r="A17" s="375" t="s">
        <v>448</v>
      </c>
    </row>
  </sheetData>
  <mergeCells count="4">
    <mergeCell ref="B3:D3"/>
    <mergeCell ref="E3:G3"/>
    <mergeCell ref="H3:J3"/>
    <mergeCell ref="A3:A4"/>
  </mergeCells>
  <hyperlinks>
    <hyperlink ref="A12" r:id="rId1"/>
    <hyperlink ref="A17" r:id="rId2"/>
  </hyperlinks>
  <pageMargins left="0.7" right="0.7" top="0.75" bottom="0.75" header="0.3" footer="0.3"/>
  <pageSetup paperSize="9" scale="70" orientation="portrait" r:id="rId3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>
      <selection activeCell="B5" sqref="B5"/>
    </sheetView>
  </sheetViews>
  <sheetFormatPr baseColWidth="10" defaultColWidth="11.42578125" defaultRowHeight="12.75"/>
  <cols>
    <col min="1" max="1" width="26" style="5" customWidth="1"/>
    <col min="2" max="6" width="11.140625" style="5" customWidth="1"/>
    <col min="7" max="7" width="11.28515625" style="5" bestFit="1" customWidth="1"/>
    <col min="8" max="8" width="11.28515625" style="5" customWidth="1"/>
    <col min="9" max="16384" width="11.42578125" style="5"/>
  </cols>
  <sheetData>
    <row r="1" spans="1:8" s="78" customFormat="1" ht="12.75" customHeight="1">
      <c r="A1" s="104" t="s">
        <v>256</v>
      </c>
      <c r="B1" s="125"/>
      <c r="C1" s="125"/>
      <c r="D1" s="125"/>
      <c r="E1" s="125"/>
      <c r="F1" s="208" t="s">
        <v>219</v>
      </c>
      <c r="G1" s="125"/>
      <c r="H1" s="104"/>
    </row>
    <row r="2" spans="1:8" s="78" customFormat="1" ht="12">
      <c r="A2" s="105"/>
      <c r="B2" s="125"/>
      <c r="C2" s="125"/>
      <c r="D2" s="125"/>
      <c r="E2" s="125"/>
      <c r="F2" s="125"/>
      <c r="G2" s="125"/>
      <c r="H2" s="104"/>
    </row>
    <row r="3" spans="1:8" s="3" customFormat="1" ht="12.75" customHeight="1">
      <c r="A3" s="792" t="s">
        <v>0</v>
      </c>
      <c r="B3" s="787" t="s">
        <v>109</v>
      </c>
      <c r="C3" s="788"/>
      <c r="D3" s="788"/>
      <c r="E3" s="788"/>
      <c r="F3" s="788"/>
      <c r="G3" s="789"/>
      <c r="H3" s="789"/>
    </row>
    <row r="4" spans="1:8" s="3" customFormat="1" ht="36.75" customHeight="1">
      <c r="A4" s="862"/>
      <c r="B4" s="194" t="s">
        <v>83</v>
      </c>
      <c r="C4" s="194" t="s">
        <v>84</v>
      </c>
      <c r="D4" s="194" t="s">
        <v>85</v>
      </c>
      <c r="E4" s="195" t="s">
        <v>86</v>
      </c>
      <c r="F4" s="200" t="s">
        <v>87</v>
      </c>
      <c r="G4" s="35"/>
    </row>
    <row r="5" spans="1:8" s="3" customFormat="1" ht="12.75" customHeight="1">
      <c r="A5" s="199" t="s">
        <v>1</v>
      </c>
      <c r="B5" s="384">
        <v>4275</v>
      </c>
      <c r="C5" s="384">
        <v>130049</v>
      </c>
      <c r="D5" s="384">
        <v>251679</v>
      </c>
      <c r="E5" s="461">
        <f>D5/B5</f>
        <v>58.872280701754384</v>
      </c>
      <c r="F5" s="462">
        <v>100</v>
      </c>
      <c r="G5" s="1"/>
    </row>
    <row r="6" spans="1:8" s="3" customFormat="1" ht="12.75" customHeight="1">
      <c r="A6" s="202" t="s">
        <v>2</v>
      </c>
      <c r="B6" s="385">
        <v>607.16666666666697</v>
      </c>
      <c r="C6" s="385">
        <v>18683.287671232902</v>
      </c>
      <c r="D6" s="385">
        <v>39264.164383561598</v>
      </c>
      <c r="E6" s="463">
        <f t="shared" ref="E6:E18" si="0">D6/B6</f>
        <v>64.667852402242517</v>
      </c>
      <c r="F6" s="464">
        <f t="shared" ref="F6:F18" si="1">(B6*100)/$B$5</f>
        <v>14.202729044834316</v>
      </c>
      <c r="G6" s="31"/>
    </row>
    <row r="7" spans="1:8" s="3" customFormat="1" ht="12.75" customHeight="1">
      <c r="A7" s="95" t="s">
        <v>4</v>
      </c>
      <c r="B7" s="385">
        <v>458.83333333333297</v>
      </c>
      <c r="C7" s="385">
        <v>8947.7479452054795</v>
      </c>
      <c r="D7" s="385">
        <v>17744.213698630101</v>
      </c>
      <c r="E7" s="463">
        <f t="shared" si="0"/>
        <v>38.672459931631202</v>
      </c>
      <c r="F7" s="464">
        <f t="shared" si="1"/>
        <v>10.732943469785567</v>
      </c>
      <c r="G7" s="31"/>
    </row>
    <row r="8" spans="1:8" s="3" customFormat="1" ht="12.75" customHeight="1">
      <c r="A8" s="95" t="s">
        <v>6</v>
      </c>
      <c r="B8" s="385">
        <v>350.66666666666703</v>
      </c>
      <c r="C8" s="385">
        <v>18179.9342465753</v>
      </c>
      <c r="D8" s="385">
        <v>31788.8219178082</v>
      </c>
      <c r="E8" s="463">
        <f t="shared" si="0"/>
        <v>90.652533986144959</v>
      </c>
      <c r="F8" s="464">
        <f t="shared" si="1"/>
        <v>8.2027290448343155</v>
      </c>
      <c r="G8" s="31"/>
    </row>
    <row r="9" spans="1:8" s="3" customFormat="1" ht="12.75" customHeight="1">
      <c r="A9" s="95" t="s">
        <v>145</v>
      </c>
      <c r="B9" s="385">
        <v>421.25</v>
      </c>
      <c r="C9" s="385">
        <v>12347.1150684932</v>
      </c>
      <c r="D9" s="385">
        <v>24364.400000000001</v>
      </c>
      <c r="E9" s="463">
        <f t="shared" si="0"/>
        <v>57.838338278931751</v>
      </c>
      <c r="F9" s="464">
        <f t="shared" si="1"/>
        <v>9.8538011695906427</v>
      </c>
      <c r="G9" s="31"/>
    </row>
    <row r="10" spans="1:8" s="3" customFormat="1" ht="12.75" customHeight="1">
      <c r="A10" s="95" t="s">
        <v>8</v>
      </c>
      <c r="B10" s="385">
        <v>125.416666666667</v>
      </c>
      <c r="C10" s="385">
        <v>5871.0493150684897</v>
      </c>
      <c r="D10" s="385">
        <v>11579.430136986301</v>
      </c>
      <c r="E10" s="463">
        <f t="shared" si="0"/>
        <v>92.327682155372258</v>
      </c>
      <c r="F10" s="464">
        <f t="shared" si="1"/>
        <v>2.9337231968810995</v>
      </c>
      <c r="G10" s="31"/>
    </row>
    <row r="11" spans="1:8" s="3" customFormat="1" ht="12.75" customHeight="1">
      <c r="A11" s="95" t="s">
        <v>63</v>
      </c>
      <c r="B11" s="385">
        <v>565.41666666666697</v>
      </c>
      <c r="C11" s="385">
        <v>15866.8712328767</v>
      </c>
      <c r="D11" s="385">
        <v>31492.819178082202</v>
      </c>
      <c r="E11" s="463">
        <f t="shared" si="0"/>
        <v>55.698427433601509</v>
      </c>
      <c r="F11" s="464">
        <f t="shared" si="1"/>
        <v>13.226120857699813</v>
      </c>
      <c r="G11" s="31"/>
    </row>
    <row r="12" spans="1:8" s="3" customFormat="1" ht="12.75" customHeight="1">
      <c r="A12" s="95" t="s">
        <v>62</v>
      </c>
      <c r="B12" s="386">
        <v>228.25</v>
      </c>
      <c r="C12" s="387">
        <v>3722.6821917808202</v>
      </c>
      <c r="D12" s="387">
        <v>6926.2383561643801</v>
      </c>
      <c r="E12" s="463">
        <f t="shared" si="0"/>
        <v>30.34496541583518</v>
      </c>
      <c r="F12" s="464">
        <f t="shared" si="1"/>
        <v>5.3391812865497075</v>
      </c>
      <c r="G12" s="31"/>
    </row>
    <row r="13" spans="1:8" s="3" customFormat="1" ht="12.75" customHeight="1">
      <c r="A13" s="203" t="s">
        <v>7</v>
      </c>
      <c r="B13" s="386">
        <v>273.41666666666703</v>
      </c>
      <c r="C13" s="387">
        <v>9896.2849315068506</v>
      </c>
      <c r="D13" s="387">
        <v>18754.068493150698</v>
      </c>
      <c r="E13" s="463">
        <f t="shared" si="0"/>
        <v>68.591533653705611</v>
      </c>
      <c r="F13" s="464">
        <f t="shared" si="1"/>
        <v>6.3957115009746675</v>
      </c>
      <c r="G13" s="31"/>
    </row>
    <row r="14" spans="1:8" s="3" customFormat="1" ht="12.75" customHeight="1">
      <c r="A14" s="95" t="s">
        <v>9</v>
      </c>
      <c r="B14" s="385">
        <v>121.916666666667</v>
      </c>
      <c r="C14" s="385">
        <v>9653.2767123287704</v>
      </c>
      <c r="D14" s="385">
        <v>15827.5808219178</v>
      </c>
      <c r="E14" s="463">
        <f t="shared" si="0"/>
        <v>129.82294590773279</v>
      </c>
      <c r="F14" s="464">
        <f t="shared" si="1"/>
        <v>2.8518518518518596</v>
      </c>
      <c r="G14" s="31"/>
    </row>
    <row r="15" spans="1:8" s="3" customFormat="1" ht="12.75" customHeight="1">
      <c r="A15" s="95" t="s">
        <v>3</v>
      </c>
      <c r="B15" s="385">
        <v>537.66666666666697</v>
      </c>
      <c r="C15" s="385">
        <v>13503.197260274001</v>
      </c>
      <c r="D15" s="385">
        <v>28057.005479452098</v>
      </c>
      <c r="E15" s="463">
        <f t="shared" si="0"/>
        <v>52.182899217827803</v>
      </c>
      <c r="F15" s="464">
        <f t="shared" si="1"/>
        <v>12.576998050682269</v>
      </c>
      <c r="G15" s="31"/>
    </row>
    <row r="16" spans="1:8" s="3" customFormat="1" ht="12.75" customHeight="1">
      <c r="A16" s="202" t="s">
        <v>5</v>
      </c>
      <c r="B16" s="385">
        <v>322.5</v>
      </c>
      <c r="C16" s="385">
        <v>7789.6684931506898</v>
      </c>
      <c r="D16" s="385">
        <v>15581.6904109589</v>
      </c>
      <c r="E16" s="463">
        <f t="shared" si="0"/>
        <v>48.315319103748529</v>
      </c>
      <c r="F16" s="464">
        <f t="shared" si="1"/>
        <v>7.5438596491228074</v>
      </c>
      <c r="G16" s="31"/>
    </row>
    <row r="17" spans="1:7" s="3" customFormat="1" ht="12.75" customHeight="1">
      <c r="A17" s="203" t="s">
        <v>10</v>
      </c>
      <c r="B17" s="385">
        <v>100.75</v>
      </c>
      <c r="C17" s="385">
        <v>1922.9972602739699</v>
      </c>
      <c r="D17" s="385">
        <v>3973.61643835616</v>
      </c>
      <c r="E17" s="463">
        <f t="shared" si="0"/>
        <v>39.440361671028882</v>
      </c>
      <c r="F17" s="464">
        <f t="shared" si="1"/>
        <v>2.3567251461988303</v>
      </c>
      <c r="G17" s="31"/>
    </row>
    <row r="18" spans="1:7" s="3" customFormat="1" ht="12.75" customHeight="1">
      <c r="A18" s="204" t="s">
        <v>101</v>
      </c>
      <c r="B18" s="388">
        <v>161.333333333333</v>
      </c>
      <c r="C18" s="388">
        <v>3664.6684931506902</v>
      </c>
      <c r="D18" s="388">
        <v>6325.3890410958902</v>
      </c>
      <c r="E18" s="465">
        <f t="shared" si="0"/>
        <v>39.20695686629692</v>
      </c>
      <c r="F18" s="466">
        <f t="shared" si="1"/>
        <v>3.7738791423001872</v>
      </c>
      <c r="G18" s="31"/>
    </row>
    <row r="19" spans="1:7" s="3" customFormat="1" ht="11.25">
      <c r="A19" s="95"/>
      <c r="B19" s="95"/>
      <c r="C19" s="95"/>
      <c r="D19" s="95"/>
      <c r="E19" s="95"/>
      <c r="F19" s="95"/>
      <c r="G19" s="31"/>
    </row>
    <row r="20" spans="1:7" s="3" customFormat="1" ht="11.25">
      <c r="A20" s="7" t="s">
        <v>88</v>
      </c>
      <c r="B20" s="95"/>
      <c r="C20" s="95"/>
      <c r="D20" s="95"/>
      <c r="E20" s="95"/>
      <c r="F20" s="95"/>
    </row>
    <row r="21" spans="1:7" s="3" customFormat="1" ht="11.25">
      <c r="A21" s="7" t="s">
        <v>89</v>
      </c>
      <c r="B21" s="95"/>
      <c r="C21" s="95"/>
      <c r="D21" s="95"/>
      <c r="E21" s="95"/>
      <c r="F21" s="95"/>
    </row>
    <row r="22" spans="1:7" s="3" customFormat="1" ht="11.25">
      <c r="A22" s="196"/>
      <c r="B22" s="178"/>
      <c r="C22" s="178"/>
      <c r="D22" s="95"/>
      <c r="E22" s="95"/>
      <c r="F22" s="95"/>
    </row>
    <row r="23" spans="1:7" s="3" customFormat="1" ht="11.25">
      <c r="A23" s="196"/>
      <c r="B23" s="178"/>
      <c r="C23" s="178"/>
      <c r="D23" s="40"/>
      <c r="E23" s="95"/>
      <c r="F23" s="95"/>
    </row>
    <row r="24" spans="1:7" s="3" customFormat="1" ht="12.75" customHeight="1">
      <c r="A24" s="863" t="s">
        <v>146</v>
      </c>
      <c r="B24" s="790" t="s">
        <v>109</v>
      </c>
      <c r="C24" s="791"/>
      <c r="D24" s="791"/>
      <c r="E24" s="791"/>
      <c r="F24" s="791"/>
    </row>
    <row r="25" spans="1:7" s="3" customFormat="1" ht="33.75" customHeight="1">
      <c r="A25" s="864"/>
      <c r="B25" s="197" t="s">
        <v>143</v>
      </c>
      <c r="C25" s="198" t="s">
        <v>84</v>
      </c>
      <c r="D25" s="198" t="s">
        <v>85</v>
      </c>
      <c r="E25" s="207" t="s">
        <v>86</v>
      </c>
      <c r="F25" s="201" t="s">
        <v>144</v>
      </c>
    </row>
    <row r="26" spans="1:7" s="3" customFormat="1" ht="12.75" customHeight="1">
      <c r="A26" s="199" t="s">
        <v>1</v>
      </c>
      <c r="B26" s="384">
        <v>4275</v>
      </c>
      <c r="C26" s="384">
        <v>130049</v>
      </c>
      <c r="D26" s="384">
        <v>251679</v>
      </c>
      <c r="E26" s="461">
        <f>D26/B26</f>
        <v>58.872280701754384</v>
      </c>
      <c r="F26" s="462">
        <f t="shared" ref="F26:F33" si="2">(B26/$B$26)*100</f>
        <v>100</v>
      </c>
    </row>
    <row r="27" spans="1:7" s="3" customFormat="1" ht="12.75" customHeight="1">
      <c r="A27" s="95" t="s">
        <v>147</v>
      </c>
      <c r="B27" s="385">
        <v>929</v>
      </c>
      <c r="C27" s="385">
        <v>22409.534246575342</v>
      </c>
      <c r="D27" s="385">
        <v>43976.013698630137</v>
      </c>
      <c r="E27" s="463">
        <f t="shared" ref="E27:E33" si="3">D27/B27</f>
        <v>47.336936166447941</v>
      </c>
      <c r="F27" s="464">
        <f t="shared" si="2"/>
        <v>21.730994152046783</v>
      </c>
    </row>
    <row r="28" spans="1:7" s="3" customFormat="1" ht="12.75" customHeight="1">
      <c r="A28" s="95" t="s">
        <v>148</v>
      </c>
      <c r="B28" s="385">
        <v>261.08333333333331</v>
      </c>
      <c r="C28" s="385">
        <v>9081.5013698630137</v>
      </c>
      <c r="D28" s="385">
        <v>17035.517808219178</v>
      </c>
      <c r="E28" s="463">
        <f t="shared" si="3"/>
        <v>65.249350047440203</v>
      </c>
      <c r="F28" s="464">
        <f t="shared" si="2"/>
        <v>6.1072124756335278</v>
      </c>
    </row>
    <row r="29" spans="1:7" s="3" customFormat="1" ht="12.75" customHeight="1">
      <c r="A29" s="95" t="s">
        <v>4</v>
      </c>
      <c r="B29" s="385">
        <v>1081.75</v>
      </c>
      <c r="C29" s="385">
        <v>27835.216438356165</v>
      </c>
      <c r="D29" s="385">
        <v>57403.739726027394</v>
      </c>
      <c r="E29" s="463">
        <f t="shared" si="3"/>
        <v>53.065624891173925</v>
      </c>
      <c r="F29" s="464">
        <f t="shared" si="2"/>
        <v>25.304093567251464</v>
      </c>
    </row>
    <row r="30" spans="1:7" s="3" customFormat="1" ht="12.75" customHeight="1">
      <c r="A30" s="95" t="s">
        <v>149</v>
      </c>
      <c r="B30" s="385">
        <v>933</v>
      </c>
      <c r="C30" s="385">
        <v>33052.758904109593</v>
      </c>
      <c r="D30" s="385">
        <v>62638.654794520546</v>
      </c>
      <c r="E30" s="463">
        <f t="shared" si="3"/>
        <v>67.136821859078822</v>
      </c>
      <c r="F30" s="464">
        <f t="shared" si="2"/>
        <v>21.82456140350877</v>
      </c>
    </row>
    <row r="31" spans="1:7" s="3" customFormat="1" ht="12.75" customHeight="1">
      <c r="A31" s="95" t="s">
        <v>5</v>
      </c>
      <c r="B31" s="385">
        <v>322.5</v>
      </c>
      <c r="C31" s="385">
        <v>7789.6684931506852</v>
      </c>
      <c r="D31" s="385">
        <v>15581.690410958905</v>
      </c>
      <c r="E31" s="463">
        <f t="shared" si="3"/>
        <v>48.315319103748543</v>
      </c>
      <c r="F31" s="464">
        <f t="shared" si="2"/>
        <v>7.5438596491228065</v>
      </c>
    </row>
    <row r="32" spans="1:7" s="3" customFormat="1" ht="12.75" customHeight="1">
      <c r="A32" s="95" t="s">
        <v>150</v>
      </c>
      <c r="B32" s="385">
        <v>468.08333333333331</v>
      </c>
      <c r="C32" s="385">
        <v>14125.490410958904</v>
      </c>
      <c r="D32" s="385">
        <v>27334.476712328767</v>
      </c>
      <c r="E32" s="463">
        <f t="shared" si="3"/>
        <v>58.396603266502623</v>
      </c>
      <c r="F32" s="464">
        <f t="shared" si="2"/>
        <v>10.949317738791423</v>
      </c>
    </row>
    <row r="33" spans="1:6" s="3" customFormat="1" ht="12.75" customHeight="1">
      <c r="A33" s="206" t="s">
        <v>151</v>
      </c>
      <c r="B33" s="386">
        <v>279.16666666666669</v>
      </c>
      <c r="C33" s="389">
        <v>15754.61095890411</v>
      </c>
      <c r="D33" s="389">
        <v>27709.345205479451</v>
      </c>
      <c r="E33" s="467">
        <f t="shared" si="3"/>
        <v>99.257355959926386</v>
      </c>
      <c r="F33" s="468">
        <f t="shared" si="2"/>
        <v>6.5302144249512679</v>
      </c>
    </row>
    <row r="34" spans="1:6" s="3" customFormat="1" ht="11.25">
      <c r="A34" s="36"/>
      <c r="B34" s="37"/>
      <c r="C34" s="39"/>
      <c r="D34" s="34"/>
    </row>
    <row r="35" spans="1:6" s="3" customFormat="1" ht="11.25">
      <c r="A35" s="374" t="s">
        <v>405</v>
      </c>
      <c r="B35" s="34"/>
      <c r="C35" s="34"/>
      <c r="D35" s="34"/>
    </row>
    <row r="36" spans="1:6" s="3" customFormat="1" ht="11.25">
      <c r="A36" s="50" t="s">
        <v>163</v>
      </c>
    </row>
    <row r="37" spans="1:6" s="3" customFormat="1" ht="11.25">
      <c r="A37" s="81" t="s">
        <v>206</v>
      </c>
    </row>
    <row r="38" spans="1:6" s="3" customFormat="1" ht="11.25">
      <c r="A38" s="80"/>
    </row>
    <row r="39" spans="1:6" s="3" customFormat="1" ht="11.25">
      <c r="A39" s="3" t="s">
        <v>296</v>
      </c>
    </row>
    <row r="40" spans="1:6" s="3" customFormat="1" ht="11.25">
      <c r="A40" s="375" t="s">
        <v>448</v>
      </c>
    </row>
    <row r="41" spans="1:6" s="3" customFormat="1">
      <c r="A41" s="5"/>
    </row>
    <row r="42" spans="1:6" s="3" customFormat="1" ht="11.25"/>
    <row r="43" spans="1:6" s="3" customFormat="1" ht="11.25"/>
    <row r="44" spans="1:6" s="3" customFormat="1" ht="11.25"/>
    <row r="45" spans="1:6" s="3" customFormat="1" ht="11.25"/>
  </sheetData>
  <mergeCells count="5">
    <mergeCell ref="B3:F3"/>
    <mergeCell ref="G3:H3"/>
    <mergeCell ref="B24:F24"/>
    <mergeCell ref="A3:A4"/>
    <mergeCell ref="A24:A25"/>
  </mergeCells>
  <hyperlinks>
    <hyperlink ref="A35" r:id="rId1"/>
    <hyperlink ref="A40" r:id="rId2"/>
  </hyperlinks>
  <pageMargins left="0.78740157499999996" right="0.78740157499999996" top="0.984251969" bottom="0.984251969" header="0.4921259845" footer="0.4921259845"/>
  <pageSetup paperSize="9" orientation="portrait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showGridLines="0" zoomScaleNormal="100" workbookViewId="0">
      <selection activeCell="B5" sqref="B5"/>
    </sheetView>
  </sheetViews>
  <sheetFormatPr baseColWidth="10" defaultColWidth="11.42578125" defaultRowHeight="12.75"/>
  <cols>
    <col min="1" max="1" width="24.5703125" style="5" customWidth="1"/>
    <col min="2" max="3" width="12.140625" style="12" customWidth="1"/>
    <col min="4" max="11" width="12.140625" style="5" customWidth="1"/>
    <col min="12" max="16384" width="11.42578125" style="5"/>
  </cols>
  <sheetData>
    <row r="1" spans="1:11" s="78" customFormat="1" ht="12.75" customHeight="1">
      <c r="A1" s="78" t="s">
        <v>258</v>
      </c>
      <c r="K1" s="187" t="s">
        <v>259</v>
      </c>
    </row>
    <row r="2" spans="1:11" s="78" customFormat="1" ht="12.75" customHeight="1">
      <c r="A2" s="224"/>
    </row>
    <row r="3" spans="1:11" s="3" customFormat="1" ht="12.75" customHeight="1">
      <c r="A3" s="792" t="s">
        <v>0</v>
      </c>
      <c r="B3" s="796">
        <v>2009</v>
      </c>
      <c r="C3" s="796"/>
      <c r="D3" s="796">
        <v>2017</v>
      </c>
      <c r="E3" s="796"/>
      <c r="F3" s="796">
        <v>2018</v>
      </c>
      <c r="G3" s="796"/>
      <c r="H3" s="794" t="s">
        <v>190</v>
      </c>
      <c r="I3" s="794"/>
      <c r="J3" s="794" t="s">
        <v>191</v>
      </c>
      <c r="K3" s="795"/>
    </row>
    <row r="4" spans="1:11" s="3" customFormat="1" ht="24" customHeight="1">
      <c r="A4" s="793"/>
      <c r="B4" s="244" t="s">
        <v>42</v>
      </c>
      <c r="C4" s="244" t="s">
        <v>52</v>
      </c>
      <c r="D4" s="244" t="s">
        <v>42</v>
      </c>
      <c r="E4" s="244" t="s">
        <v>52</v>
      </c>
      <c r="F4" s="244" t="s">
        <v>42</v>
      </c>
      <c r="G4" s="244" t="s">
        <v>52</v>
      </c>
      <c r="H4" s="244" t="s">
        <v>42</v>
      </c>
      <c r="I4" s="244" t="s">
        <v>52</v>
      </c>
      <c r="J4" s="244" t="s">
        <v>42</v>
      </c>
      <c r="K4" s="245" t="s">
        <v>52</v>
      </c>
    </row>
    <row r="5" spans="1:11" s="3" customFormat="1" ht="11.25" customHeight="1">
      <c r="A5" s="209" t="s">
        <v>1</v>
      </c>
      <c r="B5" s="390">
        <v>5533.0833333333303</v>
      </c>
      <c r="C5" s="390">
        <v>142551.36712328799</v>
      </c>
      <c r="D5" s="390">
        <v>4878.3333333333303</v>
      </c>
      <c r="E5" s="390">
        <v>141404.46849315101</v>
      </c>
      <c r="F5" s="390">
        <v>4765</v>
      </c>
      <c r="G5" s="390">
        <v>140884.32054794501</v>
      </c>
      <c r="H5" s="469">
        <f>((F5-B5)/B5)*100</f>
        <v>-13.881651279425228</v>
      </c>
      <c r="I5" s="469">
        <f>((G5-C5)/C5)*100</f>
        <v>-1.1694356981516709</v>
      </c>
      <c r="J5" s="470">
        <f>((F5-D5)/D5)*100</f>
        <v>-2.3231978134608209</v>
      </c>
      <c r="K5" s="470">
        <f>((G5-E5)/E5)*100</f>
        <v>-0.36784406514790924</v>
      </c>
    </row>
    <row r="6" spans="1:11" s="3" customFormat="1" ht="11.25" customHeight="1">
      <c r="A6" s="135" t="s">
        <v>2</v>
      </c>
      <c r="B6" s="391">
        <v>796</v>
      </c>
      <c r="C6" s="391">
        <v>22656.8794520548</v>
      </c>
      <c r="D6" s="391">
        <v>728.25</v>
      </c>
      <c r="E6" s="391">
        <v>22092.4684931507</v>
      </c>
      <c r="F6" s="391">
        <v>710.75</v>
      </c>
      <c r="G6" s="391">
        <v>21804.035616438399</v>
      </c>
      <c r="H6" s="453">
        <f t="shared" ref="H6:H18" si="0">((F6-B6)/B6)*100</f>
        <v>-10.709798994974875</v>
      </c>
      <c r="I6" s="453">
        <f t="shared" ref="I6:I18" si="1">((G6-C6)/C6)*100</f>
        <v>-3.7641716610671838</v>
      </c>
      <c r="J6" s="471">
        <f t="shared" ref="J6:J18" si="2">((F6-D6)/D6)*100</f>
        <v>-2.4030209406110536</v>
      </c>
      <c r="K6" s="471">
        <f t="shared" ref="K6:K18" si="3">((G6-E6)/E6)*100</f>
        <v>-1.3055710673604586</v>
      </c>
    </row>
    <row r="7" spans="1:11" s="3" customFormat="1" ht="11.25" customHeight="1">
      <c r="A7" s="135" t="s">
        <v>4</v>
      </c>
      <c r="B7" s="391">
        <v>628.66666666666697</v>
      </c>
      <c r="C7" s="391">
        <v>10708.915068493199</v>
      </c>
      <c r="D7" s="391">
        <v>515.16666666666697</v>
      </c>
      <c r="E7" s="391">
        <v>9622.1150684931508</v>
      </c>
      <c r="F7" s="391">
        <v>502.41666666666703</v>
      </c>
      <c r="G7" s="391">
        <v>9459.4684931506908</v>
      </c>
      <c r="H7" s="453">
        <f t="shared" si="0"/>
        <v>-20.082184517497332</v>
      </c>
      <c r="I7" s="453">
        <f t="shared" si="1"/>
        <v>-11.667349748794974</v>
      </c>
      <c r="J7" s="471">
        <f t="shared" si="2"/>
        <v>-2.4749272080232809</v>
      </c>
      <c r="K7" s="471">
        <f t="shared" si="3"/>
        <v>-1.6903412002942393</v>
      </c>
    </row>
    <row r="8" spans="1:11" s="3" customFormat="1" ht="11.25" customHeight="1">
      <c r="A8" s="135" t="s">
        <v>6</v>
      </c>
      <c r="B8" s="391">
        <v>380.5</v>
      </c>
      <c r="C8" s="391">
        <v>15473.5287671233</v>
      </c>
      <c r="D8" s="391">
        <v>378.33333333333297</v>
      </c>
      <c r="E8" s="391">
        <v>18322.860273972601</v>
      </c>
      <c r="F8" s="391">
        <v>372.33333333333297</v>
      </c>
      <c r="G8" s="391">
        <v>19030.421917808198</v>
      </c>
      <c r="H8" s="453">
        <f t="shared" si="0"/>
        <v>-2.1462987297416629</v>
      </c>
      <c r="I8" s="453">
        <f t="shared" si="1"/>
        <v>22.986955362387995</v>
      </c>
      <c r="J8" s="471">
        <f t="shared" si="2"/>
        <v>-1.585903083700442</v>
      </c>
      <c r="K8" s="471">
        <f t="shared" si="3"/>
        <v>3.8616331361795075</v>
      </c>
    </row>
    <row r="9" spans="1:11" s="3" customFormat="1" ht="11.25" customHeight="1">
      <c r="A9" s="135" t="s">
        <v>145</v>
      </c>
      <c r="B9" s="391">
        <v>552.41666666666697</v>
      </c>
      <c r="C9" s="391">
        <v>13883.915068493199</v>
      </c>
      <c r="D9" s="391">
        <v>471.75</v>
      </c>
      <c r="E9" s="391">
        <v>13206.841095890401</v>
      </c>
      <c r="F9" s="391">
        <v>463.91666666666703</v>
      </c>
      <c r="G9" s="391">
        <v>13118.1260273973</v>
      </c>
      <c r="H9" s="453">
        <f t="shared" si="0"/>
        <v>-16.020515914919276</v>
      </c>
      <c r="I9" s="453">
        <f t="shared" si="1"/>
        <v>-5.5156563355368382</v>
      </c>
      <c r="J9" s="471">
        <f t="shared" si="2"/>
        <v>-1.6604840134251138</v>
      </c>
      <c r="K9" s="471">
        <f t="shared" si="3"/>
        <v>-0.67173571521736497</v>
      </c>
    </row>
    <row r="10" spans="1:11" s="3" customFormat="1" ht="11.25" customHeight="1">
      <c r="A10" s="135" t="s">
        <v>8</v>
      </c>
      <c r="B10" s="391">
        <v>140.833333333333</v>
      </c>
      <c r="C10" s="391">
        <v>5344.1726027397299</v>
      </c>
      <c r="D10" s="391">
        <v>132</v>
      </c>
      <c r="E10" s="391">
        <v>5988.6383561643797</v>
      </c>
      <c r="F10" s="391">
        <v>129.083333333333</v>
      </c>
      <c r="G10" s="391">
        <v>5930.4082191780799</v>
      </c>
      <c r="H10" s="453">
        <f t="shared" si="0"/>
        <v>-8.3431952662722093</v>
      </c>
      <c r="I10" s="453">
        <f t="shared" si="1"/>
        <v>10.969623551039724</v>
      </c>
      <c r="J10" s="471">
        <f t="shared" si="2"/>
        <v>-2.2095959595962107</v>
      </c>
      <c r="K10" s="471">
        <f t="shared" si="3"/>
        <v>-0.97234351989815659</v>
      </c>
    </row>
    <row r="11" spans="1:11" s="3" customFormat="1" ht="11.25" customHeight="1">
      <c r="A11" s="135" t="s">
        <v>63</v>
      </c>
      <c r="B11" s="391">
        <v>711.25</v>
      </c>
      <c r="C11" s="391">
        <v>18094.139726027399</v>
      </c>
      <c r="D11" s="391">
        <v>641.41666666666697</v>
      </c>
      <c r="E11" s="391">
        <v>17137.2410958904</v>
      </c>
      <c r="F11" s="391">
        <v>628.5</v>
      </c>
      <c r="G11" s="391">
        <v>17048.520547945202</v>
      </c>
      <c r="H11" s="453">
        <f t="shared" si="0"/>
        <v>-11.634446397188048</v>
      </c>
      <c r="I11" s="453">
        <f t="shared" si="1"/>
        <v>-5.7787725413556581</v>
      </c>
      <c r="J11" s="471">
        <f t="shared" si="2"/>
        <v>-2.0137715993244583</v>
      </c>
      <c r="K11" s="471">
        <f t="shared" si="3"/>
        <v>-0.51770613162741985</v>
      </c>
    </row>
    <row r="12" spans="1:11" s="3" customFormat="1" ht="11.25" customHeight="1">
      <c r="A12" s="135" t="s">
        <v>62</v>
      </c>
      <c r="B12" s="391">
        <v>295.58333333333297</v>
      </c>
      <c r="C12" s="391">
        <v>4232.9643835616398</v>
      </c>
      <c r="D12" s="391">
        <v>252.5</v>
      </c>
      <c r="E12" s="391">
        <v>3989.7452054794499</v>
      </c>
      <c r="F12" s="391">
        <v>242.5</v>
      </c>
      <c r="G12" s="391">
        <v>3843.8630136986299</v>
      </c>
      <c r="H12" s="453">
        <f t="shared" si="0"/>
        <v>-17.958838455032321</v>
      </c>
      <c r="I12" s="453">
        <f t="shared" si="1"/>
        <v>-9.192172071516886</v>
      </c>
      <c r="J12" s="471">
        <f t="shared" si="2"/>
        <v>-3.9603960396039604</v>
      </c>
      <c r="K12" s="471">
        <f t="shared" si="3"/>
        <v>-3.6564287759646361</v>
      </c>
    </row>
    <row r="13" spans="1:11" s="3" customFormat="1" ht="11.25" customHeight="1">
      <c r="A13" s="135" t="s">
        <v>7</v>
      </c>
      <c r="B13" s="391">
        <v>344.83333333333297</v>
      </c>
      <c r="C13" s="391">
        <v>9884.6794520547901</v>
      </c>
      <c r="D13" s="391">
        <v>307.16666666666703</v>
      </c>
      <c r="E13" s="391">
        <v>10699.909589041101</v>
      </c>
      <c r="F13" s="391">
        <v>294.58333333333297</v>
      </c>
      <c r="G13" s="391">
        <v>10453.0684931507</v>
      </c>
      <c r="H13" s="453">
        <f t="shared" si="0"/>
        <v>-14.572257129047864</v>
      </c>
      <c r="I13" s="453">
        <f t="shared" si="1"/>
        <v>5.7502020561501936</v>
      </c>
      <c r="J13" s="471">
        <f t="shared" si="2"/>
        <v>-4.0965816603366383</v>
      </c>
      <c r="K13" s="471">
        <f t="shared" si="3"/>
        <v>-2.3069456226360678</v>
      </c>
    </row>
    <row r="14" spans="1:11" s="3" customFormat="1" ht="11.25" customHeight="1">
      <c r="A14" s="205" t="s">
        <v>9</v>
      </c>
      <c r="B14" s="391">
        <v>133.25</v>
      </c>
      <c r="C14" s="391">
        <v>9116.5397260274003</v>
      </c>
      <c r="D14" s="391">
        <v>125</v>
      </c>
      <c r="E14" s="391">
        <v>9658.5835616438399</v>
      </c>
      <c r="F14" s="391">
        <v>125</v>
      </c>
      <c r="G14" s="391">
        <v>9773.6465753424709</v>
      </c>
      <c r="H14" s="453">
        <f t="shared" si="0"/>
        <v>-6.191369606003752</v>
      </c>
      <c r="I14" s="453">
        <f t="shared" si="1"/>
        <v>7.2078537368630515</v>
      </c>
      <c r="J14" s="471">
        <f t="shared" si="2"/>
        <v>0</v>
      </c>
      <c r="K14" s="471">
        <f t="shared" si="3"/>
        <v>1.1913031860651826</v>
      </c>
    </row>
    <row r="15" spans="1:11" s="3" customFormat="1" ht="11.25" customHeight="1">
      <c r="A15" s="135" t="s">
        <v>3</v>
      </c>
      <c r="B15" s="391">
        <v>714.08333333333303</v>
      </c>
      <c r="C15" s="391">
        <v>16756.0712328767</v>
      </c>
      <c r="D15" s="391">
        <v>647.25</v>
      </c>
      <c r="E15" s="391">
        <v>15800.156164383599</v>
      </c>
      <c r="F15" s="391">
        <v>634.75</v>
      </c>
      <c r="G15" s="391">
        <v>15587.454794520499</v>
      </c>
      <c r="H15" s="453">
        <f t="shared" si="0"/>
        <v>-11.109814447426732</v>
      </c>
      <c r="I15" s="453">
        <f t="shared" si="1"/>
        <v>-6.9742866458056438</v>
      </c>
      <c r="J15" s="471">
        <f t="shared" si="2"/>
        <v>-1.9312475859405174</v>
      </c>
      <c r="K15" s="471">
        <f t="shared" si="3"/>
        <v>-1.3461978960851484</v>
      </c>
    </row>
    <row r="16" spans="1:11" s="3" customFormat="1" ht="11.25" customHeight="1">
      <c r="A16" s="135" t="s">
        <v>5</v>
      </c>
      <c r="B16" s="391">
        <v>507.66666666666703</v>
      </c>
      <c r="C16" s="391">
        <v>10637.5753424658</v>
      </c>
      <c r="D16" s="391">
        <v>396.75</v>
      </c>
      <c r="E16" s="391">
        <v>9165.9698630137009</v>
      </c>
      <c r="F16" s="391">
        <v>384.5</v>
      </c>
      <c r="G16" s="391">
        <v>8930.8191780821908</v>
      </c>
      <c r="H16" s="453">
        <f t="shared" si="0"/>
        <v>-24.261326329612658</v>
      </c>
      <c r="I16" s="453">
        <f t="shared" si="1"/>
        <v>-16.044597659112618</v>
      </c>
      <c r="J16" s="471">
        <f t="shared" si="2"/>
        <v>-3.0875866414618778</v>
      </c>
      <c r="K16" s="471">
        <f t="shared" si="3"/>
        <v>-2.5654752137074381</v>
      </c>
    </row>
    <row r="17" spans="1:11" s="3" customFormat="1" ht="11.25" customHeight="1">
      <c r="A17" s="135" t="s">
        <v>10</v>
      </c>
      <c r="B17" s="391">
        <v>129</v>
      </c>
      <c r="C17" s="391">
        <v>2065.82465753425</v>
      </c>
      <c r="D17" s="391">
        <v>113.083333333333</v>
      </c>
      <c r="E17" s="391">
        <v>2024.7835616438399</v>
      </c>
      <c r="F17" s="391">
        <v>104.916666666667</v>
      </c>
      <c r="G17" s="391">
        <v>2006.2082191780801</v>
      </c>
      <c r="H17" s="453">
        <f t="shared" si="0"/>
        <v>-18.669250645994577</v>
      </c>
      <c r="I17" s="453">
        <f t="shared" si="1"/>
        <v>-2.885842132764918</v>
      </c>
      <c r="J17" s="471">
        <f t="shared" si="2"/>
        <v>-7.2218128224017937</v>
      </c>
      <c r="K17" s="471">
        <f t="shared" si="3"/>
        <v>-0.917398916982478</v>
      </c>
    </row>
    <row r="18" spans="1:11" s="95" customFormat="1" ht="11.25" customHeight="1">
      <c r="A18" s="211" t="s">
        <v>101</v>
      </c>
      <c r="B18" s="392">
        <v>199</v>
      </c>
      <c r="C18" s="392">
        <v>3696.16164383562</v>
      </c>
      <c r="D18" s="392">
        <v>169.666666666667</v>
      </c>
      <c r="E18" s="392">
        <v>3695.1561643835598</v>
      </c>
      <c r="F18" s="392">
        <v>171.75</v>
      </c>
      <c r="G18" s="392">
        <v>3898.27945205479</v>
      </c>
      <c r="H18" s="472">
        <f t="shared" si="0"/>
        <v>-13.693467336683419</v>
      </c>
      <c r="I18" s="472">
        <f t="shared" si="1"/>
        <v>5.468316261445378</v>
      </c>
      <c r="J18" s="473">
        <f t="shared" si="2"/>
        <v>1.2278978388996058</v>
      </c>
      <c r="K18" s="473">
        <f t="shared" si="3"/>
        <v>5.4970149740644585</v>
      </c>
    </row>
    <row r="19" spans="1:11" s="3" customFormat="1" ht="11.25">
      <c r="A19" s="95"/>
      <c r="B19" s="146"/>
      <c r="C19" s="146"/>
      <c r="D19" s="95"/>
      <c r="E19" s="95"/>
      <c r="F19" s="95"/>
      <c r="G19" s="95"/>
      <c r="H19" s="95"/>
      <c r="I19" s="95"/>
      <c r="J19" s="95"/>
      <c r="K19" s="95"/>
    </row>
    <row r="20" spans="1:11" s="3" customFormat="1" ht="11.25">
      <c r="A20" s="242" t="s">
        <v>49</v>
      </c>
      <c r="B20" s="146"/>
      <c r="C20" s="146"/>
      <c r="D20" s="95"/>
      <c r="E20" s="95"/>
      <c r="F20" s="95"/>
      <c r="G20" s="95"/>
      <c r="H20" s="95"/>
      <c r="I20" s="95"/>
      <c r="J20" s="30"/>
      <c r="K20" s="95"/>
    </row>
    <row r="21" spans="1:11" s="3" customFormat="1" ht="11.25">
      <c r="A21" s="242" t="s">
        <v>44</v>
      </c>
      <c r="B21" s="146"/>
      <c r="C21" s="146"/>
      <c r="D21" s="95"/>
      <c r="E21" s="95"/>
      <c r="F21" s="95"/>
      <c r="G21" s="95"/>
      <c r="H21" s="95"/>
      <c r="I21" s="95"/>
      <c r="J21" s="30"/>
      <c r="K21" s="95"/>
    </row>
    <row r="22" spans="1:11" s="3" customFormat="1" ht="11.25">
      <c r="A22" s="95"/>
      <c r="B22" s="146"/>
      <c r="C22" s="146"/>
      <c r="D22" s="95"/>
      <c r="E22" s="95"/>
      <c r="F22" s="95"/>
      <c r="G22" s="95"/>
      <c r="H22" s="95"/>
      <c r="I22" s="95"/>
      <c r="J22" s="30"/>
      <c r="K22" s="95"/>
    </row>
    <row r="23" spans="1:11" s="3" customFormat="1" ht="11.25">
      <c r="A23" s="97"/>
      <c r="B23" s="146"/>
      <c r="C23" s="146"/>
      <c r="D23" s="95"/>
      <c r="E23" s="95"/>
      <c r="F23" s="95"/>
      <c r="G23" s="95"/>
      <c r="H23" s="95"/>
      <c r="I23" s="95"/>
      <c r="J23" s="95"/>
      <c r="K23" s="95"/>
    </row>
    <row r="24" spans="1:11" s="3" customFormat="1" ht="11.25">
      <c r="A24" s="792" t="s">
        <v>146</v>
      </c>
      <c r="B24" s="796">
        <v>2009</v>
      </c>
      <c r="C24" s="796"/>
      <c r="D24" s="796">
        <v>2017</v>
      </c>
      <c r="E24" s="796"/>
      <c r="F24" s="796">
        <v>2018</v>
      </c>
      <c r="G24" s="796"/>
      <c r="H24" s="794" t="s">
        <v>190</v>
      </c>
      <c r="I24" s="794"/>
      <c r="J24" s="794" t="s">
        <v>191</v>
      </c>
      <c r="K24" s="795"/>
    </row>
    <row r="25" spans="1:11" s="3" customFormat="1" ht="22.5">
      <c r="A25" s="793"/>
      <c r="B25" s="244" t="s">
        <v>42</v>
      </c>
      <c r="C25" s="244" t="s">
        <v>52</v>
      </c>
      <c r="D25" s="244" t="s">
        <v>42</v>
      </c>
      <c r="E25" s="244" t="s">
        <v>52</v>
      </c>
      <c r="F25" s="244" t="s">
        <v>42</v>
      </c>
      <c r="G25" s="244" t="s">
        <v>52</v>
      </c>
      <c r="H25" s="244" t="s">
        <v>42</v>
      </c>
      <c r="I25" s="244" t="s">
        <v>52</v>
      </c>
      <c r="J25" s="244" t="s">
        <v>42</v>
      </c>
      <c r="K25" s="245" t="s">
        <v>52</v>
      </c>
    </row>
    <row r="26" spans="1:11" s="3" customFormat="1" ht="11.25">
      <c r="A26" s="209" t="s">
        <v>1</v>
      </c>
      <c r="B26" s="393">
        <v>5533.0833333333303</v>
      </c>
      <c r="C26" s="393">
        <v>142551.36712328799</v>
      </c>
      <c r="D26" s="393">
        <v>4878.3333333333303</v>
      </c>
      <c r="E26" s="393">
        <v>141404.46849315101</v>
      </c>
      <c r="F26" s="393">
        <v>4765</v>
      </c>
      <c r="G26" s="393">
        <v>140884.32054794501</v>
      </c>
      <c r="H26" s="469">
        <f>((F26-B26)/B26)*100</f>
        <v>-13.881651279425228</v>
      </c>
      <c r="I26" s="469">
        <f>((G26-C26)/C26)*100</f>
        <v>-1.1694356981516709</v>
      </c>
      <c r="J26" s="470">
        <f>((F26-D26)/D26)*100</f>
        <v>-2.3231978134608209</v>
      </c>
      <c r="K26" s="470">
        <f>((G26-E26)/E26)*100</f>
        <v>-0.36784406514790924</v>
      </c>
    </row>
    <row r="27" spans="1:11" s="3" customFormat="1" ht="11.25">
      <c r="A27" s="95" t="s">
        <v>147</v>
      </c>
      <c r="B27" s="364">
        <v>1173.8333333333301</v>
      </c>
      <c r="C27" s="364">
        <v>25234.1835616438</v>
      </c>
      <c r="D27" s="364">
        <v>1042</v>
      </c>
      <c r="E27" s="364">
        <v>24049.778082191799</v>
      </c>
      <c r="F27" s="364">
        <v>1010.91666666667</v>
      </c>
      <c r="G27" s="364">
        <v>23799.010958904099</v>
      </c>
      <c r="H27" s="453">
        <f t="shared" ref="H27:H33" si="4">((F27-B27)/B27)*100</f>
        <v>-13.879028822944242</v>
      </c>
      <c r="I27" s="453">
        <f t="shared" ref="I27:I33" si="5">((G27-C27)/C27)*100</f>
        <v>-5.687414452041863</v>
      </c>
      <c r="J27" s="471">
        <f t="shared" ref="J27:J33" si="6">((F27-D27)/D27)*100</f>
        <v>-2.9830454254635277</v>
      </c>
      <c r="K27" s="471">
        <f t="shared" ref="K27:K33" si="7">((G27-E27)/E27)*100</f>
        <v>-1.0427003626839544</v>
      </c>
    </row>
    <row r="28" spans="1:11" s="3" customFormat="1" ht="11.25">
      <c r="A28" s="210" t="s">
        <v>148</v>
      </c>
      <c r="B28" s="364">
        <v>310.83333333333297</v>
      </c>
      <c r="C28" s="364">
        <v>8497.0794520548006</v>
      </c>
      <c r="D28" s="364">
        <v>276.08333333333297</v>
      </c>
      <c r="E28" s="364">
        <v>9240.1972602739697</v>
      </c>
      <c r="F28" s="364">
        <v>274.83333333333297</v>
      </c>
      <c r="G28" s="364">
        <v>9371.5287671232909</v>
      </c>
      <c r="H28" s="453">
        <f t="shared" si="4"/>
        <v>-11.581769436997332</v>
      </c>
      <c r="I28" s="453">
        <f t="shared" si="5"/>
        <v>10.291174985506663</v>
      </c>
      <c r="J28" s="471">
        <f t="shared" si="6"/>
        <v>-0.45276184726833746</v>
      </c>
      <c r="K28" s="471">
        <f t="shared" si="7"/>
        <v>1.4213063114350353</v>
      </c>
    </row>
    <row r="29" spans="1:11" s="3" customFormat="1" ht="11.25">
      <c r="A29" s="210" t="s">
        <v>4</v>
      </c>
      <c r="B29" s="364">
        <v>1444.6666666666699</v>
      </c>
      <c r="C29" s="364">
        <v>33621.794520547897</v>
      </c>
      <c r="D29" s="364">
        <v>1263.4166666666699</v>
      </c>
      <c r="E29" s="364">
        <v>31971.583561643802</v>
      </c>
      <c r="F29" s="364">
        <v>1231.1666666666699</v>
      </c>
      <c r="G29" s="364">
        <v>31502.504109589001</v>
      </c>
      <c r="H29" s="453">
        <f t="shared" si="4"/>
        <v>-14.778495616059034</v>
      </c>
      <c r="I29" s="453">
        <f t="shared" si="5"/>
        <v>-6.3033233091222902</v>
      </c>
      <c r="J29" s="471">
        <f t="shared" si="6"/>
        <v>-2.5526020711034825</v>
      </c>
      <c r="K29" s="471">
        <f t="shared" si="7"/>
        <v>-1.4671761601998146</v>
      </c>
    </row>
    <row r="30" spans="1:11" s="3" customFormat="1" ht="11.25">
      <c r="A30" s="95" t="s">
        <v>149</v>
      </c>
      <c r="B30" s="364">
        <v>1192.1666666666699</v>
      </c>
      <c r="C30" s="364">
        <v>35757.2904109589</v>
      </c>
      <c r="D30" s="364">
        <v>1079.4166666666699</v>
      </c>
      <c r="E30" s="364">
        <v>36158.649315068498</v>
      </c>
      <c r="F30" s="364">
        <v>1054.3333333333301</v>
      </c>
      <c r="G30" s="364">
        <v>35814.169863013703</v>
      </c>
      <c r="H30" s="453">
        <f t="shared" si="4"/>
        <v>-11.561582552775574</v>
      </c>
      <c r="I30" s="453">
        <f t="shared" si="5"/>
        <v>0.15907092344270898</v>
      </c>
      <c r="J30" s="471">
        <f t="shared" si="6"/>
        <v>-2.3237859955228699</v>
      </c>
      <c r="K30" s="471">
        <f t="shared" si="7"/>
        <v>-0.95268893772323215</v>
      </c>
    </row>
    <row r="31" spans="1:11" s="3" customFormat="1" ht="11.25">
      <c r="A31" s="210" t="s">
        <v>5</v>
      </c>
      <c r="B31" s="364">
        <v>507.66666666666703</v>
      </c>
      <c r="C31" s="364">
        <v>10637.5753424658</v>
      </c>
      <c r="D31" s="364">
        <v>396.75</v>
      </c>
      <c r="E31" s="364">
        <v>9165.9698630137009</v>
      </c>
      <c r="F31" s="364">
        <v>384.5</v>
      </c>
      <c r="G31" s="364">
        <v>8930.8191780821908</v>
      </c>
      <c r="H31" s="453">
        <f t="shared" si="4"/>
        <v>-24.261326329612658</v>
      </c>
      <c r="I31" s="453">
        <f t="shared" si="5"/>
        <v>-16.044597659112618</v>
      </c>
      <c r="J31" s="471">
        <f t="shared" si="6"/>
        <v>-3.0875866414618778</v>
      </c>
      <c r="K31" s="471">
        <f t="shared" si="7"/>
        <v>-2.5654752137074381</v>
      </c>
    </row>
    <row r="32" spans="1:11" s="3" customFormat="1" ht="11.25">
      <c r="A32" s="210" t="s">
        <v>150</v>
      </c>
      <c r="B32" s="364">
        <v>607.5</v>
      </c>
      <c r="C32" s="364">
        <v>15554.917808219199</v>
      </c>
      <c r="D32" s="364">
        <v>522.91666666666697</v>
      </c>
      <c r="E32" s="364">
        <v>15081.687671232899</v>
      </c>
      <c r="F32" s="364">
        <v>513.16666666666697</v>
      </c>
      <c r="G32" s="364">
        <v>14929.041095890399</v>
      </c>
      <c r="H32" s="453">
        <f t="shared" si="4"/>
        <v>-15.528120713305849</v>
      </c>
      <c r="I32" s="453">
        <f t="shared" si="5"/>
        <v>-4.0236581127936741</v>
      </c>
      <c r="J32" s="471">
        <f t="shared" si="6"/>
        <v>-1.8645418326693215</v>
      </c>
      <c r="K32" s="471">
        <f t="shared" si="7"/>
        <v>-1.0121319223024423</v>
      </c>
    </row>
    <row r="33" spans="1:11" s="3" customFormat="1" ht="11.25">
      <c r="A33" s="206" t="s">
        <v>151</v>
      </c>
      <c r="B33" s="394">
        <v>296.41666666666703</v>
      </c>
      <c r="C33" s="395">
        <v>13248.5260273973</v>
      </c>
      <c r="D33" s="394">
        <v>297.75</v>
      </c>
      <c r="E33" s="395">
        <v>15736.602739726</v>
      </c>
      <c r="F33" s="394">
        <v>296.08333333333297</v>
      </c>
      <c r="G33" s="395">
        <v>16537.246575342499</v>
      </c>
      <c r="H33" s="474">
        <f t="shared" si="4"/>
        <v>-0.11245431543459757</v>
      </c>
      <c r="I33" s="474">
        <f t="shared" si="5"/>
        <v>24.823293860345569</v>
      </c>
      <c r="J33" s="475">
        <f t="shared" si="6"/>
        <v>-0.55975370836843885</v>
      </c>
      <c r="K33" s="475">
        <f t="shared" si="7"/>
        <v>5.0877806910339443</v>
      </c>
    </row>
    <row r="34" spans="1:11" s="3" customFormat="1" ht="11.25">
      <c r="B34" s="93"/>
      <c r="C34" s="93"/>
      <c r="H34" s="147"/>
      <c r="I34" s="147"/>
      <c r="J34" s="147"/>
      <c r="K34" s="147"/>
    </row>
    <row r="35" spans="1:11" s="3" customFormat="1" ht="11.25" customHeight="1">
      <c r="A35" s="9" t="s">
        <v>49</v>
      </c>
      <c r="B35" s="93"/>
      <c r="C35" s="93"/>
      <c r="J35" s="25"/>
    </row>
    <row r="36" spans="1:11" s="3" customFormat="1" ht="11.25" customHeight="1">
      <c r="A36" s="9" t="s">
        <v>44</v>
      </c>
      <c r="B36" s="93"/>
      <c r="C36" s="93"/>
      <c r="J36" s="25"/>
    </row>
    <row r="37" spans="1:11" s="3" customFormat="1" ht="11.25" customHeight="1">
      <c r="B37" s="93"/>
      <c r="C37" s="93"/>
    </row>
    <row r="38" spans="1:11" s="3" customFormat="1" ht="11.25" customHeight="1">
      <c r="A38" s="374" t="s">
        <v>405</v>
      </c>
      <c r="B38" s="93"/>
      <c r="C38" s="93"/>
    </row>
    <row r="39" spans="1:11" s="3" customFormat="1" ht="11.25" customHeight="1">
      <c r="A39" s="50" t="s">
        <v>163</v>
      </c>
      <c r="B39" s="93"/>
      <c r="C39" s="93"/>
    </row>
    <row r="40" spans="1:11" s="3" customFormat="1" ht="11.25" customHeight="1">
      <c r="A40" s="81" t="s">
        <v>206</v>
      </c>
      <c r="B40" s="93"/>
      <c r="C40" s="93"/>
    </row>
    <row r="41" spans="1:11" s="3" customFormat="1" ht="11.25" customHeight="1">
      <c r="A41" s="80"/>
      <c r="B41" s="93"/>
      <c r="C41" s="93"/>
    </row>
    <row r="42" spans="1:11" s="3" customFormat="1" ht="11.25" customHeight="1">
      <c r="A42" s="3" t="s">
        <v>296</v>
      </c>
      <c r="B42" s="93"/>
      <c r="C42" s="93"/>
    </row>
    <row r="43" spans="1:11" s="3" customFormat="1" ht="11.25" customHeight="1">
      <c r="A43" s="375" t="s">
        <v>448</v>
      </c>
    </row>
    <row r="44" spans="1:11" s="3" customFormat="1" ht="11.25" customHeight="1"/>
    <row r="45" spans="1:11" s="3" customFormat="1" ht="11.25"/>
    <row r="46" spans="1:11" s="3" customFormat="1" ht="11.25"/>
    <row r="47" spans="1:11" s="3" customFormat="1" ht="11.25"/>
    <row r="48" spans="1:11" s="3" customFormat="1" ht="11.25"/>
    <row r="49" spans="2:7" s="3" customFormat="1" ht="11.25"/>
    <row r="50" spans="2:7">
      <c r="B50" s="5"/>
      <c r="C50" s="5"/>
    </row>
    <row r="51" spans="2:7">
      <c r="B51" s="5"/>
      <c r="C51" s="5"/>
    </row>
    <row r="52" spans="2:7">
      <c r="B52" s="243"/>
      <c r="C52" s="243"/>
      <c r="D52" s="243"/>
      <c r="E52" s="243"/>
      <c r="F52" s="243"/>
      <c r="G52" s="243"/>
    </row>
    <row r="53" spans="2:7">
      <c r="B53" s="243"/>
      <c r="C53" s="243"/>
      <c r="D53" s="243"/>
      <c r="E53" s="243"/>
      <c r="F53" s="243"/>
      <c r="G53" s="243"/>
    </row>
    <row r="54" spans="2:7">
      <c r="B54" s="243"/>
      <c r="C54" s="243"/>
      <c r="D54" s="243"/>
      <c r="E54" s="243"/>
      <c r="F54" s="243"/>
      <c r="G54" s="243"/>
    </row>
    <row r="55" spans="2:7">
      <c r="B55" s="243"/>
      <c r="C55" s="243"/>
      <c r="D55" s="243"/>
      <c r="E55" s="243"/>
      <c r="F55" s="243"/>
      <c r="G55" s="243"/>
    </row>
    <row r="56" spans="2:7">
      <c r="B56" s="243"/>
      <c r="C56" s="243"/>
      <c r="D56" s="243"/>
      <c r="E56" s="243"/>
      <c r="F56" s="243"/>
      <c r="G56" s="243"/>
    </row>
    <row r="57" spans="2:7">
      <c r="B57" s="243"/>
      <c r="C57" s="243"/>
      <c r="D57" s="243"/>
      <c r="E57" s="243"/>
      <c r="F57" s="243"/>
      <c r="G57" s="243"/>
    </row>
    <row r="58" spans="2:7">
      <c r="B58" s="243"/>
      <c r="C58" s="243"/>
      <c r="D58" s="243"/>
      <c r="E58" s="243"/>
      <c r="F58" s="243"/>
      <c r="G58" s="243"/>
    </row>
    <row r="59" spans="2:7">
      <c r="B59" s="243"/>
      <c r="C59" s="243"/>
      <c r="D59" s="243"/>
      <c r="E59" s="243"/>
      <c r="F59" s="243"/>
      <c r="G59" s="243"/>
    </row>
    <row r="60" spans="2:7">
      <c r="B60" s="243"/>
      <c r="C60" s="243"/>
      <c r="D60" s="243"/>
      <c r="E60" s="243"/>
      <c r="F60" s="243"/>
      <c r="G60" s="243"/>
    </row>
    <row r="61" spans="2:7">
      <c r="B61" s="243"/>
      <c r="C61" s="243"/>
      <c r="D61" s="243"/>
      <c r="E61" s="243"/>
      <c r="F61" s="243"/>
      <c r="G61" s="243"/>
    </row>
  </sheetData>
  <sortState ref="A30:H43">
    <sortCondition ref="A30:A43"/>
  </sortState>
  <mergeCells count="12">
    <mergeCell ref="A3:A4"/>
    <mergeCell ref="A24:A25"/>
    <mergeCell ref="J3:K3"/>
    <mergeCell ref="B3:C3"/>
    <mergeCell ref="D3:E3"/>
    <mergeCell ref="H3:I3"/>
    <mergeCell ref="F3:G3"/>
    <mergeCell ref="B24:C24"/>
    <mergeCell ref="D24:E24"/>
    <mergeCell ref="F24:G24"/>
    <mergeCell ref="H24:I24"/>
    <mergeCell ref="J24:K24"/>
  </mergeCells>
  <phoneticPr fontId="16" type="noConversion"/>
  <hyperlinks>
    <hyperlink ref="A38" r:id="rId1"/>
    <hyperlink ref="A43" r:id="rId2"/>
  </hyperlinks>
  <pageMargins left="0.78740157499999996" right="0.78740157499999996" top="0.984251969" bottom="0.984251969" header="0.4921259845" footer="0.4921259845"/>
  <pageSetup paperSize="9" scale="65" orientation="landscape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showGridLines="0" zoomScaleNormal="100" workbookViewId="0">
      <selection activeCell="B4" sqref="B4"/>
    </sheetView>
  </sheetViews>
  <sheetFormatPr baseColWidth="10" defaultColWidth="11.42578125" defaultRowHeight="12.75"/>
  <cols>
    <col min="1" max="1" width="17.85546875" style="10" customWidth="1"/>
    <col min="2" max="2" width="18.7109375" style="5" customWidth="1"/>
    <col min="3" max="3" width="23" style="5" customWidth="1"/>
    <col min="4" max="4" width="9.5703125" style="5" customWidth="1"/>
    <col min="5" max="5" width="13.28515625" style="5" bestFit="1" customWidth="1"/>
    <col min="6" max="16384" width="11.42578125" style="5"/>
  </cols>
  <sheetData>
    <row r="1" spans="1:5" s="78" customFormat="1" ht="12.75" customHeight="1">
      <c r="A1" s="104" t="s">
        <v>261</v>
      </c>
      <c r="C1" s="187" t="s">
        <v>218</v>
      </c>
    </row>
    <row r="2" spans="1:5" s="3" customFormat="1" ht="12.75" customHeight="1">
      <c r="A2" s="173"/>
    </row>
    <row r="3" spans="1:5" s="3" customFormat="1" ht="12.75" customHeight="1">
      <c r="A3" s="867" t="s">
        <v>20</v>
      </c>
      <c r="B3" s="865" t="s">
        <v>23</v>
      </c>
      <c r="C3" s="866" t="s">
        <v>153</v>
      </c>
    </row>
    <row r="4" spans="1:5" s="3" customFormat="1" ht="12.75" customHeight="1">
      <c r="A4" s="75">
        <v>2009</v>
      </c>
      <c r="B4" s="396">
        <v>35588893</v>
      </c>
      <c r="C4" s="476">
        <v>-4.6737204593514248</v>
      </c>
      <c r="D4" s="11"/>
      <c r="E4" s="157"/>
    </row>
    <row r="5" spans="1:5" s="3" customFormat="1" ht="12.75" customHeight="1">
      <c r="A5" s="212">
        <v>2010</v>
      </c>
      <c r="B5" s="397">
        <v>36207812</v>
      </c>
      <c r="C5" s="476">
        <f t="shared" ref="C5:C13" si="0">((B5-B4)/B4)*100</f>
        <v>1.7390790997629513</v>
      </c>
      <c r="D5" s="11"/>
    </row>
    <row r="6" spans="1:5" s="3" customFormat="1" ht="12.75" customHeight="1">
      <c r="A6" s="212">
        <v>2011</v>
      </c>
      <c r="B6" s="397">
        <v>35486256</v>
      </c>
      <c r="C6" s="476">
        <f t="shared" si="0"/>
        <v>-1.9928185663359057</v>
      </c>
      <c r="D6" s="11"/>
    </row>
    <row r="7" spans="1:5" s="3" customFormat="1" ht="12.75" customHeight="1">
      <c r="A7" s="75">
        <v>2012</v>
      </c>
      <c r="B7" s="396">
        <v>34766273</v>
      </c>
      <c r="C7" s="476">
        <f t="shared" si="0"/>
        <v>-2.0289066279632317</v>
      </c>
      <c r="D7" s="11"/>
    </row>
    <row r="8" spans="1:5" s="3" customFormat="1" ht="12.75" customHeight="1">
      <c r="A8" s="75">
        <v>2013</v>
      </c>
      <c r="B8" s="396">
        <v>35623883</v>
      </c>
      <c r="C8" s="476">
        <f t="shared" si="0"/>
        <v>2.466787279729409</v>
      </c>
      <c r="D8" s="11"/>
    </row>
    <row r="9" spans="1:5" s="3" customFormat="1" ht="12.75" customHeight="1">
      <c r="A9" s="75">
        <v>2014</v>
      </c>
      <c r="B9" s="396">
        <v>35933512</v>
      </c>
      <c r="C9" s="476">
        <f t="shared" si="0"/>
        <v>0.8691612871061809</v>
      </c>
      <c r="D9" s="74"/>
    </row>
    <row r="10" spans="1:5" s="3" customFormat="1" ht="12.75" customHeight="1">
      <c r="A10" s="75">
        <v>2015</v>
      </c>
      <c r="B10" s="396">
        <v>35628476</v>
      </c>
      <c r="C10" s="476">
        <f t="shared" si="0"/>
        <v>-0.84889002778242206</v>
      </c>
      <c r="D10" s="20"/>
    </row>
    <row r="11" spans="1:5" s="3" customFormat="1" ht="12.75" customHeight="1">
      <c r="A11" s="75">
        <v>2016</v>
      </c>
      <c r="B11" s="396">
        <v>35532576</v>
      </c>
      <c r="C11" s="476">
        <f t="shared" si="0"/>
        <v>-0.26916671933988978</v>
      </c>
      <c r="D11" s="20"/>
    </row>
    <row r="12" spans="1:5" s="3" customFormat="1" ht="12.75" customHeight="1">
      <c r="A12" s="75">
        <v>2017</v>
      </c>
      <c r="B12" s="396">
        <v>37392740</v>
      </c>
      <c r="C12" s="476">
        <f t="shared" si="0"/>
        <v>5.2350946916992447</v>
      </c>
      <c r="D12" s="20"/>
    </row>
    <row r="13" spans="1:5" s="3" customFormat="1" ht="12.75" customHeight="1">
      <c r="A13" s="76">
        <v>2018</v>
      </c>
      <c r="B13" s="398">
        <v>38806777</v>
      </c>
      <c r="C13" s="477">
        <f t="shared" si="0"/>
        <v>3.7815816653179199</v>
      </c>
      <c r="D13" s="20"/>
    </row>
    <row r="14" spans="1:5" s="3" customFormat="1" ht="12.75" customHeight="1">
      <c r="A14" s="173"/>
    </row>
    <row r="15" spans="1:5" s="3" customFormat="1" ht="12.75" customHeight="1">
      <c r="A15" s="374" t="s">
        <v>405</v>
      </c>
    </row>
    <row r="16" spans="1:5" s="3" customFormat="1" ht="12.75" customHeight="1">
      <c r="A16" s="50" t="s">
        <v>163</v>
      </c>
    </row>
    <row r="17" spans="1:2" s="3" customFormat="1" ht="12.75" customHeight="1">
      <c r="A17" s="81" t="s">
        <v>206</v>
      </c>
    </row>
    <row r="18" spans="1:2" s="3" customFormat="1" ht="12.75" customHeight="1">
      <c r="A18" s="80"/>
    </row>
    <row r="19" spans="1:2" s="3" customFormat="1" ht="12.75" customHeight="1">
      <c r="A19" s="3" t="s">
        <v>296</v>
      </c>
    </row>
    <row r="20" spans="1:2" s="3" customFormat="1" ht="12.75" customHeight="1">
      <c r="A20" s="375" t="s">
        <v>448</v>
      </c>
    </row>
    <row r="21" spans="1:2" s="3" customFormat="1" ht="12.75" customHeight="1">
      <c r="A21" s="173"/>
    </row>
    <row r="22" spans="1:2" s="3" customFormat="1" ht="12.75" customHeight="1">
      <c r="A22" s="173"/>
    </row>
    <row r="23" spans="1:2" s="3" customFormat="1" ht="12.75" customHeight="1">
      <c r="A23" s="173"/>
    </row>
    <row r="24" spans="1:2" s="3" customFormat="1" ht="12.75" customHeight="1">
      <c r="A24" s="173"/>
    </row>
    <row r="25" spans="1:2" s="3" customFormat="1" ht="12.75" customHeight="1">
      <c r="A25" s="173"/>
    </row>
    <row r="26" spans="1:2" s="3" customFormat="1" ht="12.75" customHeight="1">
      <c r="A26" s="173"/>
    </row>
    <row r="27" spans="1:2" s="3" customFormat="1" ht="11.25">
      <c r="A27" s="173"/>
    </row>
    <row r="28" spans="1:2" s="3" customFormat="1" ht="11.25">
      <c r="A28" s="173"/>
    </row>
    <row r="29" spans="1:2" s="3" customFormat="1" ht="11.25">
      <c r="A29" s="173"/>
      <c r="B29" s="131"/>
    </row>
    <row r="30" spans="1:2" s="3" customFormat="1" ht="11.25">
      <c r="A30" s="173"/>
    </row>
    <row r="31" spans="1:2" s="3" customFormat="1" ht="11.25">
      <c r="A31" s="173"/>
    </row>
    <row r="32" spans="1:2" s="3" customFormat="1" ht="11.25">
      <c r="A32" s="173"/>
    </row>
    <row r="33" spans="1:1" s="3" customFormat="1" ht="11.25">
      <c r="A33" s="173"/>
    </row>
    <row r="34" spans="1:1" s="3" customFormat="1" ht="11.25">
      <c r="A34" s="173"/>
    </row>
    <row r="35" spans="1:1" s="3" customFormat="1" ht="11.25">
      <c r="A35" s="173"/>
    </row>
    <row r="36" spans="1:1" s="3" customFormat="1" ht="11.25">
      <c r="A36" s="173"/>
    </row>
    <row r="37" spans="1:1" s="3" customFormat="1" ht="11.25">
      <c r="A37" s="173"/>
    </row>
    <row r="38" spans="1:1" s="3" customFormat="1" ht="11.25">
      <c r="A38" s="173"/>
    </row>
    <row r="39" spans="1:1" s="3" customFormat="1" ht="11.25">
      <c r="A39" s="173"/>
    </row>
    <row r="40" spans="1:1" s="3" customFormat="1" ht="11.25">
      <c r="A40" s="173"/>
    </row>
    <row r="41" spans="1:1" s="3" customFormat="1" ht="11.25">
      <c r="A41" s="173"/>
    </row>
    <row r="42" spans="1:1" s="3" customFormat="1" ht="11.25">
      <c r="A42" s="173"/>
    </row>
    <row r="43" spans="1:1" s="3" customFormat="1" ht="11.25">
      <c r="A43" s="173"/>
    </row>
    <row r="44" spans="1:1" s="3" customFormat="1" ht="11.25">
      <c r="A44" s="173"/>
    </row>
    <row r="45" spans="1:1" s="3" customFormat="1" ht="11.25">
      <c r="A45" s="173"/>
    </row>
    <row r="46" spans="1:1" s="3" customFormat="1" ht="11.25">
      <c r="A46" s="173"/>
    </row>
    <row r="47" spans="1:1" s="3" customFormat="1" ht="11.25">
      <c r="A47" s="173"/>
    </row>
    <row r="48" spans="1:1" s="3" customFormat="1" ht="11.25">
      <c r="A48" s="173"/>
    </row>
  </sheetData>
  <phoneticPr fontId="0" type="noConversion"/>
  <hyperlinks>
    <hyperlink ref="A15" r:id="rId1"/>
    <hyperlink ref="A20" r:id="rId2"/>
  </hyperlinks>
  <pageMargins left="0.78740157480314965" right="0.78740157480314965" top="0.59055118110236227" bottom="0.59055118110236227" header="0.51181102362204722" footer="0.51181102362204722"/>
  <pageSetup paperSize="9" scale="91" orientation="portrait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6"/>
  <sheetViews>
    <sheetView showGridLines="0" zoomScaleNormal="100" workbookViewId="0">
      <selection activeCell="B5" sqref="B5"/>
    </sheetView>
  </sheetViews>
  <sheetFormatPr baseColWidth="10" defaultColWidth="11.42578125" defaultRowHeight="12.75"/>
  <cols>
    <col min="1" max="1" width="20.7109375" style="4" customWidth="1"/>
    <col min="2" max="21" width="12.7109375" style="4" customWidth="1"/>
    <col min="22" max="22" width="13.7109375" style="4" customWidth="1"/>
    <col min="23" max="23" width="11.42578125" style="4"/>
    <col min="24" max="24" width="10.42578125" style="4" customWidth="1"/>
    <col min="25" max="25" width="13.5703125" style="4" bestFit="1" customWidth="1"/>
    <col min="26" max="16384" width="11.42578125" style="4"/>
  </cols>
  <sheetData>
    <row r="1" spans="1:23" s="78" customFormat="1" ht="12.75" customHeight="1">
      <c r="A1" s="78" t="s">
        <v>262</v>
      </c>
      <c r="T1" s="187" t="s">
        <v>220</v>
      </c>
    </row>
    <row r="2" spans="1:23" s="224" customFormat="1" ht="12.75" customHeight="1">
      <c r="S2" s="225"/>
    </row>
    <row r="3" spans="1:23" s="3" customFormat="1" ht="11.25">
      <c r="A3" s="799"/>
      <c r="B3" s="797" t="s">
        <v>23</v>
      </c>
      <c r="C3" s="797"/>
      <c r="D3" s="797"/>
      <c r="E3" s="797"/>
      <c r="F3" s="797"/>
      <c r="G3" s="797"/>
      <c r="H3" s="797"/>
      <c r="I3" s="797"/>
      <c r="J3" s="797"/>
      <c r="K3" s="797"/>
      <c r="L3" s="797" t="s">
        <v>40</v>
      </c>
      <c r="M3" s="797"/>
      <c r="N3" s="797"/>
      <c r="O3" s="797"/>
      <c r="P3" s="797"/>
      <c r="Q3" s="797"/>
      <c r="R3" s="797"/>
      <c r="S3" s="797"/>
      <c r="T3" s="798"/>
      <c r="U3" s="41"/>
      <c r="V3" s="41"/>
    </row>
    <row r="4" spans="1:23" s="3" customFormat="1" ht="11.25">
      <c r="A4" s="800"/>
      <c r="B4" s="214">
        <v>2009</v>
      </c>
      <c r="C4" s="214">
        <v>2010</v>
      </c>
      <c r="D4" s="214">
        <v>2011</v>
      </c>
      <c r="E4" s="214">
        <v>2012</v>
      </c>
      <c r="F4" s="214">
        <v>2013</v>
      </c>
      <c r="G4" s="215">
        <v>2014</v>
      </c>
      <c r="H4" s="215">
        <v>2015</v>
      </c>
      <c r="I4" s="215">
        <v>2016</v>
      </c>
      <c r="J4" s="215">
        <v>2017</v>
      </c>
      <c r="K4" s="215">
        <v>2018</v>
      </c>
      <c r="L4" s="216" t="s">
        <v>54</v>
      </c>
      <c r="M4" s="216" t="s">
        <v>64</v>
      </c>
      <c r="N4" s="216" t="s">
        <v>70</v>
      </c>
      <c r="O4" s="216" t="s">
        <v>80</v>
      </c>
      <c r="P4" s="216" t="s">
        <v>90</v>
      </c>
      <c r="Q4" s="216" t="s">
        <v>103</v>
      </c>
      <c r="R4" s="216" t="s">
        <v>155</v>
      </c>
      <c r="S4" s="216" t="s">
        <v>137</v>
      </c>
      <c r="T4" s="222" t="s">
        <v>192</v>
      </c>
    </row>
    <row r="5" spans="1:23" s="3" customFormat="1" ht="11.25">
      <c r="A5" s="199" t="s">
        <v>21</v>
      </c>
      <c r="B5" s="399">
        <v>35588893</v>
      </c>
      <c r="C5" s="399">
        <v>36207812</v>
      </c>
      <c r="D5" s="399">
        <v>35486256</v>
      </c>
      <c r="E5" s="399">
        <v>34766273</v>
      </c>
      <c r="F5" s="399">
        <v>35623883</v>
      </c>
      <c r="G5" s="399">
        <v>35933512</v>
      </c>
      <c r="H5" s="399">
        <v>35628476</v>
      </c>
      <c r="I5" s="399">
        <v>35532576</v>
      </c>
      <c r="J5" s="399">
        <v>37392740</v>
      </c>
      <c r="K5" s="399">
        <v>38806777</v>
      </c>
      <c r="L5" s="478">
        <f t="shared" ref="L5:T5" si="0">((C5-B5)/B5)*100</f>
        <v>1.7390790997629513</v>
      </c>
      <c r="M5" s="478">
        <f t="shared" si="0"/>
        <v>-1.9928185663359057</v>
      </c>
      <c r="N5" s="478">
        <f t="shared" si="0"/>
        <v>-2.0289066279632317</v>
      </c>
      <c r="O5" s="478">
        <f t="shared" si="0"/>
        <v>2.466787279729409</v>
      </c>
      <c r="P5" s="478">
        <f t="shared" si="0"/>
        <v>0.8691612871061809</v>
      </c>
      <c r="Q5" s="478">
        <f t="shared" si="0"/>
        <v>-0.84889002778242206</v>
      </c>
      <c r="R5" s="478">
        <f t="shared" si="0"/>
        <v>-0.26916671933988978</v>
      </c>
      <c r="S5" s="478">
        <f t="shared" si="0"/>
        <v>5.2350946916992447</v>
      </c>
      <c r="T5" s="478">
        <f t="shared" si="0"/>
        <v>3.7815816653179199</v>
      </c>
    </row>
    <row r="6" spans="1:23" s="147" customFormat="1" ht="11.25">
      <c r="A6" s="227" t="s">
        <v>1</v>
      </c>
      <c r="B6" s="400">
        <v>15424468</v>
      </c>
      <c r="C6" s="400">
        <v>15765304</v>
      </c>
      <c r="D6" s="400">
        <v>15752367</v>
      </c>
      <c r="E6" s="400">
        <v>15690035</v>
      </c>
      <c r="F6" s="400">
        <v>15889226</v>
      </c>
      <c r="G6" s="400">
        <v>16026135</v>
      </c>
      <c r="H6" s="400">
        <v>16052181</v>
      </c>
      <c r="I6" s="400">
        <v>16244561</v>
      </c>
      <c r="J6" s="400">
        <v>16919875</v>
      </c>
      <c r="K6" s="401">
        <v>17413041</v>
      </c>
      <c r="L6" s="479">
        <f t="shared" ref="L6:L28" si="1">((C6-B6)/B6)*100</f>
        <v>2.2097099232206907</v>
      </c>
      <c r="M6" s="479">
        <f t="shared" ref="M6:M28" si="2">((D6-C6)/C6)*100</f>
        <v>-8.2059946322633553E-2</v>
      </c>
      <c r="N6" s="479">
        <f t="shared" ref="N6:N28" si="3">((E6-D6)/D6)*100</f>
        <v>-0.39569926221246621</v>
      </c>
      <c r="O6" s="479">
        <f t="shared" ref="O6:O28" si="4">((F6-E6)/E6)*100</f>
        <v>1.2695382770019314</v>
      </c>
      <c r="P6" s="479">
        <f t="shared" ref="P6:P28" si="5">((G6-F6)/F6)*100</f>
        <v>0.86164675359265452</v>
      </c>
      <c r="Q6" s="479">
        <f t="shared" ref="Q6:Q28" si="6">((H6-G6)/G6)*100</f>
        <v>0.1625220304209343</v>
      </c>
      <c r="R6" s="479">
        <f t="shared" ref="R6:R28" si="7">((I6-H6)/H6)*100</f>
        <v>1.1984664264625473</v>
      </c>
      <c r="S6" s="479">
        <f t="shared" ref="S6:S28" si="8">((J6-I6)/I6)*100</f>
        <v>4.1571698982816461</v>
      </c>
      <c r="T6" s="479">
        <f t="shared" ref="T6:T28" si="9">((K6-J6)/J6)*100</f>
        <v>2.9147142044489103</v>
      </c>
    </row>
    <row r="7" spans="1:23" s="147" customFormat="1" ht="11.25">
      <c r="A7" s="227" t="s">
        <v>77</v>
      </c>
      <c r="B7" s="400">
        <v>20164425</v>
      </c>
      <c r="C7" s="400">
        <v>20442508</v>
      </c>
      <c r="D7" s="400">
        <v>19733889</v>
      </c>
      <c r="E7" s="400">
        <v>19076238</v>
      </c>
      <c r="F7" s="400">
        <v>19734657</v>
      </c>
      <c r="G7" s="400">
        <v>19907377</v>
      </c>
      <c r="H7" s="400">
        <v>19576295</v>
      </c>
      <c r="I7" s="400">
        <v>19288015</v>
      </c>
      <c r="J7" s="400">
        <v>20472865</v>
      </c>
      <c r="K7" s="401">
        <v>21393736</v>
      </c>
      <c r="L7" s="479">
        <f t="shared" si="1"/>
        <v>1.3790772610674491</v>
      </c>
      <c r="M7" s="479">
        <f t="shared" si="2"/>
        <v>-3.4663995239723029</v>
      </c>
      <c r="N7" s="479">
        <f t="shared" si="3"/>
        <v>-3.332597036498989</v>
      </c>
      <c r="O7" s="479">
        <f t="shared" si="4"/>
        <v>3.4515138676713928</v>
      </c>
      <c r="P7" s="479">
        <f t="shared" si="5"/>
        <v>0.87521156308923931</v>
      </c>
      <c r="Q7" s="479">
        <f t="shared" si="6"/>
        <v>-1.6631121217024221</v>
      </c>
      <c r="R7" s="479">
        <f t="shared" si="7"/>
        <v>-1.4725973428577777</v>
      </c>
      <c r="S7" s="479">
        <f t="shared" si="8"/>
        <v>6.1429338374114701</v>
      </c>
      <c r="T7" s="479">
        <f t="shared" si="9"/>
        <v>4.4980074845411231</v>
      </c>
    </row>
    <row r="8" spans="1:23" s="147" customFormat="1" ht="11.25">
      <c r="A8" s="237" t="s">
        <v>24</v>
      </c>
      <c r="B8" s="365">
        <v>15533089</v>
      </c>
      <c r="C8" s="365">
        <v>15225824</v>
      </c>
      <c r="D8" s="365">
        <v>14109851</v>
      </c>
      <c r="E8" s="365">
        <v>13020632</v>
      </c>
      <c r="F8" s="365">
        <v>13257669</v>
      </c>
      <c r="G8" s="365">
        <v>13003781</v>
      </c>
      <c r="H8" s="365">
        <v>11788182</v>
      </c>
      <c r="I8" s="365">
        <v>11616532</v>
      </c>
      <c r="J8" s="365">
        <v>11871346</v>
      </c>
      <c r="K8" s="402">
        <v>12264511</v>
      </c>
      <c r="L8" s="480">
        <f t="shared" si="1"/>
        <v>-1.9781319736209584</v>
      </c>
      <c r="M8" s="480">
        <f t="shared" si="2"/>
        <v>-7.3294752389098941</v>
      </c>
      <c r="N8" s="480">
        <f t="shared" si="3"/>
        <v>-7.7195641541501754</v>
      </c>
      <c r="O8" s="480">
        <f t="shared" si="4"/>
        <v>1.8204723088710288</v>
      </c>
      <c r="P8" s="480">
        <f t="shared" si="5"/>
        <v>-1.9150274456241136</v>
      </c>
      <c r="Q8" s="480">
        <f t="shared" si="6"/>
        <v>-9.3480426961973606</v>
      </c>
      <c r="R8" s="480">
        <f t="shared" si="7"/>
        <v>-1.4561193575056781</v>
      </c>
      <c r="S8" s="480">
        <f t="shared" si="8"/>
        <v>2.1935462322145716</v>
      </c>
      <c r="T8" s="480">
        <f t="shared" si="9"/>
        <v>3.3118822414914026</v>
      </c>
    </row>
    <row r="9" spans="1:23" s="3" customFormat="1" ht="11.25">
      <c r="A9" s="234" t="s">
        <v>30</v>
      </c>
      <c r="B9" s="403">
        <v>6031325</v>
      </c>
      <c r="C9" s="404">
        <v>5816520</v>
      </c>
      <c r="D9" s="404">
        <v>5207892</v>
      </c>
      <c r="E9" s="404">
        <v>4625384</v>
      </c>
      <c r="F9" s="404">
        <v>4573496</v>
      </c>
      <c r="G9" s="404">
        <v>4394457</v>
      </c>
      <c r="H9" s="404">
        <v>3853180</v>
      </c>
      <c r="I9" s="404">
        <v>3703753</v>
      </c>
      <c r="J9" s="404">
        <v>3745134</v>
      </c>
      <c r="K9" s="404">
        <v>3891896</v>
      </c>
      <c r="L9" s="481">
        <f t="shared" si="1"/>
        <v>-3.561489390805503</v>
      </c>
      <c r="M9" s="481">
        <f t="shared" si="2"/>
        <v>-10.463782467867384</v>
      </c>
      <c r="N9" s="481">
        <f t="shared" si="3"/>
        <v>-11.185101380750599</v>
      </c>
      <c r="O9" s="481">
        <f t="shared" si="4"/>
        <v>-1.1218095621898636</v>
      </c>
      <c r="P9" s="481">
        <f t="shared" si="5"/>
        <v>-3.9147076984433786</v>
      </c>
      <c r="Q9" s="481">
        <f t="shared" si="6"/>
        <v>-12.31726695698695</v>
      </c>
      <c r="R9" s="481">
        <f t="shared" si="7"/>
        <v>-3.8780176373800344</v>
      </c>
      <c r="S9" s="481">
        <f t="shared" si="8"/>
        <v>1.1172721291079615</v>
      </c>
      <c r="T9" s="481">
        <f t="shared" si="9"/>
        <v>3.9187382881360184</v>
      </c>
    </row>
    <row r="10" spans="1:23" s="3" customFormat="1" ht="11.25">
      <c r="A10" s="234" t="s">
        <v>31</v>
      </c>
      <c r="B10" s="403">
        <v>1856220</v>
      </c>
      <c r="C10" s="404">
        <v>1853557</v>
      </c>
      <c r="D10" s="404">
        <v>1699747</v>
      </c>
      <c r="E10" s="404">
        <v>1544236</v>
      </c>
      <c r="F10" s="404">
        <v>1640091</v>
      </c>
      <c r="G10" s="404">
        <v>1667437</v>
      </c>
      <c r="H10" s="404">
        <v>1640457</v>
      </c>
      <c r="I10" s="404">
        <v>1633232</v>
      </c>
      <c r="J10" s="404">
        <v>1615669</v>
      </c>
      <c r="K10" s="404">
        <v>1652318</v>
      </c>
      <c r="L10" s="481">
        <f t="shared" si="1"/>
        <v>-0.14346359806488454</v>
      </c>
      <c r="M10" s="481">
        <f t="shared" si="2"/>
        <v>-8.2980992761485073</v>
      </c>
      <c r="N10" s="481">
        <f t="shared" si="3"/>
        <v>-9.1490674788659732</v>
      </c>
      <c r="O10" s="481">
        <f t="shared" si="4"/>
        <v>6.2072766079796091</v>
      </c>
      <c r="P10" s="481">
        <f t="shared" si="5"/>
        <v>1.6673465069925997</v>
      </c>
      <c r="Q10" s="481">
        <f t="shared" si="6"/>
        <v>-1.6180521363026008</v>
      </c>
      <c r="R10" s="481">
        <f t="shared" si="7"/>
        <v>-0.44042605200867813</v>
      </c>
      <c r="S10" s="481">
        <f t="shared" si="8"/>
        <v>-1.0753524300283119</v>
      </c>
      <c r="T10" s="481">
        <f t="shared" si="9"/>
        <v>2.268348281733449</v>
      </c>
    </row>
    <row r="11" spans="1:23" s="3" customFormat="1" ht="11.25">
      <c r="A11" s="234" t="s">
        <v>32</v>
      </c>
      <c r="B11" s="403">
        <v>1433452</v>
      </c>
      <c r="C11" s="404">
        <v>1449278</v>
      </c>
      <c r="D11" s="404">
        <v>1394166</v>
      </c>
      <c r="E11" s="404">
        <v>1318460</v>
      </c>
      <c r="F11" s="404">
        <v>1350164</v>
      </c>
      <c r="G11" s="404">
        <v>1337882</v>
      </c>
      <c r="H11" s="404">
        <v>1254447</v>
      </c>
      <c r="I11" s="404">
        <v>1244607</v>
      </c>
      <c r="J11" s="404">
        <v>1244402</v>
      </c>
      <c r="K11" s="404">
        <v>1285857</v>
      </c>
      <c r="L11" s="481">
        <f t="shared" si="1"/>
        <v>1.1040481299687745</v>
      </c>
      <c r="M11" s="481">
        <f t="shared" si="2"/>
        <v>-3.8027210790476365</v>
      </c>
      <c r="N11" s="481">
        <f t="shared" si="3"/>
        <v>-5.4301998470770334</v>
      </c>
      <c r="O11" s="481">
        <f t="shared" si="4"/>
        <v>2.4046235759901702</v>
      </c>
      <c r="P11" s="481">
        <f t="shared" si="5"/>
        <v>-0.9096672700501568</v>
      </c>
      <c r="Q11" s="481">
        <f t="shared" si="6"/>
        <v>-6.2363496930222553</v>
      </c>
      <c r="R11" s="481">
        <f t="shared" si="7"/>
        <v>-0.78440938517131464</v>
      </c>
      <c r="S11" s="481">
        <f t="shared" si="8"/>
        <v>-1.6471062753142154E-2</v>
      </c>
      <c r="T11" s="481">
        <f t="shared" si="9"/>
        <v>3.3313189789151738</v>
      </c>
    </row>
    <row r="12" spans="1:23" s="3" customFormat="1" ht="11.25">
      <c r="A12" s="234" t="s">
        <v>33</v>
      </c>
      <c r="B12" s="403">
        <v>1137588</v>
      </c>
      <c r="C12" s="404">
        <v>1074447</v>
      </c>
      <c r="D12" s="404">
        <v>1007519</v>
      </c>
      <c r="E12" s="404">
        <v>971776</v>
      </c>
      <c r="F12" s="404">
        <v>980646</v>
      </c>
      <c r="G12" s="404">
        <v>1014058</v>
      </c>
      <c r="H12" s="404">
        <v>936913</v>
      </c>
      <c r="I12" s="404">
        <v>919827</v>
      </c>
      <c r="J12" s="404">
        <v>927346</v>
      </c>
      <c r="K12" s="404">
        <v>919812</v>
      </c>
      <c r="L12" s="481">
        <f t="shared" si="1"/>
        <v>-5.5504277471281345</v>
      </c>
      <c r="M12" s="481">
        <f t="shared" si="2"/>
        <v>-6.229064811945122</v>
      </c>
      <c r="N12" s="481">
        <f t="shared" si="3"/>
        <v>-3.547625404582941</v>
      </c>
      <c r="O12" s="481">
        <f t="shared" si="4"/>
        <v>0.91276178872497371</v>
      </c>
      <c r="P12" s="481">
        <f t="shared" si="5"/>
        <v>3.4071418228392303</v>
      </c>
      <c r="Q12" s="481">
        <f t="shared" si="6"/>
        <v>-7.6075530196497638</v>
      </c>
      <c r="R12" s="481">
        <f t="shared" si="7"/>
        <v>-1.8236485137894343</v>
      </c>
      <c r="S12" s="481">
        <f t="shared" si="8"/>
        <v>0.81743632226494756</v>
      </c>
      <c r="T12" s="481">
        <f t="shared" si="9"/>
        <v>-0.81242599849462882</v>
      </c>
    </row>
    <row r="13" spans="1:23" s="3" customFormat="1" ht="11.25">
      <c r="A13" s="234" t="s">
        <v>34</v>
      </c>
      <c r="B13" s="403">
        <v>1026308</v>
      </c>
      <c r="C13" s="404">
        <v>989543</v>
      </c>
      <c r="D13" s="404">
        <v>847438</v>
      </c>
      <c r="E13" s="404">
        <v>726636</v>
      </c>
      <c r="F13" s="404">
        <v>709937</v>
      </c>
      <c r="G13" s="404">
        <v>681671</v>
      </c>
      <c r="H13" s="404">
        <v>583831</v>
      </c>
      <c r="I13" s="404">
        <v>584359</v>
      </c>
      <c r="J13" s="404">
        <v>605835</v>
      </c>
      <c r="K13" s="404">
        <v>632963</v>
      </c>
      <c r="L13" s="481">
        <f t="shared" si="1"/>
        <v>-3.5822579576501403</v>
      </c>
      <c r="M13" s="481">
        <f t="shared" si="2"/>
        <v>-14.360669521183011</v>
      </c>
      <c r="N13" s="481">
        <f t="shared" si="3"/>
        <v>-14.254966145015919</v>
      </c>
      <c r="O13" s="481">
        <f t="shared" si="4"/>
        <v>-2.2981245080067598</v>
      </c>
      <c r="P13" s="481">
        <f t="shared" si="5"/>
        <v>-3.9814800468210558</v>
      </c>
      <c r="Q13" s="481">
        <f t="shared" si="6"/>
        <v>-14.35296499337657</v>
      </c>
      <c r="R13" s="481">
        <f t="shared" si="7"/>
        <v>9.0437129922871506E-2</v>
      </c>
      <c r="S13" s="481">
        <f t="shared" si="8"/>
        <v>3.6751380572558991</v>
      </c>
      <c r="T13" s="481">
        <f t="shared" si="9"/>
        <v>4.4777868561572047</v>
      </c>
    </row>
    <row r="14" spans="1:23" s="3" customFormat="1">
      <c r="A14" s="234" t="s">
        <v>75</v>
      </c>
      <c r="B14" s="403">
        <v>4048196</v>
      </c>
      <c r="C14" s="404">
        <v>4042479</v>
      </c>
      <c r="D14" s="404">
        <v>3953089</v>
      </c>
      <c r="E14" s="404">
        <v>3834140</v>
      </c>
      <c r="F14" s="404">
        <v>4003335</v>
      </c>
      <c r="G14" s="404">
        <v>3908276</v>
      </c>
      <c r="H14" s="404">
        <v>3519354</v>
      </c>
      <c r="I14" s="404">
        <v>3530754</v>
      </c>
      <c r="J14" s="404">
        <v>3732960</v>
      </c>
      <c r="K14" s="404">
        <v>3881665</v>
      </c>
      <c r="L14" s="481">
        <f t="shared" si="1"/>
        <v>-0.14122339926228869</v>
      </c>
      <c r="M14" s="481">
        <f t="shared" si="2"/>
        <v>-2.2112668983561821</v>
      </c>
      <c r="N14" s="481">
        <f t="shared" si="3"/>
        <v>-3.0090139635105611</v>
      </c>
      <c r="O14" s="481">
        <f t="shared" si="4"/>
        <v>4.4128539907254298</v>
      </c>
      <c r="P14" s="481">
        <f t="shared" si="5"/>
        <v>-2.3744952645731621</v>
      </c>
      <c r="Q14" s="481">
        <f t="shared" si="6"/>
        <v>-9.9512419286662457</v>
      </c>
      <c r="R14" s="481">
        <f t="shared" si="7"/>
        <v>0.32392308361136729</v>
      </c>
      <c r="S14" s="481">
        <f t="shared" si="8"/>
        <v>5.726992024932918</v>
      </c>
      <c r="T14" s="481">
        <f t="shared" si="9"/>
        <v>3.9835679996571089</v>
      </c>
      <c r="U14" s="19"/>
      <c r="V14" s="19"/>
      <c r="W14" s="19"/>
    </row>
    <row r="15" spans="1:23" s="147" customFormat="1" ht="11.25">
      <c r="A15" s="238" t="s">
        <v>25</v>
      </c>
      <c r="B15" s="365">
        <v>2235312</v>
      </c>
      <c r="C15" s="365">
        <v>2609346</v>
      </c>
      <c r="D15" s="365">
        <v>2958042</v>
      </c>
      <c r="E15" s="365">
        <v>3307446</v>
      </c>
      <c r="F15" s="365">
        <v>3635911</v>
      </c>
      <c r="G15" s="365">
        <v>3996839</v>
      </c>
      <c r="H15" s="365">
        <v>4741090</v>
      </c>
      <c r="I15" s="365">
        <v>4581444</v>
      </c>
      <c r="J15" s="365">
        <v>5169870</v>
      </c>
      <c r="K15" s="402">
        <v>5416780</v>
      </c>
      <c r="L15" s="480">
        <f t="shared" si="1"/>
        <v>16.73296613627091</v>
      </c>
      <c r="M15" s="480">
        <f t="shared" si="2"/>
        <v>13.363348517214657</v>
      </c>
      <c r="N15" s="480">
        <f t="shared" si="3"/>
        <v>11.812002669333294</v>
      </c>
      <c r="O15" s="480">
        <f t="shared" si="4"/>
        <v>9.9310767280856584</v>
      </c>
      <c r="P15" s="480">
        <f t="shared" si="5"/>
        <v>9.9267556329074065</v>
      </c>
      <c r="Q15" s="480">
        <f t="shared" si="6"/>
        <v>18.620990237535214</v>
      </c>
      <c r="R15" s="480">
        <f t="shared" si="7"/>
        <v>-3.3672847383196687</v>
      </c>
      <c r="S15" s="480">
        <f t="shared" si="8"/>
        <v>12.843679852902273</v>
      </c>
      <c r="T15" s="480">
        <f t="shared" si="9"/>
        <v>4.7759421416786108</v>
      </c>
    </row>
    <row r="16" spans="1:23" s="3" customFormat="1" ht="11.25">
      <c r="A16" s="235" t="s">
        <v>156</v>
      </c>
      <c r="B16" s="404">
        <v>271717</v>
      </c>
      <c r="C16" s="404">
        <v>404218</v>
      </c>
      <c r="D16" s="404">
        <v>595264</v>
      </c>
      <c r="E16" s="404">
        <v>743656</v>
      </c>
      <c r="F16" s="404">
        <v>894316</v>
      </c>
      <c r="G16" s="404">
        <v>1034275</v>
      </c>
      <c r="H16" s="404">
        <v>1378434</v>
      </c>
      <c r="I16" s="405">
        <v>1130925</v>
      </c>
      <c r="J16" s="405">
        <v>1279216</v>
      </c>
      <c r="K16" s="405">
        <v>1359519</v>
      </c>
      <c r="L16" s="481">
        <f t="shared" si="1"/>
        <v>48.764339367798115</v>
      </c>
      <c r="M16" s="481">
        <f t="shared" si="2"/>
        <v>47.26311049977982</v>
      </c>
      <c r="N16" s="481">
        <f t="shared" si="3"/>
        <v>24.928771099881732</v>
      </c>
      <c r="O16" s="481">
        <f t="shared" si="4"/>
        <v>20.259367234312638</v>
      </c>
      <c r="P16" s="481">
        <f t="shared" si="5"/>
        <v>15.649837417646559</v>
      </c>
      <c r="Q16" s="481">
        <f t="shared" si="6"/>
        <v>33.275386140049797</v>
      </c>
      <c r="R16" s="481">
        <f t="shared" si="7"/>
        <v>-17.955810724343714</v>
      </c>
      <c r="S16" s="481">
        <f t="shared" si="8"/>
        <v>13.112363773017663</v>
      </c>
      <c r="T16" s="481">
        <f t="shared" si="9"/>
        <v>6.2775168540731201</v>
      </c>
    </row>
    <row r="17" spans="1:26" s="3" customFormat="1" ht="11.25">
      <c r="A17" s="235" t="s">
        <v>36</v>
      </c>
      <c r="B17" s="404">
        <v>374737</v>
      </c>
      <c r="C17" s="404">
        <v>423438</v>
      </c>
      <c r="D17" s="404">
        <v>418609</v>
      </c>
      <c r="E17" s="404">
        <v>518842</v>
      </c>
      <c r="F17" s="404">
        <v>623205</v>
      </c>
      <c r="G17" s="404">
        <v>770725</v>
      </c>
      <c r="H17" s="404">
        <v>929799</v>
      </c>
      <c r="I17" s="404">
        <v>959467</v>
      </c>
      <c r="J17" s="404">
        <v>919968</v>
      </c>
      <c r="K17" s="404">
        <v>946259</v>
      </c>
      <c r="L17" s="481">
        <f t="shared" si="1"/>
        <v>12.99604789492364</v>
      </c>
      <c r="M17" s="481">
        <f t="shared" si="2"/>
        <v>-1.1404266976511319</v>
      </c>
      <c r="N17" s="481">
        <f t="shared" si="3"/>
        <v>23.94430124531484</v>
      </c>
      <c r="O17" s="481">
        <f t="shared" si="4"/>
        <v>20.114601362264427</v>
      </c>
      <c r="P17" s="481">
        <f t="shared" si="5"/>
        <v>23.671183639412394</v>
      </c>
      <c r="Q17" s="481">
        <f t="shared" si="6"/>
        <v>20.639527717408935</v>
      </c>
      <c r="R17" s="481">
        <f t="shared" si="7"/>
        <v>3.1907971507820507</v>
      </c>
      <c r="S17" s="481">
        <f t="shared" si="8"/>
        <v>-4.1167648288059935</v>
      </c>
      <c r="T17" s="481">
        <f t="shared" si="9"/>
        <v>2.8578167936276042</v>
      </c>
    </row>
    <row r="18" spans="1:26" s="3" customFormat="1" ht="11.25">
      <c r="A18" s="235" t="s">
        <v>35</v>
      </c>
      <c r="B18" s="404">
        <v>474720</v>
      </c>
      <c r="C18" s="404">
        <v>507138</v>
      </c>
      <c r="D18" s="404">
        <v>479743</v>
      </c>
      <c r="E18" s="404">
        <v>509757</v>
      </c>
      <c r="F18" s="404">
        <v>491651</v>
      </c>
      <c r="G18" s="404">
        <v>439894</v>
      </c>
      <c r="H18" s="404">
        <v>394784</v>
      </c>
      <c r="I18" s="405">
        <v>361053</v>
      </c>
      <c r="J18" s="405">
        <v>408258</v>
      </c>
      <c r="K18" s="405">
        <v>382585</v>
      </c>
      <c r="L18" s="481">
        <f t="shared" si="1"/>
        <v>6.8288675429726995</v>
      </c>
      <c r="M18" s="481">
        <f t="shared" si="2"/>
        <v>-5.4018827222570582</v>
      </c>
      <c r="N18" s="481">
        <f t="shared" si="3"/>
        <v>6.2562663759554589</v>
      </c>
      <c r="O18" s="481">
        <f t="shared" si="4"/>
        <v>-3.5518884488099229</v>
      </c>
      <c r="P18" s="481">
        <f t="shared" si="5"/>
        <v>-10.527182900065291</v>
      </c>
      <c r="Q18" s="481">
        <f t="shared" si="6"/>
        <v>-10.254743188131686</v>
      </c>
      <c r="R18" s="481">
        <f t="shared" si="7"/>
        <v>-8.5441659236443215</v>
      </c>
      <c r="S18" s="481">
        <f t="shared" si="8"/>
        <v>13.074257795946856</v>
      </c>
      <c r="T18" s="481">
        <f t="shared" si="9"/>
        <v>-6.2884254564515576</v>
      </c>
    </row>
    <row r="19" spans="1:26" s="3" customFormat="1" ht="11.25">
      <c r="A19" s="235" t="s">
        <v>37</v>
      </c>
      <c r="B19" s="404">
        <v>324280</v>
      </c>
      <c r="C19" s="404">
        <v>392852</v>
      </c>
      <c r="D19" s="404">
        <v>460440</v>
      </c>
      <c r="E19" s="404">
        <v>474882</v>
      </c>
      <c r="F19" s="404">
        <v>467967</v>
      </c>
      <c r="G19" s="404">
        <v>485216</v>
      </c>
      <c r="H19" s="404">
        <v>591924</v>
      </c>
      <c r="I19" s="405">
        <v>599062</v>
      </c>
      <c r="J19" s="405">
        <v>739185</v>
      </c>
      <c r="K19" s="405">
        <v>809940</v>
      </c>
      <c r="L19" s="481">
        <f t="shared" si="1"/>
        <v>21.14592327618108</v>
      </c>
      <c r="M19" s="481">
        <f t="shared" si="2"/>
        <v>17.204443403622736</v>
      </c>
      <c r="N19" s="481">
        <f t="shared" si="3"/>
        <v>3.1365650247589265</v>
      </c>
      <c r="O19" s="481">
        <f t="shared" si="4"/>
        <v>-1.4561512123011611</v>
      </c>
      <c r="P19" s="481">
        <f t="shared" si="5"/>
        <v>3.6859436669679702</v>
      </c>
      <c r="Q19" s="481">
        <f t="shared" si="6"/>
        <v>21.991855173778276</v>
      </c>
      <c r="R19" s="481">
        <f t="shared" si="7"/>
        <v>1.2058980544799671</v>
      </c>
      <c r="S19" s="481">
        <f t="shared" si="8"/>
        <v>23.390400325842734</v>
      </c>
      <c r="T19" s="481">
        <f t="shared" si="9"/>
        <v>9.5720286531788386</v>
      </c>
    </row>
    <row r="20" spans="1:26" s="3" customFormat="1" ht="11.25">
      <c r="A20" s="235" t="s">
        <v>76</v>
      </c>
      <c r="B20" s="404">
        <v>106700</v>
      </c>
      <c r="C20" s="404">
        <v>135377</v>
      </c>
      <c r="D20" s="404">
        <v>167866</v>
      </c>
      <c r="E20" s="404">
        <v>172467</v>
      </c>
      <c r="F20" s="404">
        <v>187966</v>
      </c>
      <c r="G20" s="404">
        <v>263189</v>
      </c>
      <c r="H20" s="404">
        <v>317022</v>
      </c>
      <c r="I20" s="405">
        <v>339473</v>
      </c>
      <c r="J20" s="405">
        <v>457212</v>
      </c>
      <c r="K20" s="405">
        <v>456250</v>
      </c>
      <c r="L20" s="481">
        <f t="shared" si="1"/>
        <v>26.876288659793811</v>
      </c>
      <c r="M20" s="481">
        <f t="shared" si="2"/>
        <v>23.998906756686882</v>
      </c>
      <c r="N20" s="481">
        <f t="shared" si="3"/>
        <v>2.7408766516149785</v>
      </c>
      <c r="O20" s="481">
        <f t="shared" si="4"/>
        <v>8.9866467208219536</v>
      </c>
      <c r="P20" s="481">
        <f t="shared" si="5"/>
        <v>40.019471606567144</v>
      </c>
      <c r="Q20" s="481">
        <f t="shared" si="6"/>
        <v>20.454122322741451</v>
      </c>
      <c r="R20" s="481">
        <f t="shared" si="7"/>
        <v>7.0818429004927106</v>
      </c>
      <c r="S20" s="481">
        <f t="shared" si="8"/>
        <v>34.682876105021606</v>
      </c>
      <c r="T20" s="481">
        <f t="shared" si="9"/>
        <v>-0.21040567614148362</v>
      </c>
    </row>
    <row r="21" spans="1:26" s="3" customFormat="1" ht="11.25">
      <c r="A21" s="235" t="s">
        <v>71</v>
      </c>
      <c r="B21" s="404">
        <v>683158</v>
      </c>
      <c r="C21" s="404">
        <v>746323</v>
      </c>
      <c r="D21" s="404">
        <v>836120</v>
      </c>
      <c r="E21" s="404">
        <v>887842</v>
      </c>
      <c r="F21" s="404">
        <v>970806</v>
      </c>
      <c r="G21" s="404">
        <v>1003540</v>
      </c>
      <c r="H21" s="404">
        <v>1129127</v>
      </c>
      <c r="I21" s="405">
        <v>1191464</v>
      </c>
      <c r="J21" s="405">
        <v>1366031</v>
      </c>
      <c r="K21" s="405">
        <v>1462227</v>
      </c>
      <c r="L21" s="481">
        <f t="shared" si="1"/>
        <v>9.246030932814957</v>
      </c>
      <c r="M21" s="481">
        <f t="shared" si="2"/>
        <v>12.031921835451943</v>
      </c>
      <c r="N21" s="481">
        <f t="shared" si="3"/>
        <v>6.1859541692580011</v>
      </c>
      <c r="O21" s="481">
        <f t="shared" si="4"/>
        <v>9.3444554323854909</v>
      </c>
      <c r="P21" s="481">
        <f t="shared" si="5"/>
        <v>3.3718374216887823</v>
      </c>
      <c r="Q21" s="481">
        <f t="shared" si="6"/>
        <v>12.514399027442852</v>
      </c>
      <c r="R21" s="481">
        <f t="shared" si="7"/>
        <v>5.5208138677048728</v>
      </c>
      <c r="S21" s="481">
        <f t="shared" si="8"/>
        <v>14.651470795592649</v>
      </c>
      <c r="T21" s="481">
        <f t="shared" si="9"/>
        <v>7.0420070993996466</v>
      </c>
    </row>
    <row r="22" spans="1:26" s="147" customFormat="1">
      <c r="A22" s="238" t="s">
        <v>26</v>
      </c>
      <c r="B22" s="365">
        <v>1908158</v>
      </c>
      <c r="C22" s="365">
        <v>2086735</v>
      </c>
      <c r="D22" s="365">
        <v>2115099</v>
      </c>
      <c r="E22" s="365">
        <v>2159916</v>
      </c>
      <c r="F22" s="365">
        <v>2238949</v>
      </c>
      <c r="G22" s="365">
        <v>2310768</v>
      </c>
      <c r="H22" s="365">
        <v>2419448</v>
      </c>
      <c r="I22" s="365">
        <v>2487819</v>
      </c>
      <c r="J22" s="365">
        <v>2794990</v>
      </c>
      <c r="K22" s="402">
        <v>3044301</v>
      </c>
      <c r="L22" s="480">
        <f t="shared" si="1"/>
        <v>9.358606572411718</v>
      </c>
      <c r="M22" s="480">
        <f t="shared" si="2"/>
        <v>1.3592526123345801</v>
      </c>
      <c r="N22" s="480">
        <f t="shared" si="3"/>
        <v>2.1189079092751686</v>
      </c>
      <c r="O22" s="480">
        <f t="shared" si="4"/>
        <v>3.6590774826428434</v>
      </c>
      <c r="P22" s="480">
        <f t="shared" si="5"/>
        <v>3.2077104034080275</v>
      </c>
      <c r="Q22" s="480">
        <f t="shared" si="6"/>
        <v>4.7031982440470008</v>
      </c>
      <c r="R22" s="480">
        <f t="shared" si="7"/>
        <v>2.8258925176321212</v>
      </c>
      <c r="S22" s="480">
        <f t="shared" si="8"/>
        <v>12.346999520463505</v>
      </c>
      <c r="T22" s="480">
        <f t="shared" si="9"/>
        <v>8.9199245793365982</v>
      </c>
      <c r="U22" s="239"/>
      <c r="V22" s="236"/>
      <c r="W22" s="239"/>
    </row>
    <row r="23" spans="1:26" s="3" customFormat="1" ht="11.25">
      <c r="A23" s="235" t="s">
        <v>38</v>
      </c>
      <c r="B23" s="404">
        <v>1382856</v>
      </c>
      <c r="C23" s="404">
        <v>1506435</v>
      </c>
      <c r="D23" s="404">
        <v>1492131</v>
      </c>
      <c r="E23" s="404">
        <v>1525178</v>
      </c>
      <c r="F23" s="404">
        <v>1585467</v>
      </c>
      <c r="G23" s="404">
        <v>1644424</v>
      </c>
      <c r="H23" s="404">
        <v>1738838</v>
      </c>
      <c r="I23" s="405">
        <v>1834500</v>
      </c>
      <c r="J23" s="405">
        <v>2046380</v>
      </c>
      <c r="K23" s="405">
        <v>2252701</v>
      </c>
      <c r="L23" s="481">
        <f t="shared" si="1"/>
        <v>8.9365053194258852</v>
      </c>
      <c r="M23" s="481">
        <f t="shared" si="2"/>
        <v>-0.94952653118123254</v>
      </c>
      <c r="N23" s="481">
        <f t="shared" si="3"/>
        <v>2.214751921915703</v>
      </c>
      <c r="O23" s="481">
        <f t="shared" si="4"/>
        <v>3.9529156596803783</v>
      </c>
      <c r="P23" s="481">
        <f t="shared" si="5"/>
        <v>3.7185889078738312</v>
      </c>
      <c r="Q23" s="481">
        <f t="shared" si="6"/>
        <v>5.7414632722460874</v>
      </c>
      <c r="R23" s="481">
        <f t="shared" si="7"/>
        <v>5.5014900755562053</v>
      </c>
      <c r="S23" s="481">
        <f t="shared" si="8"/>
        <v>11.549741073862089</v>
      </c>
      <c r="T23" s="481">
        <f t="shared" si="9"/>
        <v>10.082242789706701</v>
      </c>
      <c r="V23" s="25"/>
      <c r="W23" s="25"/>
      <c r="X23" s="25"/>
      <c r="Y23" s="25"/>
      <c r="Z23" s="25"/>
    </row>
    <row r="24" spans="1:26" s="3" customFormat="1" ht="11.25">
      <c r="A24" s="235" t="s">
        <v>72</v>
      </c>
      <c r="B24" s="404">
        <v>207353</v>
      </c>
      <c r="C24" s="404">
        <v>225140</v>
      </c>
      <c r="D24" s="404">
        <v>228137</v>
      </c>
      <c r="E24" s="404">
        <v>231642</v>
      </c>
      <c r="F24" s="404">
        <v>230189</v>
      </c>
      <c r="G24" s="404">
        <v>230848</v>
      </c>
      <c r="H24" s="404">
        <v>234218</v>
      </c>
      <c r="I24" s="405">
        <v>227173</v>
      </c>
      <c r="J24" s="405">
        <v>247764</v>
      </c>
      <c r="K24" s="405">
        <v>270959</v>
      </c>
      <c r="L24" s="481">
        <f t="shared" si="1"/>
        <v>8.578125226063765</v>
      </c>
      <c r="M24" s="481">
        <f t="shared" si="2"/>
        <v>1.3311717153770986</v>
      </c>
      <c r="N24" s="481">
        <f t="shared" si="3"/>
        <v>1.5363575395486047</v>
      </c>
      <c r="O24" s="481">
        <f t="shared" si="4"/>
        <v>-0.6272610321098937</v>
      </c>
      <c r="P24" s="481">
        <f t="shared" si="5"/>
        <v>0.28628648632210923</v>
      </c>
      <c r="Q24" s="481">
        <f t="shared" si="6"/>
        <v>1.4598350429719988</v>
      </c>
      <c r="R24" s="481">
        <f t="shared" si="7"/>
        <v>-3.0078815462517823</v>
      </c>
      <c r="S24" s="481">
        <f t="shared" si="8"/>
        <v>9.0640172907871985</v>
      </c>
      <c r="T24" s="481">
        <f t="shared" si="9"/>
        <v>9.3617313249705365</v>
      </c>
      <c r="V24" s="25"/>
      <c r="W24" s="25"/>
    </row>
    <row r="25" spans="1:26" s="3" customFormat="1" ht="11.25">
      <c r="A25" s="235" t="s">
        <v>73</v>
      </c>
      <c r="B25" s="404">
        <v>144977</v>
      </c>
      <c r="C25" s="404">
        <v>168771</v>
      </c>
      <c r="D25" s="404">
        <v>194492</v>
      </c>
      <c r="E25" s="404">
        <v>201298</v>
      </c>
      <c r="F25" s="404">
        <v>206378</v>
      </c>
      <c r="G25" s="404">
        <v>222211</v>
      </c>
      <c r="H25" s="404">
        <v>225239</v>
      </c>
      <c r="I25" s="405">
        <v>201340</v>
      </c>
      <c r="J25" s="405">
        <v>244854</v>
      </c>
      <c r="K25" s="405">
        <v>242052</v>
      </c>
      <c r="L25" s="481">
        <f t="shared" si="1"/>
        <v>16.412258496175255</v>
      </c>
      <c r="M25" s="481">
        <f t="shared" si="2"/>
        <v>15.240177518649531</v>
      </c>
      <c r="N25" s="481">
        <f t="shared" si="3"/>
        <v>3.4993727248421527</v>
      </c>
      <c r="O25" s="481">
        <f t="shared" si="4"/>
        <v>2.5236216951981638</v>
      </c>
      <c r="P25" s="481">
        <f t="shared" si="5"/>
        <v>7.6718448671854551</v>
      </c>
      <c r="Q25" s="481">
        <f t="shared" si="6"/>
        <v>1.3626688147751462</v>
      </c>
      <c r="R25" s="481">
        <f t="shared" si="7"/>
        <v>-10.610507061388127</v>
      </c>
      <c r="S25" s="481">
        <f t="shared" si="8"/>
        <v>21.612198271580411</v>
      </c>
      <c r="T25" s="481">
        <f t="shared" si="9"/>
        <v>-1.1443554117964174</v>
      </c>
      <c r="V25" s="25"/>
      <c r="W25" s="25"/>
    </row>
    <row r="26" spans="1:26" s="3" customFormat="1" ht="11.25">
      <c r="A26" s="235" t="s">
        <v>74</v>
      </c>
      <c r="B26" s="404">
        <v>172972</v>
      </c>
      <c r="C26" s="404">
        <v>186389</v>
      </c>
      <c r="D26" s="404">
        <v>200339</v>
      </c>
      <c r="E26" s="404">
        <v>201798</v>
      </c>
      <c r="F26" s="404">
        <v>216915</v>
      </c>
      <c r="G26" s="404">
        <v>213285</v>
      </c>
      <c r="H26" s="404">
        <v>221153</v>
      </c>
      <c r="I26" s="404">
        <v>224806</v>
      </c>
      <c r="J26" s="404">
        <v>255992</v>
      </c>
      <c r="K26" s="404">
        <v>278589</v>
      </c>
      <c r="L26" s="481">
        <f t="shared" si="1"/>
        <v>7.7567467567005073</v>
      </c>
      <c r="M26" s="481">
        <f t="shared" si="2"/>
        <v>7.4843472522520109</v>
      </c>
      <c r="N26" s="481">
        <f t="shared" si="3"/>
        <v>0.72826558982524614</v>
      </c>
      <c r="O26" s="481">
        <f t="shared" si="4"/>
        <v>7.4911545208574921</v>
      </c>
      <c r="P26" s="481">
        <f t="shared" si="5"/>
        <v>-1.6734665652444507</v>
      </c>
      <c r="Q26" s="481">
        <f t="shared" si="6"/>
        <v>3.6889607801767585</v>
      </c>
      <c r="R26" s="481">
        <f t="shared" si="7"/>
        <v>1.651797624269171</v>
      </c>
      <c r="S26" s="481">
        <f t="shared" si="8"/>
        <v>13.872405540777383</v>
      </c>
      <c r="T26" s="481">
        <f t="shared" si="9"/>
        <v>8.8272289759054967</v>
      </c>
      <c r="V26" s="25"/>
      <c r="W26" s="25"/>
    </row>
    <row r="27" spans="1:26" s="147" customFormat="1" ht="11.25">
      <c r="A27" s="238" t="s">
        <v>27</v>
      </c>
      <c r="B27" s="365">
        <v>270546</v>
      </c>
      <c r="C27" s="365">
        <v>267577</v>
      </c>
      <c r="D27" s="365">
        <v>280247</v>
      </c>
      <c r="E27" s="365">
        <v>303534</v>
      </c>
      <c r="F27" s="365">
        <v>293649</v>
      </c>
      <c r="G27" s="365">
        <v>281179</v>
      </c>
      <c r="H27" s="365">
        <v>302201</v>
      </c>
      <c r="I27" s="365">
        <v>278463</v>
      </c>
      <c r="J27" s="365">
        <v>271946</v>
      </c>
      <c r="K27" s="402">
        <v>279595</v>
      </c>
      <c r="L27" s="480">
        <f t="shared" si="1"/>
        <v>-1.0974104218875904</v>
      </c>
      <c r="M27" s="480">
        <f t="shared" si="2"/>
        <v>4.7350856015277847</v>
      </c>
      <c r="N27" s="480">
        <f t="shared" si="3"/>
        <v>8.3094555873925504</v>
      </c>
      <c r="O27" s="480">
        <f t="shared" si="4"/>
        <v>-3.2566368182806538</v>
      </c>
      <c r="P27" s="480">
        <f t="shared" si="5"/>
        <v>-4.2465664790276829</v>
      </c>
      <c r="Q27" s="480">
        <f t="shared" si="6"/>
        <v>7.4763762585399336</v>
      </c>
      <c r="R27" s="480">
        <f t="shared" si="7"/>
        <v>-7.8550368794279306</v>
      </c>
      <c r="S27" s="480">
        <f t="shared" si="8"/>
        <v>-2.3403468324337524</v>
      </c>
      <c r="T27" s="480">
        <f t="shared" si="9"/>
        <v>2.8126907547821998</v>
      </c>
      <c r="V27" s="25"/>
      <c r="W27" s="25"/>
    </row>
    <row r="28" spans="1:26" s="147" customFormat="1" ht="11.25">
      <c r="A28" s="240" t="s">
        <v>28</v>
      </c>
      <c r="B28" s="406">
        <v>217320</v>
      </c>
      <c r="C28" s="406">
        <v>253026</v>
      </c>
      <c r="D28" s="406">
        <v>270650</v>
      </c>
      <c r="E28" s="406">
        <v>284710</v>
      </c>
      <c r="F28" s="406">
        <v>308479</v>
      </c>
      <c r="G28" s="406">
        <v>314810</v>
      </c>
      <c r="H28" s="406">
        <v>325374</v>
      </c>
      <c r="I28" s="406">
        <v>323757</v>
      </c>
      <c r="J28" s="406">
        <v>364713</v>
      </c>
      <c r="K28" s="407">
        <v>388549</v>
      </c>
      <c r="L28" s="482">
        <f t="shared" si="1"/>
        <v>16.43014908890116</v>
      </c>
      <c r="M28" s="482">
        <f t="shared" si="2"/>
        <v>6.9652921043687215</v>
      </c>
      <c r="N28" s="482">
        <f t="shared" si="3"/>
        <v>5.1949011638647704</v>
      </c>
      <c r="O28" s="482">
        <f t="shared" si="4"/>
        <v>8.3484949597836398</v>
      </c>
      <c r="P28" s="482">
        <f t="shared" si="5"/>
        <v>2.0523277111245819</v>
      </c>
      <c r="Q28" s="482">
        <f t="shared" si="6"/>
        <v>3.3556748514977288</v>
      </c>
      <c r="R28" s="482">
        <f t="shared" si="7"/>
        <v>-0.49696656770362724</v>
      </c>
      <c r="S28" s="482">
        <f t="shared" si="8"/>
        <v>12.650228412049778</v>
      </c>
      <c r="T28" s="482">
        <f t="shared" si="9"/>
        <v>6.5355498707202653</v>
      </c>
      <c r="V28" s="25"/>
      <c r="W28" s="25"/>
    </row>
    <row r="29" spans="1:26">
      <c r="V29" s="25"/>
      <c r="W29" s="25"/>
    </row>
    <row r="30" spans="1:26" s="3" customFormat="1" ht="11.25">
      <c r="B30" s="131"/>
      <c r="V30" s="25"/>
      <c r="W30" s="25"/>
    </row>
    <row r="31" spans="1:26" s="232" customFormat="1" ht="12">
      <c r="A31" s="228" t="s">
        <v>263</v>
      </c>
      <c r="B31" s="228"/>
      <c r="C31" s="228"/>
      <c r="D31" s="228"/>
      <c r="E31" s="228"/>
      <c r="F31" s="228"/>
      <c r="G31" s="228"/>
      <c r="H31" s="228"/>
      <c r="I31" s="228"/>
      <c r="J31" s="229"/>
      <c r="K31" s="229"/>
      <c r="L31" s="229"/>
      <c r="M31" s="229"/>
      <c r="N31" s="229"/>
      <c r="O31" s="229"/>
      <c r="P31" s="229"/>
      <c r="Q31" s="229"/>
      <c r="R31" s="230"/>
      <c r="S31" s="230"/>
      <c r="T31" s="231"/>
      <c r="U31" s="231"/>
      <c r="V31" s="25"/>
      <c r="W31" s="25"/>
    </row>
    <row r="32" spans="1:26" s="3" customFormat="1" ht="12">
      <c r="A32" s="232"/>
      <c r="B32" s="88"/>
      <c r="C32" s="88"/>
      <c r="D32" s="88"/>
      <c r="E32" s="88"/>
      <c r="F32" s="88"/>
      <c r="G32" s="88"/>
      <c r="H32" s="88"/>
      <c r="I32" s="88"/>
      <c r="J32" s="21"/>
      <c r="K32" s="21"/>
      <c r="L32" s="21"/>
      <c r="M32" s="21"/>
      <c r="N32" s="21"/>
      <c r="O32" s="21"/>
      <c r="P32" s="21"/>
      <c r="Q32" s="21"/>
      <c r="R32" s="22"/>
      <c r="S32" s="22"/>
      <c r="T32" s="23"/>
      <c r="U32" s="23"/>
      <c r="V32" s="24"/>
    </row>
    <row r="33" spans="1:21" s="3" customFormat="1" ht="11.25">
      <c r="A33" s="213"/>
      <c r="B33" s="217" t="s">
        <v>56</v>
      </c>
      <c r="C33" s="218"/>
      <c r="D33" s="217" t="s">
        <v>53</v>
      </c>
      <c r="E33" s="218"/>
      <c r="F33" s="217" t="s">
        <v>193</v>
      </c>
      <c r="G33" s="218"/>
      <c r="H33" s="217" t="s">
        <v>297</v>
      </c>
      <c r="I33" s="218"/>
      <c r="J33" s="217" t="s">
        <v>81</v>
      </c>
      <c r="K33" s="218"/>
      <c r="L33" s="217" t="s">
        <v>91</v>
      </c>
      <c r="M33" s="218"/>
      <c r="N33" s="217" t="s">
        <v>104</v>
      </c>
      <c r="O33" s="218"/>
      <c r="P33" s="219" t="s">
        <v>157</v>
      </c>
      <c r="Q33" s="220"/>
      <c r="R33" s="219" t="s">
        <v>158</v>
      </c>
      <c r="S33" s="220"/>
      <c r="T33" s="219" t="s">
        <v>194</v>
      </c>
      <c r="U33" s="223"/>
    </row>
    <row r="34" spans="1:21" s="3" customFormat="1" ht="11.25">
      <c r="A34" s="777"/>
      <c r="B34" s="221" t="s">
        <v>39</v>
      </c>
      <c r="C34" s="221" t="s">
        <v>50</v>
      </c>
      <c r="D34" s="221" t="s">
        <v>39</v>
      </c>
      <c r="E34" s="221" t="s">
        <v>50</v>
      </c>
      <c r="F34" s="221" t="s">
        <v>39</v>
      </c>
      <c r="G34" s="221" t="s">
        <v>50</v>
      </c>
      <c r="H34" s="221" t="s">
        <v>39</v>
      </c>
      <c r="I34" s="221" t="s">
        <v>50</v>
      </c>
      <c r="J34" s="221" t="s">
        <v>39</v>
      </c>
      <c r="K34" s="221" t="s">
        <v>50</v>
      </c>
      <c r="L34" s="221" t="s">
        <v>39</v>
      </c>
      <c r="M34" s="221" t="s">
        <v>50</v>
      </c>
      <c r="N34" s="221" t="s">
        <v>39</v>
      </c>
      <c r="O34" s="221" t="s">
        <v>50</v>
      </c>
      <c r="P34" s="221" t="s">
        <v>39</v>
      </c>
      <c r="Q34" s="221" t="s">
        <v>50</v>
      </c>
      <c r="R34" s="221" t="s">
        <v>39</v>
      </c>
      <c r="S34" s="221" t="s">
        <v>50</v>
      </c>
      <c r="T34" s="216" t="s">
        <v>39</v>
      </c>
      <c r="U34" s="222" t="s">
        <v>50</v>
      </c>
    </row>
    <row r="35" spans="1:21" s="3" customFormat="1" ht="11.25">
      <c r="A35" s="226" t="s">
        <v>21</v>
      </c>
      <c r="B35" s="501">
        <v>100</v>
      </c>
      <c r="C35" s="501">
        <v>100</v>
      </c>
      <c r="D35" s="501">
        <v>100</v>
      </c>
      <c r="E35" s="501">
        <v>100</v>
      </c>
      <c r="F35" s="501">
        <v>100</v>
      </c>
      <c r="G35" s="501">
        <v>100</v>
      </c>
      <c r="H35" s="501">
        <v>100</v>
      </c>
      <c r="I35" s="501">
        <v>100</v>
      </c>
      <c r="J35" s="501">
        <v>100</v>
      </c>
      <c r="K35" s="502">
        <v>100</v>
      </c>
      <c r="L35" s="501">
        <v>100</v>
      </c>
      <c r="M35" s="502">
        <v>100</v>
      </c>
      <c r="N35" s="501">
        <v>100</v>
      </c>
      <c r="O35" s="502">
        <v>100</v>
      </c>
      <c r="P35" s="501">
        <v>100</v>
      </c>
      <c r="Q35" s="502">
        <v>100</v>
      </c>
      <c r="R35" s="501">
        <v>100</v>
      </c>
      <c r="S35" s="502">
        <v>100</v>
      </c>
      <c r="T35" s="501">
        <v>100</v>
      </c>
      <c r="U35" s="501">
        <v>100</v>
      </c>
    </row>
    <row r="36" spans="1:21" s="147" customFormat="1" ht="11.25">
      <c r="A36" s="227" t="s">
        <v>1</v>
      </c>
      <c r="B36" s="484">
        <f t="shared" ref="B36:B58" si="10">(B6/$B$5)*100</f>
        <v>43.340679351841601</v>
      </c>
      <c r="C36" s="400">
        <v>100</v>
      </c>
      <c r="D36" s="484">
        <f t="shared" ref="D36:D58" si="11">(C6/$C$5)*100</f>
        <v>43.541167303895634</v>
      </c>
      <c r="E36" s="400">
        <v>100</v>
      </c>
      <c r="F36" s="484">
        <f t="shared" ref="F36:F58" si="12">((D6/$D$5)*100)</f>
        <v>44.390050615652434</v>
      </c>
      <c r="G36" s="400">
        <v>100</v>
      </c>
      <c r="H36" s="484">
        <f t="shared" ref="H36:H58" si="13">((E6/$E$5)*100)</f>
        <v>45.130046007519994</v>
      </c>
      <c r="I36" s="400">
        <v>100</v>
      </c>
      <c r="J36" s="484">
        <f t="shared" ref="J36:J58" si="14">(F6/$F$5)*100</f>
        <v>44.602734631707605</v>
      </c>
      <c r="K36" s="400">
        <v>100</v>
      </c>
      <c r="L36" s="484">
        <f t="shared" ref="L36:L58" si="15">(G6/$G$5)*100</f>
        <v>44.599411824816897</v>
      </c>
      <c r="M36" s="400">
        <v>100</v>
      </c>
      <c r="N36" s="484">
        <f t="shared" ref="N36:N58" si="16">(H6/$H$5)*100</f>
        <v>45.054357643588233</v>
      </c>
      <c r="O36" s="400">
        <v>100</v>
      </c>
      <c r="P36" s="484">
        <f t="shared" ref="P36:P58" si="17">(I6/$I$5)*100</f>
        <v>45.717374951931433</v>
      </c>
      <c r="Q36" s="400">
        <v>100</v>
      </c>
      <c r="R36" s="484">
        <f t="shared" ref="R36:R58" si="18">(J6/$J$5)*100</f>
        <v>45.249091133733451</v>
      </c>
      <c r="S36" s="400">
        <v>100</v>
      </c>
      <c r="T36" s="484">
        <f t="shared" ref="T36:T58" si="19">(K6/$K$5)*100</f>
        <v>44.871134235136303</v>
      </c>
      <c r="U36" s="400">
        <v>100</v>
      </c>
    </row>
    <row r="37" spans="1:21" s="147" customFormat="1" ht="11.25">
      <c r="A37" s="227" t="s">
        <v>77</v>
      </c>
      <c r="B37" s="484">
        <f t="shared" si="10"/>
        <v>56.659320648158406</v>
      </c>
      <c r="C37" s="400">
        <v>100</v>
      </c>
      <c r="D37" s="484">
        <f t="shared" si="11"/>
        <v>56.458832696104366</v>
      </c>
      <c r="E37" s="400">
        <v>100</v>
      </c>
      <c r="F37" s="484">
        <f t="shared" si="12"/>
        <v>55.609949384347566</v>
      </c>
      <c r="G37" s="400">
        <v>100</v>
      </c>
      <c r="H37" s="484">
        <f t="shared" si="13"/>
        <v>54.869953992480013</v>
      </c>
      <c r="I37" s="400">
        <v>100</v>
      </c>
      <c r="J37" s="484">
        <f t="shared" si="14"/>
        <v>55.397265368292395</v>
      </c>
      <c r="K37" s="400">
        <v>100</v>
      </c>
      <c r="L37" s="484">
        <f t="shared" si="15"/>
        <v>55.400588175183096</v>
      </c>
      <c r="M37" s="400">
        <v>100</v>
      </c>
      <c r="N37" s="484">
        <f t="shared" si="16"/>
        <v>54.94564235641176</v>
      </c>
      <c r="O37" s="400">
        <v>100</v>
      </c>
      <c r="P37" s="484">
        <f t="shared" si="17"/>
        <v>54.282625048068567</v>
      </c>
      <c r="Q37" s="400">
        <v>100</v>
      </c>
      <c r="R37" s="484">
        <f t="shared" si="18"/>
        <v>54.750908866266556</v>
      </c>
      <c r="S37" s="400">
        <v>100</v>
      </c>
      <c r="T37" s="484">
        <f t="shared" si="19"/>
        <v>55.128865764863697</v>
      </c>
      <c r="U37" s="400">
        <v>100</v>
      </c>
    </row>
    <row r="38" spans="1:21" s="3" customFormat="1" ht="11.25">
      <c r="A38" s="238" t="s">
        <v>24</v>
      </c>
      <c r="B38" s="454">
        <f t="shared" si="10"/>
        <v>43.645889744308711</v>
      </c>
      <c r="C38" s="365">
        <v>100</v>
      </c>
      <c r="D38" s="454">
        <f t="shared" si="11"/>
        <v>42.051212594674318</v>
      </c>
      <c r="E38" s="365">
        <v>100</v>
      </c>
      <c r="F38" s="454">
        <f t="shared" si="12"/>
        <v>39.761452997464708</v>
      </c>
      <c r="G38" s="365">
        <v>100</v>
      </c>
      <c r="H38" s="454">
        <f t="shared" si="13"/>
        <v>37.451906334624937</v>
      </c>
      <c r="I38" s="365">
        <f>SUM(I39:I44)</f>
        <v>100</v>
      </c>
      <c r="J38" s="454">
        <f>((F8/$F$5)*100)</f>
        <v>37.215676348364383</v>
      </c>
      <c r="K38" s="365">
        <f>SUM(K39:K44)</f>
        <v>100</v>
      </c>
      <c r="L38" s="454">
        <f t="shared" si="15"/>
        <v>36.188449934979914</v>
      </c>
      <c r="M38" s="365">
        <f>SUM(M39:M44)</f>
        <v>100</v>
      </c>
      <c r="N38" s="454">
        <f t="shared" si="16"/>
        <v>33.086405379786669</v>
      </c>
      <c r="O38" s="365">
        <v>100</v>
      </c>
      <c r="P38" s="454">
        <f t="shared" si="17"/>
        <v>32.692625493856681</v>
      </c>
      <c r="Q38" s="365">
        <v>100</v>
      </c>
      <c r="R38" s="454">
        <f t="shared" si="18"/>
        <v>31.747729639496864</v>
      </c>
      <c r="S38" s="365">
        <v>100</v>
      </c>
      <c r="T38" s="454">
        <f t="shared" si="19"/>
        <v>31.604044314218623</v>
      </c>
      <c r="U38" s="365">
        <v>100</v>
      </c>
    </row>
    <row r="39" spans="1:21" s="3" customFormat="1" ht="11.25">
      <c r="A39" s="234" t="s">
        <v>30</v>
      </c>
      <c r="B39" s="463">
        <f t="shared" si="10"/>
        <v>16.947211592111056</v>
      </c>
      <c r="C39" s="463">
        <f t="shared" ref="C39:C44" si="20">((B9/$B$8)*100)</f>
        <v>38.828883295524797</v>
      </c>
      <c r="D39" s="463">
        <f t="shared" si="11"/>
        <v>16.064268119819005</v>
      </c>
      <c r="E39" s="463">
        <f t="shared" ref="E39:E44" si="21">((C9/$C$8)*100)</f>
        <v>38.201676309932388</v>
      </c>
      <c r="F39" s="463">
        <f t="shared" si="12"/>
        <v>14.675800118220417</v>
      </c>
      <c r="G39" s="463">
        <f t="shared" ref="G39:G44" si="22">(D9/$D$8)*100</f>
        <v>36.909617259601113</v>
      </c>
      <c r="H39" s="463">
        <f t="shared" si="13"/>
        <v>13.304227347003806</v>
      </c>
      <c r="I39" s="463">
        <f t="shared" ref="I39:I44" si="23">(E9/$E$8)*100</f>
        <v>35.523498398541633</v>
      </c>
      <c r="J39" s="463">
        <f t="shared" si="14"/>
        <v>12.838286045347724</v>
      </c>
      <c r="K39" s="463">
        <f t="shared" ref="K39:K44" si="24">(F9/$F$8)*100</f>
        <v>34.496984349209505</v>
      </c>
      <c r="L39" s="463">
        <f t="shared" si="15"/>
        <v>12.22941136396576</v>
      </c>
      <c r="M39" s="463">
        <f t="shared" ref="M39:M44" si="25">(G9/$G$8)*100</f>
        <v>33.793686620837434</v>
      </c>
      <c r="N39" s="463">
        <f t="shared" si="16"/>
        <v>10.814888630094647</v>
      </c>
      <c r="O39" s="463">
        <f t="shared" ref="O39:O44" si="26">(H9/$H$8)*100</f>
        <v>32.686804462299612</v>
      </c>
      <c r="P39" s="463">
        <f t="shared" si="17"/>
        <v>10.423542047725446</v>
      </c>
      <c r="Q39" s="463">
        <f t="shared" ref="Q39:Q44" si="27">(I9/$I$8)*100</f>
        <v>31.883465736589891</v>
      </c>
      <c r="R39" s="463">
        <f t="shared" si="18"/>
        <v>10.015671491310881</v>
      </c>
      <c r="S39" s="463">
        <f t="shared" ref="S39:S44" si="28">(J9/$J$8)*100</f>
        <v>31.547677912849988</v>
      </c>
      <c r="T39" s="463">
        <f t="shared" si="19"/>
        <v>10.028908095098958</v>
      </c>
      <c r="U39" s="463">
        <f>(K9/$K$8)*100</f>
        <v>31.732989599014587</v>
      </c>
    </row>
    <row r="40" spans="1:21" s="3" customFormat="1" ht="11.25">
      <c r="A40" s="234" t="s">
        <v>31</v>
      </c>
      <c r="B40" s="463">
        <f t="shared" si="10"/>
        <v>5.2157284015549452</v>
      </c>
      <c r="C40" s="463">
        <f t="shared" si="20"/>
        <v>11.950102133580771</v>
      </c>
      <c r="D40" s="463">
        <f t="shared" si="11"/>
        <v>5.1192184714171622</v>
      </c>
      <c r="E40" s="463">
        <f t="shared" si="21"/>
        <v>12.173771350568613</v>
      </c>
      <c r="F40" s="463">
        <f t="shared" si="12"/>
        <v>4.789874141695873</v>
      </c>
      <c r="G40" s="463">
        <f t="shared" si="22"/>
        <v>12.046526926471442</v>
      </c>
      <c r="H40" s="463">
        <f t="shared" si="13"/>
        <v>4.4417645802873373</v>
      </c>
      <c r="I40" s="463">
        <f t="shared" si="23"/>
        <v>11.859915862763035</v>
      </c>
      <c r="J40" s="463">
        <f t="shared" si="14"/>
        <v>4.6039085632523555</v>
      </c>
      <c r="K40" s="463">
        <f t="shared" si="24"/>
        <v>12.370885108083479</v>
      </c>
      <c r="L40" s="463">
        <f t="shared" si="15"/>
        <v>4.6403396361591378</v>
      </c>
      <c r="M40" s="463">
        <f t="shared" si="25"/>
        <v>12.82270902593638</v>
      </c>
      <c r="N40" s="463">
        <f t="shared" si="16"/>
        <v>4.6043423243812054</v>
      </c>
      <c r="O40" s="463">
        <f t="shared" si="26"/>
        <v>13.916115309383583</v>
      </c>
      <c r="P40" s="463">
        <f t="shared" si="17"/>
        <v>4.5964356763776433</v>
      </c>
      <c r="Q40" s="463">
        <f t="shared" si="27"/>
        <v>14.059548925617388</v>
      </c>
      <c r="R40" s="463">
        <f t="shared" si="18"/>
        <v>4.3208093335765172</v>
      </c>
      <c r="S40" s="463">
        <f t="shared" si="28"/>
        <v>13.609821497916075</v>
      </c>
      <c r="T40" s="463">
        <f t="shared" si="19"/>
        <v>4.2578078566019535</v>
      </c>
      <c r="U40" s="463">
        <f t="shared" ref="U40:U44" si="29">(K10/$K$8)*100</f>
        <v>13.472351241725006</v>
      </c>
    </row>
    <row r="41" spans="1:21" s="3" customFormat="1" ht="11.25">
      <c r="A41" s="234" t="s">
        <v>32</v>
      </c>
      <c r="B41" s="463">
        <f t="shared" si="10"/>
        <v>4.0278072150207089</v>
      </c>
      <c r="C41" s="463">
        <f t="shared" si="20"/>
        <v>9.2283769184609703</v>
      </c>
      <c r="D41" s="463">
        <f t="shared" si="11"/>
        <v>4.002666606863734</v>
      </c>
      <c r="E41" s="463">
        <f t="shared" si="21"/>
        <v>9.5185521650585212</v>
      </c>
      <c r="F41" s="463">
        <f t="shared" si="12"/>
        <v>3.9287492036353457</v>
      </c>
      <c r="G41" s="463">
        <f t="shared" si="22"/>
        <v>9.8807988829931652</v>
      </c>
      <c r="H41" s="463">
        <f t="shared" si="13"/>
        <v>3.7923535836009803</v>
      </c>
      <c r="I41" s="463">
        <f t="shared" si="23"/>
        <v>10.125929371170308</v>
      </c>
      <c r="J41" s="463">
        <f t="shared" si="14"/>
        <v>3.7900528698682288</v>
      </c>
      <c r="K41" s="463">
        <f t="shared" si="24"/>
        <v>10.184022545743147</v>
      </c>
      <c r="L41" s="463">
        <f t="shared" si="15"/>
        <v>3.7232152537720218</v>
      </c>
      <c r="M41" s="463">
        <f t="shared" si="25"/>
        <v>10.288407656203992</v>
      </c>
      <c r="N41" s="463">
        <f t="shared" si="16"/>
        <v>3.5209111947420935</v>
      </c>
      <c r="O41" s="463">
        <f t="shared" si="26"/>
        <v>10.641564577133268</v>
      </c>
      <c r="P41" s="463">
        <f t="shared" si="17"/>
        <v>3.5027209960797658</v>
      </c>
      <c r="Q41" s="463">
        <f t="shared" si="27"/>
        <v>10.714101248117769</v>
      </c>
      <c r="R41" s="463">
        <f t="shared" si="18"/>
        <v>3.32792408365902</v>
      </c>
      <c r="S41" s="463">
        <f t="shared" si="28"/>
        <v>10.482400226562346</v>
      </c>
      <c r="T41" s="463">
        <f t="shared" si="19"/>
        <v>3.3134856831836355</v>
      </c>
      <c r="U41" s="463">
        <f t="shared" si="29"/>
        <v>10.484372348803797</v>
      </c>
    </row>
    <row r="42" spans="1:21" s="3" customFormat="1" ht="11.25">
      <c r="A42" s="234" t="s">
        <v>33</v>
      </c>
      <c r="B42" s="463">
        <f t="shared" si="10"/>
        <v>3.1964691905421163</v>
      </c>
      <c r="C42" s="463">
        <f t="shared" si="20"/>
        <v>7.3236430950727183</v>
      </c>
      <c r="D42" s="463">
        <f t="shared" si="11"/>
        <v>2.9674452573936252</v>
      </c>
      <c r="E42" s="463">
        <f t="shared" si="21"/>
        <v>7.0567412312134969</v>
      </c>
      <c r="F42" s="463">
        <f t="shared" si="12"/>
        <v>2.8391808930195399</v>
      </c>
      <c r="G42" s="463">
        <f t="shared" si="22"/>
        <v>7.1405360694453828</v>
      </c>
      <c r="H42" s="463">
        <f t="shared" si="13"/>
        <v>2.7951687544995116</v>
      </c>
      <c r="I42" s="463">
        <f t="shared" si="23"/>
        <v>7.4633550813816107</v>
      </c>
      <c r="J42" s="463">
        <f t="shared" si="14"/>
        <v>2.7527768379432418</v>
      </c>
      <c r="K42" s="463">
        <f t="shared" si="24"/>
        <v>7.3968206628178752</v>
      </c>
      <c r="L42" s="463">
        <f t="shared" si="15"/>
        <v>2.822039771676089</v>
      </c>
      <c r="M42" s="463">
        <f t="shared" si="25"/>
        <v>7.7981780837434904</v>
      </c>
      <c r="N42" s="463">
        <f t="shared" si="16"/>
        <v>2.6296746456401894</v>
      </c>
      <c r="O42" s="463">
        <f t="shared" si="26"/>
        <v>7.947900702585013</v>
      </c>
      <c r="P42" s="463">
        <f t="shared" si="17"/>
        <v>2.5886865055885617</v>
      </c>
      <c r="Q42" s="463">
        <f t="shared" si="27"/>
        <v>7.9182582202674601</v>
      </c>
      <c r="R42" s="463">
        <f t="shared" si="18"/>
        <v>2.4800161742627043</v>
      </c>
      <c r="S42" s="463">
        <f t="shared" si="28"/>
        <v>7.8116331543196544</v>
      </c>
      <c r="T42" s="463">
        <f t="shared" si="19"/>
        <v>2.3702354874768394</v>
      </c>
      <c r="U42" s="463">
        <f t="shared" si="29"/>
        <v>7.4997853563016079</v>
      </c>
    </row>
    <row r="43" spans="1:21" s="3" customFormat="1" ht="11.25">
      <c r="A43" s="234" t="s">
        <v>34</v>
      </c>
      <c r="B43" s="463">
        <f t="shared" si="10"/>
        <v>2.8837873659065485</v>
      </c>
      <c r="C43" s="463">
        <f t="shared" si="20"/>
        <v>6.6072369764957894</v>
      </c>
      <c r="D43" s="463">
        <f t="shared" si="11"/>
        <v>2.7329544243104222</v>
      </c>
      <c r="E43" s="463">
        <f t="shared" si="21"/>
        <v>6.4991096705176679</v>
      </c>
      <c r="F43" s="463">
        <f t="shared" si="12"/>
        <v>2.3880738503380012</v>
      </c>
      <c r="G43" s="463">
        <f t="shared" si="22"/>
        <v>6.0060024730239885</v>
      </c>
      <c r="H43" s="463">
        <f t="shared" si="13"/>
        <v>2.0900600993382294</v>
      </c>
      <c r="I43" s="463">
        <f t="shared" si="23"/>
        <v>5.5806507702544703</v>
      </c>
      <c r="J43" s="463">
        <f t="shared" si="14"/>
        <v>1.9928680991906467</v>
      </c>
      <c r="K43" s="463">
        <f t="shared" si="24"/>
        <v>5.3549157095413982</v>
      </c>
      <c r="L43" s="463">
        <f t="shared" si="15"/>
        <v>1.8970341668802091</v>
      </c>
      <c r="M43" s="463">
        <f t="shared" si="25"/>
        <v>5.2420984327558271</v>
      </c>
      <c r="N43" s="463">
        <f t="shared" si="16"/>
        <v>1.6386639720430367</v>
      </c>
      <c r="O43" s="463">
        <f t="shared" si="26"/>
        <v>4.9526805744940141</v>
      </c>
      <c r="P43" s="463">
        <f t="shared" si="17"/>
        <v>1.6445725747550641</v>
      </c>
      <c r="Q43" s="463">
        <f t="shared" si="27"/>
        <v>5.0304083869437113</v>
      </c>
      <c r="R43" s="463">
        <f t="shared" si="18"/>
        <v>1.6201941874278269</v>
      </c>
      <c r="S43" s="463">
        <f t="shared" si="28"/>
        <v>5.1033387452442209</v>
      </c>
      <c r="T43" s="463">
        <f t="shared" si="19"/>
        <v>1.6310630486010214</v>
      </c>
      <c r="U43" s="463">
        <f t="shared" si="29"/>
        <v>5.160931406070735</v>
      </c>
    </row>
    <row r="44" spans="1:21" s="3" customFormat="1" ht="11.25">
      <c r="A44" s="234" t="s">
        <v>75</v>
      </c>
      <c r="B44" s="463">
        <f t="shared" si="10"/>
        <v>11.374885979173333</v>
      </c>
      <c r="C44" s="463">
        <f t="shared" si="20"/>
        <v>26.061757580864953</v>
      </c>
      <c r="D44" s="463">
        <f t="shared" si="11"/>
        <v>11.164659714870371</v>
      </c>
      <c r="E44" s="463">
        <f t="shared" si="21"/>
        <v>26.550149272709312</v>
      </c>
      <c r="F44" s="463">
        <f t="shared" si="12"/>
        <v>11.139774790555531</v>
      </c>
      <c r="G44" s="463">
        <f t="shared" si="22"/>
        <v>28.016518388464913</v>
      </c>
      <c r="H44" s="463">
        <f t="shared" si="13"/>
        <v>11.028331969895076</v>
      </c>
      <c r="I44" s="463">
        <f t="shared" si="23"/>
        <v>29.44665051588894</v>
      </c>
      <c r="J44" s="463">
        <f t="shared" si="14"/>
        <v>11.237783932762186</v>
      </c>
      <c r="K44" s="463">
        <f t="shared" si="24"/>
        <v>30.196371624604595</v>
      </c>
      <c r="L44" s="463">
        <f t="shared" si="15"/>
        <v>10.876409742526699</v>
      </c>
      <c r="M44" s="463">
        <f t="shared" si="25"/>
        <v>30.054920180522881</v>
      </c>
      <c r="N44" s="463">
        <f t="shared" si="16"/>
        <v>9.8779246128854918</v>
      </c>
      <c r="O44" s="463">
        <f t="shared" si="26"/>
        <v>29.854934374104509</v>
      </c>
      <c r="P44" s="463">
        <f t="shared" si="17"/>
        <v>9.9366676933301985</v>
      </c>
      <c r="Q44" s="463">
        <f t="shared" si="27"/>
        <v>30.394217482463787</v>
      </c>
      <c r="R44" s="463">
        <f t="shared" si="18"/>
        <v>9.9831143692599156</v>
      </c>
      <c r="S44" s="463">
        <f t="shared" si="28"/>
        <v>31.445128463107725</v>
      </c>
      <c r="T44" s="463">
        <f t="shared" si="19"/>
        <v>10.002544143256216</v>
      </c>
      <c r="U44" s="463">
        <f t="shared" si="29"/>
        <v>31.649570048084264</v>
      </c>
    </row>
    <row r="45" spans="1:21" s="3" customFormat="1" ht="11.25">
      <c r="A45" s="238" t="s">
        <v>25</v>
      </c>
      <c r="B45" s="454">
        <f t="shared" si="10"/>
        <v>6.2809259057313191</v>
      </c>
      <c r="C45" s="365">
        <v>100</v>
      </c>
      <c r="D45" s="454">
        <f t="shared" si="11"/>
        <v>7.2065829329869473</v>
      </c>
      <c r="E45" s="365">
        <v>100</v>
      </c>
      <c r="F45" s="454">
        <f t="shared" si="12"/>
        <v>8.3357398988498534</v>
      </c>
      <c r="G45" s="365">
        <v>100</v>
      </c>
      <c r="H45" s="454">
        <f t="shared" si="13"/>
        <v>9.513375218563116</v>
      </c>
      <c r="I45" s="365">
        <f>SUM(I46:I51)</f>
        <v>100</v>
      </c>
      <c r="J45" s="454">
        <f>((F15/$F$5)*100)</f>
        <v>10.2063859798776</v>
      </c>
      <c r="K45" s="365">
        <f>SUM(K46:K51)</f>
        <v>100</v>
      </c>
      <c r="L45" s="454">
        <f t="shared" si="15"/>
        <v>11.122873266604167</v>
      </c>
      <c r="M45" s="365">
        <f>SUM(M46:M51)</f>
        <v>99.999999999999986</v>
      </c>
      <c r="N45" s="454">
        <f t="shared" si="16"/>
        <v>13.307024414965154</v>
      </c>
      <c r="O45" s="365">
        <v>100</v>
      </c>
      <c r="P45" s="454">
        <f t="shared" si="17"/>
        <v>12.893644412383724</v>
      </c>
      <c r="Q45" s="365">
        <v>100</v>
      </c>
      <c r="R45" s="454">
        <f t="shared" si="18"/>
        <v>13.825865662692813</v>
      </c>
      <c r="S45" s="365">
        <v>100</v>
      </c>
      <c r="T45" s="454">
        <f t="shared" si="19"/>
        <v>13.958335163984373</v>
      </c>
      <c r="U45" s="365">
        <v>100</v>
      </c>
    </row>
    <row r="46" spans="1:21" s="3" customFormat="1" ht="11.25">
      <c r="A46" s="235" t="s">
        <v>156</v>
      </c>
      <c r="B46" s="463">
        <f t="shared" si="10"/>
        <v>0.76348820403039785</v>
      </c>
      <c r="C46" s="463">
        <f t="shared" ref="C46:C51" si="30">((B16/$B$15)*100)</f>
        <v>12.155663281009542</v>
      </c>
      <c r="D46" s="463">
        <f t="shared" si="11"/>
        <v>1.1163833926225644</v>
      </c>
      <c r="E46" s="463">
        <f t="shared" ref="E46:E51" si="31">((C16/$C$15)*100)</f>
        <v>15.491161386799604</v>
      </c>
      <c r="F46" s="463">
        <f t="shared" si="12"/>
        <v>1.6774494328170322</v>
      </c>
      <c r="G46" s="463">
        <f t="shared" ref="G46:G51" si="32">(D16/$D$15)*100</f>
        <v>20.123581747656051</v>
      </c>
      <c r="H46" s="463">
        <f t="shared" si="13"/>
        <v>2.1390155913462454</v>
      </c>
      <c r="I46" s="463">
        <f t="shared" ref="I46:I51" si="33">(E16/$E$15)*100</f>
        <v>22.484297551645589</v>
      </c>
      <c r="J46" s="463">
        <f t="shared" si="14"/>
        <v>2.5104394150407465</v>
      </c>
      <c r="K46" s="463">
        <f t="shared" ref="K46:K51" si="34">(F16/$F$15)*100</f>
        <v>24.596751680665452</v>
      </c>
      <c r="L46" s="463">
        <f t="shared" si="15"/>
        <v>2.8783020151217058</v>
      </c>
      <c r="M46" s="463">
        <f t="shared" ref="M46:M51" si="35">(G16/$G$15)*100</f>
        <v>25.877324555730162</v>
      </c>
      <c r="N46" s="463">
        <f t="shared" si="16"/>
        <v>3.8689109239474626</v>
      </c>
      <c r="O46" s="463">
        <f t="shared" ref="O46:O51" si="36">(H16/$H$15)*100</f>
        <v>29.074200236654441</v>
      </c>
      <c r="P46" s="463">
        <f t="shared" si="17"/>
        <v>3.1827835955377961</v>
      </c>
      <c r="Q46" s="463">
        <f t="shared" ref="Q46:Q51" si="37">(I16/$I$15)*100</f>
        <v>24.684902838493716</v>
      </c>
      <c r="R46" s="463">
        <f t="shared" si="18"/>
        <v>3.4210277182148188</v>
      </c>
      <c r="S46" s="463">
        <f t="shared" ref="S46:S51" si="38">(J16/$J$15)*100</f>
        <v>24.743678274308639</v>
      </c>
      <c r="T46" s="463">
        <f t="shared" si="19"/>
        <v>3.503303044207974</v>
      </c>
      <c r="U46" s="463">
        <f>(K16/$K$15)*100</f>
        <v>25.098287174299124</v>
      </c>
    </row>
    <row r="47" spans="1:21" s="3" customFormat="1" ht="11.25">
      <c r="A47" s="235" t="s">
        <v>36</v>
      </c>
      <c r="B47" s="463">
        <f t="shared" si="10"/>
        <v>1.0529605402449578</v>
      </c>
      <c r="C47" s="463">
        <f t="shared" si="30"/>
        <v>16.764415884672921</v>
      </c>
      <c r="D47" s="463">
        <f t="shared" si="11"/>
        <v>1.1694658600193792</v>
      </c>
      <c r="E47" s="463">
        <f t="shared" si="31"/>
        <v>16.227744423315269</v>
      </c>
      <c r="F47" s="463">
        <f t="shared" si="12"/>
        <v>1.1796369839635941</v>
      </c>
      <c r="G47" s="463">
        <f t="shared" si="32"/>
        <v>14.151557009670586</v>
      </c>
      <c r="H47" s="463">
        <f t="shared" si="13"/>
        <v>1.4923716442081669</v>
      </c>
      <c r="I47" s="463">
        <f t="shared" si="33"/>
        <v>15.687089071144323</v>
      </c>
      <c r="J47" s="463">
        <f t="shared" si="14"/>
        <v>1.7494022198534618</v>
      </c>
      <c r="K47" s="463">
        <f t="shared" si="34"/>
        <v>17.140271035237113</v>
      </c>
      <c r="L47" s="463">
        <f t="shared" si="15"/>
        <v>2.144864103458632</v>
      </c>
      <c r="M47" s="463">
        <f t="shared" si="35"/>
        <v>19.283363678146657</v>
      </c>
      <c r="N47" s="463">
        <f t="shared" si="16"/>
        <v>2.6097074710689281</v>
      </c>
      <c r="O47" s="463">
        <f t="shared" si="36"/>
        <v>19.611502840064205</v>
      </c>
      <c r="P47" s="463">
        <f t="shared" si="17"/>
        <v>2.7002461065586689</v>
      </c>
      <c r="Q47" s="463">
        <f t="shared" si="37"/>
        <v>20.942458316635541</v>
      </c>
      <c r="R47" s="463">
        <f t="shared" si="18"/>
        <v>2.4602850713801661</v>
      </c>
      <c r="S47" s="463">
        <f t="shared" si="38"/>
        <v>17.794799482385436</v>
      </c>
      <c r="T47" s="463">
        <f t="shared" si="19"/>
        <v>2.4383859551129436</v>
      </c>
      <c r="U47" s="463">
        <f t="shared" ref="U47:U51" si="39">(K17/$K$15)*100</f>
        <v>17.469031417188809</v>
      </c>
    </row>
    <row r="48" spans="1:21" s="3" customFormat="1" ht="11.25">
      <c r="A48" s="235" t="s">
        <v>35</v>
      </c>
      <c r="B48" s="463">
        <f t="shared" si="10"/>
        <v>1.3338993151599292</v>
      </c>
      <c r="C48" s="463">
        <f t="shared" si="30"/>
        <v>21.237303785780242</v>
      </c>
      <c r="D48" s="463">
        <f t="shared" si="11"/>
        <v>1.400631443844218</v>
      </c>
      <c r="E48" s="463">
        <f t="shared" si="31"/>
        <v>19.435444743625414</v>
      </c>
      <c r="F48" s="463">
        <f t="shared" si="12"/>
        <v>1.3519121318405638</v>
      </c>
      <c r="G48" s="463">
        <f t="shared" si="32"/>
        <v>16.218261944894628</v>
      </c>
      <c r="H48" s="463">
        <f t="shared" si="13"/>
        <v>1.4662399964471313</v>
      </c>
      <c r="I48" s="463">
        <f t="shared" si="33"/>
        <v>15.412405826126866</v>
      </c>
      <c r="J48" s="463">
        <f t="shared" si="14"/>
        <v>1.3801162551538808</v>
      </c>
      <c r="K48" s="463">
        <f t="shared" si="34"/>
        <v>13.52208566161273</v>
      </c>
      <c r="L48" s="463">
        <f t="shared" si="15"/>
        <v>1.2241887183195455</v>
      </c>
      <c r="M48" s="463">
        <f t="shared" si="35"/>
        <v>11.00604752905984</v>
      </c>
      <c r="N48" s="463">
        <f t="shared" si="16"/>
        <v>1.1080574987265803</v>
      </c>
      <c r="O48" s="463">
        <f t="shared" si="36"/>
        <v>8.3268615444971505</v>
      </c>
      <c r="P48" s="463">
        <f t="shared" si="17"/>
        <v>1.0161182797441988</v>
      </c>
      <c r="Q48" s="463">
        <f t="shared" si="37"/>
        <v>7.8807685961020155</v>
      </c>
      <c r="R48" s="463">
        <f t="shared" si="18"/>
        <v>1.0918108702384473</v>
      </c>
      <c r="S48" s="463">
        <f t="shared" si="38"/>
        <v>7.896871681492958</v>
      </c>
      <c r="T48" s="463">
        <f t="shared" si="19"/>
        <v>0.98587161721778638</v>
      </c>
      <c r="U48" s="463">
        <f t="shared" si="39"/>
        <v>7.0629599134541188</v>
      </c>
    </row>
    <row r="49" spans="1:23" s="3" customFormat="1" ht="11.25">
      <c r="A49" s="235" t="s">
        <v>37</v>
      </c>
      <c r="B49" s="463">
        <f t="shared" si="10"/>
        <v>0.91118316043154246</v>
      </c>
      <c r="C49" s="463">
        <f t="shared" si="30"/>
        <v>14.507147100717932</v>
      </c>
      <c r="D49" s="463">
        <f t="shared" si="11"/>
        <v>1.0849923767832201</v>
      </c>
      <c r="E49" s="463">
        <f t="shared" si="31"/>
        <v>15.055573312239925</v>
      </c>
      <c r="F49" s="463">
        <f t="shared" si="12"/>
        <v>1.2975164243869515</v>
      </c>
      <c r="G49" s="463">
        <f t="shared" si="32"/>
        <v>15.565701906869474</v>
      </c>
      <c r="H49" s="463">
        <f t="shared" si="13"/>
        <v>1.3659272594448073</v>
      </c>
      <c r="I49" s="463">
        <f t="shared" si="33"/>
        <v>14.357966842089031</v>
      </c>
      <c r="J49" s="463">
        <f t="shared" si="14"/>
        <v>1.3136327670961643</v>
      </c>
      <c r="K49" s="463">
        <f t="shared" si="34"/>
        <v>12.870694579707809</v>
      </c>
      <c r="L49" s="463">
        <f t="shared" si="15"/>
        <v>1.350316106034946</v>
      </c>
      <c r="M49" s="463">
        <f t="shared" si="35"/>
        <v>12.139993629966082</v>
      </c>
      <c r="N49" s="463">
        <f t="shared" si="16"/>
        <v>1.6613789486813861</v>
      </c>
      <c r="O49" s="463">
        <f t="shared" si="36"/>
        <v>12.484977083328939</v>
      </c>
      <c r="P49" s="463">
        <f t="shared" si="17"/>
        <v>1.6859515054579772</v>
      </c>
      <c r="Q49" s="463">
        <f t="shared" si="37"/>
        <v>13.075833732770716</v>
      </c>
      <c r="R49" s="463">
        <f t="shared" si="18"/>
        <v>1.9768142158076676</v>
      </c>
      <c r="S49" s="463">
        <f t="shared" si="38"/>
        <v>14.297941727741703</v>
      </c>
      <c r="T49" s="463">
        <f t="shared" si="19"/>
        <v>2.0871096818991179</v>
      </c>
      <c r="U49" s="463">
        <f t="shared" si="39"/>
        <v>14.95242561078722</v>
      </c>
    </row>
    <row r="50" spans="1:23" s="3" customFormat="1" ht="11.25">
      <c r="A50" s="235" t="s">
        <v>76</v>
      </c>
      <c r="B50" s="463">
        <f t="shared" si="10"/>
        <v>0.29981264098324162</v>
      </c>
      <c r="C50" s="463">
        <f t="shared" si="30"/>
        <v>4.7733828655686548</v>
      </c>
      <c r="D50" s="463">
        <f t="shared" si="11"/>
        <v>0.37388892761595205</v>
      </c>
      <c r="E50" s="463">
        <f t="shared" si="31"/>
        <v>5.1881582588127442</v>
      </c>
      <c r="F50" s="463">
        <f t="shared" si="12"/>
        <v>0.47304511357862045</v>
      </c>
      <c r="G50" s="463">
        <f t="shared" si="32"/>
        <v>5.6749025199777421</v>
      </c>
      <c r="H50" s="463">
        <f t="shared" si="13"/>
        <v>0.49607560752917063</v>
      </c>
      <c r="I50" s="463">
        <f t="shared" si="33"/>
        <v>5.2145069035140708</v>
      </c>
      <c r="J50" s="463">
        <f t="shared" si="14"/>
        <v>0.52764040348998453</v>
      </c>
      <c r="K50" s="463">
        <f t="shared" si="34"/>
        <v>5.1697084994654707</v>
      </c>
      <c r="L50" s="463">
        <f t="shared" si="15"/>
        <v>0.73243327843935768</v>
      </c>
      <c r="M50" s="463">
        <f t="shared" si="35"/>
        <v>6.5849287399367356</v>
      </c>
      <c r="N50" s="463">
        <f t="shared" si="16"/>
        <v>0.88979949633545929</v>
      </c>
      <c r="O50" s="463">
        <f t="shared" si="36"/>
        <v>6.6866901914960488</v>
      </c>
      <c r="P50" s="463">
        <f t="shared" si="17"/>
        <v>0.9553852780051747</v>
      </c>
      <c r="Q50" s="463">
        <f t="shared" si="37"/>
        <v>7.4097380651165876</v>
      </c>
      <c r="R50" s="463">
        <f t="shared" si="18"/>
        <v>1.2227293319505337</v>
      </c>
      <c r="S50" s="463">
        <f t="shared" si="38"/>
        <v>8.8437813716785918</v>
      </c>
      <c r="T50" s="463">
        <f t="shared" si="19"/>
        <v>1.1756967088506216</v>
      </c>
      <c r="U50" s="463">
        <f t="shared" si="39"/>
        <v>8.4229006900778689</v>
      </c>
    </row>
    <row r="51" spans="1:23">
      <c r="A51" s="235" t="s">
        <v>71</v>
      </c>
      <c r="B51" s="463">
        <f t="shared" si="10"/>
        <v>1.9195820448812499</v>
      </c>
      <c r="C51" s="463">
        <f t="shared" si="30"/>
        <v>30.562087082250709</v>
      </c>
      <c r="D51" s="463">
        <f t="shared" si="11"/>
        <v>2.0612209321016142</v>
      </c>
      <c r="E51" s="463">
        <f t="shared" si="31"/>
        <v>28.601917875207043</v>
      </c>
      <c r="F51" s="463">
        <f t="shared" si="12"/>
        <v>2.3561798122630915</v>
      </c>
      <c r="G51" s="463">
        <f t="shared" si="32"/>
        <v>28.265994870931515</v>
      </c>
      <c r="H51" s="463">
        <f t="shared" si="13"/>
        <v>2.5537451195875955</v>
      </c>
      <c r="I51" s="463">
        <f t="shared" si="33"/>
        <v>26.84373380548012</v>
      </c>
      <c r="J51" s="463">
        <f t="shared" si="14"/>
        <v>2.7251549192433626</v>
      </c>
      <c r="K51" s="463">
        <f t="shared" si="34"/>
        <v>26.70048854331143</v>
      </c>
      <c r="L51" s="463">
        <f t="shared" si="15"/>
        <v>2.7927690452299792</v>
      </c>
      <c r="M51" s="463">
        <f t="shared" si="35"/>
        <v>25.108341867160522</v>
      </c>
      <c r="N51" s="463">
        <f t="shared" si="16"/>
        <v>3.1691700762053361</v>
      </c>
      <c r="O51" s="463">
        <f t="shared" si="36"/>
        <v>23.815768103959218</v>
      </c>
      <c r="P51" s="463">
        <f t="shared" si="17"/>
        <v>3.3531596470799077</v>
      </c>
      <c r="Q51" s="463">
        <f t="shared" si="37"/>
        <v>26.006298450881427</v>
      </c>
      <c r="R51" s="463">
        <f t="shared" si="18"/>
        <v>3.6531984551011774</v>
      </c>
      <c r="S51" s="463">
        <f t="shared" si="38"/>
        <v>26.422927462392671</v>
      </c>
      <c r="T51" s="463">
        <f t="shared" si="19"/>
        <v>3.7679681566959298</v>
      </c>
      <c r="U51" s="463">
        <f t="shared" si="39"/>
        <v>26.994395194192862</v>
      </c>
    </row>
    <row r="52" spans="1:23">
      <c r="A52" s="238" t="s">
        <v>26</v>
      </c>
      <c r="B52" s="454">
        <f t="shared" si="10"/>
        <v>5.3616671920646706</v>
      </c>
      <c r="C52" s="365">
        <v>100</v>
      </c>
      <c r="D52" s="454">
        <f t="shared" si="11"/>
        <v>5.7632176172368554</v>
      </c>
      <c r="E52" s="365">
        <v>100</v>
      </c>
      <c r="F52" s="454">
        <f t="shared" si="12"/>
        <v>5.9603329243862753</v>
      </c>
      <c r="G52" s="365">
        <v>100</v>
      </c>
      <c r="H52" s="454">
        <f t="shared" si="13"/>
        <v>6.2126762911860007</v>
      </c>
      <c r="I52" s="365">
        <v>100</v>
      </c>
      <c r="J52" s="454">
        <f t="shared" si="14"/>
        <v>6.2849661840625295</v>
      </c>
      <c r="K52" s="365">
        <v>100</v>
      </c>
      <c r="L52" s="454">
        <f t="shared" si="15"/>
        <v>6.4306767454291691</v>
      </c>
      <c r="M52" s="365">
        <v>100</v>
      </c>
      <c r="N52" s="454">
        <f t="shared" si="16"/>
        <v>6.7907703938838129</v>
      </c>
      <c r="O52" s="365">
        <v>100</v>
      </c>
      <c r="P52" s="454">
        <f t="shared" si="17"/>
        <v>7.0015160173019826</v>
      </c>
      <c r="Q52" s="365">
        <v>100</v>
      </c>
      <c r="R52" s="454">
        <f t="shared" si="18"/>
        <v>7.4746862626274515</v>
      </c>
      <c r="S52" s="365">
        <v>100</v>
      </c>
      <c r="T52" s="454">
        <f t="shared" si="19"/>
        <v>7.8447663922206159</v>
      </c>
      <c r="U52" s="365">
        <v>100</v>
      </c>
    </row>
    <row r="53" spans="1:23">
      <c r="A53" s="235" t="s">
        <v>38</v>
      </c>
      <c r="B53" s="463">
        <f t="shared" si="10"/>
        <v>3.8856392639130419</v>
      </c>
      <c r="C53" s="463">
        <f>((B23/$B$22)*100)</f>
        <v>72.470728314950861</v>
      </c>
      <c r="D53" s="463">
        <f t="shared" si="11"/>
        <v>4.1605248060832833</v>
      </c>
      <c r="E53" s="463">
        <f>((C23/$C$22)*100)</f>
        <v>72.191006524546722</v>
      </c>
      <c r="F53" s="463">
        <f t="shared" si="12"/>
        <v>4.2048138298951567</v>
      </c>
      <c r="G53" s="463">
        <f>(D23/$D$22)*100</f>
        <v>70.546626895478653</v>
      </c>
      <c r="H53" s="463">
        <f t="shared" si="13"/>
        <v>4.3869470851822401</v>
      </c>
      <c r="I53" s="463">
        <f>(E23/$E$22)*100</f>
        <v>70.612838647428873</v>
      </c>
      <c r="J53" s="463">
        <f t="shared" si="14"/>
        <v>4.4505732292013196</v>
      </c>
      <c r="K53" s="463">
        <f>(F23/$F$22)*100</f>
        <v>70.813001993345978</v>
      </c>
      <c r="L53" s="463">
        <f t="shared" si="15"/>
        <v>4.5762963553353764</v>
      </c>
      <c r="M53" s="463">
        <f>(G23/$G$22)*100</f>
        <v>71.163526585100712</v>
      </c>
      <c r="N53" s="463">
        <f t="shared" si="16"/>
        <v>4.8804725748022451</v>
      </c>
      <c r="O53" s="463">
        <f>(H23/$H$22)*100</f>
        <v>71.869203223214555</v>
      </c>
      <c r="P53" s="463">
        <f t="shared" si="17"/>
        <v>5.1628680115958945</v>
      </c>
      <c r="Q53" s="463">
        <f>(I23/$I$22)*100</f>
        <v>73.739287303457374</v>
      </c>
      <c r="R53" s="463">
        <f t="shared" si="18"/>
        <v>5.4726666192421307</v>
      </c>
      <c r="S53" s="463">
        <f>(J23/$J$22)*100</f>
        <v>73.216004350641683</v>
      </c>
      <c r="T53" s="463">
        <f t="shared" si="19"/>
        <v>5.8049164969304199</v>
      </c>
      <c r="U53" s="463">
        <f>(K23/$K$22)*100</f>
        <v>73.997314982979674</v>
      </c>
    </row>
    <row r="54" spans="1:23">
      <c r="A54" s="235" t="s">
        <v>72</v>
      </c>
      <c r="B54" s="463">
        <f t="shared" si="10"/>
        <v>0.5826340257338154</v>
      </c>
      <c r="C54" s="463">
        <f>((B24/$B$22)*100)</f>
        <v>10.866657792488882</v>
      </c>
      <c r="D54" s="463">
        <f t="shared" si="11"/>
        <v>0.62179951663469746</v>
      </c>
      <c r="E54" s="463">
        <f>((C24/$C$22)*100)</f>
        <v>10.789103551720752</v>
      </c>
      <c r="F54" s="463">
        <f t="shared" si="12"/>
        <v>0.64288833400739709</v>
      </c>
      <c r="G54" s="463">
        <f>(D24/$D$22)*100</f>
        <v>10.786114503387312</v>
      </c>
      <c r="H54" s="463">
        <f t="shared" si="13"/>
        <v>0.66628367095892038</v>
      </c>
      <c r="I54" s="463">
        <f>(E24/$E$22)*100</f>
        <v>10.724583733811871</v>
      </c>
      <c r="J54" s="463">
        <f t="shared" si="14"/>
        <v>0.6461648215047191</v>
      </c>
      <c r="K54" s="463">
        <f>(F24/$F$22)*100</f>
        <v>10.28111850694232</v>
      </c>
      <c r="L54" s="463">
        <f t="shared" si="15"/>
        <v>0.64243094301497716</v>
      </c>
      <c r="M54" s="463">
        <f>(G24/$G$22)*100</f>
        <v>9.9900985300125331</v>
      </c>
      <c r="N54" s="463">
        <f t="shared" si="16"/>
        <v>0.65738989228728162</v>
      </c>
      <c r="O54" s="463">
        <f>(H24/$H$22)*100</f>
        <v>9.6806378975700245</v>
      </c>
      <c r="P54" s="463">
        <f t="shared" si="17"/>
        <v>0.63933726617512898</v>
      </c>
      <c r="Q54" s="463">
        <f>(I24/$I$22)*100</f>
        <v>9.131411891299166</v>
      </c>
      <c r="R54" s="463">
        <f t="shared" si="18"/>
        <v>0.66259921043496672</v>
      </c>
      <c r="S54" s="463">
        <f>(J24/$J$22)*100</f>
        <v>8.8645755440985479</v>
      </c>
      <c r="T54" s="463">
        <f t="shared" si="19"/>
        <v>0.69822598253908075</v>
      </c>
      <c r="U54" s="463">
        <f t="shared" ref="U54:U56" si="40">(K24/$K$22)*100</f>
        <v>8.9005325031920304</v>
      </c>
    </row>
    <row r="55" spans="1:23" ht="13.5" customHeight="1">
      <c r="A55" s="235" t="s">
        <v>73</v>
      </c>
      <c r="B55" s="463">
        <f t="shared" si="10"/>
        <v>0.4073658599046619</v>
      </c>
      <c r="C55" s="463">
        <f>((B25/$B$22)*100)</f>
        <v>7.5977460985935119</v>
      </c>
      <c r="D55" s="463">
        <f t="shared" si="11"/>
        <v>0.46611764334171862</v>
      </c>
      <c r="E55" s="463">
        <f>((C25/$C$22)*100)</f>
        <v>8.0878022365082298</v>
      </c>
      <c r="F55" s="463">
        <f t="shared" si="12"/>
        <v>0.54807697943677125</v>
      </c>
      <c r="G55" s="463">
        <f>(D25/$D$22)*100</f>
        <v>9.1954088201072377</v>
      </c>
      <c r="H55" s="463">
        <f t="shared" si="13"/>
        <v>0.57900367980197365</v>
      </c>
      <c r="I55" s="463">
        <f>(E25/$E$22)*100</f>
        <v>9.3197142851851638</v>
      </c>
      <c r="J55" s="463">
        <f t="shared" si="14"/>
        <v>0.57932483104101817</v>
      </c>
      <c r="K55" s="463">
        <f>(F25/$F$22)*100</f>
        <v>9.2176284497771057</v>
      </c>
      <c r="L55" s="463">
        <f t="shared" si="15"/>
        <v>0.61839488441875656</v>
      </c>
      <c r="M55" s="463">
        <f>(G25/$G$22)*100</f>
        <v>9.616326693116747</v>
      </c>
      <c r="N55" s="463">
        <f t="shared" si="16"/>
        <v>0.63218814074449892</v>
      </c>
      <c r="O55" s="463">
        <f>(H25/$H$22)*100</f>
        <v>9.3095201880759575</v>
      </c>
      <c r="P55" s="463">
        <f t="shared" si="17"/>
        <v>0.56663496617864129</v>
      </c>
      <c r="Q55" s="463">
        <f>(I25/$I$22)*100</f>
        <v>8.0930324915116412</v>
      </c>
      <c r="R55" s="463">
        <f t="shared" si="18"/>
        <v>0.65481695109799398</v>
      </c>
      <c r="S55" s="463">
        <f>(J25/$J$22)*100</f>
        <v>8.7604606814335657</v>
      </c>
      <c r="T55" s="463">
        <f t="shared" si="19"/>
        <v>0.6237364159358042</v>
      </c>
      <c r="U55" s="463">
        <f t="shared" si="40"/>
        <v>7.9509877636935373</v>
      </c>
    </row>
    <row r="56" spans="1:23" ht="12.75" customHeight="1">
      <c r="A56" s="235" t="s">
        <v>74</v>
      </c>
      <c r="B56" s="463">
        <f t="shared" si="10"/>
        <v>0.48602804251315146</v>
      </c>
      <c r="C56" s="463">
        <f>((B26/$B$22)*100)</f>
        <v>9.0648677939667461</v>
      </c>
      <c r="D56" s="463">
        <f t="shared" si="11"/>
        <v>0.51477565117715474</v>
      </c>
      <c r="E56" s="463">
        <f>((C26/$C$22)*100)</f>
        <v>8.9320876872243016</v>
      </c>
      <c r="F56" s="463">
        <f t="shared" si="12"/>
        <v>0.56455378104694953</v>
      </c>
      <c r="G56" s="463">
        <f>(D26/$D$22)*100</f>
        <v>9.4718497810267976</v>
      </c>
      <c r="H56" s="463">
        <f t="shared" si="13"/>
        <v>0.58044185524286707</v>
      </c>
      <c r="I56" s="463">
        <f>(E26/$E$22)*100</f>
        <v>9.3428633335740834</v>
      </c>
      <c r="J56" s="463">
        <f t="shared" si="14"/>
        <v>0.60890330231547196</v>
      </c>
      <c r="K56" s="463">
        <f>(F26/$F$22)*100</f>
        <v>9.6882510499345909</v>
      </c>
      <c r="L56" s="463">
        <f t="shared" si="15"/>
        <v>0.59355456266005946</v>
      </c>
      <c r="M56" s="463">
        <f>(G26/$G$22)*100</f>
        <v>9.2300481917700079</v>
      </c>
      <c r="N56" s="463">
        <f t="shared" si="16"/>
        <v>0.62071978604978784</v>
      </c>
      <c r="O56" s="463">
        <f>(H26/$H$22)*100</f>
        <v>9.1406386911394666</v>
      </c>
      <c r="P56" s="463">
        <f t="shared" si="17"/>
        <v>0.63267577335231762</v>
      </c>
      <c r="Q56" s="463">
        <f>(I26/$I$22)*100</f>
        <v>9.036268313731826</v>
      </c>
      <c r="R56" s="463">
        <f t="shared" si="18"/>
        <v>0.68460348185235964</v>
      </c>
      <c r="S56" s="463">
        <f>(J26/$J$22)*100</f>
        <v>9.1589594238262038</v>
      </c>
      <c r="T56" s="463">
        <f t="shared" si="19"/>
        <v>0.71788749681531139</v>
      </c>
      <c r="U56" s="463">
        <f t="shared" si="40"/>
        <v>9.1511647501347611</v>
      </c>
    </row>
    <row r="57" spans="1:23">
      <c r="A57" s="238" t="s">
        <v>27</v>
      </c>
      <c r="B57" s="454">
        <f t="shared" si="10"/>
        <v>0.76019785161623321</v>
      </c>
      <c r="C57" s="365">
        <v>100</v>
      </c>
      <c r="D57" s="454">
        <f t="shared" si="11"/>
        <v>0.73900350565231621</v>
      </c>
      <c r="E57" s="365">
        <v>100</v>
      </c>
      <c r="F57" s="454">
        <f t="shared" si="12"/>
        <v>0.78973391839364504</v>
      </c>
      <c r="G57" s="365">
        <v>100</v>
      </c>
      <c r="H57" s="454">
        <f t="shared" si="13"/>
        <v>0.87307028855235647</v>
      </c>
      <c r="I57" s="365">
        <v>100</v>
      </c>
      <c r="J57" s="454">
        <f t="shared" si="14"/>
        <v>0.82430374027446696</v>
      </c>
      <c r="K57" s="365">
        <v>100</v>
      </c>
      <c r="L57" s="454">
        <f t="shared" si="15"/>
        <v>0.7824979645741279</v>
      </c>
      <c r="M57" s="365">
        <v>100</v>
      </c>
      <c r="N57" s="454">
        <f t="shared" si="16"/>
        <v>0.84820074818805036</v>
      </c>
      <c r="O57" s="365">
        <v>100</v>
      </c>
      <c r="P57" s="454">
        <f t="shared" si="17"/>
        <v>0.7836836822638471</v>
      </c>
      <c r="Q57" s="365">
        <v>100</v>
      </c>
      <c r="R57" s="454">
        <f t="shared" si="18"/>
        <v>0.72726951809361928</v>
      </c>
      <c r="S57" s="365">
        <v>100</v>
      </c>
      <c r="T57" s="454">
        <f t="shared" si="19"/>
        <v>0.72047982753115525</v>
      </c>
      <c r="U57" s="365">
        <v>100</v>
      </c>
    </row>
    <row r="58" spans="1:23">
      <c r="A58" s="240" t="s">
        <v>28</v>
      </c>
      <c r="B58" s="485">
        <f t="shared" si="10"/>
        <v>0.61063995443747021</v>
      </c>
      <c r="C58" s="503">
        <v>100</v>
      </c>
      <c r="D58" s="504">
        <f t="shared" si="11"/>
        <v>0.69881604555392629</v>
      </c>
      <c r="E58" s="503">
        <v>100</v>
      </c>
      <c r="F58" s="504">
        <f t="shared" si="12"/>
        <v>0.76268964525308058</v>
      </c>
      <c r="G58" s="503">
        <v>100</v>
      </c>
      <c r="H58" s="504">
        <f t="shared" si="13"/>
        <v>0.81892585955359676</v>
      </c>
      <c r="I58" s="503">
        <v>100</v>
      </c>
      <c r="J58" s="504">
        <f t="shared" si="14"/>
        <v>0.86593311571341058</v>
      </c>
      <c r="K58" s="503">
        <v>100</v>
      </c>
      <c r="L58" s="504">
        <f t="shared" si="15"/>
        <v>0.87609026359572095</v>
      </c>
      <c r="M58" s="503">
        <v>100</v>
      </c>
      <c r="N58" s="504">
        <f t="shared" si="16"/>
        <v>0.91324141958808447</v>
      </c>
      <c r="O58" s="503">
        <v>100</v>
      </c>
      <c r="P58" s="504">
        <f t="shared" si="17"/>
        <v>0.91115544226233414</v>
      </c>
      <c r="Q58" s="503">
        <v>100</v>
      </c>
      <c r="R58" s="504">
        <f t="shared" si="18"/>
        <v>0.97535778335580658</v>
      </c>
      <c r="S58" s="503">
        <v>100</v>
      </c>
      <c r="T58" s="504">
        <f t="shared" si="19"/>
        <v>1.0012400669089321</v>
      </c>
      <c r="U58" s="503">
        <v>100</v>
      </c>
    </row>
    <row r="59" spans="1:23"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  <row r="60" spans="1:23">
      <c r="A60" s="374" t="s">
        <v>405</v>
      </c>
      <c r="D60" s="3"/>
      <c r="P60" s="3"/>
    </row>
    <row r="61" spans="1:23">
      <c r="A61" s="50" t="s">
        <v>163</v>
      </c>
      <c r="I61" s="19"/>
      <c r="J61" s="19"/>
      <c r="K61" s="19"/>
      <c r="N61" s="8"/>
      <c r="O61" s="8"/>
      <c r="P61" s="3"/>
    </row>
    <row r="62" spans="1:23">
      <c r="A62" s="81" t="s">
        <v>206</v>
      </c>
      <c r="B62" s="38"/>
      <c r="C62" s="38"/>
      <c r="D62" s="38"/>
      <c r="E62" s="38"/>
      <c r="F62" s="38"/>
      <c r="G62" s="38"/>
      <c r="H62" s="38"/>
      <c r="L62" s="233"/>
      <c r="M62" s="233"/>
    </row>
    <row r="63" spans="1:23">
      <c r="A63" s="80"/>
      <c r="B63" s="38"/>
      <c r="C63" s="38"/>
      <c r="D63" s="38"/>
      <c r="E63" s="38"/>
      <c r="F63" s="38"/>
      <c r="G63" s="38"/>
      <c r="H63" s="38"/>
      <c r="L63" s="233"/>
      <c r="M63" s="233"/>
    </row>
    <row r="64" spans="1:23">
      <c r="A64" s="3" t="s">
        <v>296</v>
      </c>
      <c r="L64" s="233"/>
      <c r="M64" s="233"/>
    </row>
    <row r="65" spans="1:13">
      <c r="A65" s="375" t="s">
        <v>448</v>
      </c>
      <c r="B65"/>
      <c r="C65"/>
      <c r="D65"/>
      <c r="L65" s="233"/>
      <c r="M65" s="233"/>
    </row>
    <row r="66" spans="1:13">
      <c r="A66"/>
      <c r="B66" s="32"/>
      <c r="C66" s="32"/>
      <c r="D66" s="32"/>
      <c r="L66" s="233"/>
      <c r="M66" s="233"/>
    </row>
    <row r="67" spans="1:13">
      <c r="A67"/>
      <c r="B67" s="32"/>
      <c r="C67" s="32"/>
      <c r="D67" s="32"/>
      <c r="F67" s="233"/>
      <c r="G67" s="233"/>
      <c r="H67" s="233"/>
      <c r="L67" s="233"/>
      <c r="M67" s="233"/>
    </row>
    <row r="68" spans="1:13">
      <c r="A68"/>
      <c r="B68" s="32"/>
      <c r="C68" s="32"/>
      <c r="D68" s="32"/>
      <c r="F68" s="233"/>
      <c r="G68" s="233"/>
      <c r="H68" s="233"/>
      <c r="L68" s="233"/>
      <c r="M68" s="233"/>
    </row>
    <row r="69" spans="1:13">
      <c r="A69"/>
      <c r="B69" s="32"/>
      <c r="C69" s="32"/>
      <c r="D69" s="32"/>
      <c r="F69" s="233"/>
      <c r="G69" s="233"/>
      <c r="H69" s="233"/>
    </row>
    <row r="70" spans="1:13">
      <c r="A70"/>
      <c r="B70" s="32"/>
      <c r="C70" s="32"/>
      <c r="D70" s="32"/>
      <c r="F70" s="233"/>
      <c r="G70" s="233"/>
      <c r="H70" s="233"/>
    </row>
    <row r="71" spans="1:13">
      <c r="A71"/>
      <c r="B71" s="32"/>
      <c r="C71" s="32"/>
      <c r="D71" s="32"/>
      <c r="F71" s="233"/>
      <c r="G71" s="233"/>
      <c r="H71" s="233"/>
    </row>
    <row r="72" spans="1:13">
      <c r="A72"/>
      <c r="B72" s="32"/>
      <c r="C72" s="32"/>
      <c r="D72" s="32"/>
      <c r="F72" s="233"/>
      <c r="G72" s="233"/>
      <c r="H72" s="233"/>
    </row>
    <row r="73" spans="1:13">
      <c r="A73"/>
      <c r="B73" s="32"/>
      <c r="C73" s="32"/>
      <c r="D73" s="32"/>
      <c r="F73" s="233"/>
      <c r="G73" s="233"/>
      <c r="H73" s="233"/>
    </row>
    <row r="74" spans="1:13">
      <c r="A74"/>
      <c r="B74" s="32"/>
      <c r="C74" s="32"/>
      <c r="D74" s="32"/>
      <c r="F74" s="233"/>
      <c r="G74" s="233"/>
      <c r="H74" s="233"/>
    </row>
    <row r="75" spans="1:13">
      <c r="A75"/>
      <c r="B75" s="32"/>
      <c r="C75" s="32"/>
      <c r="D75" s="32"/>
      <c r="F75" s="233"/>
      <c r="G75" s="233"/>
      <c r="H75" s="233"/>
    </row>
    <row r="76" spans="1:13">
      <c r="A76"/>
      <c r="B76" s="32"/>
      <c r="C76" s="32"/>
      <c r="D76" s="32"/>
      <c r="F76" s="233"/>
    </row>
  </sheetData>
  <mergeCells count="3">
    <mergeCell ref="L3:T3"/>
    <mergeCell ref="B3:K3"/>
    <mergeCell ref="A3:A4"/>
  </mergeCells>
  <phoneticPr fontId="16" type="noConversion"/>
  <hyperlinks>
    <hyperlink ref="A60" r:id="rId1"/>
    <hyperlink ref="A65" r:id="rId2"/>
  </hyperlinks>
  <pageMargins left="0.78740157499999996" right="0.78740157499999996" top="0.984251969" bottom="0.984251969" header="0.4921259845" footer="0.4921259845"/>
  <pageSetup paperSize="9" orientation="portrait" r:id="rId3"/>
  <headerFooter alignWithMargins="0"/>
  <ignoredErrors>
    <ignoredError sqref="J38 L38 J45 L4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31</vt:i4>
      </vt:variant>
      <vt:variant>
        <vt:lpstr>Plages nommées</vt:lpstr>
      </vt:variant>
      <vt:variant>
        <vt:i4>4</vt:i4>
      </vt:variant>
    </vt:vector>
  </HeadingPairs>
  <TitlesOfParts>
    <vt:vector size="35" baseType="lpstr">
      <vt:lpstr>T0</vt:lpstr>
      <vt:lpstr>T2.1.1</vt:lpstr>
      <vt:lpstr>T2.1.2</vt:lpstr>
      <vt:lpstr>T2.1.3</vt:lpstr>
      <vt:lpstr>T2.1.4</vt:lpstr>
      <vt:lpstr>T2.2.1</vt:lpstr>
      <vt:lpstr>T2.2.2</vt:lpstr>
      <vt:lpstr>T 2.2.3</vt:lpstr>
      <vt:lpstr>T 2.2.4-7</vt:lpstr>
      <vt:lpstr>T2.2.8</vt:lpstr>
      <vt:lpstr>T 2.2.9</vt:lpstr>
      <vt:lpstr>T 2.2.10</vt:lpstr>
      <vt:lpstr>T2.2.11</vt:lpstr>
      <vt:lpstr>T2.3.1</vt:lpstr>
      <vt:lpstr>T2.3.2.1</vt:lpstr>
      <vt:lpstr>T2.3.2.2</vt:lpstr>
      <vt:lpstr>T2.3.3</vt:lpstr>
      <vt:lpstr>T2.3.4</vt:lpstr>
      <vt:lpstr>T2.3.5</vt:lpstr>
      <vt:lpstr>T3.1</vt:lpstr>
      <vt:lpstr>T3.2</vt:lpstr>
      <vt:lpstr>T4.1</vt:lpstr>
      <vt:lpstr>T4.2</vt:lpstr>
      <vt:lpstr>T4.3</vt:lpstr>
      <vt:lpstr>T5.1</vt:lpstr>
      <vt:lpstr>T5.2</vt:lpstr>
      <vt:lpstr>T5.3</vt:lpstr>
      <vt:lpstr>T5.4</vt:lpstr>
      <vt:lpstr>T5.5</vt:lpstr>
      <vt:lpstr>T5.6</vt:lpstr>
      <vt:lpstr>T5.7</vt:lpstr>
      <vt:lpstr>'T 2.2.3'!Zone_d_impression</vt:lpstr>
      <vt:lpstr>T0!Zone_d_impression</vt:lpstr>
      <vt:lpstr>T2.1.4!Zone_d_impression</vt:lpstr>
      <vt:lpstr>T5.7!Zone_d_impression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Jahan Wenger</dc:creator>
  <cp:lastModifiedBy>Joly Lisa BFS</cp:lastModifiedBy>
  <cp:lastPrinted>2020-01-17T08:55:34Z</cp:lastPrinted>
  <dcterms:created xsi:type="dcterms:W3CDTF">2010-06-11T08:07:52Z</dcterms:created>
  <dcterms:modified xsi:type="dcterms:W3CDTF">2020-01-17T11:40:36Z</dcterms:modified>
</cp:coreProperties>
</file>