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0_BFS_ALLE\Austausch_DAM_DIAM\B17\17_03 Kantonale Wahlen\2020\NOGNP_2020-04-19_2WG-UR-SG\"/>
    </mc:Choice>
  </mc:AlternateContent>
  <bookViews>
    <workbookView xWindow="0" yWindow="0" windowWidth="18570" windowHeight="4650"/>
  </bookViews>
  <sheets>
    <sheet name="Survol" sheetId="1" r:id="rId1"/>
    <sheet name="A1" sheetId="11" r:id="rId2"/>
    <sheet name="B1" sheetId="8" r:id="rId3"/>
    <sheet name="B2" sheetId="5" r:id="rId4"/>
    <sheet name="C" sheetId="2" r:id="rId5"/>
    <sheet name="D" sheetId="12" r:id="rId6"/>
    <sheet name="E1" sheetId="10" r:id="rId7"/>
    <sheet name="E2" sheetId="6" r:id="rId8"/>
    <sheet name="E3" sheetId="3" r:id="rId9"/>
    <sheet name="Abk" sheetId="9" r:id="rId10"/>
  </sheets>
  <definedNames>
    <definedName name="_GoBack" localSheetId="0">Survol!$A$31</definedName>
    <definedName name="_xlnm.Print_Area" localSheetId="2">'B1'!$A$1:$N$24</definedName>
    <definedName name="_xlnm.Print_Area" localSheetId="5">D!$A$1:$V$14</definedName>
    <definedName name="_xlnm.Print_Area" localSheetId="6">'E1'!$A$1:$F$23</definedName>
    <definedName name="_xlnm.Print_Area" localSheetId="0">Survol!$A$1:$F$35</definedName>
    <definedName name="_xlnm.Print_Titles" localSheetId="1">'A1'!$1:$1</definedName>
  </definedNames>
  <calcPr calcId="162913"/>
</workbook>
</file>

<file path=xl/calcChain.xml><?xml version="1.0" encoding="utf-8"?>
<calcChain xmlns="http://schemas.openxmlformats.org/spreadsheetml/2006/main">
  <c r="AM12" i="3" l="1"/>
  <c r="AN12" i="3" s="1"/>
  <c r="AN11" i="3"/>
  <c r="X11" i="6" l="1"/>
  <c r="F10" i="10"/>
  <c r="AN7" i="5"/>
  <c r="AN6" i="5"/>
  <c r="P14" i="8"/>
  <c r="AB11" i="11"/>
  <c r="AK7" i="5"/>
  <c r="O14" i="8"/>
  <c r="AA11" i="11"/>
  <c r="AJ12" i="3"/>
  <c r="AI12" i="3"/>
  <c r="AK11" i="3"/>
  <c r="AK10" i="3"/>
  <c r="AK9" i="3"/>
  <c r="AK8" i="3"/>
  <c r="AK7" i="3"/>
  <c r="AK6" i="3"/>
  <c r="AK5" i="3"/>
  <c r="W11" i="6"/>
  <c r="E10" i="10"/>
  <c r="AG12" i="3"/>
  <c r="AF12" i="3"/>
  <c r="AH12" i="3" s="1"/>
  <c r="AH11" i="3"/>
  <c r="AH10" i="3"/>
  <c r="AH9" i="3"/>
  <c r="AH8" i="3"/>
  <c r="AH7" i="3"/>
  <c r="AH6" i="3"/>
  <c r="AH5" i="3"/>
  <c r="V11" i="6"/>
  <c r="D10" i="10"/>
  <c r="C11" i="11"/>
  <c r="D11" i="11"/>
  <c r="E11" i="11"/>
  <c r="F11" i="11"/>
  <c r="G11" i="11"/>
  <c r="H11" i="11"/>
  <c r="I11" i="11"/>
  <c r="J11" i="11"/>
  <c r="K11" i="11"/>
  <c r="L11" i="11"/>
  <c r="M11" i="11"/>
  <c r="N11" i="11"/>
  <c r="O11" i="11"/>
  <c r="P11" i="11"/>
  <c r="Q11" i="11"/>
  <c r="R11" i="11"/>
  <c r="S11" i="11"/>
  <c r="T11" i="11"/>
  <c r="U11" i="11"/>
  <c r="V11" i="11"/>
  <c r="W11" i="11"/>
  <c r="X11" i="11"/>
  <c r="Y11" i="11"/>
  <c r="Z11" i="11"/>
  <c r="B11" i="11"/>
  <c r="AH7" i="5"/>
  <c r="AH5" i="5"/>
  <c r="N14" i="8"/>
  <c r="A1" i="8"/>
  <c r="A1" i="5"/>
  <c r="A1" i="2"/>
  <c r="A1" i="12"/>
  <c r="A1" i="10"/>
  <c r="A1" i="6"/>
  <c r="A1" i="3"/>
  <c r="A1" i="11"/>
  <c r="M14" i="8"/>
  <c r="L14" i="8"/>
  <c r="K14" i="8"/>
  <c r="J14" i="8"/>
  <c r="I14" i="8"/>
  <c r="H14" i="8"/>
  <c r="G14" i="8"/>
  <c r="F14" i="8"/>
  <c r="E14" i="8"/>
  <c r="D14" i="8"/>
  <c r="AE12" i="3"/>
  <c r="AE11" i="3"/>
  <c r="AE10" i="3"/>
  <c r="AE9" i="3"/>
  <c r="AE8" i="3"/>
  <c r="AE7" i="3"/>
  <c r="AE6" i="3"/>
  <c r="AE5" i="3"/>
  <c r="AB12" i="3"/>
  <c r="AB11" i="3"/>
  <c r="AB10" i="3"/>
  <c r="AB9" i="3"/>
  <c r="AB8" i="3"/>
  <c r="AB7" i="3"/>
  <c r="AB6" i="3"/>
  <c r="AB5" i="3"/>
  <c r="Y12" i="3"/>
  <c r="Y11" i="3"/>
  <c r="Y10" i="3"/>
  <c r="Y9" i="3"/>
  <c r="Y8" i="3"/>
  <c r="Y7" i="3"/>
  <c r="Y6" i="3"/>
  <c r="Y5" i="3"/>
  <c r="V12" i="3"/>
  <c r="V11" i="3"/>
  <c r="V10" i="3"/>
  <c r="V9" i="3"/>
  <c r="V8" i="3"/>
  <c r="V7" i="3"/>
  <c r="V6" i="3"/>
  <c r="V5" i="3"/>
  <c r="S12" i="3"/>
  <c r="S11" i="3"/>
  <c r="S10" i="3"/>
  <c r="S9" i="3"/>
  <c r="S8" i="3"/>
  <c r="S7" i="3"/>
  <c r="S6" i="3"/>
  <c r="S5" i="3"/>
  <c r="P12" i="3"/>
  <c r="P11" i="3"/>
  <c r="P10" i="3"/>
  <c r="P9" i="3"/>
  <c r="P8" i="3"/>
  <c r="P7" i="3"/>
  <c r="P6" i="3"/>
  <c r="P5" i="3"/>
  <c r="M12" i="3"/>
  <c r="M11" i="3"/>
  <c r="M10" i="3"/>
  <c r="M9" i="3"/>
  <c r="M8" i="3"/>
  <c r="M7" i="3"/>
  <c r="M6" i="3"/>
  <c r="M5" i="3"/>
  <c r="J12" i="3"/>
  <c r="J11" i="3"/>
  <c r="J10" i="3"/>
  <c r="J9" i="3"/>
  <c r="J8" i="3"/>
  <c r="J7" i="3"/>
  <c r="J6" i="3"/>
  <c r="J5" i="3"/>
  <c r="G12" i="3"/>
  <c r="G11" i="3"/>
  <c r="G10" i="3"/>
  <c r="G9" i="3"/>
  <c r="G8" i="3"/>
  <c r="G7" i="3"/>
  <c r="G6" i="3"/>
  <c r="G5" i="3"/>
  <c r="D12" i="3"/>
  <c r="D11" i="3"/>
  <c r="D10" i="3"/>
  <c r="D9" i="3"/>
  <c r="D8" i="3"/>
  <c r="D7" i="3"/>
  <c r="D6" i="3"/>
  <c r="D5" i="3"/>
  <c r="C10" i="10"/>
  <c r="AC7" i="5"/>
  <c r="AD7" i="5"/>
  <c r="AE5" i="5"/>
  <c r="Z7" i="5"/>
  <c r="AA7" i="5"/>
  <c r="AB5" i="5"/>
  <c r="W7" i="5"/>
  <c r="X7" i="5"/>
  <c r="Y5" i="5"/>
  <c r="T7" i="5"/>
  <c r="U7" i="5"/>
  <c r="V5" i="5"/>
  <c r="Q7" i="5"/>
  <c r="R7" i="5"/>
  <c r="S5" i="5"/>
  <c r="N7" i="5"/>
  <c r="O7" i="5"/>
  <c r="P5" i="5"/>
  <c r="K7" i="5"/>
  <c r="L7" i="5"/>
  <c r="M5" i="5"/>
  <c r="H7" i="5"/>
  <c r="I7" i="5"/>
  <c r="J5" i="5"/>
  <c r="E7" i="5"/>
  <c r="F7" i="5"/>
  <c r="G5" i="5"/>
  <c r="C7" i="5"/>
  <c r="B7" i="5"/>
  <c r="D5" i="5"/>
  <c r="C8" i="2"/>
  <c r="D8" i="2"/>
  <c r="E8" i="2"/>
  <c r="F8" i="2"/>
  <c r="G8" i="2"/>
  <c r="H8" i="2"/>
  <c r="I8" i="2"/>
  <c r="J8" i="2"/>
  <c r="K8" i="2"/>
  <c r="L8" i="2"/>
  <c r="M8" i="2"/>
  <c r="N8" i="2"/>
  <c r="O8" i="2"/>
  <c r="P8" i="2"/>
  <c r="Q8" i="2"/>
  <c r="R8" i="2"/>
  <c r="S8" i="2"/>
  <c r="T8" i="2"/>
  <c r="U8" i="2"/>
  <c r="B8" i="2"/>
  <c r="C11" i="6"/>
  <c r="D11" i="6"/>
  <c r="E11" i="6"/>
  <c r="F11" i="6"/>
  <c r="G11" i="6"/>
  <c r="H11" i="6"/>
  <c r="I11" i="6"/>
  <c r="J11" i="6"/>
  <c r="K11" i="6"/>
  <c r="L11" i="6"/>
  <c r="M11" i="6"/>
  <c r="N11" i="6"/>
  <c r="O11" i="6"/>
  <c r="P11" i="6"/>
  <c r="Q11" i="6"/>
  <c r="R11" i="6"/>
  <c r="S11" i="6"/>
  <c r="T11" i="6"/>
  <c r="U11" i="6"/>
  <c r="B11" i="6"/>
  <c r="AK12" i="3"/>
  <c r="G7" i="5"/>
  <c r="S7" i="5"/>
  <c r="AE7" i="5"/>
  <c r="D7" i="5"/>
  <c r="P7" i="5"/>
  <c r="AB7" i="5"/>
  <c r="M7" i="5"/>
  <c r="Y7" i="5"/>
  <c r="J7" i="5"/>
  <c r="V7" i="5"/>
</calcChain>
</file>

<file path=xl/sharedStrings.xml><?xml version="1.0" encoding="utf-8"?>
<sst xmlns="http://schemas.openxmlformats.org/spreadsheetml/2006/main" count="449" uniqueCount="173">
  <si>
    <t>Total</t>
  </si>
  <si>
    <t>F</t>
  </si>
  <si>
    <t>*</t>
  </si>
  <si>
    <t>Übrige</t>
  </si>
  <si>
    <t>2003:</t>
  </si>
  <si>
    <t>Abk</t>
  </si>
  <si>
    <t>A1</t>
  </si>
  <si>
    <t>B1</t>
  </si>
  <si>
    <t>B2</t>
  </si>
  <si>
    <t>C</t>
  </si>
  <si>
    <t>D</t>
  </si>
  <si>
    <t>E1</t>
  </si>
  <si>
    <t>E2</t>
  </si>
  <si>
    <t>E3</t>
  </si>
  <si>
    <t>LS</t>
  </si>
  <si>
    <t>JB</t>
  </si>
  <si>
    <t>Front</t>
  </si>
  <si>
    <t>Parti socialiste autonome du Sud du Jura</t>
  </si>
  <si>
    <t>Lega dei ticinesi</t>
  </si>
  <si>
    <t>Uri</t>
  </si>
  <si>
    <t>PDC</t>
  </si>
  <si>
    <t>PS</t>
  </si>
  <si>
    <t>UDC</t>
  </si>
  <si>
    <t>AVF</t>
  </si>
  <si>
    <t>PES</t>
  </si>
  <si>
    <t>Autres</t>
  </si>
  <si>
    <t>PSL</t>
  </si>
  <si>
    <t>Participation</t>
  </si>
  <si>
    <t>Grüne Bewegung Uri</t>
  </si>
  <si>
    <t>Force des partis dans le canton (le canton = 100%)</t>
  </si>
  <si>
    <t>Taux de participation</t>
  </si>
  <si>
    <t>Le signe «*» signifie que le parti ne s'est pas présenté, lors des élections de l'année correspondante.</t>
  </si>
  <si>
    <t>Remarque d'ordre général:</t>
  </si>
  <si>
    <t>Dans le canton d'Uri, le FDP/PRD s'appelait, jusqu'en 1999, «Fortschrittlich-demokratische Partei».</t>
  </si>
  <si>
    <t>Remarque:</t>
  </si>
  <si>
    <t>Office fédéral de la statistique (OFS)</t>
  </si>
  <si>
    <t>Statistique des élections</t>
  </si>
  <si>
    <t>Résultats des élections nationales et cantonales</t>
  </si>
  <si>
    <t>Canton:</t>
  </si>
  <si>
    <t>Thème</t>
  </si>
  <si>
    <t>Onglet *</t>
  </si>
  <si>
    <t>Elections au Conseil national depuis 1919</t>
  </si>
  <si>
    <t>Série chronologique dès 1919</t>
  </si>
  <si>
    <t>Conseil national: mandats</t>
  </si>
  <si>
    <t>Conseil national: force des partis</t>
  </si>
  <si>
    <t>Force des partis</t>
  </si>
  <si>
    <t>Répartition des mandats, selon le sexe</t>
  </si>
  <si>
    <t>B3</t>
  </si>
  <si>
    <t>Nombre de listes déposées</t>
  </si>
  <si>
    <t>B4</t>
  </si>
  <si>
    <t>Nombre de candidats, selon le sexe</t>
  </si>
  <si>
    <t>Elections au Conseil des Etats</t>
  </si>
  <si>
    <t>Elections dans les exécutifs cantonaux</t>
  </si>
  <si>
    <t>Elections dans les parlements cantonaux</t>
  </si>
  <si>
    <t>Répartition des mandats</t>
  </si>
  <si>
    <t>Partis et abréviations</t>
  </si>
  <si>
    <t>Partis</t>
  </si>
  <si>
    <t>* Cliquez pour atteindre directement l'onglet désiré</t>
  </si>
  <si>
    <t>Remarques:</t>
  </si>
  <si>
    <t xml:space="preserve">Pour les abréviations et les désignations complètes des partis, voir dans l'onglet "Partis" </t>
  </si>
  <si>
    <t>Période</t>
  </si>
  <si>
    <t>Remarques</t>
  </si>
  <si>
    <t>Force des partis et participation en %, y compris des remarques concernant les listes partielles des partis</t>
  </si>
  <si>
    <t>Force des partis et participation en %</t>
  </si>
  <si>
    <t xml:space="preserve">Uri est un canton à scrutin majoritaire. Comme il n'y a pas de dépôts de listes officielles dans les cantons à scrutin majoritaire, il n'y a pas non plus de candidatures officielles. </t>
  </si>
  <si>
    <t>Parti démocrate-chrétien suisse</t>
  </si>
  <si>
    <t>Parti socialiste suisse</t>
  </si>
  <si>
    <t>PBD</t>
  </si>
  <si>
    <t>Parti Bourgeois-Démocratique</t>
  </si>
  <si>
    <t>Parti libéral suisse</t>
  </si>
  <si>
    <t>Parti évangélique populaire suisse</t>
  </si>
  <si>
    <t>Parti chrétien-social</t>
  </si>
  <si>
    <t xml:space="preserve">PSD </t>
  </si>
  <si>
    <t>Parti social-démocrate</t>
  </si>
  <si>
    <t>Parti suisse du travail / Parti ouvrier et populaire (POP)</t>
  </si>
  <si>
    <t>SolidaritéS</t>
  </si>
  <si>
    <t>Parti écologiste suisse</t>
  </si>
  <si>
    <t xml:space="preserve">DS </t>
  </si>
  <si>
    <t>Union démocratique fédérale</t>
  </si>
  <si>
    <t>Sép.</t>
  </si>
  <si>
    <t>Groupes épars</t>
  </si>
  <si>
    <t>Partis qui existaient surtout avant 1971</t>
  </si>
  <si>
    <t>Grut</t>
  </si>
  <si>
    <t>Grutléens</t>
  </si>
  <si>
    <t>Parti d'économie franche</t>
  </si>
  <si>
    <t>Jeunes paysans</t>
  </si>
  <si>
    <t>Front national (1933–1940)</t>
  </si>
  <si>
    <t>Elections au Conseil national: force des partis en %</t>
  </si>
  <si>
    <t>Elections au Conseil national: répartition des mandats</t>
  </si>
  <si>
    <t>Elections au Conseil national: répartion des mandats, selon le sexe</t>
  </si>
  <si>
    <t>Elections au Conseil des Etats: répartition des mandats, selon le sexe</t>
  </si>
  <si>
    <t>Elections dans les exécutifs cantonaux: répartition des mandats, selon le sexe</t>
  </si>
  <si>
    <t>Elections dans les parlements cantonaux: force des partis en %</t>
  </si>
  <si>
    <t>Elections dans les parlements cantonaux: répartition des mandats</t>
  </si>
  <si>
    <t>Elections dans parlements cantonaux: répartition des mandats, selon le sexe</t>
  </si>
  <si>
    <t>retour au survol</t>
  </si>
  <si>
    <t>Remarques concernant la catégorie "Autres" y compris les listes mixtes:</t>
  </si>
  <si>
    <t>Autres remarques:</t>
  </si>
  <si>
    <t>Remarques concernant la catégorie "Autres"</t>
  </si>
  <si>
    <t>Pour les informations concernant les "Autres" voir l'onglet E2</t>
  </si>
  <si>
    <t>H</t>
  </si>
  <si>
    <t>Pourcentages impossibles à calculer, de nombreux arrondissements électoraux (voire la totalité) recourant au système majoritaire, ceci, en partie, lors d'assemblées communales.</t>
  </si>
  <si>
    <t>H: hommes / F: femmes</t>
  </si>
  <si>
    <t>F en %</t>
  </si>
  <si>
    <t>Liste commune PS/"Grüne Bewegung"/JS/Union syndicale (16.31%), candidat sans parti (0,60%).</t>
  </si>
  <si>
    <t>sans parti</t>
  </si>
  <si>
    <t>Jusqu'a 2004:</t>
  </si>
  <si>
    <t>PLR (PRD)</t>
  </si>
  <si>
    <t>PVL</t>
  </si>
  <si>
    <t>Elections au Conseil national depuis 1971</t>
  </si>
  <si>
    <t>Partei</t>
  </si>
  <si>
    <t>Parti</t>
  </si>
  <si>
    <t>PLR</t>
  </si>
  <si>
    <t>PLR. Les Libéraux-Radicaux</t>
  </si>
  <si>
    <t>En 2009, fusion du parti radical-démocratique suisse (PRD) avec le Parti libéral suisse (PLS) au plan national sous la dénomination de « PLR. Les Libéraux-Radicaux »</t>
  </si>
  <si>
    <t xml:space="preserve">PS </t>
  </si>
  <si>
    <t xml:space="preserve">UDC </t>
  </si>
  <si>
    <t>Union démocratique du centre </t>
  </si>
  <si>
    <t>Jusqu’en 1971: parti des paysans, artisans et bourgeois (PAB)</t>
  </si>
  <si>
    <t xml:space="preserve">PLS </t>
  </si>
  <si>
    <t>2009: fusion avec le PRD au plan national</t>
  </si>
  <si>
    <t xml:space="preserve">AdI </t>
  </si>
  <si>
    <t>Alliance des indépendants (1936 – 1999)</t>
  </si>
  <si>
    <t xml:space="preserve">PEV </t>
  </si>
  <si>
    <t xml:space="preserve">PCS </t>
  </si>
  <si>
    <t>Parti vert-libéral</t>
  </si>
  <si>
    <t>2004: scission du PE zurichois; en 2007 établi comme parti national</t>
  </si>
  <si>
    <t>2008: scission de l’UDC</t>
  </si>
  <si>
    <t xml:space="preserve">PST </t>
  </si>
  <si>
    <t xml:space="preserve">PSA </t>
  </si>
  <si>
    <t>Partito socialista autonomo (TI) 1970 – 1988 </t>
  </si>
  <si>
    <t>Après la fusion avec une partie du PS tessinois: partito socialista unitario (PSU); depuis 1992: membre du PSS</t>
  </si>
  <si>
    <t xml:space="preserve">PSA-SJ </t>
  </si>
  <si>
    <t xml:space="preserve">POCH </t>
  </si>
  <si>
    <t>Organisations progressistes suisses (1973 – 1993)</t>
  </si>
  <si>
    <t xml:space="preserve">PES </t>
  </si>
  <si>
    <t xml:space="preserve">AVF </t>
  </si>
  <si>
    <t>Alternative socialiste verte et groupements féministes (étiquette commune, 1975 – 2010)</t>
  </si>
  <si>
    <t xml:space="preserve">Sol. </t>
  </si>
  <si>
    <t>Démocrates suisses (1961 – 1990: Action nationale)</t>
  </si>
  <si>
    <t xml:space="preserve">Rép. </t>
  </si>
  <si>
    <t>Républicains (1971 – 1989) </t>
  </si>
  <si>
    <t>Les mandats et les voix de Vigilance à Genève (1965 – 1990) sont placés sous Rép.</t>
  </si>
  <si>
    <t xml:space="preserve">UDF </t>
  </si>
  <si>
    <t xml:space="preserve">PSL </t>
  </si>
  <si>
    <t>Parti suisse de la liberté (1985 – 1994: Parti suisse des automobilistes, PA)</t>
  </si>
  <si>
    <t xml:space="preserve">Lega </t>
  </si>
  <si>
    <t>MCR</t>
  </si>
  <si>
    <t>Mouvement Citoyens Romands</t>
  </si>
  <si>
    <t>Séparatistes (Canton de Berne)</t>
  </si>
  <si>
    <t xml:space="preserve">Autres </t>
  </si>
  <si>
    <t>Dém.</t>
  </si>
  <si>
    <t>Démocrats (1905–1971)</t>
  </si>
  <si>
    <t>en 1971, les démocrates zurichois ont renoué avec le PRD, alors que les démocrates de Glaris et des Grisons fusionnaient avec le Parti des paysans, artisans et bourgeois (PAB) sous le nom d’UDC</t>
  </si>
  <si>
    <t>Partis: liste des abréviations</t>
  </si>
  <si>
    <t>Gemeinsame Liste SP/GP 12,46%, Parteilose im Majorzwahlkreis Realp 0,65%, Vereinzelte in Majorzwahlkreisen 1,29%.</t>
  </si>
  <si>
    <t>Liste commune PS, PES, JS, syndicat (13,58%), autres candidats (1,37%).</t>
  </si>
  <si>
    <t xml:space="preserve">H </t>
  </si>
  <si>
    <t>Source: OFS, Statistique des élections; Centre d'études sur la démocratie Aarau (ZDA).</t>
  </si>
  <si>
    <t>© OFS 2020</t>
  </si>
  <si>
    <t>Renseignements: Office fédéral de la statistique (OFS), Section POKU Politique, Culture &amp; Médias, 058 463 61 58, poku@bfs.admin.ch</t>
  </si>
  <si>
    <t>1919–2019</t>
  </si>
  <si>
    <t>1971–2019</t>
  </si>
  <si>
    <t>1980–2020</t>
  </si>
  <si>
    <t>2008-2020</t>
  </si>
  <si>
    <t>1932–2020</t>
  </si>
  <si>
    <t>1972–2020</t>
  </si>
  <si>
    <t>PLS</t>
  </si>
  <si>
    <t>PES:</t>
  </si>
  <si>
    <t>Liste commune PS, PES, JS, syndicat (17,14%), autres candidats (4,16%).</t>
  </si>
  <si>
    <t>2020:</t>
  </si>
  <si>
    <t>Dernière modification: 23.04.2020</t>
  </si>
  <si>
    <t>Dans les communes de Attinghausen, Silenen, Seelisberg et Wassen il y a eu une élection tacite. Dans le commune d'Isenthal il a eu une assemblée municipale. Il était donc impossible de calculer les pourcentages pour ces communes.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</si>
</sst>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quot;  &quot;@"/>
    <numFmt numFmtId="165" formatCode="0.0&quot;     &quot;"/>
    <numFmt numFmtId="166" formatCode="0.0&quot;      &quot;"/>
    <numFmt numFmtId="167" formatCode="0.0"/>
    <numFmt numFmtId="168" formatCode="0&quot;      &quot;"/>
    <numFmt numFmtId="169" formatCode="0.0&quot; &quot;"/>
    <numFmt numFmtId="170" formatCode="0&quot; &quot;"/>
    <numFmt numFmtId="171" formatCode="0&quot;  &quot;"/>
    <numFmt numFmtId="172" formatCode="#,###,##0____;\-#,###,##0____;0____;@____"/>
    <numFmt numFmtId="173" formatCode="_ * #,##0.0_ ;_ * \-#,##0.0_ ;_ * &quot;-&quot;??_ ;_ @_ "/>
  </numFmts>
  <fonts count="16" x14ac:knownFonts="1">
    <font>
      <sz val="8"/>
      <name val="Arial"/>
    </font>
    <font>
      <b/>
      <sz val="9"/>
      <name val="Arial"/>
      <family val="2"/>
    </font>
    <font>
      <sz val="9"/>
      <name val="Arial"/>
      <family val="2"/>
    </font>
    <font>
      <sz val="8"/>
      <name val="Arial"/>
      <family val="2"/>
    </font>
    <font>
      <b/>
      <sz val="8"/>
      <name val="Arial"/>
      <family val="2"/>
    </font>
    <font>
      <sz val="14"/>
      <name val="Arial"/>
      <family val="2"/>
    </font>
    <font>
      <b/>
      <sz val="14"/>
      <color indexed="18"/>
      <name val="Arial"/>
      <family val="2"/>
    </font>
    <font>
      <u/>
      <sz val="8"/>
      <color indexed="12"/>
      <name val="Arial"/>
      <family val="2"/>
    </font>
    <font>
      <sz val="11"/>
      <color indexed="8"/>
      <name val="Calibri"/>
      <family val="2"/>
    </font>
    <font>
      <sz val="10"/>
      <name val="Arial"/>
      <family val="2"/>
    </font>
    <font>
      <u/>
      <sz val="8"/>
      <name val="Arial"/>
      <family val="2"/>
    </font>
    <font>
      <sz val="8"/>
      <color indexed="10"/>
      <name val="Arial"/>
      <family val="2"/>
    </font>
    <font>
      <b/>
      <u/>
      <sz val="8"/>
      <name val="Arial"/>
      <family val="2"/>
    </font>
    <font>
      <sz val="10"/>
      <color rgb="FFFF0000"/>
      <name val="Arial"/>
      <family val="2"/>
    </font>
    <font>
      <sz val="9"/>
      <color indexed="8"/>
      <name val="Arial"/>
      <family val="2"/>
    </font>
    <font>
      <b/>
      <sz val="9"/>
      <color indexed="30"/>
      <name val="Arial"/>
      <family val="2"/>
    </font>
  </fonts>
  <fills count="7">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E8EAF7"/>
        <bgColor indexed="64"/>
      </patternFill>
    </fill>
    <fill>
      <patternFill patternType="solid">
        <fgColor rgb="FFE8EAF7"/>
        <bgColor indexed="41"/>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s>
  <cellStyleXfs count="4">
    <xf numFmtId="0" fontId="0" fillId="0" borderId="0"/>
    <xf numFmtId="0" fontId="7" fillId="0" borderId="0" applyNumberFormat="0" applyFill="0" applyBorder="0" applyAlignment="0" applyProtection="0">
      <alignment vertical="top"/>
      <protection locked="0"/>
    </xf>
    <xf numFmtId="0" fontId="8" fillId="0" borderId="0"/>
    <xf numFmtId="0" fontId="3" fillId="0" borderId="0"/>
  </cellStyleXfs>
  <cellXfs count="141">
    <xf numFmtId="0" fontId="0" fillId="0" borderId="0" xfId="0"/>
    <xf numFmtId="0" fontId="1" fillId="0" borderId="0" xfId="0" applyFont="1" applyFill="1"/>
    <xf numFmtId="0" fontId="3" fillId="0" borderId="0" xfId="0" applyFont="1" applyFill="1"/>
    <xf numFmtId="0" fontId="1" fillId="0" borderId="0" xfId="0" applyFont="1" applyFill="1" applyAlignment="1">
      <alignment horizontal="right"/>
    </xf>
    <xf numFmtId="0" fontId="5" fillId="0" borderId="0" xfId="0" applyFont="1" applyFill="1"/>
    <xf numFmtId="0" fontId="5" fillId="0" borderId="0" xfId="0" applyFont="1" applyFill="1" applyAlignment="1">
      <alignment horizontal="right"/>
    </xf>
    <xf numFmtId="0" fontId="6" fillId="0" borderId="0" xfId="0" applyFont="1" applyFill="1"/>
    <xf numFmtId="0" fontId="1" fillId="0" borderId="1" xfId="0" applyFont="1" applyFill="1" applyBorder="1" applyAlignment="1">
      <alignment wrapText="1"/>
    </xf>
    <xf numFmtId="0" fontId="1" fillId="0" borderId="1" xfId="0" applyFont="1" applyFill="1" applyBorder="1" applyAlignment="1"/>
    <xf numFmtId="0" fontId="2" fillId="0" borderId="0" xfId="0" applyFont="1" applyFill="1" applyAlignment="1">
      <alignment wrapText="1"/>
    </xf>
    <xf numFmtId="0" fontId="2" fillId="0" borderId="0" xfId="0" applyFont="1" applyFill="1"/>
    <xf numFmtId="0" fontId="1" fillId="0" borderId="0" xfId="0" applyNumberFormat="1" applyFont="1" applyFill="1" applyBorder="1" applyAlignment="1"/>
    <xf numFmtId="0" fontId="1" fillId="0" borderId="0" xfId="0" applyFont="1"/>
    <xf numFmtId="0" fontId="2" fillId="0" borderId="0" xfId="0" applyFont="1"/>
    <xf numFmtId="170" fontId="3" fillId="0" borderId="0" xfId="0" applyNumberFormat="1" applyFont="1" applyFill="1" applyAlignment="1">
      <alignment horizontal="right"/>
    </xf>
    <xf numFmtId="164" fontId="2" fillId="2" borderId="0" xfId="0" applyNumberFormat="1" applyFont="1" applyFill="1" applyBorder="1" applyAlignment="1">
      <alignment vertical="center"/>
    </xf>
    <xf numFmtId="0" fontId="2" fillId="2" borderId="0" xfId="0" applyFont="1" applyFill="1" applyBorder="1" applyAlignment="1">
      <alignment vertical="center"/>
    </xf>
    <xf numFmtId="0" fontId="2" fillId="0" borderId="0" xfId="0" applyFont="1" applyAlignment="1">
      <alignment wrapText="1"/>
    </xf>
    <xf numFmtId="0" fontId="1" fillId="2" borderId="0" xfId="0" applyFont="1" applyFill="1"/>
    <xf numFmtId="0" fontId="2" fillId="2" borderId="0" xfId="0" applyFont="1" applyFill="1"/>
    <xf numFmtId="0" fontId="3" fillId="0" borderId="0" xfId="0" applyFont="1" applyAlignment="1">
      <alignment vertical="center"/>
    </xf>
    <xf numFmtId="0" fontId="9" fillId="0" borderId="0" xfId="0" applyFont="1"/>
    <xf numFmtId="0" fontId="10" fillId="2" borderId="0" xfId="1" applyNumberFormat="1" applyFont="1" applyFill="1" applyBorder="1" applyAlignment="1" applyProtection="1">
      <alignment horizontal="right"/>
    </xf>
    <xf numFmtId="0" fontId="3" fillId="0" borderId="6" xfId="0" applyFont="1" applyFill="1" applyBorder="1"/>
    <xf numFmtId="0" fontId="9" fillId="0" borderId="0" xfId="0" applyFont="1" applyFill="1"/>
    <xf numFmtId="0" fontId="2" fillId="0" borderId="0" xfId="0" applyFont="1" applyFill="1" applyAlignment="1">
      <alignment horizontal="right"/>
    </xf>
    <xf numFmtId="0" fontId="7" fillId="0" borderId="0" xfId="1" applyFont="1" applyAlignment="1" applyProtection="1"/>
    <xf numFmtId="0" fontId="3" fillId="0" borderId="0" xfId="0" applyFont="1" applyFill="1" applyAlignment="1">
      <alignment wrapText="1"/>
    </xf>
    <xf numFmtId="0" fontId="7" fillId="0" borderId="0" xfId="1" applyFont="1" applyFill="1" applyAlignment="1" applyProtection="1"/>
    <xf numFmtId="0" fontId="11" fillId="0" borderId="0" xfId="0" applyFont="1" applyFill="1"/>
    <xf numFmtId="0" fontId="7" fillId="0" borderId="6" xfId="1" applyFont="1" applyFill="1" applyBorder="1" applyAlignment="1" applyProtection="1"/>
    <xf numFmtId="0" fontId="3" fillId="0" borderId="0" xfId="0" applyFont="1" applyFill="1" applyBorder="1" applyAlignment="1"/>
    <xf numFmtId="0" fontId="3" fillId="2" borderId="0" xfId="0" applyFont="1" applyFill="1"/>
    <xf numFmtId="0" fontId="3" fillId="2" borderId="0" xfId="0" applyFont="1" applyFill="1" applyAlignment="1">
      <alignment horizontal="right"/>
    </xf>
    <xf numFmtId="0" fontId="3" fillId="2" borderId="0" xfId="0" applyFont="1" applyFill="1" applyBorder="1"/>
    <xf numFmtId="0" fontId="3" fillId="5" borderId="0" xfId="0" applyFont="1" applyFill="1"/>
    <xf numFmtId="0" fontId="1" fillId="0" borderId="0" xfId="0" applyNumberFormat="1" applyFont="1" applyFill="1" applyBorder="1" applyAlignment="1">
      <alignment horizontal="right"/>
    </xf>
    <xf numFmtId="0" fontId="7" fillId="2" borderId="0" xfId="1" applyNumberFormat="1" applyFont="1" applyFill="1" applyBorder="1" applyAlignment="1" applyProtection="1">
      <alignment horizontal="right"/>
    </xf>
    <xf numFmtId="164" fontId="2" fillId="0" borderId="0" xfId="0" applyNumberFormat="1" applyFont="1" applyFill="1" applyBorder="1" applyAlignment="1">
      <alignment vertical="center"/>
    </xf>
    <xf numFmtId="0" fontId="2" fillId="0" borderId="0" xfId="0" applyFont="1" applyFill="1" applyBorder="1" applyAlignment="1">
      <alignment vertical="center"/>
    </xf>
    <xf numFmtId="0" fontId="9" fillId="0" borderId="0" xfId="0" applyFont="1" applyFill="1" applyAlignment="1">
      <alignment vertical="center"/>
    </xf>
    <xf numFmtId="164" fontId="3" fillId="0" borderId="2" xfId="0" applyNumberFormat="1" applyFont="1" applyFill="1" applyBorder="1" applyAlignment="1">
      <alignment horizontal="left"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0" xfId="0" applyFont="1" applyFill="1" applyAlignment="1">
      <alignment vertical="center"/>
    </xf>
    <xf numFmtId="165" fontId="3" fillId="0" borderId="0" xfId="0" applyNumberFormat="1" applyFont="1" applyFill="1" applyBorder="1" applyAlignment="1">
      <alignment horizontal="left"/>
    </xf>
    <xf numFmtId="169" fontId="3" fillId="0" borderId="0" xfId="0" applyNumberFormat="1" applyFont="1" applyFill="1" applyBorder="1" applyAlignment="1">
      <alignment horizontal="right"/>
    </xf>
    <xf numFmtId="165" fontId="4" fillId="0" borderId="1" xfId="0" applyNumberFormat="1" applyFont="1" applyFill="1" applyBorder="1" applyAlignment="1">
      <alignment horizontal="left" vertical="center"/>
    </xf>
    <xf numFmtId="171" fontId="4" fillId="0" borderId="1" xfId="0" applyNumberFormat="1" applyFont="1" applyFill="1" applyBorder="1" applyAlignment="1">
      <alignment horizontal="right" vertical="center"/>
    </xf>
    <xf numFmtId="0" fontId="3" fillId="5" borderId="1" xfId="0" applyNumberFormat="1" applyFont="1" applyFill="1" applyBorder="1" applyAlignment="1">
      <alignment vertical="center"/>
    </xf>
    <xf numFmtId="169" fontId="3" fillId="5" borderId="1" xfId="0" applyNumberFormat="1" applyFont="1" applyFill="1" applyBorder="1" applyAlignment="1">
      <alignment horizontal="right" vertical="center"/>
    </xf>
    <xf numFmtId="170" fontId="3" fillId="0" borderId="0" xfId="0" applyNumberFormat="1" applyFont="1" applyFill="1" applyBorder="1" applyAlignment="1">
      <alignment horizontal="right"/>
    </xf>
    <xf numFmtId="165" fontId="3" fillId="0" borderId="0" xfId="0" applyNumberFormat="1" applyFont="1" applyFill="1" applyBorder="1"/>
    <xf numFmtId="172" fontId="3" fillId="4" borderId="0" xfId="0" applyNumberFormat="1" applyFont="1" applyFill="1" applyBorder="1" applyAlignment="1">
      <alignment horizontal="right"/>
    </xf>
    <xf numFmtId="0" fontId="4" fillId="5" borderId="1" xfId="0" applyNumberFormat="1" applyFont="1" applyFill="1" applyBorder="1" applyAlignment="1">
      <alignment vertical="center"/>
    </xf>
    <xf numFmtId="170" fontId="4" fillId="5" borderId="1" xfId="0" applyNumberFormat="1" applyFont="1" applyFill="1" applyBorder="1" applyAlignment="1">
      <alignment horizontal="right" vertical="center"/>
    </xf>
    <xf numFmtId="0" fontId="3" fillId="2" borderId="0" xfId="0" applyFont="1" applyFill="1" applyBorder="1" applyAlignment="1"/>
    <xf numFmtId="0" fontId="2" fillId="0" borderId="0" xfId="0" applyNumberFormat="1" applyFont="1" applyFill="1" applyBorder="1" applyAlignment="1">
      <alignment vertical="center"/>
    </xf>
    <xf numFmtId="0"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3" fillId="2" borderId="5" xfId="0" applyNumberFormat="1" applyFont="1" applyFill="1" applyBorder="1" applyAlignment="1">
      <alignment horizontal="left"/>
    </xf>
    <xf numFmtId="164" fontId="3" fillId="2" borderId="5" xfId="0" applyNumberFormat="1" applyFont="1" applyFill="1" applyBorder="1" applyAlignment="1">
      <alignment horizontal="left"/>
    </xf>
    <xf numFmtId="166" fontId="3" fillId="2" borderId="5" xfId="0" applyNumberFormat="1" applyFont="1" applyFill="1" applyBorder="1" applyAlignment="1"/>
    <xf numFmtId="166" fontId="3" fillId="2" borderId="5" xfId="0" applyNumberFormat="1" applyFont="1" applyFill="1" applyBorder="1"/>
    <xf numFmtId="166" fontId="3" fillId="2" borderId="5" xfId="0" applyNumberFormat="1" applyFont="1" applyFill="1" applyBorder="1" applyAlignment="1">
      <alignment horizontal="right"/>
    </xf>
    <xf numFmtId="166" fontId="3" fillId="2" borderId="0" xfId="0" applyNumberFormat="1" applyFont="1" applyFill="1" applyBorder="1"/>
    <xf numFmtId="0" fontId="3" fillId="2" borderId="0" xfId="0" applyNumberFormat="1" applyFont="1" applyFill="1" applyBorder="1" applyAlignment="1">
      <alignment horizontal="left"/>
    </xf>
    <xf numFmtId="164" fontId="3" fillId="2" borderId="0" xfId="0" applyNumberFormat="1" applyFont="1" applyFill="1" applyBorder="1" applyAlignment="1">
      <alignment horizontal="left"/>
    </xf>
    <xf numFmtId="166" fontId="3" fillId="2" borderId="0" xfId="0" applyNumberFormat="1" applyFont="1" applyFill="1" applyBorder="1" applyAlignment="1">
      <alignment horizontal="center"/>
    </xf>
    <xf numFmtId="0" fontId="3" fillId="2" borderId="0" xfId="0" applyNumberFormat="1" applyFont="1" applyFill="1" applyBorder="1"/>
    <xf numFmtId="166" fontId="3" fillId="2" borderId="0" xfId="0" applyNumberFormat="1" applyFont="1" applyFill="1" applyBorder="1" applyAlignment="1"/>
    <xf numFmtId="166" fontId="3" fillId="2" borderId="0" xfId="0" applyNumberFormat="1" applyFont="1" applyFill="1" applyBorder="1" applyAlignment="1">
      <alignment horizontal="right"/>
    </xf>
    <xf numFmtId="0" fontId="4" fillId="2" borderId="5" xfId="0" applyNumberFormat="1" applyFont="1" applyFill="1" applyBorder="1" applyAlignment="1">
      <alignment horizontal="left"/>
    </xf>
    <xf numFmtId="164" fontId="4" fillId="2" borderId="5" xfId="0" applyNumberFormat="1" applyFont="1" applyFill="1" applyBorder="1" applyAlignment="1">
      <alignment horizontal="left"/>
    </xf>
    <xf numFmtId="168" fontId="4" fillId="2" borderId="5" xfId="0" applyNumberFormat="1" applyFont="1" applyFill="1" applyBorder="1" applyAlignment="1"/>
    <xf numFmtId="168" fontId="4" fillId="2" borderId="5" xfId="0" applyNumberFormat="1" applyFont="1" applyFill="1" applyBorder="1" applyAlignment="1">
      <alignment horizontal="right"/>
    </xf>
    <xf numFmtId="0" fontId="3" fillId="5" borderId="1" xfId="0" applyFont="1" applyFill="1" applyBorder="1" applyAlignment="1">
      <alignment vertical="center"/>
    </xf>
    <xf numFmtId="166" fontId="3" fillId="5" borderId="1" xfId="0" applyNumberFormat="1" applyFont="1" applyFill="1" applyBorder="1" applyAlignment="1">
      <alignment vertical="center"/>
    </xf>
    <xf numFmtId="0" fontId="3" fillId="2" borderId="0" xfId="0" applyNumberFormat="1" applyFont="1" applyFill="1"/>
    <xf numFmtId="0" fontId="9" fillId="2" borderId="0" xfId="0" applyNumberFormat="1" applyFont="1" applyFill="1"/>
    <xf numFmtId="0" fontId="9" fillId="2" borderId="0" xfId="0" applyFont="1" applyFill="1"/>
    <xf numFmtId="0" fontId="12" fillId="2" borderId="0" xfId="0" applyFont="1" applyFill="1" applyBorder="1"/>
    <xf numFmtId="0" fontId="3" fillId="2" borderId="0" xfId="0" quotePrefix="1" applyNumberFormat="1" applyFont="1" applyFill="1" applyBorder="1"/>
    <xf numFmtId="0" fontId="9" fillId="2" borderId="0" xfId="0" applyNumberFormat="1" applyFont="1" applyFill="1" applyBorder="1"/>
    <xf numFmtId="0" fontId="10" fillId="2" borderId="0" xfId="0" applyFont="1" applyFill="1" applyBorder="1"/>
    <xf numFmtId="0" fontId="3" fillId="4" borderId="0" xfId="0" applyFont="1" applyFill="1"/>
    <xf numFmtId="0" fontId="1" fillId="4" borderId="0" xfId="0" applyFont="1" applyFill="1"/>
    <xf numFmtId="164" fontId="3" fillId="0" borderId="7"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164" fontId="3" fillId="0" borderId="8" xfId="0" applyNumberFormat="1" applyFont="1" applyFill="1" applyBorder="1" applyAlignment="1">
      <alignment horizontal="left" vertical="center"/>
    </xf>
    <xf numFmtId="170" fontId="3" fillId="0" borderId="0" xfId="0" applyNumberFormat="1" applyFont="1" applyFill="1" applyBorder="1" applyAlignment="1"/>
    <xf numFmtId="169" fontId="3" fillId="0" borderId="0" xfId="0" applyNumberFormat="1" applyFont="1" applyFill="1" applyBorder="1" applyAlignment="1"/>
    <xf numFmtId="0" fontId="3" fillId="0" borderId="0" xfId="0" applyNumberFormat="1" applyFont="1"/>
    <xf numFmtId="166" fontId="3" fillId="0" borderId="0" xfId="0" applyNumberFormat="1" applyFont="1" applyFill="1" applyBorder="1" applyAlignment="1"/>
    <xf numFmtId="0" fontId="2" fillId="0" borderId="0" xfId="0" applyFont="1" applyFill="1" applyAlignment="1">
      <alignment vertical="center"/>
    </xf>
    <xf numFmtId="0" fontId="3" fillId="2" borderId="0" xfId="0" applyFont="1" applyFill="1" applyBorder="1" applyAlignment="1">
      <alignment horizontal="left"/>
    </xf>
    <xf numFmtId="0" fontId="9" fillId="0" borderId="0" xfId="0" applyNumberFormat="1" applyFont="1" applyFill="1" applyBorder="1"/>
    <xf numFmtId="0" fontId="3" fillId="0" borderId="0" xfId="0" applyNumberFormat="1" applyFont="1" applyFill="1"/>
    <xf numFmtId="170" fontId="4" fillId="5" borderId="1" xfId="0" applyNumberFormat="1" applyFont="1" applyFill="1" applyBorder="1" applyAlignment="1">
      <alignment vertical="center"/>
    </xf>
    <xf numFmtId="167" fontId="4" fillId="5" borderId="1" xfId="0" applyNumberFormat="1" applyFont="1" applyFill="1" applyBorder="1" applyAlignment="1">
      <alignment vertical="center"/>
    </xf>
    <xf numFmtId="164" fontId="3" fillId="0" borderId="5"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4" fillId="5" borderId="1" xfId="0" applyFont="1" applyFill="1" applyBorder="1" applyAlignment="1">
      <alignment vertical="center"/>
    </xf>
    <xf numFmtId="0" fontId="2" fillId="0" borderId="0" xfId="0" applyNumberFormat="1" applyFont="1" applyFill="1" applyBorder="1" applyAlignment="1">
      <alignment vertical="top"/>
    </xf>
    <xf numFmtId="0" fontId="9" fillId="2" borderId="0" xfId="0" applyFont="1" applyFill="1" applyAlignment="1">
      <alignment vertical="center"/>
    </xf>
    <xf numFmtId="164" fontId="3" fillId="2" borderId="2" xfId="0" applyNumberFormat="1" applyFont="1" applyFill="1" applyBorder="1" applyAlignment="1">
      <alignment horizontal="left" vertical="center"/>
    </xf>
    <xf numFmtId="0" fontId="3" fillId="2" borderId="0" xfId="0" applyFont="1" applyFill="1" applyAlignment="1">
      <alignment vertical="center"/>
    </xf>
    <xf numFmtId="169" fontId="3" fillId="2" borderId="0" xfId="0" applyNumberFormat="1" applyFont="1" applyFill="1" applyBorder="1"/>
    <xf numFmtId="0" fontId="13" fillId="0" borderId="0" xfId="0" applyFont="1" applyFill="1"/>
    <xf numFmtId="170" fontId="4" fillId="2" borderId="1" xfId="0" applyNumberFormat="1" applyFont="1" applyFill="1" applyBorder="1"/>
    <xf numFmtId="170" fontId="4" fillId="2" borderId="1" xfId="0" applyNumberFormat="1" applyFont="1" applyFill="1" applyBorder="1" applyAlignment="1">
      <alignment vertical="center"/>
    </xf>
    <xf numFmtId="169" fontId="3" fillId="5" borderId="1" xfId="0" applyNumberFormat="1" applyFont="1" applyFill="1" applyBorder="1" applyAlignment="1">
      <alignment vertical="center"/>
    </xf>
    <xf numFmtId="0" fontId="3" fillId="4" borderId="1" xfId="0" applyFont="1" applyFill="1" applyBorder="1" applyAlignment="1">
      <alignment vertical="center"/>
    </xf>
    <xf numFmtId="164" fontId="3" fillId="0" borderId="1" xfId="0" applyNumberFormat="1" applyFont="1" applyFill="1" applyBorder="1" applyAlignment="1">
      <alignment horizontal="left" vertical="center"/>
    </xf>
    <xf numFmtId="167" fontId="3" fillId="0" borderId="0" xfId="0" applyNumberFormat="1" applyFont="1" applyFill="1"/>
    <xf numFmtId="0" fontId="10" fillId="0" borderId="0" xfId="0" applyFont="1" applyFill="1" applyBorder="1"/>
    <xf numFmtId="0" fontId="3" fillId="0" borderId="8" xfId="0" applyFont="1" applyFill="1" applyBorder="1"/>
    <xf numFmtId="0" fontId="2" fillId="0" borderId="0" xfId="0" applyFont="1" applyFill="1" applyBorder="1"/>
    <xf numFmtId="0" fontId="3" fillId="0" borderId="0" xfId="0" applyFont="1"/>
    <xf numFmtId="0" fontId="14" fillId="2" borderId="0" xfId="0" applyFont="1" applyFill="1" applyAlignment="1">
      <alignment horizontal="justify"/>
    </xf>
    <xf numFmtId="0" fontId="14" fillId="2" borderId="0" xfId="0" applyFont="1" applyFill="1"/>
    <xf numFmtId="0" fontId="15" fillId="2" borderId="0" xfId="0" applyFont="1" applyFill="1" applyAlignment="1">
      <alignment horizontal="left" indent="1"/>
    </xf>
    <xf numFmtId="0" fontId="3" fillId="3" borderId="9" xfId="0" applyNumberFormat="1" applyFont="1" applyFill="1" applyBorder="1" applyAlignment="1">
      <alignment horizontal="center" vertical="center"/>
    </xf>
    <xf numFmtId="166" fontId="3" fillId="3" borderId="10" xfId="0" applyNumberFormat="1" applyFont="1" applyFill="1" applyBorder="1" applyAlignment="1">
      <alignment horizontal="center"/>
    </xf>
    <xf numFmtId="166" fontId="3" fillId="3" borderId="0" xfId="0" applyNumberFormat="1" applyFont="1" applyFill="1" applyBorder="1" applyAlignment="1">
      <alignment horizontal="right"/>
    </xf>
    <xf numFmtId="166" fontId="3" fillId="3" borderId="0" xfId="0" applyNumberFormat="1" applyFont="1" applyFill="1" applyBorder="1" applyAlignment="1"/>
    <xf numFmtId="166" fontId="3" fillId="3" borderId="0" xfId="0" applyNumberFormat="1" applyFont="1" applyFill="1" applyBorder="1" applyAlignment="1">
      <alignment horizontal="center"/>
    </xf>
    <xf numFmtId="166" fontId="3" fillId="3" borderId="0" xfId="0" applyNumberFormat="1" applyFont="1" applyFill="1" applyBorder="1" applyAlignment="1">
      <alignment horizontal="center" vertical="center"/>
    </xf>
    <xf numFmtId="168" fontId="4" fillId="3" borderId="5" xfId="0" applyNumberFormat="1" applyFont="1" applyFill="1" applyBorder="1" applyAlignment="1">
      <alignment horizontal="right"/>
    </xf>
    <xf numFmtId="168" fontId="4" fillId="3" borderId="5" xfId="0" applyNumberFormat="1" applyFont="1" applyFill="1" applyBorder="1" applyAlignment="1"/>
    <xf numFmtId="166" fontId="3" fillId="6" borderId="11" xfId="0" applyNumberFormat="1" applyFont="1" applyFill="1" applyBorder="1" applyAlignment="1">
      <alignment horizontal="right" vertical="center"/>
    </xf>
    <xf numFmtId="166" fontId="3" fillId="6" borderId="11" xfId="0" applyNumberFormat="1" applyFont="1" applyFill="1" applyBorder="1" applyAlignment="1">
      <alignment vertical="center"/>
    </xf>
    <xf numFmtId="173" fontId="3" fillId="2" borderId="0" xfId="3" applyNumberFormat="1" applyFont="1" applyFill="1" applyBorder="1" applyAlignment="1"/>
    <xf numFmtId="169" fontId="3" fillId="2" borderId="0" xfId="0" applyNumberFormat="1" applyFont="1" applyFill="1" applyBorder="1" applyAlignment="1">
      <alignment vertical="center"/>
    </xf>
    <xf numFmtId="49" fontId="3" fillId="2" borderId="0" xfId="0" applyNumberFormat="1" applyFont="1" applyFill="1" applyBorder="1" applyAlignment="1">
      <alignment horizontal="left" vertical="top"/>
    </xf>
    <xf numFmtId="0" fontId="3" fillId="0" borderId="0" xfId="0" applyFont="1" applyFill="1" applyAlignment="1">
      <alignment horizontal="left" wrapText="1"/>
    </xf>
    <xf numFmtId="0" fontId="3" fillId="2" borderId="0" xfId="0" applyFont="1" applyFill="1" applyBorder="1" applyAlignment="1">
      <alignment horizontal="left" vertical="top" wrapText="1"/>
    </xf>
  </cellXfs>
  <cellStyles count="4">
    <cellStyle name="Link" xfId="1" builtinId="8"/>
    <cellStyle name="Standard" xfId="0" builtinId="0"/>
    <cellStyle name="Standard 7 2 2" xfId="2"/>
    <cellStyle name="Standard_2003 (2)" xfId="3"/>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tabSelected="1" zoomScaleNormal="100" workbookViewId="0"/>
  </sheetViews>
  <sheetFormatPr baseColWidth="10" defaultColWidth="12" defaultRowHeight="10" x14ac:dyDescent="0.2"/>
  <cols>
    <col min="1" max="1" width="35.77734375" style="2" customWidth="1"/>
    <col min="2" max="2" width="3.44140625" style="2" customWidth="1"/>
    <col min="3" max="3" width="17" style="2" customWidth="1"/>
    <col min="4" max="4" width="24.44140625" style="2" customWidth="1"/>
    <col min="5" max="5" width="12.109375" style="2" customWidth="1"/>
    <col min="6" max="6" width="74.77734375" style="2" customWidth="1"/>
    <col min="7" max="16384" width="12" style="2"/>
  </cols>
  <sheetData>
    <row r="1" spans="1:6" s="1" customFormat="1" ht="11.5" x14ac:dyDescent="0.25">
      <c r="A1" s="1" t="s">
        <v>35</v>
      </c>
      <c r="F1" s="3"/>
    </row>
    <row r="2" spans="1:6" s="1" customFormat="1" ht="11.5" x14ac:dyDescent="0.25">
      <c r="A2" s="1" t="s">
        <v>36</v>
      </c>
      <c r="F2" s="3"/>
    </row>
    <row r="3" spans="1:6" s="1" customFormat="1" ht="11.5" x14ac:dyDescent="0.25">
      <c r="F3" s="3"/>
    </row>
    <row r="4" spans="1:6" s="10" customFormat="1" ht="11.5" x14ac:dyDescent="0.25">
      <c r="A4" s="1" t="s">
        <v>37</v>
      </c>
      <c r="B4" s="1"/>
      <c r="F4" s="25"/>
    </row>
    <row r="5" spans="1:6" s="10" customFormat="1" ht="11.5" x14ac:dyDescent="0.25">
      <c r="A5" s="1" t="s">
        <v>38</v>
      </c>
      <c r="B5" s="1"/>
      <c r="C5" s="1" t="s">
        <v>19</v>
      </c>
      <c r="D5" s="1"/>
      <c r="F5" s="25"/>
    </row>
    <row r="6" spans="1:6" s="4" customFormat="1" ht="18" x14ac:dyDescent="0.4">
      <c r="A6" s="6"/>
      <c r="B6" s="6"/>
      <c r="C6" s="6"/>
      <c r="D6" s="6"/>
      <c r="F6" s="5"/>
    </row>
    <row r="7" spans="1:6" s="9" customFormat="1" ht="17.25" customHeight="1" x14ac:dyDescent="0.25">
      <c r="A7" s="7" t="s">
        <v>39</v>
      </c>
      <c r="B7" s="8" t="s">
        <v>40</v>
      </c>
      <c r="C7" s="8"/>
      <c r="D7" s="8"/>
      <c r="E7" s="7" t="s">
        <v>60</v>
      </c>
      <c r="F7" s="7" t="s">
        <v>61</v>
      </c>
    </row>
    <row r="8" spans="1:6" x14ac:dyDescent="0.2">
      <c r="A8" s="2" t="s">
        <v>41</v>
      </c>
      <c r="B8" s="2" t="s">
        <v>6</v>
      </c>
      <c r="C8" s="26" t="s">
        <v>42</v>
      </c>
      <c r="D8" s="2" t="s">
        <v>43</v>
      </c>
      <c r="E8" s="2" t="s">
        <v>161</v>
      </c>
    </row>
    <row r="9" spans="1:6" x14ac:dyDescent="0.2">
      <c r="D9" s="2" t="s">
        <v>44</v>
      </c>
      <c r="E9" s="2" t="s">
        <v>161</v>
      </c>
    </row>
    <row r="10" spans="1:6" ht="6" customHeight="1" x14ac:dyDescent="0.2">
      <c r="A10" s="35"/>
      <c r="B10" s="35"/>
      <c r="C10" s="35"/>
      <c r="D10" s="35"/>
      <c r="E10" s="35"/>
      <c r="F10" s="35"/>
    </row>
    <row r="11" spans="1:6" x14ac:dyDescent="0.2">
      <c r="A11" s="2" t="s">
        <v>109</v>
      </c>
      <c r="B11" s="2" t="s">
        <v>7</v>
      </c>
      <c r="C11" s="26" t="s">
        <v>45</v>
      </c>
      <c r="E11" s="2" t="s">
        <v>162</v>
      </c>
      <c r="F11" s="2" t="s">
        <v>62</v>
      </c>
    </row>
    <row r="12" spans="1:6" x14ac:dyDescent="0.2">
      <c r="B12" s="2" t="s">
        <v>8</v>
      </c>
      <c r="C12" s="26" t="s">
        <v>46</v>
      </c>
      <c r="E12" s="2" t="s">
        <v>162</v>
      </c>
    </row>
    <row r="13" spans="1:6" ht="12.75" customHeight="1" x14ac:dyDescent="0.2">
      <c r="B13" s="2" t="s">
        <v>47</v>
      </c>
      <c r="C13" s="2" t="s">
        <v>48</v>
      </c>
      <c r="D13" s="27"/>
      <c r="E13" s="27"/>
      <c r="F13" s="139" t="s">
        <v>64</v>
      </c>
    </row>
    <row r="14" spans="1:6" x14ac:dyDescent="0.2">
      <c r="B14" s="2" t="s">
        <v>49</v>
      </c>
      <c r="C14" s="2" t="s">
        <v>50</v>
      </c>
      <c r="D14" s="27"/>
      <c r="E14" s="27"/>
      <c r="F14" s="139"/>
    </row>
    <row r="15" spans="1:6" ht="6" customHeight="1" x14ac:dyDescent="0.2">
      <c r="A15" s="35"/>
      <c r="B15" s="35"/>
      <c r="C15" s="35"/>
      <c r="D15" s="35"/>
      <c r="E15" s="35"/>
      <c r="F15" s="35"/>
    </row>
    <row r="16" spans="1:6" x14ac:dyDescent="0.2">
      <c r="A16" s="2" t="s">
        <v>51</v>
      </c>
      <c r="B16" s="2" t="s">
        <v>9</v>
      </c>
      <c r="C16" s="28" t="s">
        <v>46</v>
      </c>
      <c r="E16" s="2" t="s">
        <v>162</v>
      </c>
      <c r="F16" s="29"/>
    </row>
    <row r="17" spans="1:6" ht="6" customHeight="1" x14ac:dyDescent="0.2">
      <c r="A17" s="35"/>
      <c r="B17" s="35"/>
      <c r="C17" s="35"/>
      <c r="D17" s="35"/>
      <c r="E17" s="35"/>
      <c r="F17" s="35"/>
    </row>
    <row r="18" spans="1:6" x14ac:dyDescent="0.2">
      <c r="A18" s="2" t="s">
        <v>52</v>
      </c>
      <c r="B18" s="2" t="s">
        <v>10</v>
      </c>
      <c r="C18" s="28" t="s">
        <v>46</v>
      </c>
      <c r="E18" s="2" t="s">
        <v>163</v>
      </c>
      <c r="F18" s="29"/>
    </row>
    <row r="19" spans="1:6" ht="6" customHeight="1" x14ac:dyDescent="0.2">
      <c r="A19" s="35"/>
      <c r="B19" s="35"/>
      <c r="C19" s="35"/>
      <c r="D19" s="35"/>
      <c r="E19" s="35"/>
      <c r="F19" s="35"/>
    </row>
    <row r="20" spans="1:6" x14ac:dyDescent="0.2">
      <c r="A20" s="2" t="s">
        <v>53</v>
      </c>
      <c r="B20" s="2" t="s">
        <v>11</v>
      </c>
      <c r="C20" s="28" t="s">
        <v>45</v>
      </c>
      <c r="E20" s="101" t="s">
        <v>164</v>
      </c>
      <c r="F20" s="2" t="s">
        <v>63</v>
      </c>
    </row>
    <row r="21" spans="1:6" x14ac:dyDescent="0.2">
      <c r="B21" s="2" t="s">
        <v>12</v>
      </c>
      <c r="C21" s="28" t="s">
        <v>54</v>
      </c>
      <c r="E21" s="101" t="s">
        <v>165</v>
      </c>
    </row>
    <row r="22" spans="1:6" x14ac:dyDescent="0.2">
      <c r="B22" s="2" t="s">
        <v>13</v>
      </c>
      <c r="C22" s="28" t="s">
        <v>46</v>
      </c>
      <c r="E22" s="101" t="s">
        <v>166</v>
      </c>
    </row>
    <row r="23" spans="1:6" ht="6" customHeight="1" x14ac:dyDescent="0.2">
      <c r="A23" s="35"/>
      <c r="B23" s="35"/>
      <c r="C23" s="35"/>
      <c r="D23" s="35"/>
      <c r="E23" s="35"/>
      <c r="F23" s="35"/>
    </row>
    <row r="24" spans="1:6" x14ac:dyDescent="0.2">
      <c r="A24" s="23" t="s">
        <v>55</v>
      </c>
      <c r="B24" s="23" t="s">
        <v>5</v>
      </c>
      <c r="C24" s="30" t="s">
        <v>56</v>
      </c>
      <c r="D24" s="23"/>
      <c r="E24" s="23"/>
      <c r="F24" s="23"/>
    </row>
    <row r="25" spans="1:6" x14ac:dyDescent="0.2">
      <c r="C25" s="31" t="s">
        <v>57</v>
      </c>
    </row>
    <row r="27" spans="1:6" x14ac:dyDescent="0.2">
      <c r="A27" s="32" t="s">
        <v>58</v>
      </c>
    </row>
    <row r="28" spans="1:6" s="32" customFormat="1" x14ac:dyDescent="0.2">
      <c r="A28" s="32" t="s">
        <v>59</v>
      </c>
      <c r="E28" s="33"/>
    </row>
    <row r="29" spans="1:6" s="32" customFormat="1" x14ac:dyDescent="0.2">
      <c r="A29" s="32" t="s">
        <v>102</v>
      </c>
      <c r="E29" s="33"/>
    </row>
    <row r="30" spans="1:6" x14ac:dyDescent="0.2">
      <c r="A30" s="32"/>
    </row>
    <row r="31" spans="1:6" ht="12.5" x14ac:dyDescent="0.25">
      <c r="A31" s="2" t="s">
        <v>171</v>
      </c>
      <c r="B31" s="21"/>
      <c r="C31" s="20"/>
    </row>
    <row r="32" spans="1:6" ht="18" customHeight="1" x14ac:dyDescent="0.2">
      <c r="A32" s="2" t="s">
        <v>158</v>
      </c>
    </row>
    <row r="33" spans="1:2" s="24" customFormat="1" ht="10.15" customHeight="1" x14ac:dyDescent="0.25">
      <c r="A33" s="2" t="s">
        <v>159</v>
      </c>
      <c r="B33" s="2"/>
    </row>
    <row r="34" spans="1:2" s="24" customFormat="1" ht="4.9000000000000004" customHeight="1" x14ac:dyDescent="0.25">
      <c r="A34" s="2"/>
      <c r="B34" s="2"/>
    </row>
    <row r="35" spans="1:2" s="24" customFormat="1" ht="12.65" customHeight="1" x14ac:dyDescent="0.25">
      <c r="A35" s="2" t="s">
        <v>160</v>
      </c>
      <c r="B35" s="2"/>
    </row>
  </sheetData>
  <mergeCells count="1">
    <mergeCell ref="F13:F14"/>
  </mergeCells>
  <phoneticPr fontId="0" type="noConversion"/>
  <hyperlinks>
    <hyperlink ref="C8" location="'A1'!A1" display="Zeitreihe ab 1919"/>
    <hyperlink ref="C11" location="'B1'!A1" display="Parteistärke"/>
    <hyperlink ref="C12" location="'B2'!A1" display="Mandate nach Geschlecht"/>
    <hyperlink ref="C16" location="C!A1" display="Mandate nach Geschlecht"/>
    <hyperlink ref="C18" location="D!A1" display="Mandate nach Geschlecht"/>
    <hyperlink ref="C20" location="'E1'!A1" display="Parteistärke"/>
    <hyperlink ref="C21" location="'E2'!A1" display="Mandate"/>
    <hyperlink ref="C22" location="'E3'!A1" display="Mandate nach Geschlecht"/>
    <hyperlink ref="C24" location="Abk!A1" display="Parteien"/>
  </hyperlinks>
  <pageMargins left="0.78740157499999996" right="0.78740157499999996" top="0.7" bottom="0.48" header="0.4921259845" footer="0.3"/>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zoomScaleNormal="100" workbookViewId="0"/>
  </sheetViews>
  <sheetFormatPr baseColWidth="10" defaultColWidth="11.44140625" defaultRowHeight="10" x14ac:dyDescent="0.2"/>
  <cols>
    <col min="1" max="1" width="11" style="122" customWidth="1"/>
    <col min="2" max="2" width="109.44140625" style="122" customWidth="1"/>
    <col min="3" max="16384" width="11.44140625" style="122"/>
  </cols>
  <sheetData>
    <row r="1" spans="1:3" ht="11.5" x14ac:dyDescent="0.25">
      <c r="A1" s="12" t="s">
        <v>154</v>
      </c>
      <c r="C1" s="37" t="s">
        <v>95</v>
      </c>
    </row>
    <row r="2" spans="1:3" s="13" customFormat="1" ht="21.65" customHeight="1" x14ac:dyDescent="0.25">
      <c r="A2" s="123" t="s">
        <v>112</v>
      </c>
      <c r="B2" s="123" t="s">
        <v>113</v>
      </c>
    </row>
    <row r="3" spans="1:3" s="13" customFormat="1" ht="23" x14ac:dyDescent="0.25">
      <c r="A3" s="124"/>
      <c r="B3" s="123" t="s">
        <v>114</v>
      </c>
    </row>
    <row r="4" spans="1:3" s="13" customFormat="1" ht="11.5" x14ac:dyDescent="0.25">
      <c r="A4" s="123" t="s">
        <v>20</v>
      </c>
      <c r="B4" s="123" t="s">
        <v>65</v>
      </c>
    </row>
    <row r="5" spans="1:3" s="13" customFormat="1" ht="11.5" x14ac:dyDescent="0.25">
      <c r="A5" s="123" t="s">
        <v>115</v>
      </c>
      <c r="B5" s="123" t="s">
        <v>66</v>
      </c>
    </row>
    <row r="6" spans="1:3" s="13" customFormat="1" ht="11.5" x14ac:dyDescent="0.25">
      <c r="A6" s="123" t="s">
        <v>116</v>
      </c>
      <c r="B6" s="123" t="s">
        <v>117</v>
      </c>
    </row>
    <row r="7" spans="1:3" s="13" customFormat="1" ht="11.5" x14ac:dyDescent="0.25">
      <c r="A7" s="124"/>
      <c r="B7" s="123" t="s">
        <v>118</v>
      </c>
    </row>
    <row r="8" spans="1:3" s="13" customFormat="1" ht="11.5" x14ac:dyDescent="0.25">
      <c r="A8" s="123" t="s">
        <v>119</v>
      </c>
      <c r="B8" s="123" t="s">
        <v>69</v>
      </c>
    </row>
    <row r="9" spans="1:3" s="13" customFormat="1" ht="11.5" x14ac:dyDescent="0.25">
      <c r="A9" s="124"/>
      <c r="B9" s="123" t="s">
        <v>120</v>
      </c>
    </row>
    <row r="10" spans="1:3" s="13" customFormat="1" ht="11.5" x14ac:dyDescent="0.25">
      <c r="A10" s="123" t="s">
        <v>121</v>
      </c>
      <c r="B10" s="123" t="s">
        <v>122</v>
      </c>
    </row>
    <row r="11" spans="1:3" s="13" customFormat="1" ht="11.5" x14ac:dyDescent="0.25">
      <c r="A11" s="123" t="s">
        <v>123</v>
      </c>
      <c r="B11" s="123" t="s">
        <v>70</v>
      </c>
    </row>
    <row r="12" spans="1:3" s="13" customFormat="1" ht="11.5" x14ac:dyDescent="0.25">
      <c r="A12" s="123" t="s">
        <v>124</v>
      </c>
      <c r="B12" s="123" t="s">
        <v>71</v>
      </c>
    </row>
    <row r="13" spans="1:3" s="13" customFormat="1" ht="11.5" x14ac:dyDescent="0.25">
      <c r="A13" s="123" t="s">
        <v>72</v>
      </c>
      <c r="B13" s="123" t="s">
        <v>73</v>
      </c>
    </row>
    <row r="14" spans="1:3" s="13" customFormat="1" ht="11.5" x14ac:dyDescent="0.25">
      <c r="A14" s="123" t="s">
        <v>108</v>
      </c>
      <c r="B14" s="123" t="s">
        <v>125</v>
      </c>
    </row>
    <row r="15" spans="1:3" s="13" customFormat="1" ht="11.5" x14ac:dyDescent="0.25">
      <c r="A15" s="124"/>
      <c r="B15" s="123" t="s">
        <v>126</v>
      </c>
    </row>
    <row r="16" spans="1:3" s="13" customFormat="1" ht="11.5" x14ac:dyDescent="0.25">
      <c r="A16" s="123" t="s">
        <v>67</v>
      </c>
      <c r="B16" s="123" t="s">
        <v>68</v>
      </c>
    </row>
    <row r="17" spans="1:2" s="13" customFormat="1" ht="11.5" x14ac:dyDescent="0.25">
      <c r="A17" s="124"/>
      <c r="B17" s="123" t="s">
        <v>127</v>
      </c>
    </row>
    <row r="18" spans="1:2" s="13" customFormat="1" ht="11.5" x14ac:dyDescent="0.25">
      <c r="A18" s="123" t="s">
        <v>128</v>
      </c>
      <c r="B18" s="123" t="s">
        <v>74</v>
      </c>
    </row>
    <row r="19" spans="1:2" s="13" customFormat="1" ht="11.5" x14ac:dyDescent="0.25">
      <c r="A19" s="123" t="s">
        <v>129</v>
      </c>
      <c r="B19" s="123" t="s">
        <v>130</v>
      </c>
    </row>
    <row r="20" spans="1:2" s="13" customFormat="1" ht="11.5" x14ac:dyDescent="0.25">
      <c r="A20" s="124"/>
      <c r="B20" s="123" t="s">
        <v>131</v>
      </c>
    </row>
    <row r="21" spans="1:2" s="13" customFormat="1" ht="11.5" x14ac:dyDescent="0.25">
      <c r="A21" s="123" t="s">
        <v>132</v>
      </c>
      <c r="B21" s="123" t="s">
        <v>17</v>
      </c>
    </row>
    <row r="22" spans="1:2" s="13" customFormat="1" ht="11.5" x14ac:dyDescent="0.25">
      <c r="A22" s="123" t="s">
        <v>133</v>
      </c>
      <c r="B22" s="123" t="s">
        <v>134</v>
      </c>
    </row>
    <row r="23" spans="1:2" s="13" customFormat="1" ht="11.5" x14ac:dyDescent="0.25">
      <c r="A23" s="123" t="s">
        <v>135</v>
      </c>
      <c r="B23" s="123" t="s">
        <v>76</v>
      </c>
    </row>
    <row r="24" spans="1:2" s="13" customFormat="1" ht="11.5" x14ac:dyDescent="0.25">
      <c r="A24" s="123" t="s">
        <v>136</v>
      </c>
      <c r="B24" s="123" t="s">
        <v>137</v>
      </c>
    </row>
    <row r="25" spans="1:2" s="13" customFormat="1" ht="11.5" x14ac:dyDescent="0.25">
      <c r="A25" s="123" t="s">
        <v>138</v>
      </c>
      <c r="B25" s="123" t="s">
        <v>75</v>
      </c>
    </row>
    <row r="26" spans="1:2" s="13" customFormat="1" ht="11.5" x14ac:dyDescent="0.25">
      <c r="A26" s="123" t="s">
        <v>77</v>
      </c>
      <c r="B26" s="123" t="s">
        <v>139</v>
      </c>
    </row>
    <row r="27" spans="1:2" s="13" customFormat="1" ht="11.5" x14ac:dyDescent="0.25">
      <c r="A27" s="123" t="s">
        <v>140</v>
      </c>
      <c r="B27" s="123" t="s">
        <v>141</v>
      </c>
    </row>
    <row r="28" spans="1:2" s="13" customFormat="1" ht="11.5" x14ac:dyDescent="0.25">
      <c r="A28" s="124"/>
      <c r="B28" s="123" t="s">
        <v>142</v>
      </c>
    </row>
    <row r="29" spans="1:2" s="13" customFormat="1" ht="11.5" x14ac:dyDescent="0.25">
      <c r="A29" s="123" t="s">
        <v>143</v>
      </c>
      <c r="B29" s="123" t="s">
        <v>78</v>
      </c>
    </row>
    <row r="30" spans="1:2" s="13" customFormat="1" ht="11.5" x14ac:dyDescent="0.25">
      <c r="A30" s="123" t="s">
        <v>144</v>
      </c>
      <c r="B30" s="123" t="s">
        <v>145</v>
      </c>
    </row>
    <row r="31" spans="1:2" s="13" customFormat="1" ht="11.5" x14ac:dyDescent="0.25">
      <c r="A31" s="123" t="s">
        <v>146</v>
      </c>
      <c r="B31" s="123" t="s">
        <v>18</v>
      </c>
    </row>
    <row r="32" spans="1:2" s="13" customFormat="1" ht="11.5" x14ac:dyDescent="0.25">
      <c r="A32" s="123" t="s">
        <v>147</v>
      </c>
      <c r="B32" s="123" t="s">
        <v>148</v>
      </c>
    </row>
    <row r="33" spans="1:3" s="13" customFormat="1" ht="11.5" x14ac:dyDescent="0.25">
      <c r="A33" s="123" t="s">
        <v>79</v>
      </c>
      <c r="B33" s="123" t="s">
        <v>149</v>
      </c>
    </row>
    <row r="34" spans="1:3" s="13" customFormat="1" ht="11.5" x14ac:dyDescent="0.25">
      <c r="A34" s="123" t="s">
        <v>150</v>
      </c>
      <c r="B34" s="123" t="s">
        <v>80</v>
      </c>
    </row>
    <row r="35" spans="1:3" s="13" customFormat="1" ht="11.5" x14ac:dyDescent="0.25">
      <c r="A35" s="125"/>
      <c r="B35" s="124"/>
    </row>
    <row r="36" spans="1:3" s="13" customFormat="1" ht="11.5" customHeight="1" x14ac:dyDescent="0.25">
      <c r="A36" s="18" t="s">
        <v>81</v>
      </c>
      <c r="B36" s="19"/>
      <c r="C36" s="17"/>
    </row>
    <row r="37" spans="1:3" s="13" customFormat="1" ht="11.5" x14ac:dyDescent="0.25">
      <c r="A37" s="123" t="s">
        <v>151</v>
      </c>
      <c r="B37" s="123" t="s">
        <v>152</v>
      </c>
      <c r="C37" s="17"/>
    </row>
    <row r="38" spans="1:3" s="13" customFormat="1" ht="23" x14ac:dyDescent="0.25">
      <c r="A38" s="123"/>
      <c r="B38" s="123" t="s">
        <v>153</v>
      </c>
    </row>
    <row r="39" spans="1:3" s="13" customFormat="1" ht="11.5" x14ac:dyDescent="0.25">
      <c r="A39" s="123" t="s">
        <v>82</v>
      </c>
      <c r="B39" s="123" t="s">
        <v>83</v>
      </c>
    </row>
    <row r="40" spans="1:3" s="13" customFormat="1" ht="11.5" x14ac:dyDescent="0.25">
      <c r="A40" s="123" t="s">
        <v>14</v>
      </c>
      <c r="B40" s="123" t="s">
        <v>84</v>
      </c>
    </row>
    <row r="41" spans="1:3" s="13" customFormat="1" ht="11.5" x14ac:dyDescent="0.25">
      <c r="A41" s="123" t="s">
        <v>15</v>
      </c>
      <c r="B41" s="123" t="s">
        <v>85</v>
      </c>
    </row>
    <row r="42" spans="1:3" s="13" customFormat="1" ht="11.5" x14ac:dyDescent="0.25">
      <c r="A42" s="123" t="s">
        <v>16</v>
      </c>
      <c r="B42" s="123" t="s">
        <v>86</v>
      </c>
    </row>
  </sheetData>
  <phoneticPr fontId="0" type="noConversion"/>
  <hyperlinks>
    <hyperlink ref="C1" location="Survol!A1" display="retour au survol"/>
  </hyperlinks>
  <pageMargins left="0.17" right="0.17" top="0.984251969" bottom="0.984251969" header="0.4921259845" footer="0.4921259845"/>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showGridLines="0" zoomScaleNormal="100" workbookViewId="0"/>
  </sheetViews>
  <sheetFormatPr baseColWidth="10" defaultColWidth="12" defaultRowHeight="10" x14ac:dyDescent="0.2"/>
  <cols>
    <col min="1" max="1" width="11.77734375" style="2" customWidth="1"/>
    <col min="2" max="28" width="5.44140625" style="2" customWidth="1"/>
    <col min="29" max="16384" width="12" style="2"/>
  </cols>
  <sheetData>
    <row r="1" spans="1:28" s="10" customFormat="1" ht="11.5" x14ac:dyDescent="0.25">
      <c r="A1" s="1" t="str">
        <f>"Canton d'"&amp;Survol!$C5</f>
        <v>Canton d'Uri</v>
      </c>
      <c r="B1" s="1"/>
      <c r="C1" s="1"/>
      <c r="D1" s="1"/>
      <c r="L1" s="36"/>
      <c r="M1" s="36"/>
      <c r="N1" s="36"/>
      <c r="O1" s="36"/>
      <c r="P1" s="36"/>
      <c r="Q1" s="1"/>
      <c r="R1" s="1"/>
      <c r="AA1" s="22"/>
      <c r="AB1" s="22" t="s">
        <v>95</v>
      </c>
    </row>
    <row r="2" spans="1:28" s="40" customFormat="1" ht="14.15" customHeight="1" x14ac:dyDescent="0.2">
      <c r="A2" s="57" t="s">
        <v>87</v>
      </c>
      <c r="B2" s="38"/>
      <c r="C2" s="39"/>
      <c r="D2" s="39"/>
      <c r="E2" s="39"/>
      <c r="F2" s="39"/>
      <c r="G2" s="39"/>
      <c r="H2" s="39"/>
      <c r="I2" s="39"/>
      <c r="J2" s="39"/>
      <c r="K2" s="39"/>
      <c r="L2" s="39"/>
      <c r="M2" s="39"/>
      <c r="N2" s="39"/>
      <c r="O2" s="39"/>
      <c r="P2" s="39"/>
      <c r="Q2" s="39"/>
      <c r="R2" s="39"/>
      <c r="S2" s="39"/>
      <c r="T2" s="39"/>
      <c r="U2" s="39"/>
      <c r="V2" s="39"/>
      <c r="W2" s="39"/>
      <c r="X2" s="39"/>
      <c r="Y2" s="39"/>
      <c r="Z2" s="39"/>
    </row>
    <row r="3" spans="1:28" s="44" customFormat="1" ht="18" customHeight="1" x14ac:dyDescent="0.2">
      <c r="A3" s="41" t="s">
        <v>111</v>
      </c>
      <c r="B3" s="42">
        <v>1919</v>
      </c>
      <c r="C3" s="42">
        <v>1922</v>
      </c>
      <c r="D3" s="42">
        <v>1925</v>
      </c>
      <c r="E3" s="42">
        <v>1928</v>
      </c>
      <c r="F3" s="42">
        <v>1931</v>
      </c>
      <c r="G3" s="42">
        <v>1935</v>
      </c>
      <c r="H3" s="42">
        <v>1939</v>
      </c>
      <c r="I3" s="42">
        <v>1943</v>
      </c>
      <c r="J3" s="42">
        <v>1947</v>
      </c>
      <c r="K3" s="43">
        <v>1951</v>
      </c>
      <c r="L3" s="43">
        <v>1955</v>
      </c>
      <c r="M3" s="43">
        <v>1959</v>
      </c>
      <c r="N3" s="43">
        <v>1963</v>
      </c>
      <c r="O3" s="43">
        <v>1967</v>
      </c>
      <c r="P3" s="42">
        <v>1971</v>
      </c>
      <c r="Q3" s="42">
        <v>1975</v>
      </c>
      <c r="R3" s="42">
        <v>1979</v>
      </c>
      <c r="S3" s="42">
        <v>1983</v>
      </c>
      <c r="T3" s="42">
        <v>1987</v>
      </c>
      <c r="U3" s="42">
        <v>1991</v>
      </c>
      <c r="V3" s="42">
        <v>1995</v>
      </c>
      <c r="W3" s="42">
        <v>1999</v>
      </c>
      <c r="X3" s="42">
        <v>2003</v>
      </c>
      <c r="Y3" s="43">
        <v>2007</v>
      </c>
      <c r="Z3" s="43">
        <v>2011</v>
      </c>
      <c r="AA3" s="43">
        <v>2015</v>
      </c>
      <c r="AB3" s="43">
        <v>2019</v>
      </c>
    </row>
    <row r="4" spans="1:28" s="10" customFormat="1" ht="13.15" customHeight="1" x14ac:dyDescent="0.25">
      <c r="A4" s="45" t="s">
        <v>107</v>
      </c>
      <c r="B4" s="46">
        <v>96.516808424463335</v>
      </c>
      <c r="C4" s="46">
        <v>84.635248547449976</v>
      </c>
      <c r="D4" s="46">
        <v>90.481226864093074</v>
      </c>
      <c r="E4" s="46">
        <v>90.982776089159074</v>
      </c>
      <c r="F4" s="46">
        <v>89.524267179240752</v>
      </c>
      <c r="G4" s="46">
        <v>94.027517198248916</v>
      </c>
      <c r="H4" s="46">
        <v>98.82487818859272</v>
      </c>
      <c r="I4" s="46">
        <v>98.950930626057527</v>
      </c>
      <c r="J4" s="46">
        <v>75.658419792497995</v>
      </c>
      <c r="K4" s="46">
        <v>97.945057322085233</v>
      </c>
      <c r="L4" s="46">
        <v>96.711229946524071</v>
      </c>
      <c r="M4" s="46">
        <v>94.706208425720618</v>
      </c>
      <c r="N4" s="46">
        <v>93.006838738142505</v>
      </c>
      <c r="O4" s="46">
        <v>95.181580821267502</v>
      </c>
      <c r="P4" s="46">
        <v>95.159709974524787</v>
      </c>
      <c r="Q4" s="46">
        <v>76.023323615160351</v>
      </c>
      <c r="R4" s="46">
        <v>38.986456968108342</v>
      </c>
      <c r="S4" s="46">
        <v>84.68325392623963</v>
      </c>
      <c r="T4" s="46">
        <v>85.495513070620362</v>
      </c>
      <c r="U4" s="46">
        <v>93.151545614475992</v>
      </c>
      <c r="V4" s="46">
        <v>86.020280277999319</v>
      </c>
      <c r="W4" s="46">
        <v>81.664641555285542</v>
      </c>
      <c r="X4" s="46">
        <v>36.635859519408505</v>
      </c>
      <c r="Y4" s="46">
        <v>87.259059367771783</v>
      </c>
      <c r="Z4" s="46">
        <v>74.268041237113408</v>
      </c>
      <c r="AA4" s="46"/>
      <c r="AB4" s="46"/>
    </row>
    <row r="5" spans="1:28" s="10" customFormat="1" ht="13.15" customHeight="1" x14ac:dyDescent="0.25">
      <c r="A5" s="45" t="s">
        <v>20</v>
      </c>
      <c r="B5" s="46"/>
      <c r="C5" s="46"/>
      <c r="D5" s="46"/>
      <c r="E5" s="46"/>
      <c r="F5" s="46"/>
      <c r="G5" s="46"/>
      <c r="H5" s="46"/>
      <c r="I5" s="46"/>
      <c r="J5" s="46"/>
      <c r="K5" s="46"/>
      <c r="L5" s="46"/>
      <c r="M5" s="46"/>
      <c r="N5" s="46"/>
      <c r="O5" s="46"/>
      <c r="P5" s="46"/>
      <c r="Q5" s="46">
        <v>18.612244897959183</v>
      </c>
      <c r="R5" s="46"/>
      <c r="S5" s="46"/>
      <c r="T5" s="46"/>
      <c r="U5" s="46"/>
      <c r="V5" s="46"/>
      <c r="W5" s="46"/>
      <c r="X5" s="46"/>
      <c r="Y5" s="46"/>
      <c r="Z5" s="46"/>
      <c r="AA5" s="46">
        <v>26.846884028064402</v>
      </c>
      <c r="AB5" s="46">
        <v>39.205020920999999</v>
      </c>
    </row>
    <row r="6" spans="1:28" s="10" customFormat="1" ht="13.15" customHeight="1" x14ac:dyDescent="0.25">
      <c r="A6" s="45" t="s">
        <v>21</v>
      </c>
      <c r="B6" s="46"/>
      <c r="C6" s="46"/>
      <c r="D6" s="46"/>
      <c r="E6" s="46"/>
      <c r="F6" s="46"/>
      <c r="G6" s="46"/>
      <c r="H6" s="46"/>
      <c r="I6" s="46"/>
      <c r="J6" s="46">
        <v>23.064644852354348</v>
      </c>
      <c r="K6" s="46"/>
      <c r="L6" s="46"/>
      <c r="M6" s="46"/>
      <c r="N6" s="46"/>
      <c r="O6" s="46"/>
      <c r="P6" s="46"/>
      <c r="Q6" s="46"/>
      <c r="R6" s="46">
        <v>23.023154215814767</v>
      </c>
      <c r="S6" s="46"/>
      <c r="T6" s="46"/>
      <c r="U6" s="46"/>
      <c r="V6" s="46"/>
      <c r="W6" s="46"/>
      <c r="X6" s="46"/>
      <c r="Y6" s="46"/>
      <c r="Z6" s="46">
        <v>21.468041237113404</v>
      </c>
      <c r="AA6" s="46"/>
      <c r="AB6" s="46">
        <v>22.251046025000001</v>
      </c>
    </row>
    <row r="7" spans="1:28" s="10" customFormat="1" ht="13.15" customHeight="1" x14ac:dyDescent="0.25">
      <c r="A7" s="45" t="s">
        <v>22</v>
      </c>
      <c r="B7" s="46"/>
      <c r="C7" s="46"/>
      <c r="D7" s="46"/>
      <c r="E7" s="46"/>
      <c r="F7" s="46"/>
      <c r="G7" s="46"/>
      <c r="H7" s="46"/>
      <c r="I7" s="46"/>
      <c r="J7" s="46"/>
      <c r="K7" s="46"/>
      <c r="L7" s="46"/>
      <c r="M7" s="46"/>
      <c r="N7" s="46"/>
      <c r="O7" s="46"/>
      <c r="P7" s="46"/>
      <c r="Q7" s="46"/>
      <c r="R7" s="46"/>
      <c r="S7" s="46"/>
      <c r="T7" s="46"/>
      <c r="U7" s="46"/>
      <c r="V7" s="46"/>
      <c r="W7" s="46"/>
      <c r="X7" s="46">
        <v>31.275415896487985</v>
      </c>
      <c r="Y7" s="46"/>
      <c r="Z7" s="46"/>
      <c r="AA7" s="46">
        <v>44.084468289998597</v>
      </c>
      <c r="AB7" s="46">
        <v>36.326359832999998</v>
      </c>
    </row>
    <row r="8" spans="1:28" s="10" customFormat="1" ht="13.15" customHeight="1" x14ac:dyDescent="0.25">
      <c r="A8" s="45" t="s">
        <v>24</v>
      </c>
      <c r="B8" s="46"/>
      <c r="C8" s="46"/>
      <c r="D8" s="46"/>
      <c r="E8" s="46"/>
      <c r="F8" s="46"/>
      <c r="G8" s="46"/>
      <c r="H8" s="46"/>
      <c r="I8" s="46"/>
      <c r="J8" s="46"/>
      <c r="K8" s="46"/>
      <c r="L8" s="46"/>
      <c r="M8" s="46"/>
      <c r="N8" s="46"/>
      <c r="O8" s="46"/>
      <c r="P8" s="46"/>
      <c r="Q8" s="46"/>
      <c r="R8" s="46"/>
      <c r="S8" s="46"/>
      <c r="T8" s="46"/>
      <c r="U8" s="46"/>
      <c r="V8" s="46"/>
      <c r="W8" s="46"/>
      <c r="X8" s="46">
        <v>30.609981515711642</v>
      </c>
      <c r="Y8" s="46"/>
      <c r="Z8" s="46"/>
      <c r="AA8" s="46">
        <v>26.282844958041</v>
      </c>
      <c r="AB8" s="46"/>
    </row>
    <row r="9" spans="1:28" s="10" customFormat="1" ht="13.15" customHeight="1" x14ac:dyDescent="0.25">
      <c r="A9" s="45" t="s">
        <v>26</v>
      </c>
      <c r="B9" s="46"/>
      <c r="C9" s="46"/>
      <c r="D9" s="46"/>
      <c r="E9" s="46"/>
      <c r="F9" s="46"/>
      <c r="G9" s="46"/>
      <c r="H9" s="46"/>
      <c r="I9" s="46"/>
      <c r="J9" s="46"/>
      <c r="K9" s="46"/>
      <c r="L9" s="46"/>
      <c r="M9" s="46"/>
      <c r="N9" s="46"/>
      <c r="O9" s="46"/>
      <c r="P9" s="46"/>
      <c r="Q9" s="46"/>
      <c r="R9" s="46"/>
      <c r="S9" s="46"/>
      <c r="T9" s="46">
        <v>1.7069840031213419</v>
      </c>
      <c r="U9" s="46"/>
      <c r="V9" s="46"/>
      <c r="W9" s="46"/>
      <c r="X9" s="46"/>
      <c r="Y9" s="46"/>
      <c r="Z9" s="46"/>
      <c r="AA9" s="46"/>
      <c r="AB9" s="46"/>
    </row>
    <row r="10" spans="1:28" s="10" customFormat="1" ht="13.15" customHeight="1" x14ac:dyDescent="0.25">
      <c r="A10" s="45" t="s">
        <v>25</v>
      </c>
      <c r="B10" s="46">
        <v>3.4831915755366545</v>
      </c>
      <c r="C10" s="46">
        <v>15.364751452550033</v>
      </c>
      <c r="D10" s="46">
        <v>9.5187731359069279</v>
      </c>
      <c r="E10" s="46">
        <v>9.0172239108409329</v>
      </c>
      <c r="F10" s="46">
        <v>10.475732820759251</v>
      </c>
      <c r="G10" s="46">
        <v>5.9724828017510943</v>
      </c>
      <c r="H10" s="46">
        <v>1.1751218114072801</v>
      </c>
      <c r="I10" s="46">
        <v>1.0490693739424704</v>
      </c>
      <c r="J10" s="46">
        <v>1.2769353551476457</v>
      </c>
      <c r="K10" s="46">
        <v>2.0549426779147737</v>
      </c>
      <c r="L10" s="46">
        <v>3.2887700534759361</v>
      </c>
      <c r="M10" s="46">
        <v>5.2937915742793793</v>
      </c>
      <c r="N10" s="46">
        <v>6.9931612618574892</v>
      </c>
      <c r="O10" s="46">
        <v>4.818419178732495</v>
      </c>
      <c r="P10" s="46">
        <v>4.8402900254752108</v>
      </c>
      <c r="Q10" s="46">
        <v>5.3644314868804663</v>
      </c>
      <c r="R10" s="46">
        <v>37.990388816076887</v>
      </c>
      <c r="S10" s="46">
        <v>15.316746073760367</v>
      </c>
      <c r="T10" s="46">
        <v>12.797502926258291</v>
      </c>
      <c r="U10" s="46">
        <v>6.8484543855240014</v>
      </c>
      <c r="V10" s="46">
        <v>13.979719722000684</v>
      </c>
      <c r="W10" s="46">
        <v>18.335358444714458</v>
      </c>
      <c r="X10" s="46">
        <v>1.478743068391867</v>
      </c>
      <c r="Y10" s="46">
        <v>12.740940632228217</v>
      </c>
      <c r="Z10" s="46">
        <v>4.2639175257731958</v>
      </c>
      <c r="AA10" s="46">
        <v>2.7858027238959999</v>
      </c>
      <c r="AB10" s="46">
        <v>2.2175732217999999</v>
      </c>
    </row>
    <row r="11" spans="1:28" s="10" customFormat="1" ht="13.15" customHeight="1" x14ac:dyDescent="0.25">
      <c r="A11" s="47" t="s">
        <v>0</v>
      </c>
      <c r="B11" s="48">
        <f t="shared" ref="B11:AB11" si="0">SUM(B4:B10)</f>
        <v>99.999999999999986</v>
      </c>
      <c r="C11" s="48">
        <f t="shared" si="0"/>
        <v>100.00000000000001</v>
      </c>
      <c r="D11" s="48">
        <f t="shared" si="0"/>
        <v>100</v>
      </c>
      <c r="E11" s="48">
        <f t="shared" si="0"/>
        <v>100</v>
      </c>
      <c r="F11" s="48">
        <f t="shared" si="0"/>
        <v>100</v>
      </c>
      <c r="G11" s="48">
        <f t="shared" si="0"/>
        <v>100.00000000000001</v>
      </c>
      <c r="H11" s="48">
        <f t="shared" si="0"/>
        <v>100</v>
      </c>
      <c r="I11" s="48">
        <f t="shared" si="0"/>
        <v>100</v>
      </c>
      <c r="J11" s="48">
        <f t="shared" si="0"/>
        <v>99.999999999999986</v>
      </c>
      <c r="K11" s="48">
        <f t="shared" si="0"/>
        <v>100</v>
      </c>
      <c r="L11" s="48">
        <f t="shared" si="0"/>
        <v>100</v>
      </c>
      <c r="M11" s="48">
        <f t="shared" si="0"/>
        <v>100</v>
      </c>
      <c r="N11" s="48">
        <f t="shared" si="0"/>
        <v>100</v>
      </c>
      <c r="O11" s="48">
        <f t="shared" si="0"/>
        <v>100</v>
      </c>
      <c r="P11" s="48">
        <f t="shared" si="0"/>
        <v>100</v>
      </c>
      <c r="Q11" s="48">
        <f t="shared" si="0"/>
        <v>100</v>
      </c>
      <c r="R11" s="48">
        <f t="shared" si="0"/>
        <v>100</v>
      </c>
      <c r="S11" s="48">
        <f t="shared" si="0"/>
        <v>100</v>
      </c>
      <c r="T11" s="48">
        <f t="shared" si="0"/>
        <v>100</v>
      </c>
      <c r="U11" s="48">
        <f t="shared" si="0"/>
        <v>100</v>
      </c>
      <c r="V11" s="48">
        <f t="shared" si="0"/>
        <v>100</v>
      </c>
      <c r="W11" s="48">
        <f t="shared" si="0"/>
        <v>100</v>
      </c>
      <c r="X11" s="48">
        <f t="shared" si="0"/>
        <v>99.999999999999986</v>
      </c>
      <c r="Y11" s="48">
        <f t="shared" si="0"/>
        <v>100</v>
      </c>
      <c r="Z11" s="48">
        <f t="shared" si="0"/>
        <v>100</v>
      </c>
      <c r="AA11" s="48">
        <f t="shared" si="0"/>
        <v>100</v>
      </c>
      <c r="AB11" s="48">
        <f t="shared" si="0"/>
        <v>100.00000000079999</v>
      </c>
    </row>
    <row r="12" spans="1:28" ht="13.15" customHeight="1" x14ac:dyDescent="0.2">
      <c r="A12" s="49" t="s">
        <v>27</v>
      </c>
      <c r="B12" s="50">
        <v>47.605049282379383</v>
      </c>
      <c r="C12" s="50">
        <v>30.702683615819211</v>
      </c>
      <c r="D12" s="50">
        <v>37.469200985568463</v>
      </c>
      <c r="E12" s="50">
        <v>46.38340920586748</v>
      </c>
      <c r="F12" s="50">
        <v>44.531382888246299</v>
      </c>
      <c r="G12" s="50">
        <v>61.578947368421055</v>
      </c>
      <c r="H12" s="50">
        <v>58.618713282705258</v>
      </c>
      <c r="I12" s="50">
        <v>45.260314341846758</v>
      </c>
      <c r="J12" s="50">
        <v>66.272043408558389</v>
      </c>
      <c r="K12" s="50">
        <v>64.99272197962155</v>
      </c>
      <c r="L12" s="50">
        <v>55.603140613847259</v>
      </c>
      <c r="M12" s="50">
        <v>52.172915950005738</v>
      </c>
      <c r="N12" s="50">
        <v>63.660894985383408</v>
      </c>
      <c r="O12" s="50">
        <v>55.380634030623241</v>
      </c>
      <c r="P12" s="50">
        <v>56.052604854270335</v>
      </c>
      <c r="Q12" s="50">
        <v>47.261398763523957</v>
      </c>
      <c r="R12" s="50">
        <v>56.206784537565547</v>
      </c>
      <c r="S12" s="50">
        <v>30.048364911035183</v>
      </c>
      <c r="T12" s="50">
        <v>46.236559139784944</v>
      </c>
      <c r="U12" s="50">
        <v>34.637831787655898</v>
      </c>
      <c r="V12" s="50">
        <v>39.718687206965839</v>
      </c>
      <c r="W12" s="50">
        <v>36.265765588778436</v>
      </c>
      <c r="X12" s="50">
        <v>44.393476044852193</v>
      </c>
      <c r="Y12" s="50">
        <v>24.136589919103919</v>
      </c>
      <c r="Z12" s="50">
        <v>49.793182688625052</v>
      </c>
      <c r="AA12" s="50">
        <v>57.132581206935718</v>
      </c>
      <c r="AB12" s="50">
        <v>45.860871510000003</v>
      </c>
    </row>
    <row r="14" spans="1:28" s="40" customFormat="1" ht="14.15" customHeight="1" x14ac:dyDescent="0.25">
      <c r="A14" s="11" t="s">
        <v>88</v>
      </c>
      <c r="B14" s="38"/>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row>
    <row r="15" spans="1:28" s="44" customFormat="1" ht="18" customHeight="1" x14ac:dyDescent="0.2">
      <c r="A15" s="41" t="s">
        <v>111</v>
      </c>
      <c r="B15" s="42">
        <v>1919</v>
      </c>
      <c r="C15" s="42">
        <v>1922</v>
      </c>
      <c r="D15" s="42">
        <v>1925</v>
      </c>
      <c r="E15" s="42">
        <v>1928</v>
      </c>
      <c r="F15" s="42">
        <v>1931</v>
      </c>
      <c r="G15" s="42">
        <v>1935</v>
      </c>
      <c r="H15" s="42">
        <v>1939</v>
      </c>
      <c r="I15" s="42">
        <v>1943</v>
      </c>
      <c r="J15" s="42">
        <v>1947</v>
      </c>
      <c r="K15" s="43">
        <v>1951</v>
      </c>
      <c r="L15" s="43">
        <v>1955</v>
      </c>
      <c r="M15" s="43">
        <v>1959</v>
      </c>
      <c r="N15" s="43">
        <v>1963</v>
      </c>
      <c r="O15" s="43">
        <v>1967</v>
      </c>
      <c r="P15" s="42">
        <v>1971</v>
      </c>
      <c r="Q15" s="42">
        <v>1975</v>
      </c>
      <c r="R15" s="42">
        <v>1979</v>
      </c>
      <c r="S15" s="42">
        <v>1983</v>
      </c>
      <c r="T15" s="42">
        <v>1987</v>
      </c>
      <c r="U15" s="42">
        <v>1991</v>
      </c>
      <c r="V15" s="42">
        <v>1995</v>
      </c>
      <c r="W15" s="42">
        <v>1999</v>
      </c>
      <c r="X15" s="42">
        <v>2003</v>
      </c>
      <c r="Y15" s="43">
        <v>2007</v>
      </c>
      <c r="Z15" s="43">
        <v>2011</v>
      </c>
      <c r="AA15" s="43">
        <v>2015</v>
      </c>
      <c r="AB15" s="43">
        <v>2019</v>
      </c>
    </row>
    <row r="16" spans="1:28" s="10" customFormat="1" ht="13.15" customHeight="1" x14ac:dyDescent="0.25">
      <c r="A16" s="45" t="s">
        <v>107</v>
      </c>
      <c r="B16" s="51">
        <v>1</v>
      </c>
      <c r="C16" s="51">
        <v>1</v>
      </c>
      <c r="D16" s="51">
        <v>1</v>
      </c>
      <c r="E16" s="51">
        <v>1</v>
      </c>
      <c r="F16" s="51">
        <v>1</v>
      </c>
      <c r="G16" s="51">
        <v>1</v>
      </c>
      <c r="H16" s="51">
        <v>1</v>
      </c>
      <c r="I16" s="51">
        <v>1</v>
      </c>
      <c r="J16" s="51">
        <v>1</v>
      </c>
      <c r="K16" s="51">
        <v>1</v>
      </c>
      <c r="L16" s="51">
        <v>1</v>
      </c>
      <c r="M16" s="51">
        <v>1</v>
      </c>
      <c r="N16" s="51">
        <v>1</v>
      </c>
      <c r="O16" s="51">
        <v>1</v>
      </c>
      <c r="P16" s="51">
        <v>1</v>
      </c>
      <c r="Q16" s="51">
        <v>1</v>
      </c>
      <c r="R16" s="51">
        <v>1</v>
      </c>
      <c r="S16" s="51">
        <v>1</v>
      </c>
      <c r="T16" s="51">
        <v>1</v>
      </c>
      <c r="U16" s="51">
        <v>1</v>
      </c>
      <c r="V16" s="51">
        <v>1</v>
      </c>
      <c r="W16" s="51">
        <v>1</v>
      </c>
      <c r="X16" s="51">
        <v>1</v>
      </c>
      <c r="Y16" s="51">
        <v>1</v>
      </c>
      <c r="Z16" s="51">
        <v>1</v>
      </c>
    </row>
    <row r="17" spans="1:28" s="10" customFormat="1" ht="13.15" customHeight="1" x14ac:dyDescent="0.25">
      <c r="A17" s="52" t="s">
        <v>22</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v>1</v>
      </c>
      <c r="AB17" s="53"/>
    </row>
    <row r="18" spans="1:28" ht="13.15" customHeight="1" x14ac:dyDescent="0.2">
      <c r="A18" s="2" t="s">
        <v>20</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B18" s="53">
        <v>1</v>
      </c>
    </row>
    <row r="19" spans="1:28" ht="13.15" customHeight="1" x14ac:dyDescent="0.2">
      <c r="A19" s="54" t="s">
        <v>0</v>
      </c>
      <c r="B19" s="55">
        <v>1</v>
      </c>
      <c r="C19" s="55">
        <v>1</v>
      </c>
      <c r="D19" s="55">
        <v>1</v>
      </c>
      <c r="E19" s="55">
        <v>1</v>
      </c>
      <c r="F19" s="55">
        <v>1</v>
      </c>
      <c r="G19" s="55">
        <v>1</v>
      </c>
      <c r="H19" s="55">
        <v>1</v>
      </c>
      <c r="I19" s="55">
        <v>1</v>
      </c>
      <c r="J19" s="55">
        <v>1</v>
      </c>
      <c r="K19" s="55">
        <v>1</v>
      </c>
      <c r="L19" s="55">
        <v>1</v>
      </c>
      <c r="M19" s="55">
        <v>1</v>
      </c>
      <c r="N19" s="55">
        <v>1</v>
      </c>
      <c r="O19" s="55">
        <v>1</v>
      </c>
      <c r="P19" s="55">
        <v>1</v>
      </c>
      <c r="Q19" s="55">
        <v>1</v>
      </c>
      <c r="R19" s="55">
        <v>1</v>
      </c>
      <c r="S19" s="55">
        <v>1</v>
      </c>
      <c r="T19" s="55">
        <v>1</v>
      </c>
      <c r="U19" s="55">
        <v>1</v>
      </c>
      <c r="V19" s="55">
        <v>1</v>
      </c>
      <c r="W19" s="55">
        <v>1</v>
      </c>
      <c r="X19" s="55">
        <v>1</v>
      </c>
      <c r="Y19" s="55">
        <v>1</v>
      </c>
      <c r="Z19" s="55">
        <v>1</v>
      </c>
      <c r="AA19" s="55"/>
      <c r="AB19" s="55">
        <v>1</v>
      </c>
    </row>
    <row r="20" spans="1:28" ht="20.5" customHeight="1" x14ac:dyDescent="0.2">
      <c r="A20" s="2" t="s">
        <v>158</v>
      </c>
    </row>
    <row r="21" spans="1:28" ht="11.25" customHeight="1" x14ac:dyDescent="0.2">
      <c r="A21" s="2" t="s">
        <v>159</v>
      </c>
    </row>
    <row r="22" spans="1:28" s="24" customFormat="1" ht="4.9000000000000004" customHeight="1" x14ac:dyDescent="0.25">
      <c r="A22" s="2"/>
    </row>
    <row r="23" spans="1:28" s="24" customFormat="1" ht="12.65" customHeight="1" x14ac:dyDescent="0.25">
      <c r="A23" s="2" t="s">
        <v>160</v>
      </c>
    </row>
  </sheetData>
  <phoneticPr fontId="0" type="noConversion"/>
  <hyperlinks>
    <hyperlink ref="AB1" location="Survol!A1" display="retour au survol"/>
  </hyperlinks>
  <pageMargins left="0.56999999999999995" right="0.78740157499999996" top="0.39" bottom="0.3" header="0.24" footer="0.16"/>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zoomScaleNormal="100" workbookViewId="0"/>
  </sheetViews>
  <sheetFormatPr baseColWidth="10" defaultColWidth="12" defaultRowHeight="10" customHeight="1" x14ac:dyDescent="0.25"/>
  <cols>
    <col min="1" max="1" width="8.109375" style="86" customWidth="1"/>
    <col min="2" max="2" width="8.109375" style="83" customWidth="1"/>
    <col min="3" max="3" width="1" style="83" customWidth="1"/>
    <col min="4" max="16" width="9.77734375" style="83" customWidth="1"/>
    <col min="17" max="16384" width="12" style="83"/>
  </cols>
  <sheetData>
    <row r="1" spans="1:16" s="19" customFormat="1" ht="11.5" x14ac:dyDescent="0.25">
      <c r="A1" s="89" t="str">
        <f>"Canton d'"&amp;Survol!$C5</f>
        <v>Canton d'Uri</v>
      </c>
      <c r="B1" s="18"/>
      <c r="C1" s="18"/>
      <c r="D1" s="18"/>
      <c r="E1" s="18"/>
      <c r="N1" s="22"/>
      <c r="P1" s="22" t="s">
        <v>95</v>
      </c>
    </row>
    <row r="2" spans="1:16" s="19" customFormat="1" ht="14.15" customHeight="1" x14ac:dyDescent="0.25">
      <c r="A2" s="57" t="s">
        <v>29</v>
      </c>
      <c r="B2" s="15"/>
      <c r="C2" s="15"/>
      <c r="D2" s="16"/>
      <c r="E2" s="16"/>
      <c r="F2" s="16"/>
      <c r="G2" s="16"/>
      <c r="H2" s="16"/>
      <c r="I2" s="16"/>
      <c r="J2" s="16"/>
      <c r="K2" s="16"/>
      <c r="L2" s="16"/>
      <c r="M2" s="16"/>
    </row>
    <row r="3" spans="1:16" s="19" customFormat="1" ht="18" customHeight="1" x14ac:dyDescent="0.25">
      <c r="A3" s="58" t="s">
        <v>110</v>
      </c>
      <c r="B3" s="59"/>
      <c r="C3" s="60"/>
      <c r="D3" s="61">
        <v>1971</v>
      </c>
      <c r="E3" s="61">
        <v>1975</v>
      </c>
      <c r="F3" s="61">
        <v>1979</v>
      </c>
      <c r="G3" s="61">
        <v>1983</v>
      </c>
      <c r="H3" s="61">
        <v>1987</v>
      </c>
      <c r="I3" s="61">
        <v>1991</v>
      </c>
      <c r="J3" s="61">
        <v>1995</v>
      </c>
      <c r="K3" s="61">
        <v>1999</v>
      </c>
      <c r="L3" s="61">
        <v>2003</v>
      </c>
      <c r="M3" s="62">
        <v>2007</v>
      </c>
      <c r="N3" s="62">
        <v>2011</v>
      </c>
      <c r="O3" s="126">
        <v>2015</v>
      </c>
      <c r="P3" s="126">
        <v>2019</v>
      </c>
    </row>
    <row r="4" spans="1:16" s="19" customFormat="1" ht="13.9" customHeight="1" x14ac:dyDescent="0.25">
      <c r="A4" s="63" t="s">
        <v>107</v>
      </c>
      <c r="B4" s="64"/>
      <c r="C4" s="64"/>
      <c r="D4" s="65">
        <v>95.159709974524787</v>
      </c>
      <c r="E4" s="66">
        <v>76.023323615160351</v>
      </c>
      <c r="F4" s="66">
        <v>38.986456968108349</v>
      </c>
      <c r="G4" s="66">
        <v>84.68325392623963</v>
      </c>
      <c r="H4" s="66">
        <v>85.495513070620362</v>
      </c>
      <c r="I4" s="66">
        <v>93.151545614475992</v>
      </c>
      <c r="J4" s="66">
        <v>86.020280277999319</v>
      </c>
      <c r="K4" s="66">
        <v>81.664641555285542</v>
      </c>
      <c r="L4" s="66">
        <v>36.635859519408505</v>
      </c>
      <c r="M4" s="67">
        <v>87.259059367771783</v>
      </c>
      <c r="N4" s="68">
        <v>74.268041237113408</v>
      </c>
      <c r="O4" s="127" t="s">
        <v>2</v>
      </c>
      <c r="P4" s="127" t="s">
        <v>2</v>
      </c>
    </row>
    <row r="5" spans="1:16" s="19" customFormat="1" ht="12.65" customHeight="1" x14ac:dyDescent="0.25">
      <c r="A5" s="69" t="s">
        <v>20</v>
      </c>
      <c r="B5" s="70"/>
      <c r="C5" s="70"/>
      <c r="D5" s="71" t="s">
        <v>2</v>
      </c>
      <c r="E5" s="68">
        <v>18.612244897959187</v>
      </c>
      <c r="F5" s="71" t="s">
        <v>2</v>
      </c>
      <c r="G5" s="71" t="s">
        <v>2</v>
      </c>
      <c r="H5" s="71" t="s">
        <v>2</v>
      </c>
      <c r="I5" s="71" t="s">
        <v>2</v>
      </c>
      <c r="J5" s="71" t="s">
        <v>2</v>
      </c>
      <c r="K5" s="71" t="s">
        <v>2</v>
      </c>
      <c r="L5" s="71" t="s">
        <v>2</v>
      </c>
      <c r="M5" s="71" t="s">
        <v>2</v>
      </c>
      <c r="N5" s="71" t="s">
        <v>2</v>
      </c>
      <c r="O5" s="128">
        <v>26.846884028064384</v>
      </c>
      <c r="P5" s="129">
        <v>39.205020920999999</v>
      </c>
    </row>
    <row r="6" spans="1:16" s="19" customFormat="1" ht="12.65" customHeight="1" x14ac:dyDescent="0.25">
      <c r="A6" s="69" t="s">
        <v>21</v>
      </c>
      <c r="B6" s="70"/>
      <c r="C6" s="70"/>
      <c r="D6" s="71" t="s">
        <v>2</v>
      </c>
      <c r="E6" s="71" t="s">
        <v>2</v>
      </c>
      <c r="F6" s="68">
        <v>23.023154215814767</v>
      </c>
      <c r="G6" s="71" t="s">
        <v>2</v>
      </c>
      <c r="H6" s="71" t="s">
        <v>2</v>
      </c>
      <c r="I6" s="71" t="s">
        <v>2</v>
      </c>
      <c r="J6" s="71" t="s">
        <v>2</v>
      </c>
      <c r="K6" s="71" t="s">
        <v>2</v>
      </c>
      <c r="L6" s="71" t="s">
        <v>2</v>
      </c>
      <c r="M6" s="71" t="s">
        <v>2</v>
      </c>
      <c r="N6" s="68">
        <v>21.468041237113404</v>
      </c>
      <c r="O6" s="130" t="s">
        <v>2</v>
      </c>
      <c r="P6" s="129">
        <v>22.251046025000001</v>
      </c>
    </row>
    <row r="7" spans="1:16" s="19" customFormat="1" ht="12.65" customHeight="1" x14ac:dyDescent="0.25">
      <c r="A7" s="69" t="s">
        <v>22</v>
      </c>
      <c r="B7" s="70"/>
      <c r="C7" s="70"/>
      <c r="D7" s="71" t="s">
        <v>2</v>
      </c>
      <c r="E7" s="71" t="s">
        <v>2</v>
      </c>
      <c r="F7" s="71" t="s">
        <v>2</v>
      </c>
      <c r="G7" s="71" t="s">
        <v>2</v>
      </c>
      <c r="H7" s="71" t="s">
        <v>2</v>
      </c>
      <c r="I7" s="71" t="s">
        <v>2</v>
      </c>
      <c r="J7" s="71" t="s">
        <v>2</v>
      </c>
      <c r="K7" s="71" t="s">
        <v>2</v>
      </c>
      <c r="L7" s="68">
        <v>31.275415896487988</v>
      </c>
      <c r="M7" s="71" t="s">
        <v>2</v>
      </c>
      <c r="N7" s="71" t="s">
        <v>2</v>
      </c>
      <c r="O7" s="128">
        <v>44.084468289998625</v>
      </c>
      <c r="P7" s="129">
        <v>36.326359832999998</v>
      </c>
    </row>
    <row r="8" spans="1:16" s="19" customFormat="1" ht="8.15" customHeight="1" x14ac:dyDescent="0.25">
      <c r="A8" s="72"/>
      <c r="B8" s="70"/>
      <c r="C8" s="70"/>
      <c r="D8" s="73"/>
      <c r="E8" s="68"/>
      <c r="F8" s="68"/>
      <c r="G8" s="68"/>
      <c r="H8" s="68"/>
      <c r="I8" s="68"/>
      <c r="J8" s="68"/>
      <c r="K8" s="68"/>
      <c r="L8" s="68"/>
      <c r="M8" s="74"/>
      <c r="N8" s="74"/>
      <c r="O8" s="128"/>
      <c r="P8" s="129"/>
    </row>
    <row r="9" spans="1:16" s="19" customFormat="1" ht="12.65" customHeight="1" x14ac:dyDescent="0.25">
      <c r="A9" s="72" t="s">
        <v>24</v>
      </c>
      <c r="B9" s="70"/>
      <c r="C9" s="70"/>
      <c r="D9" s="71" t="s">
        <v>2</v>
      </c>
      <c r="E9" s="71" t="s">
        <v>2</v>
      </c>
      <c r="F9" s="71" t="s">
        <v>2</v>
      </c>
      <c r="G9" s="71" t="s">
        <v>2</v>
      </c>
      <c r="H9" s="71" t="s">
        <v>2</v>
      </c>
      <c r="I9" s="71" t="s">
        <v>2</v>
      </c>
      <c r="J9" s="71" t="s">
        <v>2</v>
      </c>
      <c r="K9" s="71" t="s">
        <v>2</v>
      </c>
      <c r="L9" s="68">
        <v>30.609981515711649</v>
      </c>
      <c r="M9" s="71" t="s">
        <v>2</v>
      </c>
      <c r="N9" s="71" t="s">
        <v>2</v>
      </c>
      <c r="O9" s="128">
        <v>26.282844958040997</v>
      </c>
      <c r="P9" s="131" t="s">
        <v>2</v>
      </c>
    </row>
    <row r="10" spans="1:16" s="19" customFormat="1" ht="8.15" customHeight="1" x14ac:dyDescent="0.25">
      <c r="A10" s="72"/>
      <c r="B10" s="70"/>
      <c r="C10" s="70"/>
      <c r="D10" s="73"/>
      <c r="E10" s="68"/>
      <c r="F10" s="68"/>
      <c r="G10" s="68"/>
      <c r="H10" s="68"/>
      <c r="I10" s="68"/>
      <c r="J10" s="68"/>
      <c r="K10" s="68"/>
      <c r="L10" s="68"/>
      <c r="M10" s="74"/>
      <c r="N10" s="74"/>
      <c r="O10" s="128"/>
      <c r="P10" s="129"/>
    </row>
    <row r="11" spans="1:16" s="19" customFormat="1" ht="12.65" customHeight="1" x14ac:dyDescent="0.25">
      <c r="A11" s="69" t="s">
        <v>167</v>
      </c>
      <c r="B11" s="70"/>
      <c r="C11" s="70"/>
      <c r="D11" s="71" t="s">
        <v>2</v>
      </c>
      <c r="E11" s="71" t="s">
        <v>2</v>
      </c>
      <c r="F11" s="71" t="s">
        <v>2</v>
      </c>
      <c r="G11" s="71" t="s">
        <v>2</v>
      </c>
      <c r="H11" s="68">
        <v>1.7069840031213419</v>
      </c>
      <c r="I11" s="71" t="s">
        <v>2</v>
      </c>
      <c r="J11" s="71" t="s">
        <v>2</v>
      </c>
      <c r="K11" s="71" t="s">
        <v>2</v>
      </c>
      <c r="L11" s="71" t="s">
        <v>2</v>
      </c>
      <c r="M11" s="71" t="s">
        <v>2</v>
      </c>
      <c r="N11" s="71" t="s">
        <v>2</v>
      </c>
      <c r="O11" s="130" t="s">
        <v>2</v>
      </c>
      <c r="P11" s="130" t="s">
        <v>2</v>
      </c>
    </row>
    <row r="12" spans="1:16" s="19" customFormat="1" ht="8.15" customHeight="1" x14ac:dyDescent="0.25">
      <c r="A12" s="72"/>
      <c r="B12" s="70"/>
      <c r="C12" s="70"/>
      <c r="D12" s="73"/>
      <c r="E12" s="68"/>
      <c r="F12" s="68"/>
      <c r="G12" s="68"/>
      <c r="H12" s="68"/>
      <c r="I12" s="68"/>
      <c r="J12" s="68"/>
      <c r="K12" s="68"/>
      <c r="L12" s="68"/>
      <c r="M12" s="74"/>
      <c r="N12" s="74"/>
      <c r="O12" s="128"/>
      <c r="P12" s="129"/>
    </row>
    <row r="13" spans="1:16" s="19" customFormat="1" ht="12.65" customHeight="1" x14ac:dyDescent="0.25">
      <c r="A13" s="69" t="s">
        <v>3</v>
      </c>
      <c r="B13" s="70"/>
      <c r="C13" s="70"/>
      <c r="D13" s="73">
        <v>4.8402900254752108</v>
      </c>
      <c r="E13" s="73">
        <v>5.3644314868804663</v>
      </c>
      <c r="F13" s="73">
        <v>37.990388816076887</v>
      </c>
      <c r="G13" s="73">
        <v>15.316746073760367</v>
      </c>
      <c r="H13" s="73">
        <v>12.797502926258291</v>
      </c>
      <c r="I13" s="73">
        <v>6.8484543855239997</v>
      </c>
      <c r="J13" s="73">
        <v>13.979719722000683</v>
      </c>
      <c r="K13" s="73">
        <v>18.335358444714458</v>
      </c>
      <c r="L13" s="73">
        <v>1.478743068391867</v>
      </c>
      <c r="M13" s="74">
        <v>12.740940632228217</v>
      </c>
      <c r="N13" s="68">
        <v>4.2639175257731958</v>
      </c>
      <c r="O13" s="128">
        <v>2.7858027238959968</v>
      </c>
      <c r="P13" s="129">
        <v>2.2175732217999999</v>
      </c>
    </row>
    <row r="14" spans="1:16" s="19" customFormat="1" ht="13.9" customHeight="1" x14ac:dyDescent="0.25">
      <c r="A14" s="75" t="s">
        <v>0</v>
      </c>
      <c r="B14" s="76"/>
      <c r="C14" s="76"/>
      <c r="D14" s="77">
        <f t="shared" ref="D14:N14" si="0">SUM(D4:D13)</f>
        <v>100</v>
      </c>
      <c r="E14" s="77">
        <f t="shared" si="0"/>
        <v>100</v>
      </c>
      <c r="F14" s="77">
        <f t="shared" si="0"/>
        <v>100</v>
      </c>
      <c r="G14" s="77">
        <f t="shared" si="0"/>
        <v>100</v>
      </c>
      <c r="H14" s="77">
        <f t="shared" si="0"/>
        <v>100</v>
      </c>
      <c r="I14" s="77">
        <f t="shared" si="0"/>
        <v>99.999999999999986</v>
      </c>
      <c r="J14" s="77">
        <f t="shared" si="0"/>
        <v>100</v>
      </c>
      <c r="K14" s="77">
        <f>SUM(K4:K13)</f>
        <v>100</v>
      </c>
      <c r="L14" s="77">
        <f>SUM(L4:L13)</f>
        <v>100.00000000000001</v>
      </c>
      <c r="M14" s="78">
        <f t="shared" si="0"/>
        <v>100</v>
      </c>
      <c r="N14" s="78">
        <f t="shared" si="0"/>
        <v>100</v>
      </c>
      <c r="O14" s="132">
        <f>SUM(O4:O13)</f>
        <v>100</v>
      </c>
      <c r="P14" s="133">
        <f>SUM(P4:P13)</f>
        <v>100.00000000079999</v>
      </c>
    </row>
    <row r="15" spans="1:16" s="19" customFormat="1" ht="13.9" customHeight="1" x14ac:dyDescent="0.25">
      <c r="A15" s="49" t="s">
        <v>30</v>
      </c>
      <c r="B15" s="79"/>
      <c r="C15" s="79"/>
      <c r="D15" s="80">
        <v>56.052604854270335</v>
      </c>
      <c r="E15" s="80">
        <v>47.261398763523957</v>
      </c>
      <c r="F15" s="80">
        <v>56.206784537565547</v>
      </c>
      <c r="G15" s="80">
        <v>30.048364911035186</v>
      </c>
      <c r="H15" s="80">
        <v>46.236559139784944</v>
      </c>
      <c r="I15" s="80">
        <v>34.637831787655898</v>
      </c>
      <c r="J15" s="80">
        <v>39.718687206965839</v>
      </c>
      <c r="K15" s="80">
        <v>36.265765588778436</v>
      </c>
      <c r="L15" s="80">
        <v>44.393476044852193</v>
      </c>
      <c r="M15" s="80">
        <v>24.136589919103919</v>
      </c>
      <c r="N15" s="80">
        <v>49.793182688625052</v>
      </c>
      <c r="O15" s="134">
        <v>57.132581206935718</v>
      </c>
      <c r="P15" s="135">
        <v>45.860871510000003</v>
      </c>
    </row>
    <row r="16" spans="1:16" s="19" customFormat="1" ht="18" customHeight="1" x14ac:dyDescent="0.25">
      <c r="A16" s="81" t="s">
        <v>31</v>
      </c>
      <c r="B16" s="82"/>
      <c r="C16" s="82"/>
      <c r="D16" s="83"/>
      <c r="E16" s="83"/>
      <c r="F16" s="83"/>
      <c r="G16" s="83"/>
      <c r="H16" s="83"/>
      <c r="I16" s="83"/>
      <c r="J16" s="83"/>
      <c r="K16" s="83"/>
      <c r="L16" s="83"/>
      <c r="M16" s="83"/>
    </row>
    <row r="17" spans="1:16" s="19" customFormat="1" ht="18" customHeight="1" x14ac:dyDescent="0.25">
      <c r="A17" s="72" t="s">
        <v>32</v>
      </c>
      <c r="B17" s="87"/>
      <c r="C17" s="87"/>
      <c r="D17" s="34"/>
      <c r="E17" s="34"/>
      <c r="F17" s="34"/>
      <c r="G17" s="34"/>
      <c r="H17" s="34"/>
      <c r="I17" s="34"/>
      <c r="J17" s="34"/>
      <c r="K17" s="34"/>
      <c r="L17" s="34"/>
      <c r="M17" s="34"/>
    </row>
    <row r="18" spans="1:16" s="19" customFormat="1" ht="14.15" customHeight="1" x14ac:dyDescent="0.25">
      <c r="A18" s="72" t="s">
        <v>33</v>
      </c>
      <c r="B18" s="72"/>
      <c r="C18" s="72"/>
      <c r="D18" s="34"/>
      <c r="E18" s="34"/>
      <c r="F18" s="34"/>
      <c r="G18" s="34"/>
      <c r="H18" s="34"/>
      <c r="I18" s="34"/>
      <c r="J18" s="34"/>
      <c r="K18" s="34"/>
      <c r="L18" s="34"/>
      <c r="M18" s="34"/>
    </row>
    <row r="19" spans="1:16" s="19" customFormat="1" ht="18" customHeight="1" x14ac:dyDescent="0.25">
      <c r="A19" s="72" t="s">
        <v>34</v>
      </c>
      <c r="B19" s="72"/>
      <c r="C19" s="72"/>
      <c r="D19" s="34"/>
      <c r="E19" s="34"/>
      <c r="F19" s="34"/>
      <c r="G19" s="34"/>
      <c r="H19" s="34"/>
      <c r="I19" s="34"/>
      <c r="J19" s="34"/>
      <c r="K19" s="34"/>
      <c r="L19" s="34"/>
      <c r="M19" s="34"/>
    </row>
    <row r="20" spans="1:16" s="19" customFormat="1" ht="14.15" customHeight="1" x14ac:dyDescent="0.25">
      <c r="A20" s="85" t="s">
        <v>4</v>
      </c>
      <c r="B20" s="72" t="s">
        <v>168</v>
      </c>
      <c r="C20" s="72" t="s">
        <v>28</v>
      </c>
      <c r="D20" s="72"/>
      <c r="E20" s="34"/>
      <c r="F20" s="34"/>
      <c r="G20" s="34"/>
      <c r="H20" s="34"/>
      <c r="I20" s="34"/>
      <c r="J20" s="34"/>
      <c r="K20" s="34"/>
      <c r="L20" s="34"/>
      <c r="M20" s="34"/>
      <c r="P20" s="83"/>
    </row>
    <row r="21" spans="1:16" ht="22" customHeight="1" x14ac:dyDescent="0.25">
      <c r="A21" s="88" t="s">
        <v>158</v>
      </c>
    </row>
    <row r="22" spans="1:16" ht="12.65" customHeight="1" x14ac:dyDescent="0.25">
      <c r="A22" s="88" t="s">
        <v>159</v>
      </c>
    </row>
    <row r="23" spans="1:16" ht="3.65" customHeight="1" x14ac:dyDescent="0.25">
      <c r="A23" s="88"/>
    </row>
    <row r="24" spans="1:16" ht="12.65" customHeight="1" x14ac:dyDescent="0.25">
      <c r="A24" s="88" t="s">
        <v>160</v>
      </c>
      <c r="P24" s="19"/>
    </row>
  </sheetData>
  <phoneticPr fontId="0" type="noConversion"/>
  <hyperlinks>
    <hyperlink ref="P1" location="Survol!A1" display="retour au survol"/>
  </hyperlinks>
  <pageMargins left="0.55118110236220474" right="0.43307086614173229" top="0.98425196850393704" bottom="0.98425196850393704"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showGridLines="0" zoomScaleNormal="100" zoomScalePageLayoutView="68" workbookViewId="0"/>
  </sheetViews>
  <sheetFormatPr baseColWidth="10" defaultColWidth="12" defaultRowHeight="10" customHeight="1" x14ac:dyDescent="0.25"/>
  <cols>
    <col min="1" max="1" width="7.77734375" style="100" customWidth="1"/>
    <col min="2" max="40" width="6.44140625" style="24" customWidth="1"/>
    <col min="41" max="16384" width="12" style="24"/>
  </cols>
  <sheetData>
    <row r="1" spans="1:40" s="10" customFormat="1" ht="11.5" x14ac:dyDescent="0.25">
      <c r="A1" s="1" t="str">
        <f>"Canton d'"&amp;Survol!$C5</f>
        <v>Canton d'Uri</v>
      </c>
      <c r="B1" s="1"/>
      <c r="C1" s="1"/>
      <c r="AI1" s="22"/>
      <c r="AN1" s="22" t="s">
        <v>95</v>
      </c>
    </row>
    <row r="2" spans="1:40" s="40" customFormat="1" ht="14.15" customHeight="1" x14ac:dyDescent="0.2">
      <c r="A2" s="107" t="s">
        <v>89</v>
      </c>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row>
    <row r="3" spans="1:40" s="44" customFormat="1" ht="18" customHeight="1" x14ac:dyDescent="0.2">
      <c r="A3" s="90"/>
      <c r="B3" s="91">
        <v>1971</v>
      </c>
      <c r="C3" s="91"/>
      <c r="D3" s="92"/>
      <c r="E3" s="91">
        <v>1975</v>
      </c>
      <c r="F3" s="91"/>
      <c r="G3" s="92"/>
      <c r="H3" s="91">
        <v>1979</v>
      </c>
      <c r="I3" s="91"/>
      <c r="J3" s="92"/>
      <c r="K3" s="91">
        <v>1983</v>
      </c>
      <c r="L3" s="91"/>
      <c r="M3" s="92"/>
      <c r="N3" s="91">
        <v>1987</v>
      </c>
      <c r="O3" s="91"/>
      <c r="P3" s="92"/>
      <c r="Q3" s="91">
        <v>1991</v>
      </c>
      <c r="R3" s="91"/>
      <c r="S3" s="92"/>
      <c r="T3" s="91">
        <v>1995</v>
      </c>
      <c r="U3" s="91"/>
      <c r="V3" s="92"/>
      <c r="W3" s="91">
        <v>1999</v>
      </c>
      <c r="X3" s="91"/>
      <c r="Y3" s="92"/>
      <c r="Z3" s="91">
        <v>2003</v>
      </c>
      <c r="AA3" s="91"/>
      <c r="AB3" s="92"/>
      <c r="AC3" s="91">
        <v>2007</v>
      </c>
      <c r="AD3" s="91"/>
      <c r="AE3" s="91"/>
      <c r="AF3" s="43">
        <v>2011</v>
      </c>
      <c r="AG3" s="91"/>
      <c r="AH3" s="91"/>
      <c r="AI3" s="43">
        <v>2015</v>
      </c>
      <c r="AJ3" s="91"/>
      <c r="AK3" s="91"/>
      <c r="AL3" s="43">
        <v>2019</v>
      </c>
      <c r="AM3" s="91"/>
      <c r="AN3" s="91"/>
    </row>
    <row r="4" spans="1:40" s="44" customFormat="1" ht="18" customHeight="1" x14ac:dyDescent="0.2">
      <c r="A4" s="93" t="s">
        <v>111</v>
      </c>
      <c r="B4" s="92" t="s">
        <v>1</v>
      </c>
      <c r="C4" s="42" t="s">
        <v>100</v>
      </c>
      <c r="D4" s="42" t="s">
        <v>103</v>
      </c>
      <c r="E4" s="92" t="s">
        <v>1</v>
      </c>
      <c r="F4" s="42" t="s">
        <v>100</v>
      </c>
      <c r="G4" s="42" t="s">
        <v>103</v>
      </c>
      <c r="H4" s="92" t="s">
        <v>1</v>
      </c>
      <c r="I4" s="42" t="s">
        <v>100</v>
      </c>
      <c r="J4" s="42" t="s">
        <v>103</v>
      </c>
      <c r="K4" s="92" t="s">
        <v>1</v>
      </c>
      <c r="L4" s="42" t="s">
        <v>100</v>
      </c>
      <c r="M4" s="42" t="s">
        <v>103</v>
      </c>
      <c r="N4" s="92" t="s">
        <v>1</v>
      </c>
      <c r="O4" s="42" t="s">
        <v>100</v>
      </c>
      <c r="P4" s="42" t="s">
        <v>103</v>
      </c>
      <c r="Q4" s="92" t="s">
        <v>1</v>
      </c>
      <c r="R4" s="42" t="s">
        <v>100</v>
      </c>
      <c r="S4" s="42" t="s">
        <v>103</v>
      </c>
      <c r="T4" s="92" t="s">
        <v>1</v>
      </c>
      <c r="U4" s="42" t="s">
        <v>100</v>
      </c>
      <c r="V4" s="42" t="s">
        <v>103</v>
      </c>
      <c r="W4" s="92" t="s">
        <v>1</v>
      </c>
      <c r="X4" s="42" t="s">
        <v>100</v>
      </c>
      <c r="Y4" s="42" t="s">
        <v>103</v>
      </c>
      <c r="Z4" s="92" t="s">
        <v>1</v>
      </c>
      <c r="AA4" s="42" t="s">
        <v>100</v>
      </c>
      <c r="AB4" s="42" t="s">
        <v>103</v>
      </c>
      <c r="AC4" s="92" t="s">
        <v>1</v>
      </c>
      <c r="AD4" s="42" t="s">
        <v>100</v>
      </c>
      <c r="AE4" s="43" t="s">
        <v>103</v>
      </c>
      <c r="AF4" s="42" t="s">
        <v>1</v>
      </c>
      <c r="AG4" s="42" t="s">
        <v>100</v>
      </c>
      <c r="AH4" s="43" t="s">
        <v>103</v>
      </c>
      <c r="AI4" s="42" t="s">
        <v>1</v>
      </c>
      <c r="AJ4" s="42" t="s">
        <v>157</v>
      </c>
      <c r="AK4" s="43" t="s">
        <v>103</v>
      </c>
      <c r="AL4" s="42" t="s">
        <v>1</v>
      </c>
      <c r="AM4" s="42" t="s">
        <v>100</v>
      </c>
      <c r="AN4" s="43" t="s">
        <v>103</v>
      </c>
    </row>
    <row r="5" spans="1:40" s="10" customFormat="1" ht="13.15" customHeight="1" x14ac:dyDescent="0.25">
      <c r="A5" s="45" t="s">
        <v>107</v>
      </c>
      <c r="B5" s="94"/>
      <c r="C5" s="94">
        <v>1</v>
      </c>
      <c r="D5" s="95">
        <f>IF(OR(ISNUMBER(B5),ISNUMBER(C5)),100/SUM(B5:C5)*B5,"")</f>
        <v>0</v>
      </c>
      <c r="E5" s="94"/>
      <c r="F5" s="94">
        <v>1</v>
      </c>
      <c r="G5" s="95">
        <f>IF(OR(ISNUMBER(E5),ISNUMBER(F5)),100/SUM(E5:F5)*E5,"")</f>
        <v>0</v>
      </c>
      <c r="H5" s="94"/>
      <c r="I5" s="94">
        <v>1</v>
      </c>
      <c r="J5" s="95">
        <f>IF(OR(ISNUMBER(H5),ISNUMBER(I5)),100/SUM(H5:I5)*H5,"")</f>
        <v>0</v>
      </c>
      <c r="K5" s="94"/>
      <c r="L5" s="94">
        <v>1</v>
      </c>
      <c r="M5" s="95">
        <f>IF(OR(ISNUMBER(K5),ISNUMBER(L5)),100/SUM(K5:L5)*K5,"")</f>
        <v>0</v>
      </c>
      <c r="N5" s="94"/>
      <c r="O5" s="94">
        <v>1</v>
      </c>
      <c r="P5" s="95">
        <f>IF(OR(ISNUMBER(N5),ISNUMBER(O5)),100/SUM(N5:O5)*N5,"")</f>
        <v>0</v>
      </c>
      <c r="Q5" s="94"/>
      <c r="R5" s="94">
        <v>1</v>
      </c>
      <c r="S5" s="95">
        <f>IF(OR(ISNUMBER(Q5),ISNUMBER(R5)),100/SUM(Q5:R5)*Q5,"")</f>
        <v>0</v>
      </c>
      <c r="T5" s="94"/>
      <c r="U5" s="94">
        <v>1</v>
      </c>
      <c r="V5" s="95">
        <f>IF(OR(ISNUMBER(T5),ISNUMBER(U5)),100/SUM(T5:U5)*T5,"")</f>
        <v>0</v>
      </c>
      <c r="W5" s="94"/>
      <c r="X5" s="94">
        <v>1</v>
      </c>
      <c r="Y5" s="95">
        <f>IF(OR(ISNUMBER(W5),ISNUMBER(X5)),100/SUM(W5:X5)*W5,"")</f>
        <v>0</v>
      </c>
      <c r="Z5" s="94">
        <v>1</v>
      </c>
      <c r="AA5" s="94"/>
      <c r="AB5" s="95">
        <f>IF(OR(ISNUMBER(Z5),ISNUMBER(AA5)),100/SUM(Z5:AA5)*Z5,"")</f>
        <v>100</v>
      </c>
      <c r="AC5" s="94">
        <v>1</v>
      </c>
      <c r="AD5" s="94"/>
      <c r="AE5" s="95">
        <f>IF(OR(ISNUMBER(AC5),ISNUMBER(AD5)),100/SUM(AC5:AD5)*AC5,"")</f>
        <v>100</v>
      </c>
      <c r="AF5" s="94">
        <v>1</v>
      </c>
      <c r="AG5" s="94"/>
      <c r="AH5" s="95">
        <f>IF(OR(ISNUMBER(AF5),ISNUMBER(AG5)),100/SUM(AF5:AG5)*AF5,"")</f>
        <v>100</v>
      </c>
      <c r="AI5" s="96"/>
      <c r="AJ5" s="96">
        <v>1</v>
      </c>
      <c r="AK5" s="95">
        <v>0</v>
      </c>
      <c r="AL5" s="96"/>
      <c r="AM5" s="96"/>
      <c r="AN5" s="95">
        <v>0</v>
      </c>
    </row>
    <row r="6" spans="1:40" s="98" customFormat="1" ht="13.15" customHeight="1" x14ac:dyDescent="0.2">
      <c r="A6" s="45" t="s">
        <v>20</v>
      </c>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6"/>
      <c r="AM6" s="94">
        <v>1</v>
      </c>
      <c r="AN6" s="95">
        <f>AL6/(AL6+AM6)*100</f>
        <v>0</v>
      </c>
    </row>
    <row r="7" spans="1:40" s="10" customFormat="1" ht="13.15" customHeight="1" x14ac:dyDescent="0.25">
      <c r="A7" s="54" t="s">
        <v>0</v>
      </c>
      <c r="B7" s="102">
        <f>SUM(B5)</f>
        <v>0</v>
      </c>
      <c r="C7" s="102">
        <f>SUM(C5)</f>
        <v>1</v>
      </c>
      <c r="D7" s="103">
        <f>IF(OR(ISNUMBER(B7),ISNUMBER(C7)),100/SUM(B7:C7)*B7,"")</f>
        <v>0</v>
      </c>
      <c r="E7" s="102">
        <f>SUM(E5)</f>
        <v>0</v>
      </c>
      <c r="F7" s="102">
        <f>SUM(F5)</f>
        <v>1</v>
      </c>
      <c r="G7" s="103">
        <f>IF(OR(ISNUMBER(E7),ISNUMBER(F7)),100/SUM(E7:F7)*E7,"")</f>
        <v>0</v>
      </c>
      <c r="H7" s="102">
        <f>SUM(H5)</f>
        <v>0</v>
      </c>
      <c r="I7" s="102">
        <f>SUM(I5)</f>
        <v>1</v>
      </c>
      <c r="J7" s="103">
        <f>IF(OR(ISNUMBER(H7),ISNUMBER(I7)),100/SUM(H7:I7)*H7,"")</f>
        <v>0</v>
      </c>
      <c r="K7" s="102">
        <f>SUM(K5)</f>
        <v>0</v>
      </c>
      <c r="L7" s="102">
        <f>SUM(L5)</f>
        <v>1</v>
      </c>
      <c r="M7" s="103">
        <f>IF(OR(ISNUMBER(K7),ISNUMBER(L7)),100/SUM(K7:L7)*K7,"")</f>
        <v>0</v>
      </c>
      <c r="N7" s="102">
        <f>SUM(N5)</f>
        <v>0</v>
      </c>
      <c r="O7" s="102">
        <f>SUM(O5)</f>
        <v>1</v>
      </c>
      <c r="P7" s="103">
        <f>IF(OR(ISNUMBER(N7),ISNUMBER(O7)),100/SUM(N7:O7)*N7,"")</f>
        <v>0</v>
      </c>
      <c r="Q7" s="102">
        <f>SUM(Q5)</f>
        <v>0</v>
      </c>
      <c r="R7" s="102">
        <f>SUM(R5)</f>
        <v>1</v>
      </c>
      <c r="S7" s="103">
        <f>IF(OR(ISNUMBER(Q7),ISNUMBER(R7)),100/SUM(Q7:R7)*Q7,"")</f>
        <v>0</v>
      </c>
      <c r="T7" s="102">
        <f>SUM(T5)</f>
        <v>0</v>
      </c>
      <c r="U7" s="102">
        <f>SUM(U5)</f>
        <v>1</v>
      </c>
      <c r="V7" s="103">
        <f>IF(OR(ISNUMBER(T7),ISNUMBER(U7)),100/SUM(T7:U7)*T7,"")</f>
        <v>0</v>
      </c>
      <c r="W7" s="102">
        <f>SUM(W5)</f>
        <v>0</v>
      </c>
      <c r="X7" s="102">
        <f>SUM(X5)</f>
        <v>1</v>
      </c>
      <c r="Y7" s="103">
        <f>IF(OR(ISNUMBER(W7),ISNUMBER(X7)),100/SUM(W7:X7)*W7,"")</f>
        <v>0</v>
      </c>
      <c r="Z7" s="102">
        <f>SUM(Z5)</f>
        <v>1</v>
      </c>
      <c r="AA7" s="102">
        <f>SUM(AA5)</f>
        <v>0</v>
      </c>
      <c r="AB7" s="103">
        <f>IF(OR(ISNUMBER(Z7),ISNUMBER(AA7)),100/SUM(Z7:AA7)*Z7,"")</f>
        <v>100</v>
      </c>
      <c r="AC7" s="102">
        <f>SUM(AC5)</f>
        <v>1</v>
      </c>
      <c r="AD7" s="102">
        <f>SUM(AD5)</f>
        <v>0</v>
      </c>
      <c r="AE7" s="103">
        <f>IF(OR(ISNUMBER(AC7),ISNUMBER(AD7)),100/SUM(AC7:AD7)*AC7,"")</f>
        <v>100</v>
      </c>
      <c r="AF7" s="102">
        <v>1</v>
      </c>
      <c r="AG7" s="102"/>
      <c r="AH7" s="103">
        <f>IF(OR(ISNUMBER(AF7),ISNUMBER(AG7)),100/SUM(AF7:AG7)*AF7,"")</f>
        <v>100</v>
      </c>
      <c r="AI7" s="102">
        <v>1</v>
      </c>
      <c r="AJ7" s="102"/>
      <c r="AK7" s="103">
        <f>IF(OR(ISNUMBER(AI7),ISNUMBER(AJ7)),100/SUM(AI7:AJ7)*AI7,"")</f>
        <v>100</v>
      </c>
      <c r="AL7" s="102"/>
      <c r="AM7" s="102">
        <v>1</v>
      </c>
      <c r="AN7" s="103">
        <f>IF(OR(ISNUMBER(AL7),ISNUMBER(AM7)),100/SUM(AL7:AM7)*AL7,"")</f>
        <v>0</v>
      </c>
    </row>
    <row r="8" spans="1:40" s="83" customFormat="1" ht="22" customHeight="1" x14ac:dyDescent="0.25">
      <c r="A8" s="88" t="s">
        <v>158</v>
      </c>
    </row>
    <row r="9" spans="1:40" s="83" customFormat="1" ht="12.65" customHeight="1" x14ac:dyDescent="0.25">
      <c r="A9" s="88" t="s">
        <v>159</v>
      </c>
    </row>
    <row r="10" spans="1:40" s="83" customFormat="1" ht="3.65" customHeight="1" x14ac:dyDescent="0.25">
      <c r="A10" s="88"/>
    </row>
    <row r="11" spans="1:40" s="83" customFormat="1" ht="12.65" customHeight="1" x14ac:dyDescent="0.25">
      <c r="A11" s="88" t="s">
        <v>160</v>
      </c>
      <c r="P11" s="19"/>
    </row>
  </sheetData>
  <phoneticPr fontId="0" type="noConversion"/>
  <hyperlinks>
    <hyperlink ref="AN1" location="Survol!A1" display="retour au survol"/>
  </hyperlinks>
  <pageMargins left="0.2" right="0.19" top="0.66" bottom="0.46" header="0.51181102362204722" footer="0.3"/>
  <pageSetup paperSize="9" scale="89" orientation="landscape" r:id="rId1"/>
  <headerFooter alignWithMargins="0"/>
  <ignoredErrors>
    <ignoredError sqref="D7 G7 J7:AH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showGridLines="0" zoomScaleNormal="100" workbookViewId="0"/>
  </sheetViews>
  <sheetFormatPr baseColWidth="10" defaultColWidth="12" defaultRowHeight="10" x14ac:dyDescent="0.2"/>
  <cols>
    <col min="1" max="1" width="7.77734375" style="2" customWidth="1"/>
    <col min="2" max="27" width="6.44140625" style="2" customWidth="1"/>
    <col min="28" max="16384" width="12" style="2"/>
  </cols>
  <sheetData>
    <row r="1" spans="1:27" s="10" customFormat="1" ht="11.5" x14ac:dyDescent="0.25">
      <c r="A1" s="1" t="str">
        <f>"Canton d'"&amp;Survol!$C5</f>
        <v>Canton d'Uri</v>
      </c>
      <c r="B1" s="1"/>
      <c r="C1" s="1"/>
      <c r="D1" s="1"/>
      <c r="E1" s="1"/>
      <c r="F1" s="1"/>
      <c r="G1" s="1"/>
      <c r="H1" s="1"/>
      <c r="I1" s="1"/>
      <c r="J1" s="1"/>
      <c r="K1" s="1"/>
      <c r="L1" s="1"/>
      <c r="Q1" s="36"/>
      <c r="R1" s="36"/>
      <c r="S1" s="36"/>
      <c r="V1" s="36"/>
      <c r="X1" s="22"/>
      <c r="AA1" s="22" t="s">
        <v>95</v>
      </c>
    </row>
    <row r="2" spans="1:27" s="40" customFormat="1" ht="14.15" customHeight="1" x14ac:dyDescent="0.2">
      <c r="A2" s="57" t="s">
        <v>90</v>
      </c>
      <c r="B2" s="38"/>
      <c r="C2" s="38"/>
      <c r="D2" s="38"/>
      <c r="E2" s="38"/>
      <c r="F2" s="38"/>
      <c r="G2" s="38"/>
      <c r="H2" s="38"/>
      <c r="I2" s="38"/>
      <c r="J2" s="38"/>
      <c r="K2" s="39"/>
      <c r="L2" s="39"/>
      <c r="M2" s="39"/>
      <c r="N2" s="39"/>
      <c r="O2" s="39"/>
      <c r="P2" s="39"/>
      <c r="Q2" s="39"/>
      <c r="R2" s="39"/>
      <c r="S2" s="39"/>
      <c r="T2" s="39"/>
      <c r="U2" s="39"/>
      <c r="V2" s="39"/>
    </row>
    <row r="3" spans="1:27" s="44" customFormat="1" ht="18" customHeight="1" x14ac:dyDescent="0.2">
      <c r="A3" s="104"/>
      <c r="B3" s="62">
        <v>1971</v>
      </c>
      <c r="C3" s="105"/>
      <c r="D3" s="58">
        <v>1975</v>
      </c>
      <c r="E3" s="58"/>
      <c r="F3" s="62">
        <v>1979</v>
      </c>
      <c r="G3" s="105"/>
      <c r="H3" s="62">
        <v>1983</v>
      </c>
      <c r="I3" s="105"/>
      <c r="J3" s="62">
        <v>1987</v>
      </c>
      <c r="K3" s="105"/>
      <c r="L3" s="62">
        <v>1991</v>
      </c>
      <c r="M3" s="105"/>
      <c r="N3" s="62">
        <v>1995</v>
      </c>
      <c r="O3" s="105"/>
      <c r="P3" s="62">
        <v>1999</v>
      </c>
      <c r="Q3" s="105"/>
      <c r="R3" s="62">
        <v>2003</v>
      </c>
      <c r="S3" s="105"/>
      <c r="T3" s="58">
        <v>2007</v>
      </c>
      <c r="U3" s="58"/>
      <c r="V3" s="62">
        <v>2011</v>
      </c>
      <c r="W3" s="58"/>
      <c r="X3" s="62">
        <v>2015</v>
      </c>
      <c r="Y3" s="58"/>
      <c r="Z3" s="62">
        <v>2019</v>
      </c>
      <c r="AA3" s="58"/>
    </row>
    <row r="4" spans="1:27" x14ac:dyDescent="0.2">
      <c r="A4" s="23" t="s">
        <v>111</v>
      </c>
      <c r="B4" s="61" t="s">
        <v>1</v>
      </c>
      <c r="C4" s="61" t="s">
        <v>100</v>
      </c>
      <c r="D4" s="61" t="s">
        <v>1</v>
      </c>
      <c r="E4" s="61" t="s">
        <v>100</v>
      </c>
      <c r="F4" s="61" t="s">
        <v>1</v>
      </c>
      <c r="G4" s="61" t="s">
        <v>100</v>
      </c>
      <c r="H4" s="61" t="s">
        <v>1</v>
      </c>
      <c r="I4" s="61" t="s">
        <v>100</v>
      </c>
      <c r="J4" s="61" t="s">
        <v>1</v>
      </c>
      <c r="K4" s="61" t="s">
        <v>100</v>
      </c>
      <c r="L4" s="105" t="s">
        <v>1</v>
      </c>
      <c r="M4" s="61" t="s">
        <v>100</v>
      </c>
      <c r="N4" s="105" t="s">
        <v>1</v>
      </c>
      <c r="O4" s="61" t="s">
        <v>100</v>
      </c>
      <c r="P4" s="105" t="s">
        <v>1</v>
      </c>
      <c r="Q4" s="61" t="s">
        <v>100</v>
      </c>
      <c r="R4" s="105" t="s">
        <v>1</v>
      </c>
      <c r="S4" s="61" t="s">
        <v>100</v>
      </c>
      <c r="T4" s="105" t="s">
        <v>1</v>
      </c>
      <c r="U4" s="62" t="s">
        <v>100</v>
      </c>
      <c r="V4" s="61" t="s">
        <v>1</v>
      </c>
      <c r="W4" s="62" t="s">
        <v>100</v>
      </c>
      <c r="X4" s="61" t="s">
        <v>1</v>
      </c>
      <c r="Y4" s="62" t="s">
        <v>100</v>
      </c>
      <c r="Z4" s="61" t="s">
        <v>1</v>
      </c>
      <c r="AA4" s="62" t="s">
        <v>100</v>
      </c>
    </row>
    <row r="5" spans="1:27" ht="13.9" customHeight="1" x14ac:dyDescent="0.2">
      <c r="A5" s="2" t="s">
        <v>107</v>
      </c>
      <c r="B5" s="94"/>
      <c r="C5" s="94"/>
      <c r="D5" s="94"/>
      <c r="E5" s="94"/>
      <c r="F5" s="94"/>
      <c r="G5" s="94"/>
      <c r="H5" s="94"/>
      <c r="I5" s="94"/>
      <c r="J5" s="94"/>
      <c r="K5" s="94"/>
      <c r="L5" s="94"/>
      <c r="M5" s="94"/>
      <c r="N5" s="94"/>
      <c r="O5" s="94"/>
      <c r="P5" s="94"/>
      <c r="Q5" s="94"/>
      <c r="R5" s="94"/>
      <c r="S5" s="94"/>
      <c r="T5" s="94"/>
      <c r="U5" s="94"/>
      <c r="V5" s="94"/>
      <c r="W5" s="94"/>
      <c r="X5" s="94"/>
      <c r="Y5" s="94">
        <v>1</v>
      </c>
      <c r="Z5" s="94"/>
      <c r="AA5" s="94">
        <v>1</v>
      </c>
    </row>
    <row r="6" spans="1:27" s="10" customFormat="1" ht="13.9" customHeight="1" x14ac:dyDescent="0.25">
      <c r="A6" s="45" t="s">
        <v>20</v>
      </c>
      <c r="B6" s="94"/>
      <c r="C6" s="94">
        <v>2</v>
      </c>
      <c r="D6" s="94"/>
      <c r="E6" s="94">
        <v>2</v>
      </c>
      <c r="F6" s="94"/>
      <c r="G6" s="94">
        <v>2</v>
      </c>
      <c r="H6" s="94"/>
      <c r="I6" s="94">
        <v>2</v>
      </c>
      <c r="J6" s="94"/>
      <c r="K6" s="94">
        <v>2</v>
      </c>
      <c r="L6" s="94"/>
      <c r="M6" s="94">
        <v>2</v>
      </c>
      <c r="N6" s="94"/>
      <c r="O6" s="94">
        <v>2</v>
      </c>
      <c r="P6" s="94"/>
      <c r="Q6" s="94">
        <v>2</v>
      </c>
      <c r="R6" s="94"/>
      <c r="S6" s="94">
        <v>2</v>
      </c>
      <c r="T6" s="94"/>
      <c r="U6" s="94">
        <v>2</v>
      </c>
      <c r="V6" s="94"/>
      <c r="W6" s="94">
        <v>1</v>
      </c>
      <c r="X6" s="94"/>
      <c r="Y6" s="94">
        <v>1</v>
      </c>
      <c r="Z6" s="94">
        <v>1</v>
      </c>
      <c r="AA6" s="94"/>
    </row>
    <row r="7" spans="1:27" s="10" customFormat="1" ht="13.9" customHeight="1" x14ac:dyDescent="0.25">
      <c r="A7" s="45" t="s">
        <v>108</v>
      </c>
      <c r="B7" s="94"/>
      <c r="C7" s="94"/>
      <c r="D7" s="94"/>
      <c r="E7" s="94"/>
      <c r="F7" s="94"/>
      <c r="G7" s="94"/>
      <c r="H7" s="94"/>
      <c r="I7" s="94"/>
      <c r="J7" s="94"/>
      <c r="K7" s="94"/>
      <c r="L7" s="94"/>
      <c r="M7" s="94"/>
      <c r="N7" s="94"/>
      <c r="O7" s="94"/>
      <c r="P7" s="94"/>
      <c r="Q7" s="94"/>
      <c r="R7" s="94"/>
      <c r="S7" s="94"/>
      <c r="T7" s="94"/>
      <c r="U7" s="94"/>
      <c r="V7" s="94"/>
      <c r="W7" s="94">
        <v>1</v>
      </c>
      <c r="X7" s="94"/>
      <c r="Y7" s="94"/>
      <c r="Z7" s="94"/>
      <c r="AA7" s="94"/>
    </row>
    <row r="8" spans="1:27" ht="13.9" customHeight="1" x14ac:dyDescent="0.2">
      <c r="A8" s="106" t="s">
        <v>0</v>
      </c>
      <c r="B8" s="102">
        <f t="shared" ref="B8:U8" si="0">SUM(B5:B7)</f>
        <v>0</v>
      </c>
      <c r="C8" s="102">
        <f t="shared" si="0"/>
        <v>2</v>
      </c>
      <c r="D8" s="102">
        <f t="shared" si="0"/>
        <v>0</v>
      </c>
      <c r="E8" s="102">
        <f t="shared" si="0"/>
        <v>2</v>
      </c>
      <c r="F8" s="102">
        <f t="shared" si="0"/>
        <v>0</v>
      </c>
      <c r="G8" s="102">
        <f t="shared" si="0"/>
        <v>2</v>
      </c>
      <c r="H8" s="102">
        <f t="shared" si="0"/>
        <v>0</v>
      </c>
      <c r="I8" s="102">
        <f t="shared" si="0"/>
        <v>2</v>
      </c>
      <c r="J8" s="102">
        <f t="shared" si="0"/>
        <v>0</v>
      </c>
      <c r="K8" s="102">
        <f t="shared" si="0"/>
        <v>2</v>
      </c>
      <c r="L8" s="102">
        <f t="shared" si="0"/>
        <v>0</v>
      </c>
      <c r="M8" s="102">
        <f t="shared" si="0"/>
        <v>2</v>
      </c>
      <c r="N8" s="102">
        <f t="shared" si="0"/>
        <v>0</v>
      </c>
      <c r="O8" s="102">
        <f t="shared" si="0"/>
        <v>2</v>
      </c>
      <c r="P8" s="102">
        <f t="shared" si="0"/>
        <v>0</v>
      </c>
      <c r="Q8" s="102">
        <f t="shared" si="0"/>
        <v>2</v>
      </c>
      <c r="R8" s="102">
        <f t="shared" si="0"/>
        <v>0</v>
      </c>
      <c r="S8" s="102">
        <f t="shared" si="0"/>
        <v>2</v>
      </c>
      <c r="T8" s="102">
        <f t="shared" si="0"/>
        <v>0</v>
      </c>
      <c r="U8" s="102">
        <f t="shared" si="0"/>
        <v>2</v>
      </c>
      <c r="V8" s="102">
        <v>0</v>
      </c>
      <c r="W8" s="102">
        <v>2</v>
      </c>
      <c r="X8" s="102">
        <v>0</v>
      </c>
      <c r="Y8" s="102">
        <v>2</v>
      </c>
      <c r="Z8" s="102">
        <v>1</v>
      </c>
      <c r="AA8" s="102">
        <v>1</v>
      </c>
    </row>
    <row r="9" spans="1:27" s="83" customFormat="1" ht="22" customHeight="1" x14ac:dyDescent="0.25">
      <c r="A9" s="88" t="s">
        <v>158</v>
      </c>
    </row>
    <row r="10" spans="1:27" s="83" customFormat="1" ht="12.65" customHeight="1" x14ac:dyDescent="0.25">
      <c r="A10" s="88" t="s">
        <v>159</v>
      </c>
    </row>
    <row r="11" spans="1:27" s="83" customFormat="1" ht="3.65" customHeight="1" x14ac:dyDescent="0.25">
      <c r="A11" s="88"/>
    </row>
    <row r="12" spans="1:27" s="83" customFormat="1" ht="12.65" customHeight="1" x14ac:dyDescent="0.25">
      <c r="A12" s="88" t="s">
        <v>160</v>
      </c>
      <c r="P12" s="19"/>
    </row>
  </sheetData>
  <phoneticPr fontId="0" type="noConversion"/>
  <hyperlinks>
    <hyperlink ref="AA1" location="Survol!A1" display="retour au survol"/>
  </hyperlinks>
  <pageMargins left="0.35" right="0.31" top="0.984251969" bottom="0.984251969" header="0.4921259845" footer="0.492125984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showGridLines="0" zoomScaleNormal="100" workbookViewId="0"/>
  </sheetViews>
  <sheetFormatPr baseColWidth="10" defaultColWidth="12" defaultRowHeight="10" x14ac:dyDescent="0.2"/>
  <cols>
    <col min="1" max="1" width="7.77734375" style="2" customWidth="1"/>
    <col min="2" max="23" width="6.44140625" style="2" customWidth="1"/>
    <col min="24" max="16384" width="12" style="2"/>
  </cols>
  <sheetData>
    <row r="1" spans="1:23" s="10" customFormat="1" ht="11.5" x14ac:dyDescent="0.25">
      <c r="A1" s="1" t="str">
        <f>"Canton d'"&amp;Survol!$C5</f>
        <v>Canton d'Uri</v>
      </c>
      <c r="B1" s="1"/>
      <c r="C1" s="1"/>
      <c r="D1" s="1"/>
      <c r="E1" s="1"/>
      <c r="F1" s="1"/>
      <c r="K1" s="36"/>
      <c r="L1" s="36"/>
      <c r="M1" s="36"/>
      <c r="N1" s="36"/>
      <c r="O1" s="36"/>
      <c r="P1" s="36"/>
      <c r="R1" s="22"/>
      <c r="V1" s="22"/>
      <c r="W1" s="22" t="s">
        <v>95</v>
      </c>
    </row>
    <row r="2" spans="1:23" s="40" customFormat="1" ht="14.15" customHeight="1" x14ac:dyDescent="0.2">
      <c r="A2" s="107" t="s">
        <v>91</v>
      </c>
      <c r="B2" s="38"/>
      <c r="C2" s="39"/>
      <c r="D2" s="39"/>
      <c r="E2" s="39"/>
      <c r="F2" s="39"/>
      <c r="G2" s="39"/>
      <c r="H2" s="39"/>
      <c r="I2" s="39"/>
      <c r="J2" s="39"/>
      <c r="K2" s="39"/>
      <c r="L2" s="39"/>
      <c r="M2" s="39"/>
      <c r="N2" s="39"/>
      <c r="O2" s="39"/>
      <c r="P2" s="39"/>
      <c r="Q2" s="39"/>
      <c r="R2" s="39"/>
      <c r="S2" s="39"/>
      <c r="T2" s="39"/>
    </row>
    <row r="3" spans="1:23" s="44" customFormat="1" ht="18" customHeight="1" x14ac:dyDescent="0.2">
      <c r="A3" s="104"/>
      <c r="B3" s="62">
        <v>1980</v>
      </c>
      <c r="C3" s="105"/>
      <c r="D3" s="62">
        <v>1984</v>
      </c>
      <c r="E3" s="105"/>
      <c r="F3" s="62">
        <v>1988</v>
      </c>
      <c r="G3" s="105"/>
      <c r="H3" s="62">
        <v>1992</v>
      </c>
      <c r="I3" s="105"/>
      <c r="J3" s="62">
        <v>1996</v>
      </c>
      <c r="K3" s="105"/>
      <c r="L3" s="62">
        <v>2000</v>
      </c>
      <c r="M3" s="105"/>
      <c r="N3" s="62">
        <v>2004</v>
      </c>
      <c r="O3" s="105"/>
      <c r="P3" s="58">
        <v>2008</v>
      </c>
      <c r="Q3" s="58"/>
      <c r="R3" s="62">
        <v>2012</v>
      </c>
      <c r="S3" s="58"/>
      <c r="T3" s="62">
        <v>2016</v>
      </c>
      <c r="U3" s="58"/>
      <c r="V3" s="62">
        <v>2020</v>
      </c>
      <c r="W3" s="58"/>
    </row>
    <row r="4" spans="1:23" x14ac:dyDescent="0.2">
      <c r="A4" s="23" t="s">
        <v>111</v>
      </c>
      <c r="B4" s="61" t="s">
        <v>1</v>
      </c>
      <c r="C4" s="61" t="s">
        <v>100</v>
      </c>
      <c r="D4" s="61" t="s">
        <v>1</v>
      </c>
      <c r="E4" s="61" t="s">
        <v>100</v>
      </c>
      <c r="F4" s="105" t="s">
        <v>1</v>
      </c>
      <c r="G4" s="61" t="s">
        <v>100</v>
      </c>
      <c r="H4" s="105" t="s">
        <v>1</v>
      </c>
      <c r="I4" s="61" t="s">
        <v>100</v>
      </c>
      <c r="J4" s="105" t="s">
        <v>1</v>
      </c>
      <c r="K4" s="61" t="s">
        <v>100</v>
      </c>
      <c r="L4" s="105" t="s">
        <v>1</v>
      </c>
      <c r="M4" s="61" t="s">
        <v>100</v>
      </c>
      <c r="N4" s="105" t="s">
        <v>1</v>
      </c>
      <c r="O4" s="61" t="s">
        <v>100</v>
      </c>
      <c r="P4" s="105" t="s">
        <v>1</v>
      </c>
      <c r="Q4" s="62" t="s">
        <v>100</v>
      </c>
      <c r="R4" s="61" t="s">
        <v>1</v>
      </c>
      <c r="S4" s="62" t="s">
        <v>100</v>
      </c>
      <c r="T4" s="61" t="s">
        <v>1</v>
      </c>
      <c r="U4" s="62" t="s">
        <v>100</v>
      </c>
      <c r="V4" s="61" t="s">
        <v>1</v>
      </c>
      <c r="W4" s="62" t="s">
        <v>100</v>
      </c>
    </row>
    <row r="5" spans="1:23" s="10" customFormat="1" ht="13.9" customHeight="1" x14ac:dyDescent="0.25">
      <c r="A5" s="45" t="s">
        <v>107</v>
      </c>
      <c r="B5" s="94"/>
      <c r="C5" s="94">
        <v>2</v>
      </c>
      <c r="D5" s="94"/>
      <c r="E5" s="94">
        <v>2</v>
      </c>
      <c r="F5" s="94"/>
      <c r="G5" s="94">
        <v>2</v>
      </c>
      <c r="H5" s="94"/>
      <c r="I5" s="94">
        <v>2</v>
      </c>
      <c r="J5" s="94">
        <v>1</v>
      </c>
      <c r="K5" s="94">
        <v>1</v>
      </c>
      <c r="L5" s="94">
        <v>1</v>
      </c>
      <c r="M5" s="94">
        <v>1</v>
      </c>
      <c r="N5" s="94"/>
      <c r="O5" s="94">
        <v>2</v>
      </c>
      <c r="P5" s="94"/>
      <c r="Q5" s="94">
        <v>2</v>
      </c>
      <c r="R5" s="94">
        <v>1</v>
      </c>
      <c r="S5" s="94">
        <v>1</v>
      </c>
      <c r="T5" s="94">
        <v>1</v>
      </c>
      <c r="U5" s="94">
        <v>2</v>
      </c>
      <c r="V5" s="94"/>
      <c r="W5" s="94">
        <v>2</v>
      </c>
    </row>
    <row r="6" spans="1:23" s="10" customFormat="1" ht="13.9" customHeight="1" x14ac:dyDescent="0.25">
      <c r="A6" s="45" t="s">
        <v>20</v>
      </c>
      <c r="B6" s="94"/>
      <c r="C6" s="94">
        <v>4</v>
      </c>
      <c r="D6" s="94"/>
      <c r="E6" s="94">
        <v>4</v>
      </c>
      <c r="F6" s="94"/>
      <c r="G6" s="94">
        <v>4</v>
      </c>
      <c r="H6" s="94"/>
      <c r="I6" s="94">
        <v>4</v>
      </c>
      <c r="J6" s="94"/>
      <c r="K6" s="94">
        <v>4</v>
      </c>
      <c r="L6" s="94"/>
      <c r="M6" s="94">
        <v>4</v>
      </c>
      <c r="N6" s="94">
        <v>1</v>
      </c>
      <c r="O6" s="94">
        <v>2</v>
      </c>
      <c r="P6" s="94">
        <v>1</v>
      </c>
      <c r="Q6" s="94">
        <v>2</v>
      </c>
      <c r="R6" s="94">
        <v>1</v>
      </c>
      <c r="S6" s="94">
        <v>2</v>
      </c>
      <c r="T6" s="94">
        <v>1</v>
      </c>
      <c r="U6" s="94">
        <v>2</v>
      </c>
      <c r="V6" s="94"/>
      <c r="W6" s="94">
        <v>3</v>
      </c>
    </row>
    <row r="7" spans="1:23" s="10" customFormat="1" ht="13.9" customHeight="1" x14ac:dyDescent="0.25">
      <c r="A7" s="45" t="s">
        <v>21</v>
      </c>
      <c r="B7" s="94"/>
      <c r="C7" s="94">
        <v>1</v>
      </c>
      <c r="D7" s="94"/>
      <c r="E7" s="94">
        <v>1</v>
      </c>
      <c r="F7" s="94"/>
      <c r="G7" s="94">
        <v>1</v>
      </c>
      <c r="H7" s="94"/>
      <c r="I7" s="94">
        <v>1</v>
      </c>
      <c r="J7" s="94"/>
      <c r="K7" s="94">
        <v>1</v>
      </c>
      <c r="L7" s="94"/>
      <c r="M7" s="94"/>
      <c r="N7" s="94"/>
      <c r="O7" s="94">
        <v>1</v>
      </c>
      <c r="P7" s="94"/>
      <c r="Q7" s="94">
        <v>1</v>
      </c>
      <c r="R7" s="94"/>
      <c r="S7" s="94">
        <v>1</v>
      </c>
      <c r="T7" s="94"/>
      <c r="U7" s="94">
        <v>1</v>
      </c>
      <c r="V7" s="94"/>
      <c r="W7" s="94">
        <v>1</v>
      </c>
    </row>
    <row r="8" spans="1:23" s="10" customFormat="1" ht="13.9" customHeight="1" x14ac:dyDescent="0.25">
      <c r="A8" s="45" t="s">
        <v>22</v>
      </c>
      <c r="B8" s="94"/>
      <c r="C8" s="94"/>
      <c r="D8" s="94"/>
      <c r="E8" s="94"/>
      <c r="F8" s="94"/>
      <c r="G8" s="94"/>
      <c r="H8" s="94"/>
      <c r="I8" s="94"/>
      <c r="J8" s="94"/>
      <c r="K8" s="94"/>
      <c r="L8" s="94"/>
      <c r="M8" s="94"/>
      <c r="N8" s="94"/>
      <c r="O8" s="94"/>
      <c r="P8" s="94"/>
      <c r="Q8" s="94"/>
      <c r="R8" s="94"/>
      <c r="S8" s="94">
        <v>1</v>
      </c>
      <c r="T8" s="94"/>
      <c r="U8" s="94"/>
      <c r="V8" s="94"/>
      <c r="W8" s="94">
        <v>1</v>
      </c>
    </row>
    <row r="9" spans="1:23" s="10" customFormat="1" ht="13.9" customHeight="1" x14ac:dyDescent="0.25">
      <c r="A9" s="45" t="s">
        <v>25</v>
      </c>
      <c r="B9" s="94"/>
      <c r="C9" s="94"/>
      <c r="D9" s="94"/>
      <c r="E9" s="94"/>
      <c r="F9" s="94"/>
      <c r="G9" s="94"/>
      <c r="H9" s="94"/>
      <c r="I9" s="94"/>
      <c r="J9" s="94"/>
      <c r="K9" s="94"/>
      <c r="L9" s="94"/>
      <c r="M9" s="94">
        <v>1</v>
      </c>
      <c r="N9" s="94"/>
      <c r="O9" s="94">
        <v>1</v>
      </c>
      <c r="P9" s="94"/>
      <c r="Q9" s="94">
        <v>1</v>
      </c>
      <c r="R9" s="94"/>
      <c r="S9" s="94"/>
      <c r="T9" s="94"/>
      <c r="U9" s="94"/>
      <c r="V9" s="94"/>
      <c r="W9" s="94"/>
    </row>
    <row r="10" spans="1:23" ht="13.9" customHeight="1" x14ac:dyDescent="0.2">
      <c r="A10" s="106" t="s">
        <v>0</v>
      </c>
      <c r="B10" s="102"/>
      <c r="C10" s="102">
        <v>7</v>
      </c>
      <c r="D10" s="102"/>
      <c r="E10" s="102">
        <v>7</v>
      </c>
      <c r="F10" s="102"/>
      <c r="G10" s="102">
        <v>7</v>
      </c>
      <c r="H10" s="102"/>
      <c r="I10" s="102">
        <v>7</v>
      </c>
      <c r="J10" s="102">
        <v>1</v>
      </c>
      <c r="K10" s="102">
        <v>6</v>
      </c>
      <c r="L10" s="102">
        <v>1</v>
      </c>
      <c r="M10" s="102">
        <v>6</v>
      </c>
      <c r="N10" s="102">
        <v>1</v>
      </c>
      <c r="O10" s="102">
        <v>6</v>
      </c>
      <c r="P10" s="102">
        <v>1</v>
      </c>
      <c r="Q10" s="102">
        <v>6</v>
      </c>
      <c r="R10" s="102">
        <v>2</v>
      </c>
      <c r="S10" s="102">
        <v>5</v>
      </c>
      <c r="T10" s="102">
        <v>2</v>
      </c>
      <c r="U10" s="102">
        <v>5</v>
      </c>
      <c r="V10" s="102"/>
      <c r="W10" s="102">
        <v>7</v>
      </c>
    </row>
    <row r="11" spans="1:23" s="83" customFormat="1" ht="22" customHeight="1" x14ac:dyDescent="0.25">
      <c r="A11" s="88" t="s">
        <v>158</v>
      </c>
    </row>
    <row r="12" spans="1:23" s="83" customFormat="1" ht="12.65" customHeight="1" x14ac:dyDescent="0.25">
      <c r="A12" s="88" t="s">
        <v>159</v>
      </c>
    </row>
    <row r="13" spans="1:23" s="83" customFormat="1" ht="3.65" customHeight="1" x14ac:dyDescent="0.25">
      <c r="A13" s="88"/>
    </row>
    <row r="14" spans="1:23" s="83" customFormat="1" ht="12.65" customHeight="1" x14ac:dyDescent="0.25">
      <c r="A14" s="88" t="s">
        <v>160</v>
      </c>
      <c r="P14" s="19"/>
    </row>
  </sheetData>
  <phoneticPr fontId="0" type="noConversion"/>
  <hyperlinks>
    <hyperlink ref="W1" location="Survol!A1" display="retour au survol"/>
  </hyperlinks>
  <pageMargins left="0.19" right="0.26" top="0.984251969" bottom="0.984251969" header="0.4921259845" footer="0.4921259845"/>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zoomScaleNormal="100" workbookViewId="0"/>
  </sheetViews>
  <sheetFormatPr baseColWidth="10" defaultColWidth="12" defaultRowHeight="10" customHeight="1" x14ac:dyDescent="0.25"/>
  <cols>
    <col min="1" max="1" width="14" style="86" customWidth="1"/>
    <col min="2" max="6" width="20.44140625" style="83" customWidth="1"/>
    <col min="7" max="16384" width="12" style="83"/>
  </cols>
  <sheetData>
    <row r="1" spans="1:6" s="19" customFormat="1" ht="11.5" x14ac:dyDescent="0.25">
      <c r="A1" s="1" t="str">
        <f>"Canton d'"&amp;Survol!$C5</f>
        <v>Canton d'Uri</v>
      </c>
      <c r="B1" s="18"/>
      <c r="C1" s="18"/>
      <c r="F1" s="22" t="s">
        <v>95</v>
      </c>
    </row>
    <row r="2" spans="1:6" s="108" customFormat="1" ht="14.15" customHeight="1" x14ac:dyDescent="0.2">
      <c r="A2" s="107" t="s">
        <v>92</v>
      </c>
      <c r="B2" s="15"/>
      <c r="C2" s="15"/>
    </row>
    <row r="3" spans="1:6" s="110" customFormat="1" ht="18" customHeight="1" x14ac:dyDescent="0.2">
      <c r="A3" s="109" t="s">
        <v>111</v>
      </c>
      <c r="B3" s="59">
        <v>2004</v>
      </c>
      <c r="C3" s="62">
        <v>2008</v>
      </c>
      <c r="D3" s="62">
        <v>2012</v>
      </c>
      <c r="E3" s="62">
        <v>2016</v>
      </c>
      <c r="F3" s="62">
        <v>2020</v>
      </c>
    </row>
    <row r="4" spans="1:6" s="19" customFormat="1" ht="12" customHeight="1" x14ac:dyDescent="0.25">
      <c r="A4" s="52" t="s">
        <v>107</v>
      </c>
      <c r="B4" s="52"/>
      <c r="C4" s="111">
        <v>16.962220768516442</v>
      </c>
      <c r="D4" s="111">
        <v>20.281885345129936</v>
      </c>
      <c r="E4" s="111">
        <v>26.85669767601981</v>
      </c>
      <c r="F4" s="111">
        <v>21.133527191595</v>
      </c>
    </row>
    <row r="5" spans="1:6" s="19" customFormat="1" ht="12" customHeight="1" x14ac:dyDescent="0.25">
      <c r="A5" s="52" t="s">
        <v>20</v>
      </c>
      <c r="B5" s="52"/>
      <c r="C5" s="111">
        <v>34.667178550711455</v>
      </c>
      <c r="D5" s="111">
        <v>36.611082512134125</v>
      </c>
      <c r="E5" s="111">
        <v>31.298814273386256</v>
      </c>
      <c r="F5" s="111">
        <v>30.919648573815898</v>
      </c>
    </row>
    <row r="6" spans="1:6" s="19" customFormat="1" ht="12" customHeight="1" x14ac:dyDescent="0.25">
      <c r="A6" s="52" t="s">
        <v>21</v>
      </c>
      <c r="B6" s="52"/>
      <c r="C6" s="111">
        <v>3.6309248683877078</v>
      </c>
      <c r="D6" s="111"/>
      <c r="E6" s="111">
        <v>2.8456050121806999</v>
      </c>
      <c r="F6" s="111">
        <v>1.36352923152065</v>
      </c>
    </row>
    <row r="7" spans="1:6" s="19" customFormat="1" ht="12" customHeight="1" x14ac:dyDescent="0.25">
      <c r="A7" s="52" t="s">
        <v>22</v>
      </c>
      <c r="B7" s="52"/>
      <c r="C7" s="111">
        <v>30.381580930298732</v>
      </c>
      <c r="D7" s="111">
        <v>24.629866383065377</v>
      </c>
      <c r="E7" s="111">
        <v>24.05319063071445</v>
      </c>
      <c r="F7" s="136">
        <v>24.61275071103422</v>
      </c>
    </row>
    <row r="8" spans="1:6" s="19" customFormat="1" ht="12" customHeight="1" x14ac:dyDescent="0.25">
      <c r="A8" s="52" t="s">
        <v>24</v>
      </c>
      <c r="B8" s="52"/>
      <c r="C8" s="111"/>
      <c r="D8" s="111"/>
      <c r="E8" s="111"/>
      <c r="F8" s="136">
        <v>0.67281757355874605</v>
      </c>
    </row>
    <row r="9" spans="1:6" s="19" customFormat="1" ht="12" customHeight="1" x14ac:dyDescent="0.25">
      <c r="A9" s="52" t="s">
        <v>25</v>
      </c>
      <c r="B9" s="52"/>
      <c r="C9" s="111">
        <v>14.358094882085657</v>
      </c>
      <c r="D9" s="111">
        <v>18.477165759670541</v>
      </c>
      <c r="E9" s="111">
        <v>14.9456924076988</v>
      </c>
      <c r="F9" s="137">
        <v>21.297726718475399</v>
      </c>
    </row>
    <row r="10" spans="1:6" s="19" customFormat="1" ht="12" customHeight="1" x14ac:dyDescent="0.25">
      <c r="A10" s="116" t="s">
        <v>0</v>
      </c>
      <c r="B10" s="113"/>
      <c r="C10" s="114">
        <f>SUM(C4:C9)</f>
        <v>100</v>
      </c>
      <c r="D10" s="114">
        <f>SUM(D4:D9)</f>
        <v>99.999999999999986</v>
      </c>
      <c r="E10" s="114">
        <f>SUM(E4:E9)</f>
        <v>100.00000000000001</v>
      </c>
      <c r="F10" s="114">
        <f>SUM(F4:F9)</f>
        <v>99.999999999999915</v>
      </c>
    </row>
    <row r="11" spans="1:6" s="19" customFormat="1" ht="12" customHeight="1" x14ac:dyDescent="0.25">
      <c r="A11" s="79" t="s">
        <v>27</v>
      </c>
      <c r="B11" s="79">
        <v>48.5</v>
      </c>
      <c r="C11" s="115">
        <v>39.677228891950406</v>
      </c>
      <c r="D11" s="115">
        <v>49.153032556602213</v>
      </c>
      <c r="E11" s="115">
        <v>53.918710341279365</v>
      </c>
      <c r="F11" s="115">
        <v>44.8985987375207</v>
      </c>
    </row>
    <row r="12" spans="1:6" s="32" customFormat="1" ht="18" customHeight="1" x14ac:dyDescent="0.25">
      <c r="A12" s="72" t="s">
        <v>96</v>
      </c>
      <c r="B12" s="84"/>
      <c r="C12" s="84"/>
      <c r="D12" s="84"/>
      <c r="E12" s="84"/>
      <c r="F12" s="84"/>
    </row>
    <row r="13" spans="1:6" s="24" customFormat="1" ht="12.65" customHeight="1" x14ac:dyDescent="0.25">
      <c r="A13" s="99">
        <v>2008</v>
      </c>
      <c r="B13" s="56" t="s">
        <v>155</v>
      </c>
      <c r="C13" s="56"/>
    </row>
    <row r="14" spans="1:6" s="24" customFormat="1" ht="12.65" customHeight="1" x14ac:dyDescent="0.25">
      <c r="A14" s="99">
        <v>2012</v>
      </c>
      <c r="B14" s="56" t="s">
        <v>104</v>
      </c>
      <c r="C14" s="56"/>
    </row>
    <row r="15" spans="1:6" s="24" customFormat="1" ht="12.65" customHeight="1" x14ac:dyDescent="0.25">
      <c r="A15" s="99">
        <v>2016</v>
      </c>
      <c r="B15" s="56" t="s">
        <v>156</v>
      </c>
      <c r="C15" s="56"/>
    </row>
    <row r="16" spans="1:6" s="112" customFormat="1" ht="12.65" customHeight="1" x14ac:dyDescent="0.25">
      <c r="A16" s="99">
        <v>2020</v>
      </c>
      <c r="B16" s="56" t="s">
        <v>169</v>
      </c>
      <c r="C16" s="56"/>
      <c r="D16" s="24"/>
      <c r="E16" s="24"/>
      <c r="F16" s="24"/>
    </row>
    <row r="17" spans="1:6" s="32" customFormat="1" ht="18" customHeight="1" x14ac:dyDescent="0.25">
      <c r="A17" s="72" t="s">
        <v>97</v>
      </c>
      <c r="B17" s="84"/>
      <c r="C17" s="84"/>
      <c r="D17" s="84"/>
      <c r="E17" s="84"/>
      <c r="F17" s="84"/>
    </row>
    <row r="18" spans="1:6" s="24" customFormat="1" ht="15" customHeight="1" x14ac:dyDescent="0.25">
      <c r="A18" s="99" t="s">
        <v>106</v>
      </c>
      <c r="B18" s="56" t="s">
        <v>101</v>
      </c>
      <c r="C18" s="56"/>
    </row>
    <row r="19" spans="1:6" s="24" customFormat="1" ht="27.75" customHeight="1" x14ac:dyDescent="0.25">
      <c r="A19" s="138" t="s">
        <v>170</v>
      </c>
      <c r="B19" s="140" t="s">
        <v>172</v>
      </c>
      <c r="C19" s="140"/>
      <c r="D19" s="140"/>
      <c r="E19" s="140"/>
      <c r="F19" s="140"/>
    </row>
    <row r="20" spans="1:6" ht="16.5" customHeight="1" x14ac:dyDescent="0.25">
      <c r="A20" s="88" t="s">
        <v>158</v>
      </c>
    </row>
    <row r="21" spans="1:6" ht="12.65" customHeight="1" x14ac:dyDescent="0.25">
      <c r="A21" s="88" t="s">
        <v>159</v>
      </c>
    </row>
    <row r="22" spans="1:6" ht="3.65" customHeight="1" x14ac:dyDescent="0.25">
      <c r="A22" s="88"/>
    </row>
    <row r="23" spans="1:6" ht="12.65" customHeight="1" x14ac:dyDescent="0.25">
      <c r="A23" s="88" t="s">
        <v>160</v>
      </c>
    </row>
  </sheetData>
  <mergeCells count="1">
    <mergeCell ref="B19:F19"/>
  </mergeCells>
  <phoneticPr fontId="0" type="noConversion"/>
  <hyperlinks>
    <hyperlink ref="F1" location="Survol!A1" display="retour au survol"/>
  </hyperlinks>
  <pageMargins left="1" right="1" top="1" bottom="1" header="0.5" footer="0.5"/>
  <pageSetup paperSize="9" scale="95" orientation="landscape" r:id="rId1"/>
  <headerFooter alignWithMargins="0"/>
  <ignoredErrors>
    <ignoredError sqref="C10:E1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showGridLines="0" zoomScaleNormal="100" workbookViewId="0"/>
  </sheetViews>
  <sheetFormatPr baseColWidth="10" defaultColWidth="12" defaultRowHeight="10" customHeight="1" x14ac:dyDescent="0.25"/>
  <cols>
    <col min="1" max="1" width="10.44140625" style="100" customWidth="1"/>
    <col min="2" max="24" width="9.44140625" style="24" customWidth="1"/>
    <col min="25" max="16384" width="12" style="24"/>
  </cols>
  <sheetData>
    <row r="1" spans="1:24" s="10" customFormat="1" ht="11.5" x14ac:dyDescent="0.25">
      <c r="A1" s="1" t="str">
        <f>"Canton d'"&amp;Survol!$C5</f>
        <v>Canton d'Uri</v>
      </c>
      <c r="B1" s="1"/>
      <c r="C1" s="1"/>
      <c r="D1" s="1"/>
      <c r="E1" s="1"/>
      <c r="F1" s="1"/>
      <c r="G1" s="1"/>
      <c r="H1" s="1"/>
      <c r="I1" s="1"/>
      <c r="J1" s="1"/>
      <c r="K1" s="1"/>
      <c r="L1" s="1"/>
      <c r="M1" s="1"/>
      <c r="N1" s="1"/>
      <c r="X1" s="22" t="s">
        <v>95</v>
      </c>
    </row>
    <row r="2" spans="1:24" s="40" customFormat="1" ht="14.15" customHeight="1" x14ac:dyDescent="0.2">
      <c r="A2" s="107" t="s">
        <v>93</v>
      </c>
      <c r="B2" s="38"/>
      <c r="C2" s="38"/>
      <c r="D2" s="38"/>
      <c r="E2" s="38"/>
      <c r="F2" s="38"/>
      <c r="G2" s="38"/>
      <c r="H2" s="38"/>
      <c r="I2" s="38"/>
      <c r="J2" s="38"/>
      <c r="K2" s="38"/>
      <c r="L2" s="38"/>
      <c r="M2" s="39"/>
      <c r="N2" s="39"/>
      <c r="O2" s="39"/>
      <c r="P2" s="39"/>
      <c r="Q2" s="39"/>
      <c r="R2" s="39"/>
      <c r="S2" s="39"/>
      <c r="T2" s="39"/>
      <c r="U2" s="39"/>
      <c r="V2" s="39"/>
      <c r="W2" s="39"/>
    </row>
    <row r="3" spans="1:24" s="44" customFormat="1" ht="18" customHeight="1" x14ac:dyDescent="0.2">
      <c r="A3" s="117" t="s">
        <v>111</v>
      </c>
      <c r="B3" s="42">
        <v>1932</v>
      </c>
      <c r="C3" s="42">
        <v>1936</v>
      </c>
      <c r="D3" s="42">
        <v>1940</v>
      </c>
      <c r="E3" s="42">
        <v>1944</v>
      </c>
      <c r="F3" s="42">
        <v>1948</v>
      </c>
      <c r="G3" s="42">
        <v>1952</v>
      </c>
      <c r="H3" s="42">
        <v>1956</v>
      </c>
      <c r="I3" s="42">
        <v>1960</v>
      </c>
      <c r="J3" s="42">
        <v>1964</v>
      </c>
      <c r="K3" s="42">
        <v>1968</v>
      </c>
      <c r="L3" s="42">
        <v>1972</v>
      </c>
      <c r="M3" s="42">
        <v>1976</v>
      </c>
      <c r="N3" s="42">
        <v>1980</v>
      </c>
      <c r="O3" s="42">
        <v>1984</v>
      </c>
      <c r="P3" s="42">
        <v>1988</v>
      </c>
      <c r="Q3" s="42">
        <v>1992</v>
      </c>
      <c r="R3" s="42">
        <v>1996</v>
      </c>
      <c r="S3" s="42">
        <v>2000</v>
      </c>
      <c r="T3" s="43">
        <v>2004</v>
      </c>
      <c r="U3" s="43">
        <v>2008</v>
      </c>
      <c r="V3" s="43">
        <v>2012</v>
      </c>
      <c r="W3" s="43">
        <v>2016</v>
      </c>
      <c r="X3" s="43">
        <v>2020</v>
      </c>
    </row>
    <row r="4" spans="1:24" s="10" customFormat="1" ht="13.15" customHeight="1" x14ac:dyDescent="0.25">
      <c r="A4" s="101" t="s">
        <v>107</v>
      </c>
      <c r="B4" s="14">
        <v>12</v>
      </c>
      <c r="C4" s="14">
        <v>14</v>
      </c>
      <c r="D4" s="14">
        <v>12</v>
      </c>
      <c r="E4" s="14">
        <v>12</v>
      </c>
      <c r="F4" s="14">
        <v>11</v>
      </c>
      <c r="G4" s="14">
        <v>10</v>
      </c>
      <c r="H4" s="14">
        <v>10</v>
      </c>
      <c r="I4" s="14">
        <v>10</v>
      </c>
      <c r="J4" s="14">
        <v>15</v>
      </c>
      <c r="K4" s="14">
        <v>16</v>
      </c>
      <c r="L4" s="14">
        <v>16</v>
      </c>
      <c r="M4" s="14">
        <v>18</v>
      </c>
      <c r="N4" s="14">
        <v>19</v>
      </c>
      <c r="O4" s="14">
        <v>17</v>
      </c>
      <c r="P4" s="14">
        <v>17</v>
      </c>
      <c r="Q4" s="14">
        <v>17</v>
      </c>
      <c r="R4" s="14">
        <v>19</v>
      </c>
      <c r="S4" s="14">
        <v>21</v>
      </c>
      <c r="T4" s="14">
        <v>15</v>
      </c>
      <c r="U4" s="14">
        <v>11</v>
      </c>
      <c r="V4" s="14">
        <v>15</v>
      </c>
      <c r="W4" s="14">
        <v>18</v>
      </c>
      <c r="X4" s="14">
        <v>16</v>
      </c>
    </row>
    <row r="5" spans="1:24" s="10" customFormat="1" ht="13.15" customHeight="1" x14ac:dyDescent="0.25">
      <c r="A5" s="101" t="s">
        <v>20</v>
      </c>
      <c r="B5" s="14">
        <v>33</v>
      </c>
      <c r="C5" s="14">
        <v>33</v>
      </c>
      <c r="D5" s="14">
        <v>33</v>
      </c>
      <c r="E5" s="14">
        <v>33</v>
      </c>
      <c r="F5" s="14">
        <v>40</v>
      </c>
      <c r="G5" s="14">
        <v>41</v>
      </c>
      <c r="H5" s="14">
        <v>41</v>
      </c>
      <c r="I5" s="14">
        <v>41</v>
      </c>
      <c r="J5" s="14">
        <v>41</v>
      </c>
      <c r="K5" s="14">
        <v>41</v>
      </c>
      <c r="L5" s="14">
        <v>43</v>
      </c>
      <c r="M5" s="14">
        <v>41</v>
      </c>
      <c r="N5" s="14">
        <v>40</v>
      </c>
      <c r="O5" s="14">
        <v>41</v>
      </c>
      <c r="P5" s="14">
        <v>41</v>
      </c>
      <c r="Q5" s="14">
        <v>36</v>
      </c>
      <c r="R5" s="14">
        <v>37</v>
      </c>
      <c r="S5" s="14">
        <v>29</v>
      </c>
      <c r="T5" s="14">
        <v>29</v>
      </c>
      <c r="U5" s="14">
        <v>24</v>
      </c>
      <c r="V5" s="14">
        <v>23</v>
      </c>
      <c r="W5" s="14">
        <v>22</v>
      </c>
      <c r="X5" s="14">
        <v>23</v>
      </c>
    </row>
    <row r="6" spans="1:24" s="10" customFormat="1" ht="13.15" customHeight="1" x14ac:dyDescent="0.25">
      <c r="A6" s="101" t="s">
        <v>21</v>
      </c>
      <c r="B6" s="14">
        <v>3</v>
      </c>
      <c r="C6" s="14">
        <v>2</v>
      </c>
      <c r="D6" s="14">
        <v>4</v>
      </c>
      <c r="E6" s="14">
        <v>4</v>
      </c>
      <c r="F6" s="14">
        <v>4</v>
      </c>
      <c r="G6" s="14">
        <v>3</v>
      </c>
      <c r="H6" s="14">
        <v>3</v>
      </c>
      <c r="I6" s="14">
        <v>3</v>
      </c>
      <c r="J6" s="14">
        <v>4</v>
      </c>
      <c r="K6" s="14">
        <v>4</v>
      </c>
      <c r="L6" s="14">
        <v>5</v>
      </c>
      <c r="M6" s="14">
        <v>5</v>
      </c>
      <c r="N6" s="14">
        <v>5</v>
      </c>
      <c r="O6" s="14">
        <v>6</v>
      </c>
      <c r="P6" s="14">
        <v>6</v>
      </c>
      <c r="Q6" s="14">
        <v>7</v>
      </c>
      <c r="R6" s="14">
        <v>8</v>
      </c>
      <c r="S6" s="14">
        <v>9</v>
      </c>
      <c r="T6" s="14">
        <v>8</v>
      </c>
      <c r="U6" s="14">
        <v>7</v>
      </c>
      <c r="V6" s="14">
        <v>9</v>
      </c>
      <c r="W6" s="14">
        <v>8</v>
      </c>
      <c r="X6" s="14">
        <v>6</v>
      </c>
    </row>
    <row r="7" spans="1:24" s="10" customFormat="1" ht="13.15" customHeight="1" x14ac:dyDescent="0.25">
      <c r="A7" s="101" t="s">
        <v>22</v>
      </c>
      <c r="B7" s="14"/>
      <c r="C7" s="14"/>
      <c r="D7" s="14"/>
      <c r="E7" s="14"/>
      <c r="F7" s="14"/>
      <c r="G7" s="14"/>
      <c r="H7" s="14"/>
      <c r="I7" s="14"/>
      <c r="J7" s="14"/>
      <c r="K7" s="14"/>
      <c r="L7" s="14"/>
      <c r="M7" s="14"/>
      <c r="N7" s="14"/>
      <c r="O7" s="14"/>
      <c r="P7" s="14"/>
      <c r="Q7" s="14"/>
      <c r="R7" s="14"/>
      <c r="S7" s="14">
        <v>4</v>
      </c>
      <c r="T7" s="14">
        <v>9</v>
      </c>
      <c r="U7" s="14">
        <v>18</v>
      </c>
      <c r="V7" s="14">
        <v>14</v>
      </c>
      <c r="W7" s="14">
        <v>15</v>
      </c>
      <c r="X7" s="14">
        <v>13</v>
      </c>
    </row>
    <row r="8" spans="1:24" s="10" customFormat="1" ht="13.15" customHeight="1" x14ac:dyDescent="0.25">
      <c r="A8" s="101" t="s">
        <v>23</v>
      </c>
      <c r="B8" s="14"/>
      <c r="C8" s="14"/>
      <c r="D8" s="14"/>
      <c r="E8" s="14"/>
      <c r="F8" s="14"/>
      <c r="G8" s="14"/>
      <c r="H8" s="14"/>
      <c r="I8" s="14"/>
      <c r="J8" s="14"/>
      <c r="K8" s="14"/>
      <c r="L8" s="14"/>
      <c r="M8" s="14"/>
      <c r="N8" s="14"/>
      <c r="O8" s="14"/>
      <c r="P8" s="14"/>
      <c r="Q8" s="14">
        <v>3</v>
      </c>
      <c r="R8" s="14"/>
      <c r="S8" s="14"/>
      <c r="T8" s="14"/>
      <c r="U8" s="14"/>
      <c r="V8" s="14"/>
      <c r="W8" s="14"/>
      <c r="X8" s="14"/>
    </row>
    <row r="9" spans="1:24" s="10" customFormat="1" ht="13.15" customHeight="1" x14ac:dyDescent="0.25">
      <c r="A9" s="101" t="s">
        <v>24</v>
      </c>
      <c r="B9" s="14"/>
      <c r="C9" s="14"/>
      <c r="D9" s="14"/>
      <c r="E9" s="14"/>
      <c r="F9" s="14"/>
      <c r="G9" s="14"/>
      <c r="H9" s="14"/>
      <c r="I9" s="14"/>
      <c r="J9" s="14"/>
      <c r="K9" s="14"/>
      <c r="L9" s="14"/>
      <c r="M9" s="14"/>
      <c r="N9" s="14"/>
      <c r="O9" s="14"/>
      <c r="P9" s="14"/>
      <c r="Q9" s="14"/>
      <c r="R9" s="14"/>
      <c r="S9" s="14">
        <v>1</v>
      </c>
      <c r="T9" s="14">
        <v>2</v>
      </c>
      <c r="U9" s="14">
        <v>3</v>
      </c>
      <c r="V9" s="14">
        <v>2</v>
      </c>
      <c r="W9" s="14">
        <v>1</v>
      </c>
      <c r="X9" s="14">
        <v>2</v>
      </c>
    </row>
    <row r="10" spans="1:24" s="10" customFormat="1" ht="13.15" customHeight="1" x14ac:dyDescent="0.25">
      <c r="A10" s="101" t="s">
        <v>25</v>
      </c>
      <c r="B10" s="14">
        <v>1</v>
      </c>
      <c r="C10" s="14"/>
      <c r="D10" s="14"/>
      <c r="E10" s="14"/>
      <c r="F10" s="14"/>
      <c r="G10" s="14"/>
      <c r="H10" s="14"/>
      <c r="I10" s="14"/>
      <c r="J10" s="14">
        <v>1</v>
      </c>
      <c r="K10" s="14"/>
      <c r="L10" s="14"/>
      <c r="M10" s="14"/>
      <c r="N10" s="14"/>
      <c r="O10" s="14"/>
      <c r="P10" s="14"/>
      <c r="Q10" s="14">
        <v>1</v>
      </c>
      <c r="R10" s="14"/>
      <c r="S10" s="14"/>
      <c r="T10" s="14">
        <v>1</v>
      </c>
      <c r="U10" s="14">
        <v>1</v>
      </c>
      <c r="V10" s="14">
        <v>1</v>
      </c>
      <c r="W10" s="14"/>
      <c r="X10" s="14">
        <v>4</v>
      </c>
    </row>
    <row r="11" spans="1:24" s="10" customFormat="1" ht="13.15" customHeight="1" x14ac:dyDescent="0.25">
      <c r="A11" s="54" t="s">
        <v>0</v>
      </c>
      <c r="B11" s="55">
        <f t="shared" ref="B11:X11" si="0">SUM(B4:B10)</f>
        <v>49</v>
      </c>
      <c r="C11" s="55">
        <f t="shared" si="0"/>
        <v>49</v>
      </c>
      <c r="D11" s="55">
        <f t="shared" si="0"/>
        <v>49</v>
      </c>
      <c r="E11" s="55">
        <f t="shared" si="0"/>
        <v>49</v>
      </c>
      <c r="F11" s="55">
        <f t="shared" si="0"/>
        <v>55</v>
      </c>
      <c r="G11" s="55">
        <f t="shared" si="0"/>
        <v>54</v>
      </c>
      <c r="H11" s="55">
        <f t="shared" si="0"/>
        <v>54</v>
      </c>
      <c r="I11" s="55">
        <f t="shared" si="0"/>
        <v>54</v>
      </c>
      <c r="J11" s="55">
        <f t="shared" si="0"/>
        <v>61</v>
      </c>
      <c r="K11" s="55">
        <f t="shared" si="0"/>
        <v>61</v>
      </c>
      <c r="L11" s="55">
        <f t="shared" si="0"/>
        <v>64</v>
      </c>
      <c r="M11" s="55">
        <f t="shared" si="0"/>
        <v>64</v>
      </c>
      <c r="N11" s="55">
        <f t="shared" si="0"/>
        <v>64</v>
      </c>
      <c r="O11" s="55">
        <f t="shared" si="0"/>
        <v>64</v>
      </c>
      <c r="P11" s="55">
        <f t="shared" si="0"/>
        <v>64</v>
      </c>
      <c r="Q11" s="55">
        <f t="shared" si="0"/>
        <v>64</v>
      </c>
      <c r="R11" s="55">
        <f t="shared" si="0"/>
        <v>64</v>
      </c>
      <c r="S11" s="55">
        <f t="shared" si="0"/>
        <v>64</v>
      </c>
      <c r="T11" s="55">
        <f t="shared" si="0"/>
        <v>64</v>
      </c>
      <c r="U11" s="55">
        <f t="shared" si="0"/>
        <v>64</v>
      </c>
      <c r="V11" s="55">
        <f t="shared" si="0"/>
        <v>64</v>
      </c>
      <c r="W11" s="55">
        <f t="shared" si="0"/>
        <v>64</v>
      </c>
      <c r="X11" s="55">
        <f t="shared" si="0"/>
        <v>64</v>
      </c>
    </row>
    <row r="12" spans="1:24" s="2" customFormat="1" ht="18" customHeight="1" x14ac:dyDescent="0.2">
      <c r="A12" s="72" t="s">
        <v>98</v>
      </c>
      <c r="B12" s="119"/>
      <c r="C12" s="119"/>
      <c r="D12" s="119"/>
      <c r="E12" s="119"/>
      <c r="F12" s="119"/>
      <c r="G12" s="119"/>
      <c r="H12" s="119"/>
      <c r="I12" s="119"/>
      <c r="J12" s="119"/>
      <c r="K12" s="119"/>
    </row>
    <row r="13" spans="1:24" ht="12.65" customHeight="1" x14ac:dyDescent="0.25">
      <c r="A13" s="99">
        <v>1932</v>
      </c>
      <c r="C13" s="56" t="s">
        <v>105</v>
      </c>
    </row>
    <row r="14" spans="1:24" ht="12.65" customHeight="1" x14ac:dyDescent="0.25">
      <c r="A14" s="99">
        <v>1964</v>
      </c>
      <c r="B14" s="56"/>
      <c r="C14" s="56" t="s">
        <v>105</v>
      </c>
    </row>
    <row r="15" spans="1:24" ht="12.65" customHeight="1" x14ac:dyDescent="0.25">
      <c r="A15" s="99">
        <v>1992</v>
      </c>
      <c r="B15" s="56"/>
      <c r="C15" s="56" t="s">
        <v>105</v>
      </c>
    </row>
    <row r="16" spans="1:24" ht="12.65" customHeight="1" x14ac:dyDescent="0.25">
      <c r="A16" s="99">
        <v>2004</v>
      </c>
      <c r="B16" s="56"/>
      <c r="C16" s="56" t="s">
        <v>105</v>
      </c>
    </row>
    <row r="17" spans="1:3" s="2" customFormat="1" ht="11.25" customHeight="1" x14ac:dyDescent="0.2">
      <c r="A17" s="99">
        <v>2012</v>
      </c>
      <c r="C17" s="56" t="s">
        <v>105</v>
      </c>
    </row>
    <row r="18" spans="1:3" s="2" customFormat="1" ht="11.25" customHeight="1" x14ac:dyDescent="0.2">
      <c r="A18" s="99">
        <v>2012</v>
      </c>
      <c r="C18" s="56" t="s">
        <v>105</v>
      </c>
    </row>
    <row r="19" spans="1:3" s="2" customFormat="1" ht="12.65" customHeight="1" x14ac:dyDescent="0.2">
      <c r="A19" s="99">
        <v>2020</v>
      </c>
      <c r="C19" s="56" t="s">
        <v>105</v>
      </c>
    </row>
    <row r="20" spans="1:3" s="2" customFormat="1" ht="12.65" customHeight="1" x14ac:dyDescent="0.2">
      <c r="A20" s="99"/>
      <c r="C20" s="56"/>
    </row>
    <row r="21" spans="1:3" s="83" customFormat="1" ht="12.5" x14ac:dyDescent="0.25">
      <c r="A21" s="88" t="s">
        <v>158</v>
      </c>
    </row>
    <row r="22" spans="1:3" s="83" customFormat="1" ht="12.5" x14ac:dyDescent="0.25">
      <c r="A22" s="88" t="s">
        <v>159</v>
      </c>
    </row>
    <row r="23" spans="1:3" s="83" customFormat="1" ht="3.65" customHeight="1" x14ac:dyDescent="0.25">
      <c r="A23" s="88"/>
    </row>
    <row r="24" spans="1:3" s="83" customFormat="1" ht="12.65" customHeight="1" x14ac:dyDescent="0.25">
      <c r="A24" s="88" t="s">
        <v>160</v>
      </c>
    </row>
  </sheetData>
  <phoneticPr fontId="0" type="noConversion"/>
  <hyperlinks>
    <hyperlink ref="X1" location="Survol!A1" display="retour au survol"/>
  </hyperlinks>
  <pageMargins left="0.31" right="0.19" top="0.52" bottom="0.43" header="0.41" footer="0.17"/>
  <pageSetup paperSize="9" scale="91" orientation="landscape" r:id="rId1"/>
  <headerFooter alignWithMargins="0"/>
  <ignoredErrors>
    <ignoredError sqref="B11:W1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
  <sheetViews>
    <sheetView showGridLines="0" zoomScaleNormal="100" workbookViewId="0">
      <selection activeCell="AL12" sqref="AL12:AN12"/>
    </sheetView>
  </sheetViews>
  <sheetFormatPr baseColWidth="10" defaultColWidth="12" defaultRowHeight="10" customHeight="1" x14ac:dyDescent="0.25"/>
  <cols>
    <col min="1" max="1" width="7.77734375" style="100" customWidth="1"/>
    <col min="2" max="40" width="7" style="24" customWidth="1"/>
    <col min="41" max="16384" width="12" style="24"/>
  </cols>
  <sheetData>
    <row r="1" spans="1:40" s="10" customFormat="1" ht="11.5" x14ac:dyDescent="0.25">
      <c r="A1" s="1" t="str">
        <f>"Canton d'"&amp;Survol!$C5</f>
        <v>Canton d'Uri</v>
      </c>
      <c r="B1" s="1"/>
      <c r="C1" s="1"/>
      <c r="D1" s="1"/>
      <c r="E1" s="1"/>
      <c r="F1" s="1"/>
      <c r="G1" s="1"/>
      <c r="AL1" s="22"/>
      <c r="AN1" s="22" t="s">
        <v>95</v>
      </c>
    </row>
    <row r="2" spans="1:40" s="40" customFormat="1" ht="14.15" customHeight="1" x14ac:dyDescent="0.2">
      <c r="A2" s="107" t="s">
        <v>94</v>
      </c>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row>
    <row r="3" spans="1:40" s="44" customFormat="1" ht="18" customHeight="1" x14ac:dyDescent="0.2">
      <c r="A3" s="90"/>
      <c r="B3" s="91">
        <v>1972</v>
      </c>
      <c r="C3" s="91"/>
      <c r="D3" s="92"/>
      <c r="E3" s="91">
        <v>1976</v>
      </c>
      <c r="F3" s="91"/>
      <c r="G3" s="92"/>
      <c r="H3" s="91">
        <v>1980</v>
      </c>
      <c r="I3" s="91"/>
      <c r="J3" s="92"/>
      <c r="K3" s="91">
        <v>1984</v>
      </c>
      <c r="L3" s="91"/>
      <c r="M3" s="92"/>
      <c r="N3" s="91">
        <v>1988</v>
      </c>
      <c r="O3" s="91"/>
      <c r="P3" s="92"/>
      <c r="Q3" s="91">
        <v>1992</v>
      </c>
      <c r="R3" s="91"/>
      <c r="S3" s="92"/>
      <c r="T3" s="91">
        <v>1996</v>
      </c>
      <c r="U3" s="91"/>
      <c r="V3" s="92"/>
      <c r="W3" s="91">
        <v>2000</v>
      </c>
      <c r="X3" s="91"/>
      <c r="Y3" s="92"/>
      <c r="Z3" s="91">
        <v>2004</v>
      </c>
      <c r="AA3" s="91"/>
      <c r="AB3" s="92"/>
      <c r="AC3" s="43">
        <v>2008</v>
      </c>
      <c r="AD3" s="91"/>
      <c r="AE3" s="91"/>
      <c r="AF3" s="43">
        <v>2012</v>
      </c>
      <c r="AG3" s="91"/>
      <c r="AH3" s="91"/>
      <c r="AI3" s="43">
        <v>2016</v>
      </c>
      <c r="AJ3" s="91"/>
      <c r="AK3" s="92"/>
      <c r="AL3" s="43">
        <v>2020</v>
      </c>
      <c r="AM3" s="91"/>
      <c r="AN3" s="92"/>
    </row>
    <row r="4" spans="1:40" s="2" customFormat="1" ht="18" customHeight="1" x14ac:dyDescent="0.2">
      <c r="A4" s="120" t="s">
        <v>111</v>
      </c>
      <c r="B4" s="92" t="s">
        <v>1</v>
      </c>
      <c r="C4" s="42" t="s">
        <v>100</v>
      </c>
      <c r="D4" s="42" t="s">
        <v>103</v>
      </c>
      <c r="E4" s="92" t="s">
        <v>1</v>
      </c>
      <c r="F4" s="42" t="s">
        <v>100</v>
      </c>
      <c r="G4" s="42" t="s">
        <v>103</v>
      </c>
      <c r="H4" s="92" t="s">
        <v>1</v>
      </c>
      <c r="I4" s="42" t="s">
        <v>100</v>
      </c>
      <c r="J4" s="42" t="s">
        <v>103</v>
      </c>
      <c r="K4" s="92" t="s">
        <v>1</v>
      </c>
      <c r="L4" s="42" t="s">
        <v>100</v>
      </c>
      <c r="M4" s="42" t="s">
        <v>103</v>
      </c>
      <c r="N4" s="92" t="s">
        <v>1</v>
      </c>
      <c r="O4" s="42" t="s">
        <v>100</v>
      </c>
      <c r="P4" s="42" t="s">
        <v>103</v>
      </c>
      <c r="Q4" s="92" t="s">
        <v>1</v>
      </c>
      <c r="R4" s="42" t="s">
        <v>100</v>
      </c>
      <c r="S4" s="42" t="s">
        <v>103</v>
      </c>
      <c r="T4" s="92" t="s">
        <v>1</v>
      </c>
      <c r="U4" s="42" t="s">
        <v>100</v>
      </c>
      <c r="V4" s="42" t="s">
        <v>103</v>
      </c>
      <c r="W4" s="92" t="s">
        <v>1</v>
      </c>
      <c r="X4" s="42" t="s">
        <v>100</v>
      </c>
      <c r="Y4" s="42" t="s">
        <v>103</v>
      </c>
      <c r="Z4" s="92" t="s">
        <v>1</v>
      </c>
      <c r="AA4" s="42" t="s">
        <v>100</v>
      </c>
      <c r="AB4" s="42" t="s">
        <v>103</v>
      </c>
      <c r="AC4" s="42" t="s">
        <v>1</v>
      </c>
      <c r="AD4" s="42" t="s">
        <v>100</v>
      </c>
      <c r="AE4" s="43" t="s">
        <v>103</v>
      </c>
      <c r="AF4" s="42" t="s">
        <v>1</v>
      </c>
      <c r="AG4" s="42" t="s">
        <v>100</v>
      </c>
      <c r="AH4" s="43" t="s">
        <v>103</v>
      </c>
      <c r="AI4" s="42" t="s">
        <v>1</v>
      </c>
      <c r="AJ4" s="42" t="s">
        <v>100</v>
      </c>
      <c r="AK4" s="42" t="s">
        <v>103</v>
      </c>
      <c r="AL4" s="42" t="s">
        <v>1</v>
      </c>
      <c r="AM4" s="42" t="s">
        <v>100</v>
      </c>
      <c r="AN4" s="42" t="s">
        <v>103</v>
      </c>
    </row>
    <row r="5" spans="1:40" s="121" customFormat="1" ht="14.5" customHeight="1" x14ac:dyDescent="0.25">
      <c r="A5" s="45" t="s">
        <v>107</v>
      </c>
      <c r="B5" s="94"/>
      <c r="C5" s="94">
        <v>16</v>
      </c>
      <c r="D5" s="118">
        <f t="shared" ref="D5:D11" si="0">IF(OR(ISNUMBER(B5),ISNUMBER(C5)),100/SUM(B5:C5)*B5,"")</f>
        <v>0</v>
      </c>
      <c r="E5" s="94"/>
      <c r="F5" s="94">
        <v>18</v>
      </c>
      <c r="G5" s="118">
        <f t="shared" ref="G5:G11" si="1">IF(OR(ISNUMBER(E5),ISNUMBER(F5)),100/SUM(E5:F5)*E5,"")</f>
        <v>0</v>
      </c>
      <c r="H5" s="94"/>
      <c r="I5" s="94">
        <v>19</v>
      </c>
      <c r="J5" s="118">
        <f t="shared" ref="J5:J11" si="2">IF(OR(ISNUMBER(H5),ISNUMBER(I5)),100/SUM(H5:I5)*H5,"")</f>
        <v>0</v>
      </c>
      <c r="K5" s="94"/>
      <c r="L5" s="94">
        <v>17</v>
      </c>
      <c r="M5" s="118">
        <f t="shared" ref="M5:M11" si="3">IF(OR(ISNUMBER(K5),ISNUMBER(L5)),100/SUM(K5:L5)*K5,"")</f>
        <v>0</v>
      </c>
      <c r="N5" s="94">
        <v>3</v>
      </c>
      <c r="O5" s="94">
        <v>14</v>
      </c>
      <c r="P5" s="118">
        <f t="shared" ref="P5:P11" si="4">IF(OR(ISNUMBER(N5),ISNUMBER(O5)),100/SUM(N5:O5)*N5,"")</f>
        <v>17.647058823529413</v>
      </c>
      <c r="Q5" s="94">
        <v>4</v>
      </c>
      <c r="R5" s="94">
        <v>13</v>
      </c>
      <c r="S5" s="118">
        <f t="shared" ref="S5:S11" si="5">IF(OR(ISNUMBER(Q5),ISNUMBER(R5)),100/SUM(Q5:R5)*Q5,"")</f>
        <v>23.529411764705884</v>
      </c>
      <c r="T5" s="94">
        <v>3</v>
      </c>
      <c r="U5" s="94">
        <v>16</v>
      </c>
      <c r="V5" s="118">
        <f t="shared" ref="V5:V11" si="6">IF(OR(ISNUMBER(T5),ISNUMBER(U5)),100/SUM(T5:U5)*T5,"")</f>
        <v>15.789473684210527</v>
      </c>
      <c r="W5" s="94">
        <v>3</v>
      </c>
      <c r="X5" s="94">
        <v>18</v>
      </c>
      <c r="Y5" s="118">
        <f t="shared" ref="Y5:Y11" si="7">IF(OR(ISNUMBER(W5),ISNUMBER(X5)),100/SUM(W5:X5)*W5,"")</f>
        <v>14.285714285714285</v>
      </c>
      <c r="Z5" s="94">
        <v>2</v>
      </c>
      <c r="AA5" s="94">
        <v>13</v>
      </c>
      <c r="AB5" s="118">
        <f t="shared" ref="AB5:AB11" si="8">IF(OR(ISNUMBER(Z5),ISNUMBER(AA5)),100/SUM(Z5:AA5)*Z5,"")</f>
        <v>13.333333333333334</v>
      </c>
      <c r="AC5" s="94">
        <v>1</v>
      </c>
      <c r="AD5" s="94">
        <v>10</v>
      </c>
      <c r="AE5" s="118">
        <f t="shared" ref="AE5:AE11" si="9">IF(OR(ISNUMBER(AC5),ISNUMBER(AD5)),100/SUM(AC5:AD5)*AC5,"")</f>
        <v>9.0909090909090917</v>
      </c>
      <c r="AF5" s="94">
        <v>1</v>
      </c>
      <c r="AG5" s="94">
        <v>14</v>
      </c>
      <c r="AH5" s="118">
        <f t="shared" ref="AH5:AH11" si="10">IF(OR(ISNUMBER(AF5),ISNUMBER(AG5)),100/SUM(AF5:AG5)*AF5,"")</f>
        <v>6.666666666666667</v>
      </c>
      <c r="AI5" s="94">
        <v>3</v>
      </c>
      <c r="AJ5" s="94">
        <v>15</v>
      </c>
      <c r="AK5" s="118">
        <f t="shared" ref="AK5:AK11" si="11">IF(OR(ISNUMBER(AI5),ISNUMBER(AJ5)),100/SUM(AI5:AJ5)*AI5,"")</f>
        <v>16.666666666666664</v>
      </c>
      <c r="AL5" s="94">
        <v>3</v>
      </c>
      <c r="AM5" s="94">
        <v>13</v>
      </c>
      <c r="AN5" s="118">
        <v>18.75</v>
      </c>
    </row>
    <row r="6" spans="1:40" s="121" customFormat="1" ht="14.5" customHeight="1" x14ac:dyDescent="0.25">
      <c r="A6" s="45" t="s">
        <v>20</v>
      </c>
      <c r="B6" s="94">
        <v>1</v>
      </c>
      <c r="C6" s="94">
        <v>42</v>
      </c>
      <c r="D6" s="118">
        <f t="shared" si="0"/>
        <v>2.3255813953488373</v>
      </c>
      <c r="E6" s="94">
        <v>1</v>
      </c>
      <c r="F6" s="94">
        <v>40</v>
      </c>
      <c r="G6" s="118">
        <f t="shared" si="1"/>
        <v>2.4390243902439024</v>
      </c>
      <c r="H6" s="94">
        <v>1</v>
      </c>
      <c r="I6" s="94">
        <v>39</v>
      </c>
      <c r="J6" s="118">
        <f t="shared" si="2"/>
        <v>2.5</v>
      </c>
      <c r="K6" s="94">
        <v>2</v>
      </c>
      <c r="L6" s="94">
        <v>39</v>
      </c>
      <c r="M6" s="118">
        <f t="shared" si="3"/>
        <v>4.8780487804878048</v>
      </c>
      <c r="N6" s="94">
        <v>2</v>
      </c>
      <c r="O6" s="94">
        <v>39</v>
      </c>
      <c r="P6" s="118">
        <f t="shared" si="4"/>
        <v>4.8780487804878048</v>
      </c>
      <c r="Q6" s="94">
        <v>2</v>
      </c>
      <c r="R6" s="94">
        <v>34</v>
      </c>
      <c r="S6" s="118">
        <f t="shared" si="5"/>
        <v>5.5555555555555554</v>
      </c>
      <c r="T6" s="94">
        <v>5</v>
      </c>
      <c r="U6" s="94">
        <v>32</v>
      </c>
      <c r="V6" s="118">
        <f t="shared" si="6"/>
        <v>13.513513513513512</v>
      </c>
      <c r="W6" s="94">
        <v>8</v>
      </c>
      <c r="X6" s="94">
        <v>21</v>
      </c>
      <c r="Y6" s="118">
        <f t="shared" si="7"/>
        <v>27.586206896551722</v>
      </c>
      <c r="Z6" s="94">
        <v>7</v>
      </c>
      <c r="AA6" s="94">
        <v>22</v>
      </c>
      <c r="AB6" s="118">
        <f t="shared" si="8"/>
        <v>24.137931034482758</v>
      </c>
      <c r="AC6" s="94">
        <v>6</v>
      </c>
      <c r="AD6" s="94">
        <v>18</v>
      </c>
      <c r="AE6" s="118">
        <f t="shared" si="9"/>
        <v>25</v>
      </c>
      <c r="AF6" s="94">
        <v>8</v>
      </c>
      <c r="AG6" s="94">
        <v>15</v>
      </c>
      <c r="AH6" s="118">
        <f t="shared" si="10"/>
        <v>34.782608695652172</v>
      </c>
      <c r="AI6" s="94">
        <v>8</v>
      </c>
      <c r="AJ6" s="94">
        <v>14</v>
      </c>
      <c r="AK6" s="118">
        <f t="shared" si="11"/>
        <v>36.363636363636367</v>
      </c>
      <c r="AL6" s="94">
        <v>7</v>
      </c>
      <c r="AM6" s="94">
        <v>16</v>
      </c>
      <c r="AN6" s="118">
        <v>30.434782608695656</v>
      </c>
    </row>
    <row r="7" spans="1:40" s="121" customFormat="1" ht="14.5" customHeight="1" x14ac:dyDescent="0.25">
      <c r="A7" s="45" t="s">
        <v>21</v>
      </c>
      <c r="B7" s="94"/>
      <c r="C7" s="94">
        <v>5</v>
      </c>
      <c r="D7" s="118">
        <f t="shared" si="0"/>
        <v>0</v>
      </c>
      <c r="E7" s="94"/>
      <c r="F7" s="94">
        <v>5</v>
      </c>
      <c r="G7" s="118">
        <f t="shared" si="1"/>
        <v>0</v>
      </c>
      <c r="H7" s="94"/>
      <c r="I7" s="94">
        <v>5</v>
      </c>
      <c r="J7" s="118">
        <f t="shared" si="2"/>
        <v>0</v>
      </c>
      <c r="K7" s="94"/>
      <c r="L7" s="94">
        <v>6</v>
      </c>
      <c r="M7" s="118">
        <f t="shared" si="3"/>
        <v>0</v>
      </c>
      <c r="N7" s="94">
        <v>1</v>
      </c>
      <c r="O7" s="94">
        <v>5</v>
      </c>
      <c r="P7" s="118">
        <f t="shared" si="4"/>
        <v>16.666666666666668</v>
      </c>
      <c r="Q7" s="94">
        <v>1</v>
      </c>
      <c r="R7" s="94">
        <v>6</v>
      </c>
      <c r="S7" s="118">
        <f t="shared" si="5"/>
        <v>14.285714285714286</v>
      </c>
      <c r="T7" s="94">
        <v>2</v>
      </c>
      <c r="U7" s="94">
        <v>6</v>
      </c>
      <c r="V7" s="118">
        <f t="shared" si="6"/>
        <v>25</v>
      </c>
      <c r="W7" s="94">
        <v>3</v>
      </c>
      <c r="X7" s="94">
        <v>6</v>
      </c>
      <c r="Y7" s="118">
        <f t="shared" si="7"/>
        <v>33.333333333333329</v>
      </c>
      <c r="Z7" s="94">
        <v>4</v>
      </c>
      <c r="AA7" s="94">
        <v>4</v>
      </c>
      <c r="AB7" s="118">
        <f t="shared" si="8"/>
        <v>50</v>
      </c>
      <c r="AC7" s="94">
        <v>3</v>
      </c>
      <c r="AD7" s="94">
        <v>4</v>
      </c>
      <c r="AE7" s="118">
        <f t="shared" si="9"/>
        <v>42.857142857142861</v>
      </c>
      <c r="AF7" s="94">
        <v>2</v>
      </c>
      <c r="AG7" s="94">
        <v>7</v>
      </c>
      <c r="AH7" s="118">
        <f t="shared" si="10"/>
        <v>22.222222222222221</v>
      </c>
      <c r="AI7" s="94">
        <v>3</v>
      </c>
      <c r="AJ7" s="94">
        <v>5</v>
      </c>
      <c r="AK7" s="118">
        <f t="shared" si="11"/>
        <v>37.5</v>
      </c>
      <c r="AL7" s="94">
        <v>4</v>
      </c>
      <c r="AM7" s="94">
        <v>2</v>
      </c>
      <c r="AN7" s="118">
        <v>66.666666666666657</v>
      </c>
    </row>
    <row r="8" spans="1:40" s="121" customFormat="1" ht="14.5" customHeight="1" x14ac:dyDescent="0.25">
      <c r="A8" s="45" t="s">
        <v>22</v>
      </c>
      <c r="B8" s="94"/>
      <c r="C8" s="94"/>
      <c r="D8" s="118" t="str">
        <f t="shared" si="0"/>
        <v/>
      </c>
      <c r="E8" s="94"/>
      <c r="F8" s="94"/>
      <c r="G8" s="118" t="str">
        <f t="shared" si="1"/>
        <v/>
      </c>
      <c r="H8" s="94"/>
      <c r="I8" s="94"/>
      <c r="J8" s="118" t="str">
        <f t="shared" si="2"/>
        <v/>
      </c>
      <c r="K8" s="94"/>
      <c r="L8" s="94"/>
      <c r="M8" s="118" t="str">
        <f t="shared" si="3"/>
        <v/>
      </c>
      <c r="N8" s="94"/>
      <c r="O8" s="94"/>
      <c r="P8" s="118" t="str">
        <f t="shared" si="4"/>
        <v/>
      </c>
      <c r="Q8" s="94"/>
      <c r="R8" s="94"/>
      <c r="S8" s="118" t="str">
        <f t="shared" si="5"/>
        <v/>
      </c>
      <c r="T8" s="94"/>
      <c r="U8" s="94"/>
      <c r="V8" s="118" t="str">
        <f t="shared" si="6"/>
        <v/>
      </c>
      <c r="W8" s="94"/>
      <c r="X8" s="94">
        <v>4</v>
      </c>
      <c r="Y8" s="118">
        <f t="shared" si="7"/>
        <v>0</v>
      </c>
      <c r="Z8" s="94"/>
      <c r="AA8" s="94">
        <v>9</v>
      </c>
      <c r="AB8" s="118">
        <f t="shared" si="8"/>
        <v>0</v>
      </c>
      <c r="AC8" s="94">
        <v>1</v>
      </c>
      <c r="AD8" s="94">
        <v>17</v>
      </c>
      <c r="AE8" s="118">
        <f t="shared" si="9"/>
        <v>5.5555555555555554</v>
      </c>
      <c r="AF8" s="94">
        <v>1</v>
      </c>
      <c r="AG8" s="94">
        <v>13</v>
      </c>
      <c r="AH8" s="118">
        <f t="shared" si="10"/>
        <v>7.1428571428571432</v>
      </c>
      <c r="AI8" s="94">
        <v>1</v>
      </c>
      <c r="AJ8" s="94">
        <v>14</v>
      </c>
      <c r="AK8" s="118">
        <f t="shared" si="11"/>
        <v>6.666666666666667</v>
      </c>
      <c r="AL8" s="94">
        <v>1</v>
      </c>
      <c r="AM8" s="94">
        <v>12</v>
      </c>
      <c r="AN8" s="118">
        <v>7.6923076923076925</v>
      </c>
    </row>
    <row r="9" spans="1:40" s="121" customFormat="1" ht="14.5" customHeight="1" x14ac:dyDescent="0.25">
      <c r="A9" s="45" t="s">
        <v>23</v>
      </c>
      <c r="B9" s="94"/>
      <c r="C9" s="94"/>
      <c r="D9" s="118" t="str">
        <f t="shared" si="0"/>
        <v/>
      </c>
      <c r="E9" s="94"/>
      <c r="F9" s="94"/>
      <c r="G9" s="118" t="str">
        <f t="shared" si="1"/>
        <v/>
      </c>
      <c r="H9" s="94"/>
      <c r="I9" s="94"/>
      <c r="J9" s="118" t="str">
        <f t="shared" si="2"/>
        <v/>
      </c>
      <c r="K9" s="94"/>
      <c r="L9" s="94"/>
      <c r="M9" s="118" t="str">
        <f t="shared" si="3"/>
        <v/>
      </c>
      <c r="N9" s="94"/>
      <c r="O9" s="94"/>
      <c r="P9" s="118" t="str">
        <f t="shared" si="4"/>
        <v/>
      </c>
      <c r="Q9" s="94"/>
      <c r="R9" s="94">
        <v>3</v>
      </c>
      <c r="S9" s="118">
        <f t="shared" si="5"/>
        <v>0</v>
      </c>
      <c r="T9" s="94"/>
      <c r="U9" s="94"/>
      <c r="V9" s="118" t="str">
        <f t="shared" si="6"/>
        <v/>
      </c>
      <c r="W9" s="94"/>
      <c r="X9" s="94"/>
      <c r="Y9" s="118" t="str">
        <f t="shared" si="7"/>
        <v/>
      </c>
      <c r="Z9" s="94"/>
      <c r="AA9" s="94"/>
      <c r="AB9" s="118" t="str">
        <f t="shared" si="8"/>
        <v/>
      </c>
      <c r="AC9" s="94"/>
      <c r="AD9" s="94"/>
      <c r="AE9" s="118" t="str">
        <f t="shared" si="9"/>
        <v/>
      </c>
      <c r="AF9" s="94"/>
      <c r="AG9" s="94"/>
      <c r="AH9" s="118" t="str">
        <f t="shared" si="10"/>
        <v/>
      </c>
      <c r="AI9" s="94"/>
      <c r="AJ9" s="94"/>
      <c r="AK9" s="118" t="str">
        <f t="shared" si="11"/>
        <v/>
      </c>
      <c r="AL9" s="94"/>
      <c r="AM9" s="94"/>
      <c r="AN9" s="118"/>
    </row>
    <row r="10" spans="1:40" s="121" customFormat="1" ht="14.5" customHeight="1" x14ac:dyDescent="0.25">
      <c r="A10" s="45" t="s">
        <v>24</v>
      </c>
      <c r="B10" s="94"/>
      <c r="C10" s="94"/>
      <c r="D10" s="118" t="str">
        <f t="shared" si="0"/>
        <v/>
      </c>
      <c r="E10" s="94"/>
      <c r="F10" s="94"/>
      <c r="G10" s="118" t="str">
        <f t="shared" si="1"/>
        <v/>
      </c>
      <c r="H10" s="94"/>
      <c r="I10" s="94"/>
      <c r="J10" s="118" t="str">
        <f t="shared" si="2"/>
        <v/>
      </c>
      <c r="K10" s="94"/>
      <c r="L10" s="94"/>
      <c r="M10" s="118" t="str">
        <f t="shared" si="3"/>
        <v/>
      </c>
      <c r="N10" s="94"/>
      <c r="O10" s="94"/>
      <c r="P10" s="118" t="str">
        <f t="shared" si="4"/>
        <v/>
      </c>
      <c r="Q10" s="94"/>
      <c r="R10" s="94"/>
      <c r="S10" s="118" t="str">
        <f t="shared" si="5"/>
        <v/>
      </c>
      <c r="T10" s="94"/>
      <c r="U10" s="94"/>
      <c r="V10" s="118" t="str">
        <f t="shared" si="6"/>
        <v/>
      </c>
      <c r="W10" s="94">
        <v>1</v>
      </c>
      <c r="X10" s="94"/>
      <c r="Y10" s="118">
        <f t="shared" si="7"/>
        <v>100</v>
      </c>
      <c r="Z10" s="94">
        <v>1</v>
      </c>
      <c r="AA10" s="94">
        <v>1</v>
      </c>
      <c r="AB10" s="118">
        <f t="shared" si="8"/>
        <v>50</v>
      </c>
      <c r="AC10" s="94">
        <v>1</v>
      </c>
      <c r="AD10" s="94">
        <v>2</v>
      </c>
      <c r="AE10" s="118">
        <f t="shared" si="9"/>
        <v>33.333333333333336</v>
      </c>
      <c r="AF10" s="94"/>
      <c r="AG10" s="94">
        <v>2</v>
      </c>
      <c r="AH10" s="118">
        <f t="shared" si="10"/>
        <v>0</v>
      </c>
      <c r="AI10" s="94"/>
      <c r="AJ10" s="94">
        <v>1</v>
      </c>
      <c r="AK10" s="118">
        <f t="shared" si="11"/>
        <v>0</v>
      </c>
      <c r="AL10" s="94">
        <v>1</v>
      </c>
      <c r="AM10" s="94">
        <v>1</v>
      </c>
      <c r="AN10" s="118">
        <v>50</v>
      </c>
    </row>
    <row r="11" spans="1:40" s="121" customFormat="1" ht="14.5" customHeight="1" x14ac:dyDescent="0.25">
      <c r="A11" s="45" t="s">
        <v>25</v>
      </c>
      <c r="B11" s="94"/>
      <c r="C11" s="94"/>
      <c r="D11" s="118" t="str">
        <f t="shared" si="0"/>
        <v/>
      </c>
      <c r="E11" s="94"/>
      <c r="F11" s="94"/>
      <c r="G11" s="118" t="str">
        <f t="shared" si="1"/>
        <v/>
      </c>
      <c r="H11" s="94"/>
      <c r="I11" s="94"/>
      <c r="J11" s="118" t="str">
        <f t="shared" si="2"/>
        <v/>
      </c>
      <c r="K11" s="94"/>
      <c r="L11" s="94"/>
      <c r="M11" s="118" t="str">
        <f t="shared" si="3"/>
        <v/>
      </c>
      <c r="N11" s="94"/>
      <c r="O11" s="94"/>
      <c r="P11" s="118" t="str">
        <f t="shared" si="4"/>
        <v/>
      </c>
      <c r="Q11" s="94"/>
      <c r="R11" s="94">
        <v>1</v>
      </c>
      <c r="S11" s="118">
        <f t="shared" si="5"/>
        <v>0</v>
      </c>
      <c r="T11" s="94"/>
      <c r="U11" s="94"/>
      <c r="V11" s="118" t="str">
        <f t="shared" si="6"/>
        <v/>
      </c>
      <c r="W11" s="94"/>
      <c r="X11" s="94"/>
      <c r="Y11" s="118" t="str">
        <f t="shared" si="7"/>
        <v/>
      </c>
      <c r="Z11" s="94">
        <v>1</v>
      </c>
      <c r="AA11" s="94"/>
      <c r="AB11" s="118">
        <f t="shared" si="8"/>
        <v>100</v>
      </c>
      <c r="AC11" s="94">
        <v>1</v>
      </c>
      <c r="AD11" s="94"/>
      <c r="AE11" s="118">
        <f t="shared" si="9"/>
        <v>100</v>
      </c>
      <c r="AF11" s="94"/>
      <c r="AG11" s="94">
        <v>1</v>
      </c>
      <c r="AH11" s="118">
        <f t="shared" si="10"/>
        <v>0</v>
      </c>
      <c r="AI11" s="94"/>
      <c r="AJ11" s="94"/>
      <c r="AK11" s="118" t="str">
        <f t="shared" si="11"/>
        <v/>
      </c>
      <c r="AL11" s="94"/>
      <c r="AM11" s="94">
        <v>4</v>
      </c>
      <c r="AN11" s="118">
        <f t="shared" ref="AN11" si="12">AL11/(AL11+AM11)*100</f>
        <v>0</v>
      </c>
    </row>
    <row r="12" spans="1:40" s="2" customFormat="1" ht="14.5" customHeight="1" x14ac:dyDescent="0.2">
      <c r="A12" s="54" t="s">
        <v>0</v>
      </c>
      <c r="B12" s="102">
        <v>1</v>
      </c>
      <c r="C12" s="102">
        <v>63</v>
      </c>
      <c r="D12" s="103">
        <f>IF(OR(ISNUMBER(B12),ISNUMBER(C12)),100/SUM(B12:C12)*B12,"")</f>
        <v>1.5625</v>
      </c>
      <c r="E12" s="102">
        <v>1</v>
      </c>
      <c r="F12" s="102">
        <v>63</v>
      </c>
      <c r="G12" s="103">
        <f>IF(OR(ISNUMBER(E12),ISNUMBER(F12)),100/SUM(E12:F12)*E12,"")</f>
        <v>1.5625</v>
      </c>
      <c r="H12" s="102">
        <v>1</v>
      </c>
      <c r="I12" s="102">
        <v>63</v>
      </c>
      <c r="J12" s="103">
        <f>IF(OR(ISNUMBER(H12),ISNUMBER(I12)),100/SUM(H12:I12)*H12,"")</f>
        <v>1.5625</v>
      </c>
      <c r="K12" s="102">
        <v>2</v>
      </c>
      <c r="L12" s="102">
        <v>62</v>
      </c>
      <c r="M12" s="103">
        <f>IF(OR(ISNUMBER(K12),ISNUMBER(L12)),100/SUM(K12:L12)*K12,"")</f>
        <v>3.125</v>
      </c>
      <c r="N12" s="102">
        <v>6</v>
      </c>
      <c r="O12" s="102">
        <v>58</v>
      </c>
      <c r="P12" s="103">
        <f>IF(OR(ISNUMBER(N12),ISNUMBER(O12)),100/SUM(N12:O12)*N12,"")</f>
        <v>9.375</v>
      </c>
      <c r="Q12" s="102">
        <v>7</v>
      </c>
      <c r="R12" s="102">
        <v>57</v>
      </c>
      <c r="S12" s="103">
        <f>IF(OR(ISNUMBER(Q12),ISNUMBER(R12)),100/SUM(Q12:R12)*Q12,"")</f>
        <v>10.9375</v>
      </c>
      <c r="T12" s="102">
        <v>10</v>
      </c>
      <c r="U12" s="102">
        <v>54</v>
      </c>
      <c r="V12" s="103">
        <f>IF(OR(ISNUMBER(T12),ISNUMBER(U12)),100/SUM(T12:U12)*T12,"")</f>
        <v>15.625</v>
      </c>
      <c r="W12" s="102">
        <v>15</v>
      </c>
      <c r="X12" s="102">
        <v>49</v>
      </c>
      <c r="Y12" s="103">
        <f>IF(OR(ISNUMBER(W12),ISNUMBER(X12)),100/SUM(W12:X12)*W12,"")</f>
        <v>23.4375</v>
      </c>
      <c r="Z12" s="102">
        <v>15</v>
      </c>
      <c r="AA12" s="102">
        <v>49</v>
      </c>
      <c r="AB12" s="103">
        <f>IF(OR(ISNUMBER(Z12),ISNUMBER(AA12)),100/SUM(Z12:AA12)*Z12,"")</f>
        <v>23.4375</v>
      </c>
      <c r="AC12" s="102">
        <v>13</v>
      </c>
      <c r="AD12" s="102">
        <v>51</v>
      </c>
      <c r="AE12" s="103">
        <f>IF(OR(ISNUMBER(AC12),ISNUMBER(AD12)),100/SUM(AC12:AD12)*AC12,"")</f>
        <v>20.3125</v>
      </c>
      <c r="AF12" s="102">
        <f>SUM(AF5:AF11)</f>
        <v>12</v>
      </c>
      <c r="AG12" s="102">
        <f>SUM(AG5:AG11)</f>
        <v>52</v>
      </c>
      <c r="AH12" s="103">
        <f>IF(OR(ISNUMBER(AF12),ISNUMBER(AG12)),100/SUM(AF12:AG12)*AF12,"")</f>
        <v>18.75</v>
      </c>
      <c r="AI12" s="102">
        <f>SUM(AI5:AI11)</f>
        <v>15</v>
      </c>
      <c r="AJ12" s="102">
        <f>SUM(AJ5:AJ11)</f>
        <v>49</v>
      </c>
      <c r="AK12" s="103">
        <f>IF(OR(ISNUMBER(AI12),ISNUMBER(AJ12)),100/SUM(AI12:AJ12)*AI12,"")</f>
        <v>23.4375</v>
      </c>
      <c r="AL12" s="102">
        <v>16</v>
      </c>
      <c r="AM12" s="102">
        <f>SUM(AM5:AM11)</f>
        <v>48</v>
      </c>
      <c r="AN12" s="103">
        <f>IF(OR(ISNUMBER(AL12),ISNUMBER(AM12)),100/SUM(AL12:AM12)*AL12,"")</f>
        <v>25</v>
      </c>
    </row>
    <row r="13" spans="1:40" s="2" customFormat="1" ht="19.899999999999999" customHeight="1" x14ac:dyDescent="0.25">
      <c r="A13" s="56" t="s">
        <v>61</v>
      </c>
      <c r="B13" s="119"/>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row>
    <row r="14" spans="1:40" ht="12.5" x14ac:dyDescent="0.25">
      <c r="A14" s="72" t="s">
        <v>99</v>
      </c>
    </row>
    <row r="15" spans="1:40" s="83" customFormat="1" ht="27" customHeight="1" x14ac:dyDescent="0.25">
      <c r="A15" s="88" t="s">
        <v>158</v>
      </c>
    </row>
    <row r="16" spans="1:40" s="83" customFormat="1" ht="12.65" customHeight="1" x14ac:dyDescent="0.25">
      <c r="A16" s="88" t="s">
        <v>159</v>
      </c>
    </row>
    <row r="17" spans="1:1" s="83" customFormat="1" ht="3.65" customHeight="1" x14ac:dyDescent="0.25">
      <c r="A17" s="88"/>
    </row>
    <row r="18" spans="1:1" s="83" customFormat="1" ht="12.65" customHeight="1" x14ac:dyDescent="0.25">
      <c r="A18" s="88" t="s">
        <v>160</v>
      </c>
    </row>
  </sheetData>
  <phoneticPr fontId="0" type="noConversion"/>
  <hyperlinks>
    <hyperlink ref="AN1" location="Survol!A1" display="retour au survol"/>
  </hyperlinks>
  <pageMargins left="0.2" right="0.19" top="0.984251969" bottom="0.984251969" header="0.4921259845" footer="0.4921259845"/>
  <pageSetup paperSize="9" scale="87" orientation="landscape" r:id="rId1"/>
  <headerFooter alignWithMargins="0"/>
  <ignoredErrors>
    <ignoredError sqref="AH12"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Survol</vt:lpstr>
      <vt:lpstr>A1</vt:lpstr>
      <vt:lpstr>B1</vt:lpstr>
      <vt:lpstr>B2</vt:lpstr>
      <vt:lpstr>C</vt:lpstr>
      <vt:lpstr>D</vt:lpstr>
      <vt:lpstr>E1</vt:lpstr>
      <vt:lpstr>E2</vt:lpstr>
      <vt:lpstr>E3</vt:lpstr>
      <vt:lpstr>Abk</vt:lpstr>
      <vt:lpstr>Survol!_GoBack</vt:lpstr>
      <vt:lpstr>'B1'!Druckbereich</vt:lpstr>
      <vt:lpstr>D!Druckbereich</vt:lpstr>
      <vt:lpstr>'E1'!Druckbereich</vt:lpstr>
      <vt:lpstr>Survol!Druckbereich</vt:lpstr>
      <vt:lpstr>'A1'!Drucktitel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Schneider Madeleine BFS</cp:lastModifiedBy>
  <cp:lastPrinted>2011-04-27T07:13:05Z</cp:lastPrinted>
  <dcterms:created xsi:type="dcterms:W3CDTF">2011-04-06T10:42:28Z</dcterms:created>
  <dcterms:modified xsi:type="dcterms:W3CDTF">2020-04-29T11:14:37Z</dcterms:modified>
</cp:coreProperties>
</file>