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25260" windowHeight="6168" tabRatio="956" activeTab="0"/>
  </bookViews>
  <sheets>
    <sheet name="Index" sheetId="1" r:id="rId1"/>
    <sheet name="G1" sheetId="2" r:id="rId2"/>
    <sheet name="G201" sheetId="3" r:id="rId3"/>
    <sheet name="T201" sheetId="4" r:id="rId4"/>
    <sheet name="G209" sheetId="5" r:id="rId5"/>
    <sheet name="T209" sheetId="6" r:id="rId6"/>
    <sheet name="G2" sheetId="7" r:id="rId7"/>
    <sheet name="T1" sheetId="8" r:id="rId8"/>
    <sheet name="T2" sheetId="9" r:id="rId9"/>
    <sheet name="T3" sheetId="10" r:id="rId10"/>
    <sheet name="G210" sheetId="11" r:id="rId11"/>
    <sheet name="T210" sheetId="12" r:id="rId12"/>
  </sheets>
  <definedNames>
    <definedName name="HTML_CodePage" hidden="1">1252</definedName>
    <definedName name="HTML_Control" localSheetId="0" hidden="1">{"'tablong2'!$A$2:$J$21"}</definedName>
    <definedName name="HTML_Control" localSheetId="7" hidden="1">{"'tablong5'!$A$2:$O$38"}</definedName>
    <definedName name="HTML_Control" localSheetId="8" hidden="1">{"'tablong5'!$A$2:$O$38"}</definedName>
    <definedName name="HTML_Control" localSheetId="9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"tablong_2"</definedName>
    <definedName name="HTML_Header" hidden="1">"tablong_5"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20101\ind20101_2_ftabl.htm"</definedName>
    <definedName name="HTML_PathFile" hidden="1">"T:\PROGRAMME SCIENCE\E_EP_SCIENCE ET TECHNOLOGIE\A_EP-INDICATEURS\Tableaux\Tableaux htm\ind 20202\ind20202_5_ftabl.htm"</definedName>
    <definedName name="HTML_Title" localSheetId="0" hidden="1">"20101 Tableaux"</definedName>
    <definedName name="HTML_Title" hidden="1">"20202 Tableaux"</definedName>
    <definedName name="_xlnm.Print_Titles" localSheetId="11">'T210'!$1:$7</definedName>
  </definedNames>
  <calcPr fullCalcOnLoad="1"/>
</workbook>
</file>

<file path=xl/sharedStrings.xml><?xml version="1.0" encoding="utf-8"?>
<sst xmlns="http://schemas.openxmlformats.org/spreadsheetml/2006/main" count="932" uniqueCount="199">
  <si>
    <t>1996</t>
  </si>
  <si>
    <t>Portugal</t>
  </si>
  <si>
    <t>1990</t>
  </si>
  <si>
    <t>1991</t>
  </si>
  <si>
    <t>1994</t>
  </si>
  <si>
    <t>1995</t>
  </si>
  <si>
    <t>1997</t>
  </si>
  <si>
    <t>1998</t>
  </si>
  <si>
    <t>1999</t>
  </si>
  <si>
    <t>2000</t>
  </si>
  <si>
    <t>..</t>
  </si>
  <si>
    <t/>
  </si>
  <si>
    <t>Sektor</t>
  </si>
  <si>
    <t>Bund</t>
  </si>
  <si>
    <t>Hochschulen</t>
  </si>
  <si>
    <t>In %</t>
  </si>
  <si>
    <t>Sektor und Forschungsart</t>
  </si>
  <si>
    <t>Grundlagenforschung</t>
  </si>
  <si>
    <t>Angewandte Forschung</t>
  </si>
  <si>
    <t xml:space="preserve">Privatwirtschaft </t>
  </si>
  <si>
    <t xml:space="preserve">Bund </t>
  </si>
  <si>
    <t xml:space="preserve">Hochschulen </t>
  </si>
  <si>
    <t xml:space="preserve">Total  Privatwirtschaft </t>
  </si>
  <si>
    <t>Nicht zuteilbar</t>
  </si>
  <si>
    <t xml:space="preserve">Total Bund </t>
  </si>
  <si>
    <t xml:space="preserve">Total Hochschulen </t>
  </si>
  <si>
    <t>Total Intramuros-F+E-Aufwendungen in der Schweiz</t>
  </si>
  <si>
    <t>Land</t>
  </si>
  <si>
    <t>Frankreich</t>
  </si>
  <si>
    <t>Deutschland</t>
  </si>
  <si>
    <t>Schweiz</t>
  </si>
  <si>
    <t>Vereinigte Staaten</t>
  </si>
  <si>
    <t>Kanada</t>
  </si>
  <si>
    <t>Spanien</t>
  </si>
  <si>
    <t>Finnland</t>
  </si>
  <si>
    <t>Privatwirtschaft</t>
  </si>
  <si>
    <t>Italien</t>
  </si>
  <si>
    <t>Vereinigtes Königreich</t>
  </si>
  <si>
    <t>Total OECD</t>
  </si>
  <si>
    <t>Korea</t>
  </si>
  <si>
    <t>Japan</t>
  </si>
  <si>
    <t>Eidg. Departement des Innern</t>
  </si>
  <si>
    <t>Universitäre Hochschulen</t>
  </si>
  <si>
    <t>Exakte- und Naturwissenschaften</t>
  </si>
  <si>
    <t>Geistes-, Sozial- und Wirtschaftswissenschaften, Recht</t>
  </si>
  <si>
    <t>Zentralbereich / nicht zuteilbar</t>
  </si>
  <si>
    <t>Forschungsanstalten der ETH</t>
  </si>
  <si>
    <t>Total Grundlagenforschung</t>
  </si>
  <si>
    <t>Total Angewandte Forschung</t>
  </si>
  <si>
    <t>Australien</t>
  </si>
  <si>
    <t>Österreich</t>
  </si>
  <si>
    <t>Belgien</t>
  </si>
  <si>
    <t>Tschechische Republik</t>
  </si>
  <si>
    <t>Dänemark</t>
  </si>
  <si>
    <t>Griechenland</t>
  </si>
  <si>
    <t>Ungarn</t>
  </si>
  <si>
    <t>Island</t>
  </si>
  <si>
    <t>Irland</t>
  </si>
  <si>
    <t>Mexiko</t>
  </si>
  <si>
    <t>Niederlande</t>
  </si>
  <si>
    <t>Neuseeland</t>
  </si>
  <si>
    <t>Norwegen</t>
  </si>
  <si>
    <t>Polen</t>
  </si>
  <si>
    <t>Slovakische Republik</t>
  </si>
  <si>
    <t>Schweden</t>
  </si>
  <si>
    <t>Türkei</t>
  </si>
  <si>
    <t>Luxemburg</t>
  </si>
  <si>
    <t>Anteil der F+E-Bruttoinlandaufwendungen durchgeführt durch die Privatwirtschaft</t>
  </si>
  <si>
    <t xml:space="preserve">Anteil der F+E-Bruttoinlandaufwendungen durchgeführt durch Private Organisationen ohne Erwerbszweck </t>
  </si>
  <si>
    <t>Quelle: BFS, F+E Statistik.</t>
  </si>
  <si>
    <t>Total Sektoren</t>
  </si>
  <si>
    <t>Experimentelle Entwicklung</t>
  </si>
  <si>
    <t xml:space="preserve">Private Organisationen ohne Erwerbszweck  </t>
  </si>
  <si>
    <t xml:space="preserve">Total Private Organisationen ohne Erwerbszweck </t>
  </si>
  <si>
    <t>Total Experimentelle Entwicklung</t>
  </si>
  <si>
    <t>Fachhochschulen</t>
  </si>
  <si>
    <t>Private Organisationen ohne Erwerbszweck und übrige nicht zuteilbare Aktivitäten</t>
  </si>
  <si>
    <t>Staat</t>
  </si>
  <si>
    <t>Private Organisationen ohne Erwerbszweck 
und übrige nicht zuteilbare Aktivitäten</t>
  </si>
  <si>
    <t>Total Intramuros-F+E-Aufwendungen 
in der Schweiz</t>
  </si>
  <si>
    <t>Nahrungsmittel</t>
  </si>
  <si>
    <t>Anteil der F+E-Bruttoinlandaufwendungen durchgeführt durch die Höhere Bildung</t>
  </si>
  <si>
    <t>Höhere 
Bildung</t>
  </si>
  <si>
    <t>Private 
Organisationen 
ohne 
Erwerbszweck</t>
  </si>
  <si>
    <t xml:space="preserve"> </t>
  </si>
  <si>
    <t>EU-15</t>
  </si>
  <si>
    <t>2001</t>
  </si>
  <si>
    <t>2002</t>
  </si>
  <si>
    <t>2003</t>
  </si>
  <si>
    <t xml:space="preserve">Intramuros-Forschung und Entwicklung (F+E)-Aufwendungen in der Schweiz nach Sektor </t>
  </si>
  <si>
    <t>© BFS</t>
  </si>
  <si>
    <t>Israel</t>
  </si>
  <si>
    <t>Andere nicht zuteilbar</t>
  </si>
  <si>
    <t>Chemie, Pharma</t>
  </si>
  <si>
    <t>Metall, Maschinen</t>
  </si>
  <si>
    <t>Hochtechnologieinstrumente</t>
  </si>
  <si>
    <t>davon Chemie</t>
  </si>
  <si>
    <t>davon Pharma</t>
  </si>
  <si>
    <t>davon Metall</t>
  </si>
  <si>
    <t>davon Maschinen</t>
  </si>
  <si>
    <t>2004</t>
  </si>
  <si>
    <t>Total nicht zuteilbar</t>
  </si>
  <si>
    <t>%</t>
  </si>
  <si>
    <t xml:space="preserve">% </t>
  </si>
  <si>
    <t>Millionen Franken</t>
  </si>
  <si>
    <t>% des BIP</t>
  </si>
  <si>
    <t>Ingenieur-und Technologiewissenschaften</t>
  </si>
  <si>
    <t>Medizinwissenschaften</t>
  </si>
  <si>
    <t>Agrarwissenschaften</t>
  </si>
  <si>
    <t>Andere und nicht zuteilbar</t>
  </si>
  <si>
    <t>2005</t>
  </si>
  <si>
    <t>Anteil der F+E-Bruttoinlandaufwendungen durchgeführt durch den Staat</t>
  </si>
  <si>
    <t>Set 202 : Input S-T</t>
  </si>
  <si>
    <t>G1</t>
  </si>
  <si>
    <t>G201</t>
  </si>
  <si>
    <t>T201</t>
  </si>
  <si>
    <t>G209</t>
  </si>
  <si>
    <t>T209</t>
  </si>
  <si>
    <t>G2</t>
  </si>
  <si>
    <t>T1</t>
  </si>
  <si>
    <t>T2</t>
  </si>
  <si>
    <t>T3</t>
  </si>
  <si>
    <t>G210</t>
  </si>
  <si>
    <t>T210</t>
  </si>
  <si>
    <t>Commentaires et définitions : voir l'indicateur sur Internet</t>
  </si>
  <si>
    <t xml:space="preserve">Indikator 20202 : Forschung und Entwicklung (F+E)-Aufwendungen 
                     </t>
  </si>
  <si>
    <t>In der Schweiz</t>
  </si>
  <si>
    <t>Internationaler Vergleich</t>
  </si>
  <si>
    <r>
      <t>Ind20202_G1 -</t>
    </r>
    <r>
      <rPr>
        <b/>
        <sz val="9"/>
        <rFont val="Arial"/>
        <family val="2"/>
      </rPr>
      <t xml:space="preserve"> F+E-Aufwendungen </t>
    </r>
  </si>
  <si>
    <t>Zurück zum Index</t>
  </si>
  <si>
    <r>
      <t xml:space="preserve">Ind20202_G201 - </t>
    </r>
    <r>
      <rPr>
        <b/>
        <sz val="9"/>
        <rFont val="Arial"/>
        <family val="2"/>
      </rPr>
      <t xml:space="preserve">F+E-Aufwendungen </t>
    </r>
  </si>
  <si>
    <t>Intramuros-Forschung und Entwicklung (F+E)-Aufwendungen in der Schweiz nach Sektor, 2012</t>
  </si>
  <si>
    <r>
      <t>Ind20202-T201 -</t>
    </r>
    <r>
      <rPr>
        <b/>
        <sz val="9"/>
        <rFont val="Arial"/>
        <family val="2"/>
      </rPr>
      <t xml:space="preserve"> F+E-Aufwendungen </t>
    </r>
  </si>
  <si>
    <t>Eidg. Finanzdepartement</t>
  </si>
  <si>
    <t>Eidg. Departement für Auswärtige Angelegenheiten</t>
  </si>
  <si>
    <t>Eidg. Justiz und Polizei Departement</t>
  </si>
  <si>
    <t>Eidgenössisches Departement für Verteidigung, Bevölkerungsschutz und Sport</t>
  </si>
  <si>
    <t>Eidgenössisches Departement für Wirtschaft, Bildung und Forschung</t>
  </si>
  <si>
    <r>
      <t xml:space="preserve">Ind20202_G209 - </t>
    </r>
    <r>
      <rPr>
        <b/>
        <sz val="9"/>
        <rFont val="Arial"/>
        <family val="2"/>
      </rPr>
      <t xml:space="preserve">F+E-Aufwendungen </t>
    </r>
  </si>
  <si>
    <t>Intramuros-Forschung und Entwicklung (F+E)-Aufwendungen in der Schweiz nach Sektor und Forschungsart, 2012</t>
  </si>
  <si>
    <r>
      <t xml:space="preserve">Ind20202-T209 - </t>
    </r>
    <r>
      <rPr>
        <b/>
        <sz val="9"/>
        <rFont val="Arial"/>
        <family val="2"/>
      </rPr>
      <t xml:space="preserve">F+E-Aufwendungen </t>
    </r>
  </si>
  <si>
    <r>
      <t xml:space="preserve">Ind20202_G2 - </t>
    </r>
    <r>
      <rPr>
        <b/>
        <sz val="9"/>
        <rFont val="Arial"/>
        <family val="2"/>
      </rPr>
      <t xml:space="preserve">F+E-Aufwendungen </t>
    </r>
  </si>
  <si>
    <t>Forschung und Entwicklung (F+E)-Bruttoinlandaufwendungen im internationalen Vergleich, 2012</t>
  </si>
  <si>
    <t>EU-28</t>
  </si>
  <si>
    <r>
      <t xml:space="preserve">ind20202-T1 - </t>
    </r>
    <r>
      <rPr>
        <b/>
        <sz val="9"/>
        <rFont val="Arial"/>
        <family val="2"/>
      </rPr>
      <t xml:space="preserve">F+E-Aufwendungen </t>
    </r>
  </si>
  <si>
    <t>Estland</t>
  </si>
  <si>
    <t>Slowenien</t>
  </si>
  <si>
    <r>
      <t xml:space="preserve">Ind20202-T2 - </t>
    </r>
    <r>
      <rPr>
        <b/>
        <sz val="8"/>
        <rFont val="Arial"/>
        <family val="2"/>
      </rPr>
      <t xml:space="preserve">F+E-Aufwendungen </t>
    </r>
  </si>
  <si>
    <r>
      <t>Ind20202-T3 -</t>
    </r>
    <r>
      <rPr>
        <b/>
        <sz val="9"/>
        <rFont val="Arial"/>
        <family val="2"/>
      </rPr>
      <t xml:space="preserve"> F+E-Aufwendungen </t>
    </r>
  </si>
  <si>
    <r>
      <t xml:space="preserve">Ind20202_G210 - </t>
    </r>
    <r>
      <rPr>
        <b/>
        <sz val="9"/>
        <rFont val="Arial"/>
        <family val="2"/>
      </rPr>
      <t xml:space="preserve">F+E-Aufwendungen </t>
    </r>
  </si>
  <si>
    <t>Forschung und Entwicklung (F+E)-Durchführung nach Sektor im internationalen Vergleich, 2012</t>
  </si>
  <si>
    <r>
      <t xml:space="preserve">Ind20202-T210 - </t>
    </r>
    <r>
      <rPr>
        <b/>
        <sz val="9"/>
        <rFont val="Arial"/>
        <family val="2"/>
      </rPr>
      <t xml:space="preserve">F+E-Aufwendungen </t>
    </r>
  </si>
  <si>
    <t>EU-28*</t>
  </si>
  <si>
    <t>* = Schätzung OECD</t>
  </si>
  <si>
    <t>In Millionen Franken zu laufenden Preisen und in %, gerundete Zahlen</t>
  </si>
  <si>
    <t xml:space="preserve">In Millionen Franken zu laufenden Preisen, gerundete Zahlen </t>
  </si>
  <si>
    <t xml:space="preserve">In Millionen Franken zu laufenden Zahlen und in %, gerundete Zahlen </t>
  </si>
  <si>
    <t>In Millionen Franken zu laufenden Preisen, gerundete Zahlen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</si>
  <si>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KKP: Kaufkraftparität</t>
    </r>
  </si>
  <si>
    <r>
      <t xml:space="preserve">In Millionen $ KKP </t>
    </r>
    <r>
      <rPr>
        <vertAlign val="superscript"/>
        <sz val="8"/>
        <rFont val="Arial"/>
        <family val="2"/>
      </rPr>
      <t>1</t>
    </r>
  </si>
  <si>
    <r>
      <t>Pro Einwohner in $ KKP</t>
    </r>
    <r>
      <rPr>
        <vertAlign val="superscript"/>
        <sz val="8"/>
        <rFont val="Arial"/>
        <family val="2"/>
      </rPr>
      <t xml:space="preserve"> 1</t>
    </r>
  </si>
  <si>
    <t>Südkorea</t>
  </si>
  <si>
    <t>Monnaie nationale</t>
  </si>
  <si>
    <t>PIB</t>
  </si>
  <si>
    <t>En % du PIB</t>
  </si>
  <si>
    <t>In % des BIP  *</t>
  </si>
  <si>
    <t>Forschung und Entwicklung (F+E)-Bruttoinlandaufwendungen im internationalen Vergleich In Millionen $ KKP, Entwicklung 1994-2014</t>
  </si>
  <si>
    <t>Forschung und Entwicklung (F+E)-Bruttoinlandaufwendungen in Prozent der BIP, im internationalen Vergleich, Entwicklung 1994-2014</t>
  </si>
  <si>
    <t>Forschung und Entwicklung (F+E)-Bruttoinlandaufwendungen pro Einwohner, im internationalen Vergleich, Entwicklung 1994-2014</t>
  </si>
  <si>
    <t>Forschung und Entwicklung (F+E)-Durchführung nach Sektor im internationalen Vergleich, Entwicklung 1994-2014</t>
  </si>
  <si>
    <r>
      <t xml:space="preserve">2012 </t>
    </r>
    <r>
      <rPr>
        <b/>
        <vertAlign val="superscript"/>
        <sz val="8"/>
        <rFont val="Arial"/>
        <family val="2"/>
      </rPr>
      <t>R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</si>
  <si>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= revidierte Daten</t>
    </r>
  </si>
  <si>
    <r>
      <t xml:space="preserve">Intramuros-Forschung und Entwicklung (F+E)-Aufwendungen in der Schweiz nach Sektor, 2012 </t>
    </r>
    <r>
      <rPr>
        <b/>
        <vertAlign val="superscript"/>
        <sz val="9"/>
        <rFont val="Arial"/>
        <family val="2"/>
      </rPr>
      <t>R</t>
    </r>
  </si>
  <si>
    <r>
      <t xml:space="preserve">Intramuros-Forschung und Entwicklung (F+E)-Aufwendungen in der Schweiz nach Sektor und Forschungsart, 2012 </t>
    </r>
    <r>
      <rPr>
        <b/>
        <vertAlign val="superscript"/>
        <sz val="9"/>
        <rFont val="Arial"/>
        <family val="2"/>
      </rPr>
      <t>R</t>
    </r>
  </si>
  <si>
    <t>In % des BIP</t>
  </si>
  <si>
    <t>Quelle: OECD, MSTI Datenbank, Abteilung STI / EAS, Paris, August 2016</t>
  </si>
  <si>
    <t>Forschung und Entwicklung (F+E)-Bruttoinlandaufwendungen im internationalen Vergleich, Entwicklung 1994-2014</t>
  </si>
  <si>
    <t>Chile</t>
  </si>
  <si>
    <t>Tschechische Rep.</t>
  </si>
  <si>
    <r>
      <t>Quelle: OECD, MSTI Datenbank, Abteilung STI / EAS, Paris, August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2016</t>
    </r>
  </si>
  <si>
    <t>Quelle: OECD, MSTI Datenbank, Abteilung STI / EAS, Paris, August 2015</t>
  </si>
  <si>
    <t>© 2017 OFS-BFS-UST / WSA</t>
  </si>
  <si>
    <t>Intramuros-Forschung und Entwicklung (F+E)-Aufwendungen in der Schweiz nach Sektor, 
Entwicklung 2000 - 2012</t>
  </si>
  <si>
    <t>Intramuros-Forschung und Entwicklung (F+E)-Aufwendungen in der Schweiz nach Sektor, Entwicklung 2000 - 2012</t>
  </si>
  <si>
    <t>Intramuros-Forschung und Entwicklung (F+E)-Aufwendungen in der Schweiz nach Sektor, Entwicklung 2000-2012 (Details)</t>
  </si>
  <si>
    <r>
      <t>1</t>
    </r>
    <r>
      <rPr>
        <sz val="8"/>
        <rFont val="Arial"/>
        <family val="2"/>
      </rPr>
      <t xml:space="preserve">   Diese Branche ist eine heterogene Branche, deren Unternehmen F+E als Dienstleistung für Unternehmen aller 
     in F+E aktiven Branchen anbieten.</t>
    </r>
  </si>
  <si>
    <r>
      <t xml:space="preserve">2 </t>
    </r>
    <r>
      <rPr>
        <sz val="8"/>
        <rFont val="Arial"/>
        <family val="2"/>
      </rPr>
      <t xml:space="preserve">  IKT: Informations- und Kommunikationstechnologien</t>
    </r>
  </si>
  <si>
    <r>
      <t>Forschung und Entwicklung</t>
    </r>
    <r>
      <rPr>
        <vertAlign val="superscript"/>
        <sz val="8"/>
        <rFont val="Arial"/>
        <family val="2"/>
      </rPr>
      <t>1</t>
    </r>
  </si>
  <si>
    <r>
      <t>IKT</t>
    </r>
    <r>
      <rPr>
        <vertAlign val="superscript"/>
        <sz val="8"/>
        <rFont val="Arial"/>
        <family val="2"/>
      </rPr>
      <t>2</t>
    </r>
  </si>
  <si>
    <r>
      <t>davon IKT-Fabrikation</t>
    </r>
    <r>
      <rPr>
        <i/>
        <vertAlign val="superscript"/>
        <sz val="8"/>
        <rFont val="Arial"/>
        <family val="2"/>
      </rPr>
      <t>2</t>
    </r>
  </si>
  <si>
    <r>
      <t>davon IKT-Dienstleistungen</t>
    </r>
    <r>
      <rPr>
        <i/>
        <vertAlign val="superscript"/>
        <sz val="8"/>
        <rFont val="Arial"/>
        <family val="2"/>
      </rPr>
      <t>2</t>
    </r>
  </si>
  <si>
    <t>Eidgenössisches Departement für Umwelt, Verkehr, Energie und Kommunikation</t>
  </si>
  <si>
    <t>und Forschungsart, Entwicklung 2000-2012</t>
  </si>
  <si>
    <t>Intramuros-Forschung und Entwicklung (F+E)-Aufwendungen in der Schweiz nach Sektorund und Forschungsart, Entwicklung 2000-2012</t>
  </si>
  <si>
    <r>
      <t xml:space="preserve">Schweiz </t>
    </r>
    <r>
      <rPr>
        <b/>
        <vertAlign val="superscript"/>
        <sz val="8"/>
        <rFont val="Arial"/>
        <family val="2"/>
      </rPr>
      <t>R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</si>
  <si>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= Revidierte Data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</si>
  <si>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= Revidierte Data für 2012</t>
    </r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</si>
  <si>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= Revidierte Daten</t>
    </r>
  </si>
  <si>
    <r>
      <rPr>
        <vertAlign val="superscript"/>
        <sz val="8"/>
        <rFont val="Arial"/>
        <family val="2"/>
      </rPr>
      <t xml:space="preserve">R </t>
    </r>
    <r>
      <rPr>
        <sz val="8"/>
        <rFont val="Arial"/>
        <family val="2"/>
      </rPr>
      <t>= Revidierte Daten</t>
    </r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</si>
</sst>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0_)"/>
    <numFmt numFmtId="167" formatCode="0.0"/>
    <numFmt numFmtId="168" formatCode="0.000"/>
    <numFmt numFmtId="169" formatCode="#\ ##0"/>
    <numFmt numFmtId="170" formatCode="###\ ##0"/>
    <numFmt numFmtId="171" formatCode="0.00000"/>
    <numFmt numFmtId="172" formatCode="##\ ##0"/>
    <numFmt numFmtId="173" formatCode="\ #\ ###\ ##0"/>
    <numFmt numFmtId="174" formatCode="#\ ###\ ##0.00__;\-#\ ###\ ##0.00__;..__;@__"/>
    <numFmt numFmtId="175" formatCode="#\ ###\ ##0.0__;\-#\ ###\ ##0.0__;..__;@__"/>
    <numFmt numFmtId="176" formatCode="#\ ###\ ##0__;\-#\ ###\ ##0__;..__;@__"/>
  </numFmts>
  <fonts count="67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7"/>
      <color indexed="10"/>
      <name val="Arial"/>
      <family val="2"/>
    </font>
    <font>
      <i/>
      <vertAlign val="superscript"/>
      <sz val="8"/>
      <name val="Arial"/>
      <family val="2"/>
    </font>
    <font>
      <sz val="9"/>
      <name val="Helvetica"/>
      <family val="0"/>
    </font>
    <font>
      <sz val="10"/>
      <name val="MS Sans Serif"/>
      <family val="2"/>
    </font>
    <font>
      <sz val="7.5"/>
      <color indexed="23"/>
      <name val="Syntax"/>
      <family val="2"/>
    </font>
    <font>
      <sz val="8"/>
      <name val="Helvetica"/>
      <family val="0"/>
    </font>
    <font>
      <sz val="7.5"/>
      <color indexed="23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9"/>
      <color indexed="12"/>
      <name val="Arial"/>
      <family val="2"/>
    </font>
    <font>
      <i/>
      <sz val="9"/>
      <name val="Helvetica"/>
      <family val="0"/>
    </font>
    <font>
      <b/>
      <sz val="9"/>
      <name val="Helvetica"/>
      <family val="0"/>
    </font>
    <font>
      <sz val="9"/>
      <color indexed="12"/>
      <name val="Helvetica"/>
      <family val="0"/>
    </font>
    <font>
      <u val="single"/>
      <sz val="9"/>
      <color indexed="12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b/>
      <sz val="7.5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dashed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22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4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4" fillId="0" borderId="1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73" applyFont="1" applyAlignment="1">
      <alignment/>
      <protection/>
    </xf>
    <xf numFmtId="166" fontId="6" fillId="0" borderId="0" xfId="74" applyFont="1" applyAlignment="1">
      <alignment/>
      <protection/>
    </xf>
    <xf numFmtId="0" fontId="6" fillId="0" borderId="0" xfId="0" applyFont="1" applyBorder="1" applyAlignment="1">
      <alignment/>
    </xf>
    <xf numFmtId="166" fontId="6" fillId="0" borderId="0" xfId="75" applyFont="1" applyAlignment="1">
      <alignment/>
      <protection/>
    </xf>
    <xf numFmtId="166" fontId="6" fillId="0" borderId="0" xfId="76" applyFont="1" applyAlignment="1">
      <alignment/>
      <protection/>
    </xf>
    <xf numFmtId="0" fontId="8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166" fontId="3" fillId="0" borderId="0" xfId="73" applyFont="1" applyAlignment="1">
      <alignment/>
      <protection/>
    </xf>
    <xf numFmtId="1" fontId="3" fillId="0" borderId="0" xfId="0" applyNumberFormat="1" applyFont="1" applyAlignment="1">
      <alignment/>
    </xf>
    <xf numFmtId="2" fontId="3" fillId="0" borderId="0" xfId="75" applyNumberFormat="1" applyFont="1" applyBorder="1" applyAlignment="1" applyProtection="1">
      <alignment horizontal="right"/>
      <protection/>
    </xf>
    <xf numFmtId="2" fontId="3" fillId="0" borderId="0" xfId="76" applyNumberFormat="1" applyFont="1" applyBorder="1" applyAlignment="1" applyProtection="1">
      <alignment horizontal="right"/>
      <protection/>
    </xf>
    <xf numFmtId="0" fontId="4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167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right"/>
    </xf>
    <xf numFmtId="166" fontId="3" fillId="0" borderId="0" xfId="73" applyFont="1" applyBorder="1" applyAlignment="1">
      <alignment/>
      <protection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169" fontId="3" fillId="0" borderId="0" xfId="0" applyNumberFormat="1" applyFont="1" applyBorder="1" applyAlignment="1">
      <alignment/>
    </xf>
    <xf numFmtId="166" fontId="3" fillId="0" borderId="0" xfId="68" applyFont="1" applyAlignment="1">
      <alignment/>
      <protection/>
    </xf>
    <xf numFmtId="166" fontId="3" fillId="0" borderId="0" xfId="68" applyFont="1" applyFill="1" applyAlignment="1">
      <alignment/>
      <protection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169" fontId="3" fillId="0" borderId="0" xfId="66" applyNumberFormat="1" applyFont="1" applyBorder="1" applyAlignment="1" applyProtection="1">
      <alignment/>
      <protection/>
    </xf>
    <xf numFmtId="166" fontId="5" fillId="0" borderId="0" xfId="69" applyFont="1" applyFill="1" applyAlignment="1" applyProtection="1">
      <alignment/>
      <protection/>
    </xf>
    <xf numFmtId="2" fontId="5" fillId="0" borderId="0" xfId="69" applyNumberFormat="1" applyFont="1" applyFill="1" applyAlignment="1" applyProtection="1">
      <alignment/>
      <protection/>
    </xf>
    <xf numFmtId="0" fontId="3" fillId="0" borderId="0" xfId="0" applyFont="1" applyAlignment="1">
      <alignment wrapText="1"/>
    </xf>
    <xf numFmtId="1" fontId="4" fillId="0" borderId="0" xfId="77" applyNumberFormat="1" applyFont="1" applyBorder="1" applyAlignment="1" applyProtection="1">
      <alignment wrapText="1"/>
      <protection/>
    </xf>
    <xf numFmtId="2" fontId="3" fillId="0" borderId="0" xfId="73" applyNumberFormat="1" applyFont="1" applyBorder="1" applyAlignment="1" applyProtection="1">
      <alignment/>
      <protection/>
    </xf>
    <xf numFmtId="2" fontId="3" fillId="0" borderId="0" xfId="74" applyNumberFormat="1" applyFont="1" applyBorder="1" applyAlignment="1" applyProtection="1">
      <alignment/>
      <protection/>
    </xf>
    <xf numFmtId="2" fontId="3" fillId="0" borderId="0" xfId="75" applyNumberFormat="1" applyFont="1" applyBorder="1" applyAlignment="1" applyProtection="1">
      <alignment/>
      <protection/>
    </xf>
    <xf numFmtId="2" fontId="3" fillId="0" borderId="0" xfId="76" applyNumberFormat="1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6" fontId="5" fillId="0" borderId="0" xfId="77" applyFont="1" applyBorder="1" applyAlignment="1" applyProtection="1">
      <alignment wrapText="1"/>
      <protection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6" fontId="3" fillId="0" borderId="0" xfId="69" applyFont="1" applyAlignment="1" applyProtection="1">
      <alignment horizontal="right"/>
      <protection/>
    </xf>
    <xf numFmtId="166" fontId="3" fillId="0" borderId="10" xfId="69" applyFont="1" applyBorder="1" applyAlignment="1" applyProtection="1">
      <alignment horizontal="right"/>
      <protection/>
    </xf>
    <xf numFmtId="166" fontId="3" fillId="0" borderId="0" xfId="69" applyFont="1" applyAlignment="1">
      <alignment horizontal="right"/>
      <protection/>
    </xf>
    <xf numFmtId="0" fontId="0" fillId="0" borderId="0" xfId="0" applyFont="1" applyBorder="1" applyAlignment="1">
      <alignment horizontal="right"/>
    </xf>
    <xf numFmtId="2" fontId="10" fillId="0" borderId="0" xfId="67" applyNumberFormat="1" applyFont="1" applyAlignment="1" applyProtection="1">
      <alignment horizontal="right" vertical="center"/>
      <protection/>
    </xf>
    <xf numFmtId="2" fontId="10" fillId="0" borderId="0" xfId="67" applyNumberFormat="1" applyFont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wrapText="1" indent="1"/>
    </xf>
    <xf numFmtId="166" fontId="4" fillId="0" borderId="0" xfId="73" applyFont="1" applyBorder="1" applyAlignment="1">
      <alignment vertical="top"/>
      <protection/>
    </xf>
    <xf numFmtId="166" fontId="4" fillId="0" borderId="0" xfId="73" applyFont="1" applyAlignment="1">
      <alignment vertical="top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10" fillId="0" borderId="0" xfId="0" applyFont="1" applyAlignment="1">
      <alignment/>
    </xf>
    <xf numFmtId="0" fontId="3" fillId="0" borderId="0" xfId="71" applyNumberFormat="1" applyFont="1" applyFill="1" applyBorder="1" applyAlignment="1" applyProtection="1">
      <alignment/>
      <protection/>
    </xf>
    <xf numFmtId="0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0" fontId="14" fillId="0" borderId="0" xfId="45" applyFont="1" applyAlignment="1" applyProtection="1">
      <alignment/>
      <protection/>
    </xf>
    <xf numFmtId="0" fontId="0" fillId="0" borderId="0" xfId="0" applyFont="1" applyBorder="1" applyAlignment="1">
      <alignment/>
    </xf>
    <xf numFmtId="166" fontId="4" fillId="0" borderId="0" xfId="59" applyFont="1" applyBorder="1" applyAlignment="1" applyProtection="1">
      <alignment horizontal="right"/>
      <protection/>
    </xf>
    <xf numFmtId="166" fontId="8" fillId="0" borderId="0" xfId="75" applyFont="1" applyAlignment="1">
      <alignment/>
      <protection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left" vertical="center" wrapText="1" indent="1"/>
    </xf>
    <xf numFmtId="0" fontId="4" fillId="0" borderId="1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indent="1"/>
    </xf>
    <xf numFmtId="169" fontId="3" fillId="0" borderId="0" xfId="0" applyNumberFormat="1" applyFont="1" applyBorder="1" applyAlignment="1">
      <alignment horizontal="right" vertical="center" wrapText="1" indent="1"/>
    </xf>
    <xf numFmtId="169" fontId="4" fillId="0" borderId="10" xfId="0" applyNumberFormat="1" applyFont="1" applyBorder="1" applyAlignment="1">
      <alignment horizontal="right" vertical="center" indent="1"/>
    </xf>
    <xf numFmtId="1" fontId="4" fillId="0" borderId="1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3" fillId="0" borderId="0" xfId="66" applyNumberFormat="1" applyFont="1" applyBorder="1" applyAlignment="1" applyProtection="1">
      <alignment horizontal="right" vertical="center" indent="1"/>
      <protection/>
    </xf>
    <xf numFmtId="1" fontId="3" fillId="0" borderId="0" xfId="0" applyNumberFormat="1" applyFont="1" applyBorder="1" applyAlignment="1">
      <alignment horizontal="right" vertical="center" indent="1"/>
    </xf>
    <xf numFmtId="1" fontId="3" fillId="0" borderId="10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170" fontId="3" fillId="0" borderId="10" xfId="66" applyNumberFormat="1" applyFont="1" applyFill="1" applyBorder="1" applyAlignment="1" applyProtection="1">
      <alignment horizontal="right" vertical="center" indent="1"/>
      <protection/>
    </xf>
    <xf numFmtId="1" fontId="3" fillId="0" borderId="10" xfId="66" applyNumberFormat="1" applyFont="1" applyBorder="1" applyAlignment="1" applyProtection="1">
      <alignment horizontal="right" vertical="center" indent="1"/>
      <protection/>
    </xf>
    <xf numFmtId="1" fontId="4" fillId="0" borderId="0" xfId="0" applyNumberFormat="1" applyFont="1" applyBorder="1" applyAlignment="1">
      <alignment horizontal="right" vertical="center" indent="1"/>
    </xf>
    <xf numFmtId="0" fontId="4" fillId="0" borderId="11" xfId="71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 wrapText="1" indent="1"/>
    </xf>
    <xf numFmtId="2" fontId="3" fillId="0" borderId="0" xfId="56" applyNumberFormat="1" applyFont="1" applyAlignment="1" applyProtection="1">
      <alignment horizontal="right" vertical="center" indent="1"/>
      <protection/>
    </xf>
    <xf numFmtId="2" fontId="4" fillId="0" borderId="0" xfId="56" applyNumberFormat="1" applyFont="1" applyAlignment="1" applyProtection="1">
      <alignment horizontal="right" vertical="center" indent="1"/>
      <protection/>
    </xf>
    <xf numFmtId="2" fontId="3" fillId="0" borderId="10" xfId="56" applyNumberFormat="1" applyFont="1" applyBorder="1" applyAlignment="1" applyProtection="1">
      <alignment horizontal="right" vertical="center" indent="1"/>
      <protection/>
    </xf>
    <xf numFmtId="0" fontId="15" fillId="0" borderId="0" xfId="45" applyFont="1" applyAlignment="1" applyProtection="1">
      <alignment/>
      <protection/>
    </xf>
    <xf numFmtId="1" fontId="3" fillId="0" borderId="0" xfId="77" applyNumberFormat="1" applyFont="1" applyBorder="1" applyAlignment="1" applyProtection="1">
      <alignment horizontal="left" vertical="center" indent="1"/>
      <protection/>
    </xf>
    <xf numFmtId="166" fontId="3" fillId="0" borderId="0" xfId="56" applyFont="1" applyAlignment="1" applyProtection="1">
      <alignment horizontal="left" vertical="center" indent="1"/>
      <protection/>
    </xf>
    <xf numFmtId="1" fontId="4" fillId="0" borderId="0" xfId="77" applyNumberFormat="1" applyFont="1" applyBorder="1" applyAlignment="1" applyProtection="1">
      <alignment horizontal="left" vertical="center" indent="1"/>
      <protection/>
    </xf>
    <xf numFmtId="1" fontId="4" fillId="0" borderId="11" xfId="70" applyNumberFormat="1" applyFont="1" applyFill="1" applyBorder="1" applyAlignment="1">
      <alignment horizontal="left" vertical="center" indent="1"/>
      <protection/>
    </xf>
    <xf numFmtId="0" fontId="4" fillId="0" borderId="11" xfId="0" applyFont="1" applyFill="1" applyBorder="1" applyAlignment="1">
      <alignment horizontal="center" vertical="center"/>
    </xf>
    <xf numFmtId="1" fontId="3" fillId="0" borderId="10" xfId="77" applyNumberFormat="1" applyFont="1" applyBorder="1" applyAlignment="1" applyProtection="1">
      <alignment horizontal="left" vertical="center" indent="1"/>
      <protection/>
    </xf>
    <xf numFmtId="1" fontId="3" fillId="0" borderId="0" xfId="77" applyNumberFormat="1" applyFont="1" applyBorder="1" applyAlignment="1" applyProtection="1">
      <alignment horizontal="left" vertical="center" wrapText="1" indent="1"/>
      <protection/>
    </xf>
    <xf numFmtId="166" fontId="3" fillId="0" borderId="0" xfId="59" applyFont="1" applyAlignment="1" applyProtection="1">
      <alignment horizontal="left" vertical="center" indent="1"/>
      <protection/>
    </xf>
    <xf numFmtId="1" fontId="4" fillId="0" borderId="0" xfId="77" applyNumberFormat="1" applyFont="1" applyBorder="1" applyAlignment="1" applyProtection="1">
      <alignment horizontal="left" vertical="center" wrapText="1" indent="1"/>
      <protection/>
    </xf>
    <xf numFmtId="1" fontId="4" fillId="0" borderId="11" xfId="71" applyNumberFormat="1" applyFont="1" applyFill="1" applyBorder="1" applyAlignment="1" applyProtection="1">
      <alignment horizontal="center" vertical="center"/>
      <protection/>
    </xf>
    <xf numFmtId="1" fontId="4" fillId="0" borderId="11" xfId="71" applyNumberFormat="1" applyFont="1" applyFill="1" applyBorder="1" applyAlignment="1" applyProtection="1">
      <alignment horizontal="center" vertical="center"/>
      <protection/>
    </xf>
    <xf numFmtId="169" fontId="4" fillId="0" borderId="0" xfId="0" applyNumberFormat="1" applyFont="1" applyFill="1" applyBorder="1" applyAlignment="1">
      <alignment horizontal="right" vertical="center" wrapText="1" indent="1"/>
    </xf>
    <xf numFmtId="172" fontId="3" fillId="0" borderId="0" xfId="0" applyNumberFormat="1" applyFont="1" applyBorder="1" applyAlignment="1">
      <alignment horizontal="right" vertical="center" wrapText="1" indent="1"/>
    </xf>
    <xf numFmtId="170" fontId="3" fillId="0" borderId="0" xfId="66" applyNumberFormat="1" applyFont="1" applyFill="1" applyBorder="1" applyAlignment="1" applyProtection="1">
      <alignment horizontal="right" vertical="center" wrapText="1" indent="1"/>
      <protection/>
    </xf>
    <xf numFmtId="170" fontId="3" fillId="0" borderId="0" xfId="0" applyNumberFormat="1" applyFont="1" applyBorder="1" applyAlignment="1">
      <alignment horizontal="right" vertical="center" wrapText="1" indent="1"/>
    </xf>
    <xf numFmtId="170" fontId="5" fillId="0" borderId="0" xfId="66" applyNumberFormat="1" applyFont="1" applyFill="1" applyBorder="1" applyAlignment="1" applyProtection="1">
      <alignment horizontal="right" vertical="center" wrapText="1" indent="1"/>
      <protection/>
    </xf>
    <xf numFmtId="170" fontId="5" fillId="0" borderId="0" xfId="0" applyNumberFormat="1" applyFont="1" applyBorder="1" applyAlignment="1">
      <alignment horizontal="right" vertical="center" wrapText="1" indent="1"/>
    </xf>
    <xf numFmtId="172" fontId="4" fillId="0" borderId="0" xfId="0" applyNumberFormat="1" applyFont="1" applyBorder="1" applyAlignment="1">
      <alignment horizontal="right" vertical="center" wrapText="1" indent="1"/>
    </xf>
    <xf numFmtId="172" fontId="4" fillId="0" borderId="0" xfId="0" applyNumberFormat="1" applyFont="1" applyBorder="1" applyAlignment="1">
      <alignment horizontal="right" vertical="center" indent="1"/>
    </xf>
    <xf numFmtId="172" fontId="4" fillId="0" borderId="10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right"/>
    </xf>
    <xf numFmtId="166" fontId="4" fillId="0" borderId="11" xfId="56" applyFont="1" applyBorder="1" applyAlignment="1" applyProtection="1">
      <alignment horizontal="center" vertical="center"/>
      <protection/>
    </xf>
    <xf numFmtId="166" fontId="4" fillId="0" borderId="11" xfId="78" applyFont="1" applyBorder="1" applyAlignment="1">
      <alignment horizontal="left" vertical="center" wrapText="1" indent="1"/>
      <protection/>
    </xf>
    <xf numFmtId="166" fontId="3" fillId="0" borderId="0" xfId="77" applyFont="1" applyBorder="1" applyAlignment="1" applyProtection="1">
      <alignment horizontal="left" vertical="center" indent="1"/>
      <protection/>
    </xf>
    <xf numFmtId="167" fontId="12" fillId="0" borderId="0" xfId="58" applyNumberFormat="1" applyFont="1" applyBorder="1" applyAlignment="1" applyProtection="1">
      <alignment horizontal="right" vertical="center" indent="1"/>
      <protection/>
    </xf>
    <xf numFmtId="0" fontId="6" fillId="0" borderId="0" xfId="0" applyFont="1" applyAlignment="1">
      <alignment horizontal="center" vertical="center"/>
    </xf>
    <xf numFmtId="166" fontId="4" fillId="0" borderId="11" xfId="59" applyFont="1" applyBorder="1" applyAlignment="1" applyProtection="1">
      <alignment horizontal="center" vertical="center"/>
      <protection/>
    </xf>
    <xf numFmtId="166" fontId="3" fillId="0" borderId="0" xfId="76" applyFont="1" applyAlignment="1">
      <alignment horizontal="left" vertical="center" indent="1"/>
      <protection/>
    </xf>
    <xf numFmtId="0" fontId="4" fillId="0" borderId="0" xfId="0" applyFont="1" applyAlignment="1">
      <alignment horizontal="left" vertical="center" indent="1"/>
    </xf>
    <xf numFmtId="166" fontId="4" fillId="0" borderId="11" xfId="72" applyFont="1" applyBorder="1" applyAlignment="1" applyProtection="1">
      <alignment horizontal="left" vertical="center" wrapText="1" indent="1"/>
      <protection/>
    </xf>
    <xf numFmtId="169" fontId="3" fillId="0" borderId="0" xfId="0" applyNumberFormat="1" applyFont="1" applyBorder="1" applyAlignment="1">
      <alignment horizontal="right" vertical="center" indent="1"/>
    </xf>
    <xf numFmtId="173" fontId="4" fillId="0" borderId="0" xfId="0" applyNumberFormat="1" applyFont="1" applyBorder="1" applyAlignment="1">
      <alignment horizontal="right" vertical="center" indent="1"/>
    </xf>
    <xf numFmtId="173" fontId="3" fillId="0" borderId="0" xfId="66" applyNumberFormat="1" applyFont="1" applyFill="1" applyBorder="1" applyAlignment="1" applyProtection="1">
      <alignment horizontal="right" vertical="center" indent="1"/>
      <protection/>
    </xf>
    <xf numFmtId="173" fontId="3" fillId="0" borderId="0" xfId="0" applyNumberFormat="1" applyFont="1" applyBorder="1" applyAlignment="1">
      <alignment horizontal="right" vertical="center" indent="1"/>
    </xf>
    <xf numFmtId="173" fontId="3" fillId="0" borderId="0" xfId="0" applyNumberFormat="1" applyFont="1" applyFill="1" applyBorder="1" applyAlignment="1">
      <alignment horizontal="right" vertical="center" indent="1"/>
    </xf>
    <xf numFmtId="173" fontId="4" fillId="0" borderId="0" xfId="0" applyNumberFormat="1" applyFont="1" applyFill="1" applyBorder="1" applyAlignment="1">
      <alignment horizontal="right" vertical="center" indent="1"/>
    </xf>
    <xf numFmtId="173" fontId="3" fillId="0" borderId="1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3"/>
    </xf>
    <xf numFmtId="0" fontId="5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166" fontId="3" fillId="0" borderId="0" xfId="63" applyFont="1" applyBorder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6" fontId="3" fillId="0" borderId="0" xfId="63" applyFont="1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5" fillId="0" borderId="0" xfId="69" applyNumberFormat="1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166" fontId="4" fillId="0" borderId="11" xfId="73" applyFont="1" applyBorder="1" applyAlignment="1">
      <alignment horizontal="left" vertical="center" wrapText="1" indent="1"/>
      <protection/>
    </xf>
    <xf numFmtId="1" fontId="4" fillId="0" borderId="11" xfId="77" applyNumberFormat="1" applyFont="1" applyBorder="1" applyAlignment="1" applyProtection="1">
      <alignment horizontal="center" vertical="center" wrapText="1"/>
      <protection/>
    </xf>
    <xf numFmtId="166" fontId="3" fillId="0" borderId="0" xfId="73" applyFont="1" applyAlignment="1">
      <alignment horizontal="left" vertical="center"/>
      <protection/>
    </xf>
    <xf numFmtId="166" fontId="3" fillId="0" borderId="0" xfId="73" applyFont="1" applyBorder="1" applyAlignment="1">
      <alignment horizontal="left" vertical="center"/>
      <protection/>
    </xf>
    <xf numFmtId="1" fontId="4" fillId="0" borderId="0" xfId="77" applyNumberFormat="1" applyFont="1" applyBorder="1" applyAlignment="1" applyProtection="1">
      <alignment horizontal="left" vertical="center" wrapText="1"/>
      <protection/>
    </xf>
    <xf numFmtId="2" fontId="3" fillId="0" borderId="0" xfId="73" applyNumberFormat="1" applyFont="1" applyBorder="1" applyAlignment="1" applyProtection="1">
      <alignment horizontal="left" vertical="center"/>
      <protection/>
    </xf>
    <xf numFmtId="2" fontId="3" fillId="0" borderId="0" xfId="74" applyNumberFormat="1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169" fontId="3" fillId="0" borderId="0" xfId="0" applyNumberFormat="1" applyFont="1" applyFill="1" applyBorder="1" applyAlignment="1">
      <alignment horizontal="right" vertical="center" indent="1"/>
    </xf>
    <xf numFmtId="0" fontId="3" fillId="0" borderId="13" xfId="0" applyNumberFormat="1" applyFont="1" applyBorder="1" applyAlignment="1">
      <alignment/>
    </xf>
    <xf numFmtId="0" fontId="3" fillId="0" borderId="0" xfId="0" applyFont="1" applyAlignment="1">
      <alignment vertical="center" wrapText="1"/>
    </xf>
    <xf numFmtId="3" fontId="19" fillId="0" borderId="0" xfId="80" applyNumberFormat="1" applyFont="1" applyFill="1" applyBorder="1" applyAlignment="1">
      <alignment horizontal="left" vertical="center" wrapText="1" indent="1"/>
      <protection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20" fillId="0" borderId="0" xfId="65" applyNumberFormat="1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11" xfId="0" applyFont="1" applyBorder="1" applyAlignment="1">
      <alignment horizontal="right" vertical="center" wrapText="1" indent="2"/>
    </xf>
    <xf numFmtId="1" fontId="22" fillId="0" borderId="0" xfId="77" applyNumberFormat="1" applyFont="1" applyBorder="1" applyAlignment="1" applyProtection="1">
      <alignment horizontal="left" vertical="center" wrapText="1" indent="1"/>
      <protection/>
    </xf>
    <xf numFmtId="1" fontId="22" fillId="0" borderId="14" xfId="77" applyNumberFormat="1" applyFont="1" applyBorder="1" applyAlignment="1" applyProtection="1">
      <alignment horizontal="left" vertical="center" indent="1"/>
      <protection/>
    </xf>
    <xf numFmtId="166" fontId="4" fillId="0" borderId="15" xfId="56" applyFont="1" applyBorder="1" applyAlignment="1" applyProtection="1">
      <alignment horizontal="center" vertical="center"/>
      <protection/>
    </xf>
    <xf numFmtId="166" fontId="4" fillId="0" borderId="11" xfId="56" applyFont="1" applyBorder="1" applyAlignment="1" applyProtection="1">
      <alignment horizontal="right" vertical="center"/>
      <protection/>
    </xf>
    <xf numFmtId="166" fontId="4" fillId="0" borderId="15" xfId="56" applyFont="1" applyBorder="1" applyAlignment="1" applyProtection="1">
      <alignment horizontal="right" vertical="center"/>
      <protection/>
    </xf>
    <xf numFmtId="175" fontId="12" fillId="0" borderId="0" xfId="58" applyNumberFormat="1" applyFont="1" applyBorder="1" applyAlignment="1" applyProtection="1">
      <alignment horizontal="right" vertical="center"/>
      <protection/>
    </xf>
    <xf numFmtId="175" fontId="12" fillId="0" borderId="0" xfId="58" applyNumberFormat="1" applyFont="1" applyBorder="1" applyAlignment="1" applyProtection="1">
      <alignment horizontal="right" vertical="center" indent="1"/>
      <protection/>
    </xf>
    <xf numFmtId="175" fontId="12" fillId="0" borderId="16" xfId="58" applyNumberFormat="1" applyFont="1" applyBorder="1" applyAlignment="1" applyProtection="1">
      <alignment horizontal="right" vertical="center"/>
      <protection/>
    </xf>
    <xf numFmtId="166" fontId="4" fillId="0" borderId="11" xfId="58" applyFont="1" applyBorder="1" applyAlignment="1" applyProtection="1">
      <alignment horizontal="right" vertical="center"/>
      <protection/>
    </xf>
    <xf numFmtId="166" fontId="4" fillId="0" borderId="15" xfId="58" applyFont="1" applyBorder="1" applyAlignment="1" applyProtection="1">
      <alignment horizontal="right" vertical="center"/>
      <protection/>
    </xf>
    <xf numFmtId="175" fontId="3" fillId="0" borderId="17" xfId="59" applyNumberFormat="1" applyFont="1" applyBorder="1" applyAlignment="1" applyProtection="1">
      <alignment horizontal="right" vertical="center" wrapText="1"/>
      <protection/>
    </xf>
    <xf numFmtId="175" fontId="3" fillId="0" borderId="18" xfId="59" applyNumberFormat="1" applyFont="1" applyBorder="1" applyAlignment="1" applyProtection="1">
      <alignment horizontal="right" vertical="center" wrapText="1"/>
      <protection/>
    </xf>
    <xf numFmtId="175" fontId="4" fillId="0" borderId="18" xfId="59" applyNumberFormat="1" applyFont="1" applyBorder="1" applyAlignment="1" applyProtection="1">
      <alignment horizontal="right" vertical="center" wrapText="1"/>
      <protection/>
    </xf>
    <xf numFmtId="175" fontId="4" fillId="0" borderId="18" xfId="60" applyNumberFormat="1" applyFont="1" applyBorder="1" applyAlignment="1" applyProtection="1">
      <alignment horizontal="right" vertical="center" wrapText="1"/>
      <protection/>
    </xf>
    <xf numFmtId="175" fontId="3" fillId="0" borderId="19" xfId="59" applyNumberFormat="1" applyFont="1" applyBorder="1" applyAlignment="1" applyProtection="1">
      <alignment horizontal="right" vertical="center" wrapText="1"/>
      <protection/>
    </xf>
    <xf numFmtId="175" fontId="22" fillId="0" borderId="20" xfId="59" applyNumberFormat="1" applyFont="1" applyBorder="1" applyAlignment="1" applyProtection="1">
      <alignment horizontal="right" vertical="center" wrapText="1"/>
      <protection/>
    </xf>
    <xf numFmtId="175" fontId="22" fillId="0" borderId="18" xfId="59" applyNumberFormat="1" applyFont="1" applyBorder="1" applyAlignment="1" applyProtection="1">
      <alignment horizontal="right" vertical="center" wrapText="1"/>
      <protection/>
    </xf>
    <xf numFmtId="175" fontId="3" fillId="0" borderId="0" xfId="0" applyNumberFormat="1" applyFont="1" applyBorder="1" applyAlignment="1">
      <alignment horizontal="right" vertical="center" wrapText="1"/>
    </xf>
    <xf numFmtId="175" fontId="6" fillId="0" borderId="0" xfId="0" applyNumberFormat="1" applyFont="1" applyBorder="1" applyAlignment="1">
      <alignment horizontal="right" vertical="center" wrapText="1"/>
    </xf>
    <xf numFmtId="175" fontId="6" fillId="0" borderId="0" xfId="0" applyNumberFormat="1" applyFont="1" applyAlignment="1">
      <alignment wrapText="1"/>
    </xf>
    <xf numFmtId="175" fontId="3" fillId="0" borderId="17" xfId="60" applyNumberFormat="1" applyFont="1" applyBorder="1" applyAlignment="1" applyProtection="1">
      <alignment horizontal="right" vertical="center" wrapText="1"/>
      <protection/>
    </xf>
    <xf numFmtId="175" fontId="3" fillId="0" borderId="18" xfId="60" applyNumberFormat="1" applyFont="1" applyBorder="1" applyAlignment="1" applyProtection="1">
      <alignment horizontal="right" vertical="center" wrapText="1"/>
      <protection/>
    </xf>
    <xf numFmtId="175" fontId="3" fillId="0" borderId="19" xfId="60" applyNumberFormat="1" applyFont="1" applyBorder="1" applyAlignment="1" applyProtection="1">
      <alignment horizontal="right" vertical="center" wrapText="1"/>
      <protection/>
    </xf>
    <xf numFmtId="175" fontId="3" fillId="0" borderId="0" xfId="0" applyNumberFormat="1" applyFont="1" applyAlignment="1">
      <alignment horizontal="right" vertical="center" wrapText="1"/>
    </xf>
    <xf numFmtId="175" fontId="6" fillId="0" borderId="0" xfId="0" applyNumberFormat="1" applyFont="1" applyAlignment="1">
      <alignment horizontal="right" vertical="center" wrapText="1"/>
    </xf>
    <xf numFmtId="175" fontId="3" fillId="0" borderId="17" xfId="61" applyNumberFormat="1" applyFont="1" applyBorder="1" applyAlignment="1" applyProtection="1">
      <alignment horizontal="right" vertical="center" wrapText="1"/>
      <protection/>
    </xf>
    <xf numFmtId="175" fontId="3" fillId="0" borderId="18" xfId="61" applyNumberFormat="1" applyFont="1" applyBorder="1" applyAlignment="1" applyProtection="1">
      <alignment horizontal="right" vertical="center" wrapText="1"/>
      <protection/>
    </xf>
    <xf numFmtId="175" fontId="4" fillId="0" borderId="18" xfId="61" applyNumberFormat="1" applyFont="1" applyBorder="1" applyAlignment="1" applyProtection="1">
      <alignment horizontal="right" vertical="center" wrapText="1"/>
      <protection/>
    </xf>
    <xf numFmtId="175" fontId="3" fillId="0" borderId="19" xfId="61" applyNumberFormat="1" applyFont="1" applyBorder="1" applyAlignment="1" applyProtection="1">
      <alignment horizontal="right" vertical="center" wrapText="1"/>
      <protection/>
    </xf>
    <xf numFmtId="175" fontId="3" fillId="0" borderId="17" xfId="62" applyNumberFormat="1" applyFont="1" applyBorder="1" applyAlignment="1" applyProtection="1">
      <alignment horizontal="right" vertical="center" wrapText="1"/>
      <protection/>
    </xf>
    <xf numFmtId="175" fontId="3" fillId="0" borderId="18" xfId="62" applyNumberFormat="1" applyFont="1" applyBorder="1" applyAlignment="1" applyProtection="1">
      <alignment horizontal="right" vertical="center" wrapText="1"/>
      <protection/>
    </xf>
    <xf numFmtId="175" fontId="4" fillId="0" borderId="18" xfId="62" applyNumberFormat="1" applyFont="1" applyBorder="1" applyAlignment="1" applyProtection="1">
      <alignment horizontal="right" vertical="center" wrapText="1"/>
      <protection/>
    </xf>
    <xf numFmtId="175" fontId="3" fillId="0" borderId="19" xfId="62" applyNumberFormat="1" applyFont="1" applyBorder="1" applyAlignment="1" applyProtection="1">
      <alignment horizontal="right" vertical="center" wrapText="1"/>
      <protection/>
    </xf>
    <xf numFmtId="175" fontId="3" fillId="0" borderId="17" xfId="59" applyNumberFormat="1" applyFont="1" applyBorder="1" applyAlignment="1" applyProtection="1">
      <alignment horizontal="right" vertical="center" wrapText="1" indent="1"/>
      <protection/>
    </xf>
    <xf numFmtId="175" fontId="3" fillId="0" borderId="18" xfId="59" applyNumberFormat="1" applyFont="1" applyBorder="1" applyAlignment="1" applyProtection="1">
      <alignment horizontal="right" vertical="center" wrapText="1" indent="1"/>
      <protection/>
    </xf>
    <xf numFmtId="175" fontId="4" fillId="0" borderId="18" xfId="59" applyNumberFormat="1" applyFont="1" applyBorder="1" applyAlignment="1" applyProtection="1">
      <alignment horizontal="right" vertical="center" wrapText="1" indent="1"/>
      <protection/>
    </xf>
    <xf numFmtId="175" fontId="3" fillId="0" borderId="19" xfId="59" applyNumberFormat="1" applyFont="1" applyBorder="1" applyAlignment="1" applyProtection="1">
      <alignment horizontal="right" vertical="center" wrapText="1" indent="1"/>
      <protection/>
    </xf>
    <xf numFmtId="175" fontId="22" fillId="0" borderId="20" xfId="59" applyNumberFormat="1" applyFont="1" applyBorder="1" applyAlignment="1" applyProtection="1">
      <alignment horizontal="right" vertical="center" wrapText="1" indent="1"/>
      <protection/>
    </xf>
    <xf numFmtId="175" fontId="22" fillId="0" borderId="18" xfId="59" applyNumberFormat="1" applyFont="1" applyBorder="1" applyAlignment="1" applyProtection="1">
      <alignment horizontal="right" vertical="center" wrapText="1" indent="1"/>
      <protection/>
    </xf>
    <xf numFmtId="175" fontId="3" fillId="0" borderId="17" xfId="60" applyNumberFormat="1" applyFont="1" applyBorder="1" applyAlignment="1" applyProtection="1">
      <alignment horizontal="right" vertical="center" wrapText="1" indent="1"/>
      <protection/>
    </xf>
    <xf numFmtId="175" fontId="3" fillId="0" borderId="18" xfId="60" applyNumberFormat="1" applyFont="1" applyBorder="1" applyAlignment="1" applyProtection="1">
      <alignment horizontal="right" vertical="center" wrapText="1" indent="1"/>
      <protection/>
    </xf>
    <xf numFmtId="175" fontId="4" fillId="0" borderId="18" xfId="60" applyNumberFormat="1" applyFont="1" applyBorder="1" applyAlignment="1" applyProtection="1">
      <alignment horizontal="right" vertical="center" wrapText="1" indent="1"/>
      <protection/>
    </xf>
    <xf numFmtId="175" fontId="3" fillId="0" borderId="19" xfId="60" applyNumberFormat="1" applyFont="1" applyBorder="1" applyAlignment="1" applyProtection="1">
      <alignment horizontal="right" vertical="center" wrapText="1" indent="1"/>
      <protection/>
    </xf>
    <xf numFmtId="175" fontId="3" fillId="0" borderId="17" xfId="61" applyNumberFormat="1" applyFont="1" applyBorder="1" applyAlignment="1" applyProtection="1">
      <alignment horizontal="right" vertical="center" wrapText="1" indent="1"/>
      <protection/>
    </xf>
    <xf numFmtId="175" fontId="3" fillId="0" borderId="18" xfId="61" applyNumberFormat="1" applyFont="1" applyBorder="1" applyAlignment="1" applyProtection="1">
      <alignment horizontal="right" vertical="center" wrapText="1" indent="1"/>
      <protection/>
    </xf>
    <xf numFmtId="175" fontId="4" fillId="0" borderId="18" xfId="61" applyNumberFormat="1" applyFont="1" applyBorder="1" applyAlignment="1" applyProtection="1">
      <alignment horizontal="right" vertical="center" wrapText="1" indent="1"/>
      <protection/>
    </xf>
    <xf numFmtId="175" fontId="3" fillId="0" borderId="19" xfId="61" applyNumberFormat="1" applyFont="1" applyBorder="1" applyAlignment="1" applyProtection="1">
      <alignment horizontal="right" vertical="center" wrapText="1" indent="1"/>
      <protection/>
    </xf>
    <xf numFmtId="175" fontId="3" fillId="0" borderId="17" xfId="62" applyNumberFormat="1" applyFont="1" applyBorder="1" applyAlignment="1" applyProtection="1">
      <alignment horizontal="right" vertical="center" wrapText="1" indent="1"/>
      <protection/>
    </xf>
    <xf numFmtId="175" fontId="3" fillId="0" borderId="18" xfId="62" applyNumberFormat="1" applyFont="1" applyBorder="1" applyAlignment="1" applyProtection="1">
      <alignment horizontal="right" vertical="center" wrapText="1" indent="1"/>
      <protection/>
    </xf>
    <xf numFmtId="175" fontId="4" fillId="0" borderId="18" xfId="62" applyNumberFormat="1" applyFont="1" applyBorder="1" applyAlignment="1" applyProtection="1">
      <alignment horizontal="right" vertical="center" wrapText="1" indent="1"/>
      <protection/>
    </xf>
    <xf numFmtId="175" fontId="3" fillId="0" borderId="19" xfId="62" applyNumberFormat="1" applyFont="1" applyBorder="1" applyAlignment="1" applyProtection="1">
      <alignment horizontal="right" vertical="center" wrapText="1" indent="1"/>
      <protection/>
    </xf>
    <xf numFmtId="175" fontId="6" fillId="0" borderId="0" xfId="0" applyNumberFormat="1" applyFont="1" applyAlignment="1">
      <alignment horizontal="right" wrapText="1" indent="1"/>
    </xf>
    <xf numFmtId="166" fontId="4" fillId="0" borderId="11" xfId="59" applyFont="1" applyBorder="1" applyAlignment="1" applyProtection="1">
      <alignment horizontal="right" vertical="center"/>
      <protection/>
    </xf>
    <xf numFmtId="166" fontId="4" fillId="0" borderId="11" xfId="58" applyFont="1" applyBorder="1" applyAlignment="1" applyProtection="1">
      <alignment horizontal="right" vertical="center" indent="1"/>
      <protection/>
    </xf>
    <xf numFmtId="1" fontId="3" fillId="0" borderId="0" xfId="77" applyNumberFormat="1" applyFont="1" applyFill="1" applyBorder="1" applyAlignment="1" applyProtection="1">
      <alignment horizontal="left" vertical="center" indent="1"/>
      <protection/>
    </xf>
    <xf numFmtId="1" fontId="3" fillId="0" borderId="10" xfId="77" applyNumberFormat="1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>
      <alignment/>
    </xf>
    <xf numFmtId="2" fontId="3" fillId="0" borderId="0" xfId="56" applyNumberFormat="1" applyFont="1" applyBorder="1" applyAlignment="1" applyProtection="1">
      <alignment horizontal="right" vertical="center" indent="1"/>
      <protection/>
    </xf>
    <xf numFmtId="166" fontId="3" fillId="0" borderId="0" xfId="56" applyFont="1" applyBorder="1" applyAlignment="1" applyProtection="1">
      <alignment horizontal="left" vertical="center" indent="1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7" fillId="0" borderId="0" xfId="45" applyAlignment="1" applyProtection="1">
      <alignment/>
      <protection/>
    </xf>
    <xf numFmtId="0" fontId="7" fillId="0" borderId="0" xfId="45" applyFont="1" applyAlignment="1" applyProtection="1">
      <alignment/>
      <protection/>
    </xf>
    <xf numFmtId="0" fontId="25" fillId="0" borderId="0" xfId="45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9" fontId="3" fillId="0" borderId="21" xfId="0" applyNumberFormat="1" applyFont="1" applyBorder="1" applyAlignment="1">
      <alignment horizontal="right" vertical="center" indent="1"/>
    </xf>
    <xf numFmtId="169" fontId="3" fillId="0" borderId="21" xfId="0" applyNumberFormat="1" applyFont="1" applyFill="1" applyBorder="1" applyAlignment="1">
      <alignment horizontal="right" vertical="center" indent="1"/>
    </xf>
    <xf numFmtId="169" fontId="4" fillId="0" borderId="22" xfId="0" applyNumberFormat="1" applyFont="1" applyBorder="1" applyAlignment="1">
      <alignment horizontal="right" vertical="center" indent="1"/>
    </xf>
    <xf numFmtId="169" fontId="4" fillId="0" borderId="22" xfId="0" applyNumberFormat="1" applyFont="1" applyFill="1" applyBorder="1" applyAlignment="1">
      <alignment horizontal="right" vertical="center" indent="1"/>
    </xf>
    <xf numFmtId="170" fontId="3" fillId="0" borderId="0" xfId="0" applyNumberFormat="1" applyFont="1" applyFill="1" applyBorder="1" applyAlignment="1">
      <alignment horizontal="right" vertical="center" wrapText="1" indent="1"/>
    </xf>
    <xf numFmtId="170" fontId="5" fillId="0" borderId="0" xfId="0" applyNumberFormat="1" applyFont="1" applyFill="1" applyBorder="1" applyAlignment="1">
      <alignment horizontal="right" vertical="center" wrapText="1" indent="1"/>
    </xf>
    <xf numFmtId="172" fontId="3" fillId="0" borderId="0" xfId="0" applyNumberFormat="1" applyFont="1" applyFill="1" applyBorder="1" applyAlignment="1">
      <alignment horizontal="right" vertical="center" wrapText="1" indent="1"/>
    </xf>
    <xf numFmtId="172" fontId="4" fillId="0" borderId="0" xfId="0" applyNumberFormat="1" applyFont="1" applyFill="1" applyBorder="1" applyAlignment="1">
      <alignment horizontal="right" vertical="center" wrapText="1" indent="1"/>
    </xf>
    <xf numFmtId="172" fontId="3" fillId="0" borderId="0" xfId="0" applyNumberFormat="1" applyFont="1" applyFill="1" applyBorder="1" applyAlignment="1" quotePrefix="1">
      <alignment horizontal="right" vertical="center" wrapText="1" indent="1"/>
    </xf>
    <xf numFmtId="172" fontId="4" fillId="0" borderId="0" xfId="0" applyNumberFormat="1" applyFont="1" applyFill="1" applyBorder="1" applyAlignment="1">
      <alignment horizontal="right" vertical="center" indent="1"/>
    </xf>
    <xf numFmtId="172" fontId="4" fillId="0" borderId="10" xfId="0" applyNumberFormat="1" applyFont="1" applyFill="1" applyBorder="1" applyAlignment="1">
      <alignment horizontal="right" vertical="center" wrapText="1" indent="1"/>
    </xf>
    <xf numFmtId="170" fontId="4" fillId="0" borderId="0" xfId="0" applyNumberFormat="1" applyFont="1" applyFill="1" applyBorder="1" applyAlignment="1">
      <alignment horizontal="right" vertical="center" indent="1"/>
    </xf>
    <xf numFmtId="170" fontId="3" fillId="0" borderId="0" xfId="0" applyNumberFormat="1" applyFont="1" applyFill="1" applyBorder="1" applyAlignment="1">
      <alignment horizontal="right" vertical="center" indent="1"/>
    </xf>
    <xf numFmtId="170" fontId="3" fillId="0" borderId="0" xfId="66" applyNumberFormat="1" applyFont="1" applyFill="1" applyBorder="1" applyAlignment="1" applyProtection="1">
      <alignment horizontal="right" vertical="center" indent="1"/>
      <protection/>
    </xf>
    <xf numFmtId="170" fontId="3" fillId="0" borderId="0" xfId="0" applyNumberFormat="1" applyFont="1" applyFill="1" applyAlignment="1">
      <alignment horizontal="right" vertical="center" indent="1"/>
    </xf>
    <xf numFmtId="170" fontId="3" fillId="0" borderId="10" xfId="0" applyNumberFormat="1" applyFont="1" applyFill="1" applyBorder="1" applyAlignment="1">
      <alignment horizontal="right" vertical="center" indent="1"/>
    </xf>
    <xf numFmtId="173" fontId="3" fillId="0" borderId="0" xfId="0" applyNumberFormat="1" applyFont="1" applyFill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Alignment="1">
      <alignment horizontal="right" vertical="center" indent="1"/>
    </xf>
    <xf numFmtId="0" fontId="10" fillId="0" borderId="0" xfId="53" applyFont="1">
      <alignment/>
      <protection/>
    </xf>
    <xf numFmtId="0" fontId="0" fillId="0" borderId="0" xfId="53" applyFont="1" applyAlignment="1">
      <alignment horizontal="right"/>
      <protection/>
    </xf>
    <xf numFmtId="2" fontId="0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0" fontId="6" fillId="0" borderId="0" xfId="53" applyFont="1" applyAlignment="1">
      <alignment/>
      <protection/>
    </xf>
    <xf numFmtId="0" fontId="0" fillId="0" borderId="0" xfId="53" applyBorder="1">
      <alignment/>
      <protection/>
    </xf>
    <xf numFmtId="0" fontId="0" fillId="0" borderId="0" xfId="53" applyAlignment="1">
      <alignment/>
      <protection/>
    </xf>
    <xf numFmtId="0" fontId="0" fillId="0" borderId="0" xfId="53" applyAlignment="1">
      <alignment horizontal="right"/>
      <protection/>
    </xf>
    <xf numFmtId="0" fontId="13" fillId="0" borderId="0" xfId="53" applyFont="1" applyAlignment="1">
      <alignment horizontal="left" vertical="center"/>
      <protection/>
    </xf>
    <xf numFmtId="0" fontId="4" fillId="0" borderId="0" xfId="53" applyFont="1" applyBorder="1">
      <alignment/>
      <protection/>
    </xf>
    <xf numFmtId="0" fontId="4" fillId="0" borderId="0" xfId="53" applyFont="1" applyAlignment="1">
      <alignment/>
      <protection/>
    </xf>
    <xf numFmtId="0" fontId="3" fillId="0" borderId="0" xfId="53" applyFont="1" applyBorder="1" applyAlignment="1">
      <alignment horizontal="left" vertical="center"/>
      <protection/>
    </xf>
    <xf numFmtId="0" fontId="4" fillId="0" borderId="0" xfId="53" applyFont="1" applyAlignment="1">
      <alignment horizontal="left" vertical="center"/>
      <protection/>
    </xf>
    <xf numFmtId="2" fontId="4" fillId="0" borderId="0" xfId="53" applyNumberFormat="1" applyFont="1" applyAlignment="1">
      <alignment horizontal="left" vertical="center"/>
      <protection/>
    </xf>
    <xf numFmtId="1" fontId="8" fillId="0" borderId="0" xfId="53" applyNumberFormat="1" applyFont="1" applyBorder="1" applyAlignment="1">
      <alignment horizontal="left" vertical="center"/>
      <protection/>
    </xf>
    <xf numFmtId="0" fontId="4" fillId="0" borderId="10" xfId="53" applyFont="1" applyBorder="1" applyAlignment="1">
      <alignment/>
      <protection/>
    </xf>
    <xf numFmtId="166" fontId="4" fillId="0" borderId="10" xfId="78" applyFont="1" applyBorder="1" applyAlignment="1">
      <alignment horizontal="left" vertical="center" wrapText="1" indent="1"/>
      <protection/>
    </xf>
    <xf numFmtId="166" fontId="4" fillId="0" borderId="23" xfId="56" applyFont="1" applyBorder="1" applyAlignment="1" applyProtection="1">
      <alignment horizontal="center" vertical="center"/>
      <protection/>
    </xf>
    <xf numFmtId="0" fontId="4" fillId="0" borderId="0" xfId="53" applyFont="1" applyBorder="1" applyAlignment="1">
      <alignment/>
      <protection/>
    </xf>
    <xf numFmtId="166" fontId="3" fillId="0" borderId="13" xfId="77" applyFont="1" applyBorder="1" applyAlignment="1" applyProtection="1">
      <alignment horizontal="left" vertical="center" wrapText="1" indent="1"/>
      <protection/>
    </xf>
    <xf numFmtId="176" fontId="12" fillId="0" borderId="13" xfId="55" applyNumberFormat="1" applyFont="1" applyBorder="1" applyAlignment="1" applyProtection="1">
      <alignment horizontal="right" vertical="center"/>
      <protection/>
    </xf>
    <xf numFmtId="0" fontId="0" fillId="0" borderId="13" xfId="53" applyBorder="1" applyAlignment="1">
      <alignment/>
      <protection/>
    </xf>
    <xf numFmtId="176" fontId="12" fillId="0" borderId="0" xfId="55" applyNumberFormat="1" applyFont="1" applyBorder="1" applyAlignment="1" applyProtection="1">
      <alignment horizontal="right" vertical="center"/>
      <protection/>
    </xf>
    <xf numFmtId="0" fontId="0" fillId="0" borderId="24" xfId="53" applyBorder="1" applyAlignment="1">
      <alignment/>
      <protection/>
    </xf>
    <xf numFmtId="176" fontId="12" fillId="0" borderId="24" xfId="55" applyNumberFormat="1" applyFont="1" applyBorder="1" applyAlignment="1" applyProtection="1">
      <alignment horizontal="right" vertical="center"/>
      <protection/>
    </xf>
    <xf numFmtId="176" fontId="12" fillId="0" borderId="25" xfId="55" applyNumberFormat="1" applyFont="1" applyBorder="1" applyAlignment="1" applyProtection="1">
      <alignment horizontal="right" vertical="center"/>
      <protection/>
    </xf>
    <xf numFmtId="0" fontId="3" fillId="0" borderId="0" xfId="53" applyFont="1" applyAlignment="1">
      <alignment/>
      <protection/>
    </xf>
    <xf numFmtId="166" fontId="3" fillId="33" borderId="0" xfId="77" applyFont="1" applyFill="1" applyBorder="1" applyAlignment="1" applyProtection="1">
      <alignment horizontal="left" vertical="center" wrapText="1" indent="1"/>
      <protection/>
    </xf>
    <xf numFmtId="176" fontId="12" fillId="33" borderId="0" xfId="55" applyNumberFormat="1" applyFont="1" applyFill="1" applyBorder="1" applyAlignment="1" applyProtection="1">
      <alignment horizontal="right" vertical="center"/>
      <protection/>
    </xf>
    <xf numFmtId="176" fontId="12" fillId="33" borderId="16" xfId="55" applyNumberFormat="1" applyFont="1" applyFill="1" applyBorder="1" applyAlignment="1" applyProtection="1">
      <alignment horizontal="right" vertical="center"/>
      <protection/>
    </xf>
    <xf numFmtId="176" fontId="12" fillId="33" borderId="26" xfId="55" applyNumberFormat="1" applyFont="1" applyFill="1" applyBorder="1" applyAlignment="1" applyProtection="1">
      <alignment horizontal="right" vertical="center"/>
      <protection/>
    </xf>
    <xf numFmtId="166" fontId="3" fillId="0" borderId="0" xfId="77" applyFont="1" applyBorder="1" applyAlignment="1" applyProtection="1">
      <alignment horizontal="left" vertical="center" wrapText="1" indent="1"/>
      <protection/>
    </xf>
    <xf numFmtId="176" fontId="12" fillId="0" borderId="16" xfId="55" applyNumberFormat="1" applyFont="1" applyBorder="1" applyAlignment="1" applyProtection="1">
      <alignment horizontal="right" vertical="center"/>
      <protection/>
    </xf>
    <xf numFmtId="176" fontId="12" fillId="0" borderId="26" xfId="55" applyNumberFormat="1" applyFont="1" applyBorder="1" applyAlignment="1" applyProtection="1">
      <alignment horizontal="right" vertical="center"/>
      <protection/>
    </xf>
    <xf numFmtId="0" fontId="3" fillId="0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left" indent="1"/>
      <protection/>
    </xf>
    <xf numFmtId="0" fontId="4" fillId="0" borderId="0" xfId="53" applyFont="1" applyFill="1" applyBorder="1" applyAlignment="1">
      <alignment/>
      <protection/>
    </xf>
    <xf numFmtId="0" fontId="5" fillId="0" borderId="0" xfId="53" applyFont="1" applyFill="1" applyBorder="1" applyAlignment="1">
      <alignment/>
      <protection/>
    </xf>
    <xf numFmtId="0" fontId="5" fillId="0" borderId="0" xfId="53" applyFont="1" applyAlignment="1">
      <alignment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Border="1">
      <alignment/>
      <protection/>
    </xf>
    <xf numFmtId="0" fontId="5" fillId="0" borderId="0" xfId="53" applyFont="1" applyBorder="1" applyAlignment="1">
      <alignment/>
      <protection/>
    </xf>
    <xf numFmtId="1" fontId="3" fillId="0" borderId="0" xfId="66" applyNumberFormat="1" applyFont="1" applyBorder="1" applyAlignment="1" applyProtection="1">
      <alignment horizontal="left" vertical="center"/>
      <protection/>
    </xf>
    <xf numFmtId="0" fontId="3" fillId="0" borderId="0" xfId="53" applyFont="1" applyBorder="1" applyAlignment="1">
      <alignment horizontal="right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left" vertical="center"/>
      <protection/>
    </xf>
    <xf numFmtId="1" fontId="26" fillId="0" borderId="0" xfId="79" applyNumberFormat="1" applyFont="1">
      <alignment/>
      <protection/>
    </xf>
    <xf numFmtId="166" fontId="27" fillId="0" borderId="0" xfId="55" applyFont="1" applyFill="1" applyAlignment="1" applyProtection="1">
      <alignment horizontal="left"/>
      <protection/>
    </xf>
    <xf numFmtId="166" fontId="28" fillId="0" borderId="0" xfId="57" applyFont="1" applyFill="1" applyAlignment="1" applyProtection="1">
      <alignment horizontal="right"/>
      <protection/>
    </xf>
    <xf numFmtId="166" fontId="17" fillId="0" borderId="0" xfId="57" applyFont="1" applyFill="1" applyAlignment="1" applyProtection="1">
      <alignment horizontal="right"/>
      <protection/>
    </xf>
    <xf numFmtId="166" fontId="1" fillId="0" borderId="0" xfId="57" applyFill="1">
      <alignment/>
      <protection/>
    </xf>
    <xf numFmtId="166" fontId="1" fillId="0" borderId="0" xfId="57">
      <alignment/>
      <protection/>
    </xf>
    <xf numFmtId="166" fontId="17" fillId="0" borderId="0" xfId="57" applyFont="1" applyFill="1" applyAlignment="1" applyProtection="1">
      <alignment horizontal="left"/>
      <protection/>
    </xf>
    <xf numFmtId="0" fontId="3" fillId="0" borderId="0" xfId="53" applyFont="1" applyFill="1">
      <alignment/>
      <protection/>
    </xf>
    <xf numFmtId="0" fontId="0" fillId="0" borderId="0" xfId="53" applyFill="1" applyAlignment="1">
      <alignment horizontal="left" vertical="center"/>
      <protection/>
    </xf>
    <xf numFmtId="168" fontId="17" fillId="0" borderId="0" xfId="64" applyNumberFormat="1" applyFont="1" applyFill="1" applyAlignment="1" applyProtection="1">
      <alignment horizontal="right"/>
      <protection/>
    </xf>
    <xf numFmtId="0" fontId="6" fillId="0" borderId="0" xfId="53" applyFont="1" applyFill="1">
      <alignment/>
      <protection/>
    </xf>
    <xf numFmtId="0" fontId="3" fillId="0" borderId="0" xfId="53" applyFont="1" applyFill="1" applyAlignment="1">
      <alignment horizontal="right"/>
      <protection/>
    </xf>
    <xf numFmtId="0" fontId="6" fillId="0" borderId="0" xfId="53" applyFont="1">
      <alignment/>
      <protection/>
    </xf>
    <xf numFmtId="174" fontId="3" fillId="0" borderId="0" xfId="56" applyNumberFormat="1" applyFont="1" applyBorder="1" applyAlignment="1" applyProtection="1">
      <alignment horizontal="right" vertical="center"/>
      <protection/>
    </xf>
    <xf numFmtId="174" fontId="3" fillId="0" borderId="27" xfId="56" applyNumberFormat="1" applyFont="1" applyBorder="1" applyAlignment="1" applyProtection="1">
      <alignment horizontal="right" vertical="center"/>
      <protection/>
    </xf>
    <xf numFmtId="174" fontId="3" fillId="0" borderId="16" xfId="56" applyNumberFormat="1" applyFont="1" applyBorder="1" applyAlignment="1" applyProtection="1">
      <alignment horizontal="right" vertical="center"/>
      <protection/>
    </xf>
    <xf numFmtId="174" fontId="3" fillId="33" borderId="0" xfId="56" applyNumberFormat="1" applyFont="1" applyFill="1" applyBorder="1" applyAlignment="1" applyProtection="1">
      <alignment horizontal="right" vertical="center"/>
      <protection/>
    </xf>
    <xf numFmtId="174" fontId="3" fillId="33" borderId="27" xfId="56" applyNumberFormat="1" applyFont="1" applyFill="1" applyBorder="1" applyAlignment="1" applyProtection="1">
      <alignment horizontal="right" vertical="center"/>
      <protection/>
    </xf>
    <xf numFmtId="174" fontId="3" fillId="33" borderId="16" xfId="56" applyNumberFormat="1" applyFont="1" applyFill="1" applyBorder="1" applyAlignment="1" applyProtection="1">
      <alignment horizontal="right" vertical="center"/>
      <protection/>
    </xf>
    <xf numFmtId="0" fontId="3" fillId="0" borderId="0" xfId="53" applyFont="1" applyBorder="1" applyAlignment="1">
      <alignment/>
      <protection/>
    </xf>
    <xf numFmtId="174" fontId="3" fillId="0" borderId="13" xfId="56" applyNumberFormat="1" applyFont="1" applyBorder="1" applyAlignment="1" applyProtection="1">
      <alignment horizontal="right" vertical="center"/>
      <protection/>
    </xf>
    <xf numFmtId="174" fontId="3" fillId="0" borderId="28" xfId="56" applyNumberFormat="1" applyFont="1" applyBorder="1" applyAlignment="1" applyProtection="1">
      <alignment horizontal="right" vertical="center"/>
      <protection/>
    </xf>
    <xf numFmtId="174" fontId="3" fillId="0" borderId="24" xfId="56" applyNumberFormat="1" applyFont="1" applyBorder="1" applyAlignment="1" applyProtection="1">
      <alignment horizontal="right" vertical="center"/>
      <protection/>
    </xf>
    <xf numFmtId="0" fontId="3" fillId="0" borderId="0" xfId="53" applyFont="1" applyBorder="1" applyAlignment="1">
      <alignment vertical="center"/>
      <protection/>
    </xf>
    <xf numFmtId="166" fontId="4" fillId="0" borderId="29" xfId="56" applyFont="1" applyBorder="1" applyAlignment="1" applyProtection="1">
      <alignment horizontal="right" vertical="center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Alignment="1">
      <alignment/>
      <protection/>
    </xf>
    <xf numFmtId="2" fontId="17" fillId="0" borderId="0" xfId="56" applyNumberFormat="1" applyFont="1" applyFill="1" applyAlignment="1" applyProtection="1">
      <alignment horizontal="right"/>
      <protection/>
    </xf>
    <xf numFmtId="0" fontId="0" fillId="0" borderId="0" xfId="53" applyFill="1" applyBorder="1">
      <alignment/>
      <protection/>
    </xf>
    <xf numFmtId="0" fontId="0" fillId="0" borderId="0" xfId="53" applyFont="1" applyFill="1" applyBorder="1">
      <alignment/>
      <protection/>
    </xf>
    <xf numFmtId="0" fontId="10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0" fillId="0" borderId="0" xfId="53" applyFont="1" applyBorder="1" applyAlignment="1">
      <alignment/>
      <protection/>
    </xf>
    <xf numFmtId="0" fontId="4" fillId="0" borderId="10" xfId="53" applyFont="1" applyBorder="1" applyAlignment="1">
      <alignment horizontal="right"/>
      <protection/>
    </xf>
    <xf numFmtId="166" fontId="4" fillId="0" borderId="29" xfId="58" applyFont="1" applyBorder="1" applyAlignment="1" applyProtection="1">
      <alignment horizontal="right" vertical="center" indent="1"/>
      <protection/>
    </xf>
    <xf numFmtId="175" fontId="12" fillId="0" borderId="13" xfId="58" applyNumberFormat="1" applyFont="1" applyBorder="1" applyAlignment="1" applyProtection="1">
      <alignment horizontal="right" vertical="center"/>
      <protection/>
    </xf>
    <xf numFmtId="175" fontId="12" fillId="0" borderId="24" xfId="58" applyNumberFormat="1" applyFont="1" applyBorder="1" applyAlignment="1" applyProtection="1">
      <alignment horizontal="right" vertical="center"/>
      <protection/>
    </xf>
    <xf numFmtId="175" fontId="12" fillId="0" borderId="13" xfId="58" applyNumberFormat="1" applyFont="1" applyBorder="1" applyAlignment="1" applyProtection="1">
      <alignment horizontal="right" vertical="center" indent="1"/>
      <protection/>
    </xf>
    <xf numFmtId="175" fontId="12" fillId="0" borderId="28" xfId="58" applyNumberFormat="1" applyFont="1" applyBorder="1" applyAlignment="1" applyProtection="1">
      <alignment horizontal="right" vertical="center" indent="1"/>
      <protection/>
    </xf>
    <xf numFmtId="175" fontId="12" fillId="33" borderId="0" xfId="58" applyNumberFormat="1" applyFont="1" applyFill="1" applyBorder="1" applyAlignment="1" applyProtection="1">
      <alignment horizontal="right" vertical="center"/>
      <protection/>
    </xf>
    <xf numFmtId="175" fontId="12" fillId="33" borderId="16" xfId="58" applyNumberFormat="1" applyFont="1" applyFill="1" applyBorder="1" applyAlignment="1" applyProtection="1">
      <alignment horizontal="right" vertical="center"/>
      <protection/>
    </xf>
    <xf numFmtId="175" fontId="12" fillId="33" borderId="0" xfId="58" applyNumberFormat="1" applyFont="1" applyFill="1" applyBorder="1" applyAlignment="1" applyProtection="1">
      <alignment horizontal="right" vertical="center" indent="1"/>
      <protection/>
    </xf>
    <xf numFmtId="175" fontId="12" fillId="33" borderId="27" xfId="58" applyNumberFormat="1" applyFont="1" applyFill="1" applyBorder="1" applyAlignment="1" applyProtection="1">
      <alignment horizontal="right" vertical="center" indent="1"/>
      <protection/>
    </xf>
    <xf numFmtId="175" fontId="12" fillId="0" borderId="27" xfId="58" applyNumberFormat="1" applyFont="1" applyBorder="1" applyAlignment="1" applyProtection="1">
      <alignment horizontal="right" vertical="center" indent="1"/>
      <protection/>
    </xf>
    <xf numFmtId="175" fontId="12" fillId="0" borderId="0" xfId="58" applyNumberFormat="1" applyFont="1" applyFill="1" applyBorder="1" applyAlignment="1" applyProtection="1">
      <alignment horizontal="right" vertical="center" indent="1"/>
      <protection/>
    </xf>
    <xf numFmtId="175" fontId="12" fillId="0" borderId="27" xfId="58" applyNumberFormat="1" applyFont="1" applyFill="1" applyBorder="1" applyAlignment="1" applyProtection="1">
      <alignment horizontal="right" vertical="center" indent="1"/>
      <protection/>
    </xf>
    <xf numFmtId="168" fontId="17" fillId="0" borderId="0" xfId="64" applyNumberFormat="1" applyFont="1" applyAlignment="1" applyProtection="1">
      <alignment horizontal="right"/>
      <protection/>
    </xf>
    <xf numFmtId="0" fontId="6" fillId="0" borderId="0" xfId="53" applyFont="1" applyAlignment="1">
      <alignment horizontal="right"/>
      <protection/>
    </xf>
    <xf numFmtId="0" fontId="6" fillId="0" borderId="0" xfId="53" applyFont="1" applyBorder="1" applyAlignment="1">
      <alignment/>
      <protection/>
    </xf>
    <xf numFmtId="171" fontId="17" fillId="0" borderId="0" xfId="56" applyNumberFormat="1" applyFont="1" applyFill="1" applyAlignment="1" applyProtection="1">
      <alignment horizontal="right"/>
      <protection/>
    </xf>
    <xf numFmtId="175" fontId="3" fillId="0" borderId="0" xfId="60" applyNumberFormat="1" applyFont="1" applyBorder="1" applyAlignment="1" applyProtection="1">
      <alignment horizontal="right" vertical="center" wrapText="1" indent="1"/>
      <protection/>
    </xf>
    <xf numFmtId="175" fontId="3" fillId="0" borderId="0" xfId="61" applyNumberFormat="1" applyFont="1" applyBorder="1" applyAlignment="1" applyProtection="1">
      <alignment horizontal="right" vertical="center" wrapText="1" indent="1"/>
      <protection/>
    </xf>
    <xf numFmtId="175" fontId="3" fillId="0" borderId="10" xfId="60" applyNumberFormat="1" applyFont="1" applyBorder="1" applyAlignment="1" applyProtection="1">
      <alignment horizontal="right" vertical="center" wrapText="1" indent="1"/>
      <protection/>
    </xf>
    <xf numFmtId="175" fontId="3" fillId="0" borderId="10" xfId="61" applyNumberFormat="1" applyFont="1" applyBorder="1" applyAlignment="1" applyProtection="1">
      <alignment horizontal="right" vertical="center" wrapText="1" indent="1"/>
      <protection/>
    </xf>
    <xf numFmtId="0" fontId="0" fillId="0" borderId="24" xfId="0" applyBorder="1" applyAlignment="1">
      <alignment/>
    </xf>
    <xf numFmtId="166" fontId="3" fillId="0" borderId="0" xfId="77" applyFont="1" applyBorder="1" applyAlignment="1" applyProtection="1">
      <alignment/>
      <protection/>
    </xf>
    <xf numFmtId="175" fontId="22" fillId="0" borderId="0" xfId="59" applyNumberFormat="1" applyFont="1" applyBorder="1" applyAlignment="1" applyProtection="1">
      <alignment horizontal="right" vertical="center" wrapText="1"/>
      <protection/>
    </xf>
    <xf numFmtId="175" fontId="22" fillId="0" borderId="0" xfId="59" applyNumberFormat="1" applyFont="1" applyBorder="1" applyAlignment="1" applyProtection="1">
      <alignment horizontal="right" vertical="center" wrapText="1" indent="1"/>
      <protection/>
    </xf>
    <xf numFmtId="166" fontId="4" fillId="0" borderId="0" xfId="72" applyFont="1" applyBorder="1" applyAlignment="1" applyProtection="1">
      <alignment horizontal="left" vertical="center" wrapText="1" indent="1"/>
      <protection/>
    </xf>
    <xf numFmtId="166" fontId="4" fillId="0" borderId="0" xfId="59" applyFont="1" applyBorder="1" applyAlignment="1" applyProtection="1">
      <alignment horizontal="center" vertical="center"/>
      <protection/>
    </xf>
    <xf numFmtId="166" fontId="4" fillId="0" borderId="0" xfId="59" applyFont="1" applyBorder="1" applyAlignment="1" applyProtection="1">
      <alignment horizontal="right" vertical="center"/>
      <protection/>
    </xf>
    <xf numFmtId="167" fontId="3" fillId="0" borderId="0" xfId="56" applyNumberFormat="1" applyFont="1" applyFill="1" applyAlignment="1" applyProtection="1">
      <alignment horizontal="right"/>
      <protection/>
    </xf>
    <xf numFmtId="1" fontId="3" fillId="0" borderId="0" xfId="56" applyNumberFormat="1" applyFont="1" applyFill="1" applyAlignment="1" applyProtection="1">
      <alignment horizontal="right"/>
      <protection/>
    </xf>
    <xf numFmtId="2" fontId="3" fillId="0" borderId="0" xfId="53" applyNumberFormat="1" applyFont="1" applyFill="1" applyAlignment="1">
      <alignment horizontal="right"/>
      <protection/>
    </xf>
    <xf numFmtId="166" fontId="3" fillId="0" borderId="0" xfId="63" applyFont="1" applyBorder="1" applyAlignment="1">
      <alignment horizontal="left" vertical="center" wrapText="1"/>
      <protection/>
    </xf>
    <xf numFmtId="0" fontId="29" fillId="0" borderId="0" xfId="45" applyFont="1" applyAlignment="1" applyProtection="1">
      <alignment/>
      <protection/>
    </xf>
    <xf numFmtId="169" fontId="4" fillId="0" borderId="0" xfId="0" applyNumberFormat="1" applyFont="1" applyFill="1" applyBorder="1" applyAlignment="1">
      <alignment horizontal="right" vertical="center" indent="1"/>
    </xf>
    <xf numFmtId="166" fontId="3" fillId="0" borderId="0" xfId="77" applyFont="1" applyFill="1" applyBorder="1" applyAlignment="1" applyProtection="1">
      <alignment horizontal="left" vertical="center" wrapText="1" indent="1"/>
      <protection/>
    </xf>
    <xf numFmtId="176" fontId="12" fillId="0" borderId="0" xfId="55" applyNumberFormat="1" applyFont="1" applyFill="1" applyBorder="1" applyAlignment="1" applyProtection="1">
      <alignment horizontal="right" vertical="center"/>
      <protection/>
    </xf>
    <xf numFmtId="176" fontId="12" fillId="0" borderId="16" xfId="55" applyNumberFormat="1" applyFont="1" applyFill="1" applyBorder="1" applyAlignment="1" applyProtection="1">
      <alignment horizontal="right" vertical="center"/>
      <protection/>
    </xf>
    <xf numFmtId="176" fontId="12" fillId="0" borderId="26" xfId="55" applyNumberFormat="1" applyFont="1" applyFill="1" applyBorder="1" applyAlignment="1" applyProtection="1">
      <alignment horizontal="right" vertical="center"/>
      <protection/>
    </xf>
    <xf numFmtId="166" fontId="4" fillId="0" borderId="0" xfId="77" applyFont="1" applyFill="1" applyBorder="1" applyAlignment="1" applyProtection="1">
      <alignment horizontal="left" vertical="center" wrapText="1" indent="1"/>
      <protection/>
    </xf>
    <xf numFmtId="1" fontId="22" fillId="0" borderId="0" xfId="77" applyNumberFormat="1" applyFont="1" applyFill="1" applyBorder="1" applyAlignment="1" applyProtection="1">
      <alignment horizontal="left" vertical="center" wrapText="1" indent="1"/>
      <protection/>
    </xf>
    <xf numFmtId="176" fontId="21" fillId="0" borderId="0" xfId="55" applyNumberFormat="1" applyFont="1" applyFill="1" applyBorder="1" applyAlignment="1" applyProtection="1">
      <alignment horizontal="right" vertical="center"/>
      <protection/>
    </xf>
    <xf numFmtId="176" fontId="21" fillId="0" borderId="16" xfId="55" applyNumberFormat="1" applyFont="1" applyFill="1" applyBorder="1" applyAlignment="1" applyProtection="1">
      <alignment horizontal="right" vertical="center"/>
      <protection/>
    </xf>
    <xf numFmtId="176" fontId="21" fillId="0" borderId="26" xfId="55" applyNumberFormat="1" applyFont="1" applyFill="1" applyBorder="1" applyAlignment="1" applyProtection="1">
      <alignment horizontal="right" vertical="center"/>
      <protection/>
    </xf>
    <xf numFmtId="166" fontId="3" fillId="33" borderId="0" xfId="56" applyFont="1" applyFill="1" applyBorder="1" applyAlignment="1" applyProtection="1">
      <alignment horizontal="left" vertical="center" indent="1"/>
      <protection/>
    </xf>
    <xf numFmtId="174" fontId="3" fillId="0" borderId="0" xfId="56" applyNumberFormat="1" applyFont="1" applyFill="1" applyBorder="1" applyAlignment="1" applyProtection="1">
      <alignment horizontal="right" vertical="center"/>
      <protection/>
    </xf>
    <xf numFmtId="174" fontId="3" fillId="0" borderId="16" xfId="56" applyNumberFormat="1" applyFont="1" applyFill="1" applyBorder="1" applyAlignment="1" applyProtection="1">
      <alignment horizontal="right" vertical="center"/>
      <protection/>
    </xf>
    <xf numFmtId="174" fontId="3" fillId="0" borderId="27" xfId="56" applyNumberFormat="1" applyFont="1" applyFill="1" applyBorder="1" applyAlignment="1" applyProtection="1">
      <alignment horizontal="right" vertical="center"/>
      <protection/>
    </xf>
    <xf numFmtId="174" fontId="4" fillId="0" borderId="0" xfId="56" applyNumberFormat="1" applyFont="1" applyFill="1" applyBorder="1" applyAlignment="1" applyProtection="1">
      <alignment horizontal="right" vertical="center"/>
      <protection/>
    </xf>
    <xf numFmtId="174" fontId="4" fillId="0" borderId="16" xfId="56" applyNumberFormat="1" applyFont="1" applyFill="1" applyBorder="1" applyAlignment="1" applyProtection="1">
      <alignment horizontal="right" vertical="center"/>
      <protection/>
    </xf>
    <xf numFmtId="174" fontId="4" fillId="0" borderId="27" xfId="56" applyNumberFormat="1" applyFont="1" applyFill="1" applyBorder="1" applyAlignment="1" applyProtection="1">
      <alignment horizontal="right" vertical="center"/>
      <protection/>
    </xf>
    <xf numFmtId="174" fontId="22" fillId="0" borderId="0" xfId="56" applyNumberFormat="1" applyFont="1" applyFill="1" applyBorder="1" applyAlignment="1" applyProtection="1">
      <alignment horizontal="right" vertical="center"/>
      <protection/>
    </xf>
    <xf numFmtId="174" fontId="22" fillId="0" borderId="16" xfId="56" applyNumberFormat="1" applyFont="1" applyFill="1" applyBorder="1" applyAlignment="1" applyProtection="1">
      <alignment horizontal="right" vertical="center"/>
      <protection/>
    </xf>
    <xf numFmtId="174" fontId="22" fillId="0" borderId="27" xfId="56" applyNumberFormat="1" applyFont="1" applyFill="1" applyBorder="1" applyAlignment="1" applyProtection="1">
      <alignment horizontal="right" vertical="center"/>
      <protection/>
    </xf>
    <xf numFmtId="175" fontId="12" fillId="0" borderId="0" xfId="58" applyNumberFormat="1" applyFont="1" applyFill="1" applyBorder="1" applyAlignment="1" applyProtection="1">
      <alignment horizontal="right" vertical="center"/>
      <protection/>
    </xf>
    <xf numFmtId="175" fontId="12" fillId="0" borderId="16" xfId="58" applyNumberFormat="1" applyFont="1" applyFill="1" applyBorder="1" applyAlignment="1" applyProtection="1">
      <alignment horizontal="right" vertical="center"/>
      <protection/>
    </xf>
    <xf numFmtId="175" fontId="21" fillId="0" borderId="0" xfId="58" applyNumberFormat="1" applyFont="1" applyFill="1" applyBorder="1" applyAlignment="1" applyProtection="1">
      <alignment horizontal="right" vertical="center"/>
      <protection/>
    </xf>
    <xf numFmtId="175" fontId="21" fillId="0" borderId="16" xfId="58" applyNumberFormat="1" applyFont="1" applyFill="1" applyBorder="1" applyAlignment="1" applyProtection="1">
      <alignment horizontal="right" vertical="center"/>
      <protection/>
    </xf>
    <xf numFmtId="175" fontId="21" fillId="0" borderId="0" xfId="58" applyNumberFormat="1" applyFont="1" applyFill="1" applyBorder="1" applyAlignment="1" applyProtection="1">
      <alignment horizontal="right" vertical="center" indent="1"/>
      <protection/>
    </xf>
    <xf numFmtId="175" fontId="21" fillId="0" borderId="27" xfId="58" applyNumberFormat="1" applyFont="1" applyFill="1" applyBorder="1" applyAlignment="1" applyProtection="1">
      <alignment horizontal="right" vertical="center" indent="1"/>
      <protection/>
    </xf>
    <xf numFmtId="175" fontId="3" fillId="0" borderId="13" xfId="59" applyNumberFormat="1" applyFont="1" applyBorder="1" applyAlignment="1" applyProtection="1">
      <alignment horizontal="right" vertical="center" wrapText="1" indent="1"/>
      <protection/>
    </xf>
    <xf numFmtId="166" fontId="22" fillId="33" borderId="10" xfId="56" applyFont="1" applyFill="1" applyBorder="1" applyAlignment="1" applyProtection="1">
      <alignment horizontal="left" vertical="center" indent="1"/>
      <protection/>
    </xf>
    <xf numFmtId="176" fontId="21" fillId="33" borderId="10" xfId="55" applyNumberFormat="1" applyFont="1" applyFill="1" applyBorder="1" applyAlignment="1" applyProtection="1">
      <alignment horizontal="right" vertical="center"/>
      <protection/>
    </xf>
    <xf numFmtId="176" fontId="21" fillId="33" borderId="30" xfId="55" applyNumberFormat="1" applyFont="1" applyFill="1" applyBorder="1" applyAlignment="1" applyProtection="1">
      <alignment horizontal="right" vertical="center"/>
      <protection/>
    </xf>
    <xf numFmtId="176" fontId="21" fillId="33" borderId="31" xfId="55" applyNumberFormat="1" applyFont="1" applyFill="1" applyBorder="1" applyAlignment="1" applyProtection="1">
      <alignment horizontal="right" vertical="center"/>
      <protection/>
    </xf>
    <xf numFmtId="176" fontId="32" fillId="0" borderId="0" xfId="55" applyNumberFormat="1" applyFont="1" applyFill="1" applyBorder="1" applyAlignment="1" applyProtection="1">
      <alignment horizontal="right" vertical="center"/>
      <protection/>
    </xf>
    <xf numFmtId="176" fontId="32" fillId="0" borderId="16" xfId="55" applyNumberFormat="1" applyFont="1" applyFill="1" applyBorder="1" applyAlignment="1" applyProtection="1">
      <alignment horizontal="right" vertical="center"/>
      <protection/>
    </xf>
    <xf numFmtId="176" fontId="32" fillId="0" borderId="26" xfId="55" applyNumberFormat="1" applyFont="1" applyFill="1" applyBorder="1" applyAlignment="1" applyProtection="1">
      <alignment horizontal="right" vertical="center"/>
      <protection/>
    </xf>
    <xf numFmtId="166" fontId="3" fillId="0" borderId="0" xfId="77" applyFont="1" applyBorder="1" applyAlignment="1" applyProtection="1">
      <alignment wrapText="1"/>
      <protection/>
    </xf>
    <xf numFmtId="166" fontId="22" fillId="0" borderId="0" xfId="56" applyFont="1" applyFill="1" applyBorder="1" applyAlignment="1" applyProtection="1">
      <alignment horizontal="left" vertical="center" indent="1"/>
      <protection/>
    </xf>
    <xf numFmtId="175" fontId="21" fillId="33" borderId="10" xfId="58" applyNumberFormat="1" applyFont="1" applyFill="1" applyBorder="1" applyAlignment="1" applyProtection="1">
      <alignment horizontal="right" vertical="center"/>
      <protection/>
    </xf>
    <xf numFmtId="175" fontId="21" fillId="33" borderId="30" xfId="58" applyNumberFormat="1" applyFont="1" applyFill="1" applyBorder="1" applyAlignment="1" applyProtection="1">
      <alignment horizontal="right" vertical="center"/>
      <protection/>
    </xf>
    <xf numFmtId="175" fontId="21" fillId="33" borderId="10" xfId="58" applyNumberFormat="1" applyFont="1" applyFill="1" applyBorder="1" applyAlignment="1" applyProtection="1">
      <alignment horizontal="right" vertical="center" indent="1"/>
      <protection/>
    </xf>
    <xf numFmtId="175" fontId="21" fillId="33" borderId="32" xfId="58" applyNumberFormat="1" applyFont="1" applyFill="1" applyBorder="1" applyAlignment="1" applyProtection="1">
      <alignment horizontal="right" vertical="center" indent="1"/>
      <protection/>
    </xf>
    <xf numFmtId="174" fontId="22" fillId="33" borderId="10" xfId="56" applyNumberFormat="1" applyFont="1" applyFill="1" applyBorder="1" applyAlignment="1" applyProtection="1">
      <alignment horizontal="right" vertical="center"/>
      <protection/>
    </xf>
    <xf numFmtId="174" fontId="22" fillId="33" borderId="30" xfId="56" applyNumberFormat="1" applyFont="1" applyFill="1" applyBorder="1" applyAlignment="1" applyProtection="1">
      <alignment horizontal="right" vertical="center"/>
      <protection/>
    </xf>
    <xf numFmtId="174" fontId="22" fillId="33" borderId="32" xfId="56" applyNumberFormat="1" applyFont="1" applyFill="1" applyBorder="1" applyAlignment="1" applyProtection="1">
      <alignment horizontal="right" vertical="center"/>
      <protection/>
    </xf>
    <xf numFmtId="175" fontId="32" fillId="0" borderId="0" xfId="58" applyNumberFormat="1" applyFont="1" applyFill="1" applyBorder="1" applyAlignment="1" applyProtection="1">
      <alignment horizontal="right" vertical="center"/>
      <protection/>
    </xf>
    <xf numFmtId="175" fontId="32" fillId="0" borderId="16" xfId="58" applyNumberFormat="1" applyFont="1" applyFill="1" applyBorder="1" applyAlignment="1" applyProtection="1">
      <alignment horizontal="right" vertical="center"/>
      <protection/>
    </xf>
    <xf numFmtId="175" fontId="32" fillId="0" borderId="0" xfId="58" applyNumberFormat="1" applyFont="1" applyFill="1" applyBorder="1" applyAlignment="1" applyProtection="1">
      <alignment horizontal="right" vertical="center" indent="1"/>
      <protection/>
    </xf>
    <xf numFmtId="175" fontId="32" fillId="0" borderId="27" xfId="58" applyNumberFormat="1" applyFont="1" applyFill="1" applyBorder="1" applyAlignment="1" applyProtection="1">
      <alignment horizontal="right" vertical="center" indent="1"/>
      <protection/>
    </xf>
    <xf numFmtId="0" fontId="7" fillId="0" borderId="0" xfId="45" applyAlignment="1" applyProtection="1">
      <alignment wrapText="1"/>
      <protection/>
    </xf>
    <xf numFmtId="0" fontId="7" fillId="0" borderId="0" xfId="45" applyAlignment="1" applyProtection="1">
      <alignment/>
      <protection/>
    </xf>
    <xf numFmtId="0" fontId="7" fillId="0" borderId="0" xfId="45" applyAlignment="1" applyProtection="1">
      <alignment horizontal="left"/>
      <protection/>
    </xf>
    <xf numFmtId="0" fontId="0" fillId="0" borderId="0" xfId="0" applyAlignment="1">
      <alignment/>
    </xf>
    <xf numFmtId="0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45" applyBorder="1" applyAlignment="1" applyProtection="1">
      <alignment horizontal="right"/>
      <protection/>
    </xf>
    <xf numFmtId="0" fontId="4" fillId="0" borderId="13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indent="1"/>
    </xf>
    <xf numFmtId="0" fontId="1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0" xfId="45" applyAlignment="1" applyProtection="1">
      <alignment horizontal="right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166" fontId="3" fillId="0" borderId="0" xfId="77" applyFont="1" applyBorder="1" applyAlignment="1" applyProtection="1">
      <alignment wrapText="1"/>
      <protection/>
    </xf>
    <xf numFmtId="0" fontId="0" fillId="0" borderId="0" xfId="0" applyFont="1" applyAlignment="1">
      <alignment/>
    </xf>
  </cellXfs>
  <cellStyles count="7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_01-G_PPP" xfId="55"/>
    <cellStyle name="Normal_02-G_XGDP" xfId="56"/>
    <cellStyle name="Normal_03-G_PPPCT" xfId="57"/>
    <cellStyle name="Normal_04-G_XPOP" xfId="58"/>
    <cellStyle name="Normal_17-G_XEB" xfId="59"/>
    <cellStyle name="Normal_18-G_XEH" xfId="60"/>
    <cellStyle name="Normal_19-G_XEG" xfId="61"/>
    <cellStyle name="Normal_20-G_XEI" xfId="62"/>
    <cellStyle name="Normal_59-C_PPP" xfId="63"/>
    <cellStyle name="Normal_EXCH 2" xfId="64"/>
    <cellStyle name="Normal_GDP" xfId="65"/>
    <cellStyle name="Normal_MS01" xfId="66"/>
    <cellStyle name="Normal_MS02" xfId="67"/>
    <cellStyle name="Normal_MS04" xfId="68"/>
    <cellStyle name="Normal_MS05" xfId="69"/>
    <cellStyle name="Normal_MS07" xfId="70"/>
    <cellStyle name="Normal_MS09" xfId="71"/>
    <cellStyle name="Normal_MS13" xfId="72"/>
    <cellStyle name="Normal_MS17" xfId="73"/>
    <cellStyle name="Normal_MS18" xfId="74"/>
    <cellStyle name="Normal_MS19" xfId="75"/>
    <cellStyle name="Normal_MS20" xfId="76"/>
    <cellStyle name="Normal_MS75" xfId="77"/>
    <cellStyle name="Normal_MS77" xfId="78"/>
    <cellStyle name="Normal_PI" xfId="79"/>
    <cellStyle name="Normal_T1_Intramuros&amp;EPT_Branchen" xfId="80"/>
    <cellStyle name="Percent" xfId="81"/>
    <cellStyle name="Pourcentage 2" xfId="82"/>
    <cellStyle name="Satisfaisant" xfId="83"/>
    <cellStyle name="Sortie" xfId="84"/>
    <cellStyle name="Texte explicatif" xfId="85"/>
    <cellStyle name="Titre" xfId="86"/>
    <cellStyle name="Titre 1" xfId="87"/>
    <cellStyle name="Titre 2" xfId="88"/>
    <cellStyle name="Titre 3" xfId="89"/>
    <cellStyle name="Titre 4" xfId="90"/>
    <cellStyle name="Total" xfId="91"/>
    <cellStyle name="Vérification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</xdr:row>
      <xdr:rowOff>0</xdr:rowOff>
    </xdr:from>
    <xdr:to>
      <xdr:col>10</xdr:col>
      <xdr:colOff>76200</xdr:colOff>
      <xdr:row>33</xdr:row>
      <xdr:rowOff>133350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533650"/>
          <a:ext cx="50292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85725</xdr:rowOff>
    </xdr:from>
    <xdr:to>
      <xdr:col>4</xdr:col>
      <xdr:colOff>180975</xdr:colOff>
      <xdr:row>29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24125"/>
          <a:ext cx="4667250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30</xdr:row>
      <xdr:rowOff>114300</xdr:rowOff>
    </xdr:from>
    <xdr:to>
      <xdr:col>3</xdr:col>
      <xdr:colOff>571500</xdr:colOff>
      <xdr:row>47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895850"/>
          <a:ext cx="469582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6</xdr:row>
      <xdr:rowOff>152400</xdr:rowOff>
    </xdr:from>
    <xdr:ext cx="180975" cy="276225"/>
    <xdr:sp fLocksText="0">
      <xdr:nvSpPr>
        <xdr:cNvPr id="1" name="ZoneTexte 1"/>
        <xdr:cNvSpPr txBox="1">
          <a:spLocks noChangeArrowheads="1"/>
        </xdr:cNvSpPr>
      </xdr:nvSpPr>
      <xdr:spPr>
        <a:xfrm>
          <a:off x="2628900" y="1038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152400</xdr:rowOff>
    </xdr:from>
    <xdr:ext cx="180975" cy="276225"/>
    <xdr:sp fLocksText="0">
      <xdr:nvSpPr>
        <xdr:cNvPr id="2" name="ZoneTexte 2"/>
        <xdr:cNvSpPr txBox="1">
          <a:spLocks noChangeArrowheads="1"/>
        </xdr:cNvSpPr>
      </xdr:nvSpPr>
      <xdr:spPr>
        <a:xfrm>
          <a:off x="1990725" y="1038225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33</xdr:row>
      <xdr:rowOff>0</xdr:rowOff>
    </xdr:from>
    <xdr:to>
      <xdr:col>5</xdr:col>
      <xdr:colOff>523875</xdr:colOff>
      <xdr:row>51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067300"/>
          <a:ext cx="40957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23</xdr:row>
      <xdr:rowOff>76200</xdr:rowOff>
    </xdr:from>
    <xdr:to>
      <xdr:col>5</xdr:col>
      <xdr:colOff>723900</xdr:colOff>
      <xdr:row>42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86200"/>
          <a:ext cx="47720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fs.admin.ch/bfs/portal/fr/index/themen/16/04/key/approche_globale.indicator.30101.301.html" TargetMode="External" /><Relationship Id="rId2" Type="http://schemas.openxmlformats.org/officeDocument/2006/relationships/hyperlink" Target="https://www.bfs.admin.ch/bfs/de/home/statistiken/bildung-wissenschaft/technologie/indikatorsystem/zugang-indikatoren/w-t-input/f-e-aufwendungen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49" customWidth="1"/>
    <col min="2" max="2" width="7.421875" style="49" customWidth="1"/>
    <col min="3" max="3" width="69.57421875" style="49" customWidth="1"/>
    <col min="4" max="4" width="17.140625" style="49" customWidth="1"/>
    <col min="5" max="16384" width="11.421875" style="49" customWidth="1"/>
  </cols>
  <sheetData>
    <row r="1" ht="12.75">
      <c r="A1" s="1" t="s">
        <v>84</v>
      </c>
    </row>
    <row r="2" spans="1:3" s="1" customFormat="1" ht="15">
      <c r="A2" s="1" t="s">
        <v>84</v>
      </c>
      <c r="B2" s="268" t="s">
        <v>112</v>
      </c>
      <c r="C2" s="268"/>
    </row>
    <row r="3" spans="2:3" s="1" customFormat="1" ht="15">
      <c r="B3" s="268" t="s">
        <v>84</v>
      </c>
      <c r="C3" s="268"/>
    </row>
    <row r="4" spans="2:3" s="1" customFormat="1" ht="15">
      <c r="B4" s="269" t="s">
        <v>125</v>
      </c>
      <c r="C4" s="270"/>
    </row>
    <row r="5" s="1" customFormat="1" ht="12.75">
      <c r="C5" s="271"/>
    </row>
    <row r="6" spans="2:3" s="1" customFormat="1" ht="12.75">
      <c r="B6" s="1" t="s">
        <v>126</v>
      </c>
      <c r="C6" s="103"/>
    </row>
    <row r="7" spans="2:6" s="1" customFormat="1" ht="12.75">
      <c r="B7" s="49" t="s">
        <v>113</v>
      </c>
      <c r="C7" s="454" t="s">
        <v>183</v>
      </c>
      <c r="D7" s="455"/>
      <c r="E7" s="455"/>
      <c r="F7" s="455"/>
    </row>
    <row r="8" spans="2:5" s="1" customFormat="1" ht="12.75">
      <c r="B8" s="49" t="s">
        <v>114</v>
      </c>
      <c r="C8" s="455" t="s">
        <v>131</v>
      </c>
      <c r="D8" s="455"/>
      <c r="E8" s="455"/>
    </row>
    <row r="9" spans="2:6" s="1" customFormat="1" ht="12.75">
      <c r="B9" s="49" t="s">
        <v>115</v>
      </c>
      <c r="C9" s="455" t="s">
        <v>184</v>
      </c>
      <c r="D9" s="455"/>
      <c r="E9" s="455"/>
      <c r="F9" s="455"/>
    </row>
    <row r="10" spans="2:6" s="1" customFormat="1" ht="12.75">
      <c r="B10" s="49" t="s">
        <v>116</v>
      </c>
      <c r="C10" s="455" t="s">
        <v>139</v>
      </c>
      <c r="D10" s="455"/>
      <c r="E10" s="455"/>
      <c r="F10" s="455"/>
    </row>
    <row r="11" spans="2:7" s="1" customFormat="1" ht="12.75">
      <c r="B11" s="49" t="s">
        <v>117</v>
      </c>
      <c r="C11" s="455" t="s">
        <v>193</v>
      </c>
      <c r="D11" s="455"/>
      <c r="E11" s="455"/>
      <c r="F11" s="455"/>
      <c r="G11" s="455"/>
    </row>
    <row r="12" spans="2:3" s="1" customFormat="1" ht="12.75">
      <c r="B12" s="49"/>
      <c r="C12" s="272"/>
    </row>
    <row r="13" spans="2:3" s="1" customFormat="1" ht="12.75">
      <c r="B13" s="1" t="s">
        <v>127</v>
      </c>
      <c r="C13" s="272"/>
    </row>
    <row r="14" spans="2:4" s="1" customFormat="1" ht="12.75">
      <c r="B14" s="49" t="s">
        <v>118</v>
      </c>
      <c r="C14" s="455" t="s">
        <v>142</v>
      </c>
      <c r="D14" s="455"/>
    </row>
    <row r="15" spans="2:7" s="1" customFormat="1" ht="12.75">
      <c r="B15" s="49" t="s">
        <v>119</v>
      </c>
      <c r="C15" s="455" t="s">
        <v>166</v>
      </c>
      <c r="D15" s="455"/>
      <c r="E15" s="455"/>
      <c r="F15" s="457"/>
      <c r="G15" s="457"/>
    </row>
    <row r="16" spans="2:7" s="1" customFormat="1" ht="12.75">
      <c r="B16" s="49" t="s">
        <v>120</v>
      </c>
      <c r="C16" s="455" t="s">
        <v>167</v>
      </c>
      <c r="D16" s="455"/>
      <c r="E16" s="455"/>
      <c r="F16" s="455"/>
      <c r="G16" s="457"/>
    </row>
    <row r="17" spans="2:6" s="1" customFormat="1" ht="12.75">
      <c r="B17" s="49" t="s">
        <v>121</v>
      </c>
      <c r="C17" s="455" t="s">
        <v>168</v>
      </c>
      <c r="D17" s="455"/>
      <c r="E17" s="455"/>
      <c r="F17" s="455"/>
    </row>
    <row r="18" spans="2:5" s="1" customFormat="1" ht="12.75">
      <c r="B18" s="49" t="s">
        <v>122</v>
      </c>
      <c r="C18" s="455" t="s">
        <v>150</v>
      </c>
      <c r="D18" s="455"/>
      <c r="E18" s="455"/>
    </row>
    <row r="19" spans="2:6" s="1" customFormat="1" ht="12.75">
      <c r="B19" s="49" t="s">
        <v>123</v>
      </c>
      <c r="C19" s="455" t="s">
        <v>169</v>
      </c>
      <c r="D19" s="455"/>
      <c r="E19" s="455"/>
      <c r="F19" s="455"/>
    </row>
    <row r="20" spans="2:3" s="1" customFormat="1" ht="12.75">
      <c r="B20" s="49"/>
      <c r="C20" s="273"/>
    </row>
    <row r="21" s="1" customFormat="1" ht="12.75"/>
    <row r="22" spans="2:4" s="1" customFormat="1" ht="12.75">
      <c r="B22" s="456" t="s">
        <v>124</v>
      </c>
      <c r="C22" s="456"/>
      <c r="D22" s="456"/>
    </row>
    <row r="23" spans="2:4" s="1" customFormat="1" ht="12.75">
      <c r="B23" s="274"/>
      <c r="C23" s="274"/>
      <c r="D23" s="274"/>
    </row>
    <row r="24" spans="2:4" s="1" customFormat="1" ht="12.75">
      <c r="B24" s="275" t="s">
        <v>181</v>
      </c>
      <c r="C24" s="274"/>
      <c r="D24" s="274"/>
    </row>
    <row r="25" s="1" customFormat="1" ht="12.75"/>
  </sheetData>
  <sheetProtection/>
  <mergeCells count="12">
    <mergeCell ref="C17:F17"/>
    <mergeCell ref="C18:E18"/>
    <mergeCell ref="C19:F19"/>
    <mergeCell ref="B22:D22"/>
    <mergeCell ref="C16:G16"/>
    <mergeCell ref="C15:G15"/>
    <mergeCell ref="C7:F7"/>
    <mergeCell ref="C8:E8"/>
    <mergeCell ref="C9:F9"/>
    <mergeCell ref="C10:F10"/>
    <mergeCell ref="C11:G11"/>
    <mergeCell ref="C14:D14"/>
  </mergeCells>
  <hyperlinks>
    <hyperlink ref="C8" location="'G205'!A1" display="Ressources humaines en science et technologie en Suisse"/>
    <hyperlink ref="C10" location="'G4'!A1" display="Personnes formées en science et technologie (S-T) en Suisse, selon le sexe, évolution dès 1993"/>
    <hyperlink ref="C14" location="'G2'!A1" display="Ressources humaines en science et technologie, comparaison internationale"/>
    <hyperlink ref="B22" r:id="rId1" display="Vers l'indicateur complet dans internet"/>
    <hyperlink ref="B22:D22" r:id="rId2" display="Commentaires et définitions : voir l'indicateur sur Internet"/>
    <hyperlink ref="C11" location="'G4'!A1" display="Personnes formées en science et technologie (S-T) en Suisse, selon le sexe, évolution dès 1993"/>
    <hyperlink ref="C18" location="'G10'!A1" display="Ressources humaines en science et technologie selon le sexe, comparaison internationale"/>
    <hyperlink ref="C7:F7" location="'G1'!A1" display="Dépenses intra-muros de recherche et développement (R-D) en Suisse, selon le secteur d'activités, évolution 1992-2008"/>
    <hyperlink ref="C8:E8" location="'G201'!A1" display="Dépenses intra-muros de recherche et développement (R-D) en Suisse, selon le secteur d'activités, 2008"/>
    <hyperlink ref="C9:F9" location="'T201'!A1" display="Dépenses intra-muros de recherche et développement (R-D) en Suisse, selon le secteur d'activités détaillé, évolution 1992-2008"/>
    <hyperlink ref="C10:F10" location="'G209'!A1" display="Dépenses intra-muros de recherche et développement (R-D) en Suisse, selon le secteur d'activités et le type de recherche, 2008"/>
    <hyperlink ref="C11:G11" location="'T209'!A1" display="Dépenses intra-muros de recherche et développement (R-D) en Suisse, selon le secteur d'activités et le type de recherche, évolution 1992-2008"/>
    <hyperlink ref="C14:D14" location="'G2'!A1" display="Dépenses intérieures brutes de recherche et développement (R-D), comparaison internationale, 2008"/>
    <hyperlink ref="C15:E15" location="'T1'!A1" display="Dépenses intérieures brutes de recherche et développement (R-D), comparaison internationale, évolution 1992-2012"/>
    <hyperlink ref="C16:F16" location="'T2'!A1" display="Dépenses intérieures brutes de recherche et développement (R-D), en % du PIB, comparaison internationale, évolution 1992-2012"/>
    <hyperlink ref="C17:F17" location="'T3'!A1" display="Dépenses intérieures brutes de recherche et développement (R-D), par habitant, comparaison internationale, évolution 1992-2012"/>
    <hyperlink ref="C18:E18" location="'G210'!A1" display="Exécution de la recherche et développement (R-D) selon le secteur d'activités, comparaison internationale, 2008"/>
    <hyperlink ref="C19:F19" location="'T210'!A1" display="Exécution de la recherche et développement (R-D) selon le secteur d'activités, comparaison internationale, évolution 1992-2012"/>
  </hyperlinks>
  <printOptions/>
  <pageMargins left="0.2755905511811024" right="0.2362204724409449" top="0.6692913385826772" bottom="0.6692913385826772" header="0.5118110236220472" footer="0.5118110236220472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98"/>
  <sheetViews>
    <sheetView showGridLines="0" zoomScalePageLayoutView="0" workbookViewId="0" topLeftCell="A1">
      <pane xSplit="2" ySplit="6" topLeftCell="E7" activePane="bottomRight" state="frozen"/>
      <selection pane="topLeft" activeCell="H45" sqref="H45"/>
      <selection pane="topRight" activeCell="H45" sqref="H45"/>
      <selection pane="bottomLeft" activeCell="H45" sqref="H45"/>
      <selection pane="bottomRight" activeCell="B3" sqref="B3"/>
    </sheetView>
  </sheetViews>
  <sheetFormatPr defaultColWidth="9.140625" defaultRowHeight="12.75" customHeight="1"/>
  <cols>
    <col min="1" max="1" width="0.42578125" style="299" customWidth="1"/>
    <col min="2" max="2" width="17.421875" style="299" customWidth="1"/>
    <col min="3" max="4" width="6.28125" style="388" hidden="1" customWidth="1"/>
    <col min="5" max="12" width="8.7109375" style="388" customWidth="1"/>
    <col min="13" max="13" width="8.7109375" style="389" customWidth="1"/>
    <col min="14" max="18" width="8.7109375" style="299" customWidth="1"/>
    <col min="19" max="19" width="9.140625" style="299" customWidth="1"/>
    <col min="20" max="25" width="8.7109375" style="299" customWidth="1"/>
    <col min="26" max="16384" width="9.140625" style="299" customWidth="1"/>
  </cols>
  <sheetData>
    <row r="1" spans="2:23" s="372" customFormat="1" ht="12.75" customHeight="1">
      <c r="B1" s="371" t="s">
        <v>148</v>
      </c>
      <c r="C1" s="296"/>
      <c r="D1" s="296"/>
      <c r="E1" s="296"/>
      <c r="F1" s="296"/>
      <c r="J1" s="296"/>
      <c r="L1" s="299"/>
      <c r="M1" s="299"/>
      <c r="P1" s="131"/>
      <c r="U1" s="469" t="s">
        <v>129</v>
      </c>
      <c r="V1" s="455"/>
      <c r="W1" s="406"/>
    </row>
    <row r="2" spans="3:23" s="372" customFormat="1" ht="10.5" customHeight="1"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373"/>
      <c r="V2" s="321"/>
      <c r="W2" s="321"/>
    </row>
    <row r="3" spans="2:13" s="321" customFormat="1" ht="12.75" customHeight="1">
      <c r="B3" s="303" t="s">
        <v>176</v>
      </c>
      <c r="C3" s="340"/>
      <c r="D3" s="340"/>
      <c r="E3" s="340"/>
      <c r="F3" s="340"/>
      <c r="G3" s="340"/>
      <c r="H3" s="340"/>
      <c r="I3" s="340"/>
      <c r="J3" s="340"/>
      <c r="K3" s="334"/>
      <c r="L3" s="334"/>
      <c r="M3" s="360"/>
    </row>
    <row r="4" spans="2:13" s="321" customFormat="1" ht="12.75" customHeight="1">
      <c r="B4" s="178" t="s">
        <v>160</v>
      </c>
      <c r="C4" s="340"/>
      <c r="D4" s="340"/>
      <c r="E4" s="340"/>
      <c r="F4" s="340"/>
      <c r="G4" s="340"/>
      <c r="H4" s="340"/>
      <c r="I4" s="340"/>
      <c r="J4" s="340"/>
      <c r="K4" s="334"/>
      <c r="L4" s="334"/>
      <c r="M4" s="360"/>
    </row>
    <row r="5" spans="2:15" s="305" customFormat="1" ht="9" customHeight="1">
      <c r="B5" s="310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10"/>
      <c r="O5" s="310"/>
    </row>
    <row r="6" spans="2:25" s="313" customFormat="1" ht="16.5" customHeight="1">
      <c r="B6" s="156" t="s">
        <v>27</v>
      </c>
      <c r="C6" s="217" t="s">
        <v>2</v>
      </c>
      <c r="D6" s="217" t="s">
        <v>3</v>
      </c>
      <c r="E6" s="217" t="s">
        <v>4</v>
      </c>
      <c r="F6" s="218" t="s">
        <v>5</v>
      </c>
      <c r="G6" s="217" t="s">
        <v>0</v>
      </c>
      <c r="H6" s="217" t="s">
        <v>6</v>
      </c>
      <c r="I6" s="217" t="s">
        <v>7</v>
      </c>
      <c r="J6" s="217" t="s">
        <v>8</v>
      </c>
      <c r="K6" s="218" t="s">
        <v>9</v>
      </c>
      <c r="L6" s="217" t="s">
        <v>86</v>
      </c>
      <c r="M6" s="217" t="s">
        <v>87</v>
      </c>
      <c r="N6" s="217" t="s">
        <v>88</v>
      </c>
      <c r="O6" s="217" t="s">
        <v>100</v>
      </c>
      <c r="P6" s="218" t="s">
        <v>110</v>
      </c>
      <c r="Q6" s="217">
        <v>2006</v>
      </c>
      <c r="R6" s="217">
        <v>2007</v>
      </c>
      <c r="S6" s="262">
        <v>2008</v>
      </c>
      <c r="T6" s="262">
        <v>2009</v>
      </c>
      <c r="U6" s="375">
        <v>2010</v>
      </c>
      <c r="V6" s="262">
        <v>2011</v>
      </c>
      <c r="W6" s="262">
        <v>2012</v>
      </c>
      <c r="X6" s="262">
        <v>2013</v>
      </c>
      <c r="Y6" s="262">
        <v>2014</v>
      </c>
    </row>
    <row r="7" spans="2:25" s="64" customFormat="1" ht="11.25" customHeight="1">
      <c r="B7" s="314" t="s">
        <v>49</v>
      </c>
      <c r="C7" s="376">
        <v>218.99963104447397</v>
      </c>
      <c r="D7" s="316"/>
      <c r="E7" s="376">
        <v>320.1481190644748</v>
      </c>
      <c r="F7" s="377" t="s">
        <v>10</v>
      </c>
      <c r="G7" s="376">
        <v>365.590223780306</v>
      </c>
      <c r="H7" s="376" t="s">
        <v>10</v>
      </c>
      <c r="I7" s="376">
        <v>366.3684540957092</v>
      </c>
      <c r="J7" s="376" t="s">
        <v>10</v>
      </c>
      <c r="K7" s="377">
        <v>415.19144898795787</v>
      </c>
      <c r="L7" s="376" t="s">
        <v>10</v>
      </c>
      <c r="M7" s="376">
        <v>503.3780572387646</v>
      </c>
      <c r="N7" s="376" t="s">
        <v>10</v>
      </c>
      <c r="O7" s="376">
        <v>581.7103865052054</v>
      </c>
      <c r="P7" s="377" t="s">
        <v>10</v>
      </c>
      <c r="Q7" s="376">
        <v>749.7697334257059</v>
      </c>
      <c r="R7" s="376" t="s">
        <v>10</v>
      </c>
      <c r="S7" s="378">
        <v>888.5122435992125</v>
      </c>
      <c r="T7" s="378" t="s">
        <v>10</v>
      </c>
      <c r="U7" s="379">
        <v>925.7821411319477</v>
      </c>
      <c r="V7" s="378">
        <v>928.0838094420641</v>
      </c>
      <c r="W7" s="378" t="s">
        <v>10</v>
      </c>
      <c r="X7" s="378">
        <v>989.1261888299568</v>
      </c>
      <c r="Y7" s="378" t="s">
        <v>10</v>
      </c>
    </row>
    <row r="8" spans="2:25" s="64" customFormat="1" ht="11.25" customHeight="1">
      <c r="B8" s="322" t="s">
        <v>50</v>
      </c>
      <c r="C8" s="380">
        <v>265.249308125893</v>
      </c>
      <c r="D8" s="380">
        <v>296.883440355977</v>
      </c>
      <c r="E8" s="380">
        <v>342.812858175978</v>
      </c>
      <c r="F8" s="381">
        <v>363.51241680997646</v>
      </c>
      <c r="G8" s="380">
        <v>389.3156589094714</v>
      </c>
      <c r="H8" s="380">
        <v>423.46370431491437</v>
      </c>
      <c r="I8" s="380">
        <v>464.04327447594136</v>
      </c>
      <c r="J8" s="380">
        <v>513.2291540671597</v>
      </c>
      <c r="K8" s="381">
        <v>558.700096095591</v>
      </c>
      <c r="L8" s="380">
        <v>595.9350107218656</v>
      </c>
      <c r="M8" s="380">
        <v>647.0796763000071</v>
      </c>
      <c r="N8" s="380">
        <v>703.1526957251169</v>
      </c>
      <c r="O8" s="380">
        <v>734.9458377965456</v>
      </c>
      <c r="P8" s="381">
        <v>827.029785591319</v>
      </c>
      <c r="Q8" s="380">
        <v>892.2463812747487</v>
      </c>
      <c r="R8" s="380">
        <v>954.3715946970832</v>
      </c>
      <c r="S8" s="382">
        <v>1063.9970629675086</v>
      </c>
      <c r="T8" s="382">
        <v>1061.878070343635</v>
      </c>
      <c r="U8" s="383">
        <v>1147.2784690472477</v>
      </c>
      <c r="V8" s="382">
        <v>1180.9574877372895</v>
      </c>
      <c r="W8" s="382">
        <v>1343.9587175458078</v>
      </c>
      <c r="X8" s="382">
        <v>1405.9459340768897</v>
      </c>
      <c r="Y8" s="382">
        <v>1462.7950423325808</v>
      </c>
    </row>
    <row r="9" spans="2:25" s="64" customFormat="1" ht="11.25" customHeight="1">
      <c r="B9" s="326" t="s">
        <v>51</v>
      </c>
      <c r="C9" s="214">
        <v>0</v>
      </c>
      <c r="D9" s="214">
        <v>310.08188918327664</v>
      </c>
      <c r="E9" s="214">
        <v>354.90315646567865</v>
      </c>
      <c r="F9" s="216">
        <v>374.73992105117634</v>
      </c>
      <c r="G9" s="214">
        <v>402.59481110235174</v>
      </c>
      <c r="H9" s="214">
        <v>436.240532393691</v>
      </c>
      <c r="I9" s="214">
        <v>452.83925755159</v>
      </c>
      <c r="J9" s="214">
        <v>490.28059865721485</v>
      </c>
      <c r="K9" s="216">
        <v>543.8884857793032</v>
      </c>
      <c r="L9" s="214">
        <v>590.6097405163872</v>
      </c>
      <c r="M9" s="214">
        <v>581.8832120934629</v>
      </c>
      <c r="N9" s="214">
        <v>568.9999386433593</v>
      </c>
      <c r="O9" s="214">
        <v>578.661175571053</v>
      </c>
      <c r="P9" s="216">
        <v>589.1860398126629</v>
      </c>
      <c r="Q9" s="214">
        <v>636.5868479300595</v>
      </c>
      <c r="R9" s="214">
        <v>674.8079783126657</v>
      </c>
      <c r="S9" s="215">
        <v>728.4273730974054</v>
      </c>
      <c r="T9" s="215">
        <v>747.533945371667</v>
      </c>
      <c r="U9" s="384">
        <v>806.0317946045609</v>
      </c>
      <c r="V9" s="215">
        <v>886.2364644916483</v>
      </c>
      <c r="W9" s="215">
        <v>997.2729551109019</v>
      </c>
      <c r="X9" s="215">
        <v>1054.0255190408495</v>
      </c>
      <c r="Y9" s="215">
        <v>1077.649229595796</v>
      </c>
    </row>
    <row r="10" spans="2:25" s="64" customFormat="1" ht="11.25" customHeight="1">
      <c r="B10" s="322" t="s">
        <v>32</v>
      </c>
      <c r="C10" s="380">
        <v>295.3024534077375</v>
      </c>
      <c r="D10" s="380">
        <v>307.90831553065965</v>
      </c>
      <c r="E10" s="380">
        <v>380.80769557395683</v>
      </c>
      <c r="F10" s="381">
        <v>387.9452318264112</v>
      </c>
      <c r="G10" s="380">
        <v>385.90355252171065</v>
      </c>
      <c r="H10" s="380">
        <v>407.0477658464557</v>
      </c>
      <c r="I10" s="380">
        <v>449.47978004715264</v>
      </c>
      <c r="J10" s="380">
        <v>487.1809375453622</v>
      </c>
      <c r="K10" s="381">
        <v>545.7470072625847</v>
      </c>
      <c r="L10" s="380">
        <v>611.4554205736167</v>
      </c>
      <c r="M10" s="380">
        <v>610.5325098206417</v>
      </c>
      <c r="N10" s="380">
        <v>636.2983495259509</v>
      </c>
      <c r="O10" s="380">
        <v>677.6569409797611</v>
      </c>
      <c r="P10" s="381">
        <v>716.1375148392831</v>
      </c>
      <c r="Q10" s="380">
        <v>739.673446960803</v>
      </c>
      <c r="R10" s="380">
        <v>752.3124445909084</v>
      </c>
      <c r="S10" s="382">
        <v>749.3253093790549</v>
      </c>
      <c r="T10" s="382">
        <v>744.8079796449737</v>
      </c>
      <c r="U10" s="383">
        <v>736.5982872915287</v>
      </c>
      <c r="V10" s="382">
        <v>747.5974650213383</v>
      </c>
      <c r="W10" s="382">
        <v>756.1975758327269</v>
      </c>
      <c r="X10" s="382">
        <v>748.2118259243443</v>
      </c>
      <c r="Y10" s="382">
        <v>726.2494101822605</v>
      </c>
    </row>
    <row r="11" spans="2:25" s="64" customFormat="1" ht="11.25" customHeight="1">
      <c r="B11" s="408" t="s">
        <v>177</v>
      </c>
      <c r="C11" s="427"/>
      <c r="D11" s="427"/>
      <c r="E11" s="427" t="s">
        <v>10</v>
      </c>
      <c r="F11" s="428" t="s">
        <v>10</v>
      </c>
      <c r="G11" s="427" t="s">
        <v>10</v>
      </c>
      <c r="H11" s="427" t="s">
        <v>10</v>
      </c>
      <c r="I11" s="427" t="s">
        <v>10</v>
      </c>
      <c r="J11" s="427" t="s">
        <v>10</v>
      </c>
      <c r="K11" s="428" t="s">
        <v>10</v>
      </c>
      <c r="L11" s="427" t="s">
        <v>10</v>
      </c>
      <c r="M11" s="427" t="s">
        <v>10</v>
      </c>
      <c r="N11" s="427" t="s">
        <v>10</v>
      </c>
      <c r="O11" s="427" t="s">
        <v>10</v>
      </c>
      <c r="P11" s="428" t="s">
        <v>10</v>
      </c>
      <c r="Q11" s="427" t="s">
        <v>10</v>
      </c>
      <c r="R11" s="427">
        <v>51.86631379836384</v>
      </c>
      <c r="S11" s="385">
        <v>61.20705564858205</v>
      </c>
      <c r="T11" s="385">
        <v>56.932239249651296</v>
      </c>
      <c r="U11" s="386">
        <v>60.12723602420328</v>
      </c>
      <c r="V11" s="385">
        <v>71.35253833640913</v>
      </c>
      <c r="W11" s="385">
        <v>77.68036768366194</v>
      </c>
      <c r="X11" s="385">
        <v>83.44133838084429</v>
      </c>
      <c r="Y11" s="385">
        <v>83.36538472264772</v>
      </c>
    </row>
    <row r="12" spans="2:25" s="321" customFormat="1" ht="11.25" customHeight="1">
      <c r="B12" s="322" t="s">
        <v>52</v>
      </c>
      <c r="C12" s="380" t="s">
        <v>10</v>
      </c>
      <c r="D12" s="380">
        <v>0</v>
      </c>
      <c r="E12" s="380" t="s">
        <v>10</v>
      </c>
      <c r="F12" s="381">
        <v>122.12599736618965</v>
      </c>
      <c r="G12" s="380">
        <v>131.76501581106564</v>
      </c>
      <c r="H12" s="380">
        <v>148.50890226265966</v>
      </c>
      <c r="I12" s="380">
        <v>159.73823326624037</v>
      </c>
      <c r="J12" s="380">
        <v>162.6508443598871</v>
      </c>
      <c r="K12" s="381">
        <v>181.46315839064434</v>
      </c>
      <c r="L12" s="380">
        <v>195.02447812274497</v>
      </c>
      <c r="M12" s="380">
        <v>202.32411198001145</v>
      </c>
      <c r="N12" s="380">
        <v>225.56980939044618</v>
      </c>
      <c r="O12" s="380">
        <v>240.5424592188292</v>
      </c>
      <c r="P12" s="381">
        <v>260.3562043212217</v>
      </c>
      <c r="Q12" s="380">
        <v>300.2237598350128</v>
      </c>
      <c r="R12" s="380">
        <v>347.40102506376894</v>
      </c>
      <c r="S12" s="382">
        <v>335.2789843700705</v>
      </c>
      <c r="T12" s="382">
        <v>348.7747830123356</v>
      </c>
      <c r="U12" s="383">
        <v>361.21914572474907</v>
      </c>
      <c r="V12" s="382">
        <v>446.216758711953</v>
      </c>
      <c r="W12" s="382">
        <v>514.4129776489648</v>
      </c>
      <c r="X12" s="382">
        <v>573.8831694493075</v>
      </c>
      <c r="Y12" s="382">
        <v>622.9220198705523</v>
      </c>
    </row>
    <row r="13" spans="2:25" s="321" customFormat="1" ht="11.25" customHeight="1">
      <c r="B13" s="408" t="s">
        <v>53</v>
      </c>
      <c r="C13" s="427">
        <v>285.3115857751654</v>
      </c>
      <c r="D13" s="427">
        <v>311.80730290207435</v>
      </c>
      <c r="E13" s="427" t="s">
        <v>10</v>
      </c>
      <c r="F13" s="428">
        <v>418.0373554307121</v>
      </c>
      <c r="G13" s="427">
        <v>441.85621113715587</v>
      </c>
      <c r="H13" s="427">
        <v>485.1783235348748</v>
      </c>
      <c r="I13" s="427">
        <v>533.945095392917</v>
      </c>
      <c r="J13" s="427">
        <v>586.1255365242595</v>
      </c>
      <c r="K13" s="428" t="s">
        <v>10</v>
      </c>
      <c r="L13" s="427">
        <v>703.3799508486591</v>
      </c>
      <c r="M13" s="427">
        <v>771.4305655765701</v>
      </c>
      <c r="N13" s="427">
        <v>785.196728997135</v>
      </c>
      <c r="O13" s="427">
        <v>802.4432417065028</v>
      </c>
      <c r="P13" s="428">
        <v>815.4413497176981</v>
      </c>
      <c r="Q13" s="427">
        <v>892.9180559515842</v>
      </c>
      <c r="R13" s="427">
        <v>972.7443970159604</v>
      </c>
      <c r="S13" s="385">
        <v>1135.229840330788</v>
      </c>
      <c r="T13" s="385">
        <v>1215.8250672733163</v>
      </c>
      <c r="U13" s="386">
        <v>1228.8587742785946</v>
      </c>
      <c r="V13" s="385">
        <v>1284.9364271096429</v>
      </c>
      <c r="W13" s="385">
        <v>1327.900597157741</v>
      </c>
      <c r="X13" s="385">
        <v>1397.0337294017972</v>
      </c>
      <c r="Y13" s="385">
        <v>1403.6596357983938</v>
      </c>
    </row>
    <row r="14" spans="2:25" s="321" customFormat="1" ht="11.25" customHeight="1">
      <c r="B14" s="330" t="s">
        <v>145</v>
      </c>
      <c r="C14" s="380"/>
      <c r="D14" s="380"/>
      <c r="E14" s="380" t="s">
        <v>10</v>
      </c>
      <c r="F14" s="381" t="s">
        <v>10</v>
      </c>
      <c r="G14" s="380" t="s">
        <v>10</v>
      </c>
      <c r="H14" s="380" t="s">
        <v>10</v>
      </c>
      <c r="I14" s="380">
        <v>48.153539061558774</v>
      </c>
      <c r="J14" s="380">
        <v>59.794555241229354</v>
      </c>
      <c r="K14" s="381">
        <v>58.07118152657919</v>
      </c>
      <c r="L14" s="380">
        <v>73.5390506833401</v>
      </c>
      <c r="M14" s="380">
        <v>84.28306449369796</v>
      </c>
      <c r="N14" s="380">
        <v>101.30143630578823</v>
      </c>
      <c r="O14" s="380">
        <v>124.58616716576934</v>
      </c>
      <c r="P14" s="381">
        <v>152.4942927628385</v>
      </c>
      <c r="Q14" s="380">
        <v>214.88428086670598</v>
      </c>
      <c r="R14" s="380">
        <v>233.01016443660612</v>
      </c>
      <c r="S14" s="382">
        <v>283.2277392583942</v>
      </c>
      <c r="T14" s="382">
        <v>281.70963808942923</v>
      </c>
      <c r="U14" s="383">
        <v>333.42845608733114</v>
      </c>
      <c r="V14" s="382">
        <v>551.5901583930988</v>
      </c>
      <c r="W14" s="382">
        <v>547.002592380162</v>
      </c>
      <c r="X14" s="382">
        <v>465.0904197628977</v>
      </c>
      <c r="Y14" s="382">
        <v>403.80569434085226</v>
      </c>
    </row>
    <row r="15" spans="2:25" s="321" customFormat="1" ht="11.25" customHeight="1">
      <c r="B15" s="408" t="s">
        <v>34</v>
      </c>
      <c r="C15" s="427">
        <v>325.98464087611296</v>
      </c>
      <c r="D15" s="427">
        <v>341.7271916057613</v>
      </c>
      <c r="E15" s="427">
        <v>402.62908300074275</v>
      </c>
      <c r="F15" s="428">
        <v>425.0663259566928</v>
      </c>
      <c r="G15" s="427">
        <v>486.1529514632244</v>
      </c>
      <c r="H15" s="427">
        <v>565.8986281253406</v>
      </c>
      <c r="I15" s="427">
        <v>648.3609864502181</v>
      </c>
      <c r="J15" s="427">
        <v>748.7767467555385</v>
      </c>
      <c r="K15" s="428">
        <v>858.9974673284731</v>
      </c>
      <c r="L15" s="427">
        <v>880.7782702747321</v>
      </c>
      <c r="M15" s="427">
        <v>925.7927797518706</v>
      </c>
      <c r="N15" s="427">
        <v>951.5509632108518</v>
      </c>
      <c r="O15" s="427">
        <v>1030.4199288789055</v>
      </c>
      <c r="P15" s="428">
        <v>1067.693723552499</v>
      </c>
      <c r="Q15" s="427">
        <v>1151.5467404290355</v>
      </c>
      <c r="R15" s="427">
        <v>1254.840112260133</v>
      </c>
      <c r="S15" s="385">
        <v>1409.2440629313005</v>
      </c>
      <c r="T15" s="385">
        <v>1407.097767307306</v>
      </c>
      <c r="U15" s="386">
        <v>1427.8908719320618</v>
      </c>
      <c r="V15" s="385">
        <v>1464.663299760063</v>
      </c>
      <c r="W15" s="385">
        <v>1382.7497020602611</v>
      </c>
      <c r="X15" s="385">
        <v>1346.1464847087818</v>
      </c>
      <c r="Y15" s="385">
        <v>1290.6996098898217</v>
      </c>
    </row>
    <row r="16" spans="2:25" s="321" customFormat="1" ht="11.25" customHeight="1">
      <c r="B16" s="322" t="s">
        <v>28</v>
      </c>
      <c r="C16" s="380">
        <v>400.5571050916232</v>
      </c>
      <c r="D16" s="380">
        <v>417.67955446849805</v>
      </c>
      <c r="E16" s="380">
        <v>449.74070245982557</v>
      </c>
      <c r="F16" s="381">
        <v>461.3685536368904</v>
      </c>
      <c r="G16" s="380">
        <v>470.9998637371783</v>
      </c>
      <c r="H16" s="380">
        <v>474.8140071367447</v>
      </c>
      <c r="I16" s="380">
        <v>486.36439644228506</v>
      </c>
      <c r="J16" s="380">
        <v>508.8385089916315</v>
      </c>
      <c r="K16" s="381">
        <v>541.6185084794647</v>
      </c>
      <c r="L16" s="380">
        <v>584.3580454765153</v>
      </c>
      <c r="M16" s="380">
        <v>617.7208612589267</v>
      </c>
      <c r="N16" s="380">
        <v>593.5085842073098</v>
      </c>
      <c r="O16" s="380">
        <v>606.0565175582307</v>
      </c>
      <c r="P16" s="381">
        <v>621.4768170866568</v>
      </c>
      <c r="Q16" s="380">
        <v>660.4416556186841</v>
      </c>
      <c r="R16" s="380">
        <v>688.03348418715</v>
      </c>
      <c r="S16" s="382">
        <v>723.6466420506472</v>
      </c>
      <c r="T16" s="382">
        <v>769.3311399831122</v>
      </c>
      <c r="U16" s="383">
        <v>781.3123945553671</v>
      </c>
      <c r="V16" s="382">
        <v>818.2744656701116</v>
      </c>
      <c r="W16" s="382">
        <v>835.8846011411632</v>
      </c>
      <c r="X16" s="382">
        <v>880.1747400406049</v>
      </c>
      <c r="Y16" s="382">
        <v>887.882231817914</v>
      </c>
    </row>
    <row r="17" spans="2:25" s="321" customFormat="1" ht="11.25" customHeight="1">
      <c r="B17" s="408" t="s">
        <v>29</v>
      </c>
      <c r="C17" s="427">
        <v>554.4826440915466</v>
      </c>
      <c r="D17" s="427">
        <v>489.5785096181082</v>
      </c>
      <c r="E17" s="427">
        <v>475.6934787370217</v>
      </c>
      <c r="F17" s="428">
        <v>494.30436453723337</v>
      </c>
      <c r="G17" s="427">
        <v>508.3470033771079</v>
      </c>
      <c r="H17" s="427">
        <v>530.3094560621984</v>
      </c>
      <c r="I17" s="427">
        <v>554.2881303568068</v>
      </c>
      <c r="J17" s="427">
        <v>607.102887746058</v>
      </c>
      <c r="K17" s="428">
        <v>642.8105104765439</v>
      </c>
      <c r="L17" s="427">
        <v>668.162258958077</v>
      </c>
      <c r="M17" s="427">
        <v>694.5136443661116</v>
      </c>
      <c r="N17" s="427">
        <v>730.0319812767657</v>
      </c>
      <c r="O17" s="427">
        <v>752.7306684526828</v>
      </c>
      <c r="P17" s="428">
        <v>790.5232302674826</v>
      </c>
      <c r="Q17" s="427">
        <v>864.6394209548432</v>
      </c>
      <c r="R17" s="427">
        <v>913.8637966325534</v>
      </c>
      <c r="S17" s="385">
        <v>1014.9405206454145</v>
      </c>
      <c r="T17" s="385">
        <v>1029.7052908850872</v>
      </c>
      <c r="U17" s="386">
        <v>1095.68613641648</v>
      </c>
      <c r="V17" s="385">
        <v>1200.4938075948291</v>
      </c>
      <c r="W17" s="385">
        <v>1252.046104577546</v>
      </c>
      <c r="X17" s="385">
        <v>1271.8923514313142</v>
      </c>
      <c r="Y17" s="385">
        <v>1343.8279882572274</v>
      </c>
    </row>
    <row r="18" spans="2:25" s="321" customFormat="1" ht="11.25" customHeight="1">
      <c r="B18" s="322" t="s">
        <v>54</v>
      </c>
      <c r="C18" s="380">
        <v>0</v>
      </c>
      <c r="D18" s="380">
        <v>42.93124283457702</v>
      </c>
      <c r="E18" s="380" t="s">
        <v>10</v>
      </c>
      <c r="F18" s="381">
        <v>64.10146363302378</v>
      </c>
      <c r="G18" s="380" t="s">
        <v>10</v>
      </c>
      <c r="H18" s="380">
        <v>73.20088032477109</v>
      </c>
      <c r="I18" s="380" t="s">
        <v>10</v>
      </c>
      <c r="J18" s="380">
        <v>103.78949531007325</v>
      </c>
      <c r="K18" s="381" t="s">
        <v>10</v>
      </c>
      <c r="L18" s="380">
        <v>116.93380293722937</v>
      </c>
      <c r="M18" s="380" t="s">
        <v>10</v>
      </c>
      <c r="N18" s="380">
        <v>130.11098853513406</v>
      </c>
      <c r="O18" s="380">
        <v>134.06967864760088</v>
      </c>
      <c r="P18" s="381">
        <v>147.03263260617268</v>
      </c>
      <c r="Q18" s="380">
        <v>158.6609452658856</v>
      </c>
      <c r="R18" s="380">
        <v>168.96218718276577</v>
      </c>
      <c r="S18" s="382">
        <v>206.23659157914287</v>
      </c>
      <c r="T18" s="382">
        <v>191.75062082339846</v>
      </c>
      <c r="U18" s="383">
        <v>173.41750328757607</v>
      </c>
      <c r="V18" s="382">
        <v>178.91829338372094</v>
      </c>
      <c r="W18" s="382">
        <v>181.74777895453974</v>
      </c>
      <c r="X18" s="382">
        <v>217.36998958504594</v>
      </c>
      <c r="Y18" s="382">
        <v>224.66025377967838</v>
      </c>
    </row>
    <row r="19" spans="2:25" s="65" customFormat="1" ht="11.25" customHeight="1">
      <c r="B19" s="408" t="s">
        <v>55</v>
      </c>
      <c r="C19" s="427">
        <v>139.8163289325995</v>
      </c>
      <c r="D19" s="427">
        <v>85.46495155484409</v>
      </c>
      <c r="E19" s="427">
        <v>76.16351018092882</v>
      </c>
      <c r="F19" s="428">
        <v>64.63236228611328</v>
      </c>
      <c r="G19" s="427">
        <v>59.45667403243064</v>
      </c>
      <c r="H19" s="427">
        <v>70.47544134562717</v>
      </c>
      <c r="I19" s="427">
        <v>70.90828357705477</v>
      </c>
      <c r="J19" s="427">
        <v>75.56353808822031</v>
      </c>
      <c r="K19" s="428">
        <v>95.68855079476495</v>
      </c>
      <c r="L19" s="427">
        <v>124.82350733905331</v>
      </c>
      <c r="M19" s="427">
        <v>146.9302466154254</v>
      </c>
      <c r="N19" s="427">
        <v>144.20209418055745</v>
      </c>
      <c r="O19" s="427">
        <v>142.21150079323382</v>
      </c>
      <c r="P19" s="428">
        <v>160.17154674746328</v>
      </c>
      <c r="Q19" s="427">
        <v>183.87168897949726</v>
      </c>
      <c r="R19" s="427">
        <v>186.0319272663275</v>
      </c>
      <c r="S19" s="385">
        <v>205.0343908708234</v>
      </c>
      <c r="T19" s="385">
        <v>237.65902919792902</v>
      </c>
      <c r="U19" s="386">
        <v>247.42704905826847</v>
      </c>
      <c r="V19" s="385">
        <v>270.379890801293</v>
      </c>
      <c r="W19" s="385">
        <v>288.3950198079268</v>
      </c>
      <c r="X19" s="385">
        <v>335.87296987972974</v>
      </c>
      <c r="Y19" s="385">
        <v>343.5085649333437</v>
      </c>
    </row>
    <row r="20" spans="2:25" s="64" customFormat="1" ht="11.25" customHeight="1">
      <c r="B20" s="322" t="s">
        <v>56</v>
      </c>
      <c r="C20" s="380">
        <v>207.16949694880006</v>
      </c>
      <c r="D20" s="380">
        <v>249.94687843076773</v>
      </c>
      <c r="E20" s="380">
        <v>313.5597205638377</v>
      </c>
      <c r="F20" s="381">
        <v>355.7376966826663</v>
      </c>
      <c r="G20" s="380" t="s">
        <v>10</v>
      </c>
      <c r="H20" s="380">
        <v>477.7869310406721</v>
      </c>
      <c r="I20" s="380">
        <v>556.1880679819377</v>
      </c>
      <c r="J20" s="380">
        <v>657.4747984889723</v>
      </c>
      <c r="K20" s="381">
        <v>770.0840514734258</v>
      </c>
      <c r="L20" s="380">
        <v>899.4552719810031</v>
      </c>
      <c r="M20" s="380">
        <v>917.4158606339611</v>
      </c>
      <c r="N20" s="380">
        <v>869.1772291019658</v>
      </c>
      <c r="O20" s="380" t="s">
        <v>10</v>
      </c>
      <c r="P20" s="381">
        <v>970.3090053133596</v>
      </c>
      <c r="Q20" s="380">
        <v>1071.8783761732232</v>
      </c>
      <c r="R20" s="380">
        <v>997.3972144118396</v>
      </c>
      <c r="S20" s="382">
        <v>1044.5583866140423</v>
      </c>
      <c r="T20" s="382">
        <v>1058.2011613989794</v>
      </c>
      <c r="U20" s="383" t="s">
        <v>10</v>
      </c>
      <c r="V20" s="382">
        <v>986.9189039687652</v>
      </c>
      <c r="W20" s="382" t="s">
        <v>10</v>
      </c>
      <c r="X20" s="382">
        <v>800.0759997577728</v>
      </c>
      <c r="Y20" s="382">
        <v>831.8166082777019</v>
      </c>
    </row>
    <row r="21" spans="2:25" s="64" customFormat="1" ht="11.25" customHeight="1">
      <c r="B21" s="408" t="s">
        <v>57</v>
      </c>
      <c r="C21" s="427">
        <v>106.20670601999394</v>
      </c>
      <c r="D21" s="427">
        <v>125.70753642715232</v>
      </c>
      <c r="E21" s="427">
        <v>201.56444776458792</v>
      </c>
      <c r="F21" s="428">
        <v>226.16435333075881</v>
      </c>
      <c r="G21" s="427">
        <v>254.58896960496563</v>
      </c>
      <c r="H21" s="427">
        <v>275.6856061754851</v>
      </c>
      <c r="I21" s="427">
        <v>296.29727860052327</v>
      </c>
      <c r="J21" s="427">
        <v>306.0115423356061</v>
      </c>
      <c r="K21" s="428">
        <v>321.4237591445766</v>
      </c>
      <c r="L21" s="427">
        <v>334.9873460906689</v>
      </c>
      <c r="M21" s="427">
        <v>363.75432194863424</v>
      </c>
      <c r="N21" s="427">
        <v>404.42082948002303</v>
      </c>
      <c r="O21" s="427">
        <v>449.8261887669783</v>
      </c>
      <c r="P21" s="428">
        <v>483.03911285631085</v>
      </c>
      <c r="Q21" s="427">
        <v>527.5142869340419</v>
      </c>
      <c r="R21" s="427">
        <v>576.6414999813836</v>
      </c>
      <c r="S21" s="385">
        <v>609.0526861413578</v>
      </c>
      <c r="T21" s="385">
        <v>675.3930000410504</v>
      </c>
      <c r="U21" s="386">
        <v>694.910796427337</v>
      </c>
      <c r="V21" s="385">
        <v>699.9630080788805</v>
      </c>
      <c r="W21" s="385">
        <v>719.7354432681155</v>
      </c>
      <c r="X21" s="385">
        <v>730.5652347478224</v>
      </c>
      <c r="Y21" s="385">
        <v>737.2759224641557</v>
      </c>
    </row>
    <row r="22" spans="2:25" s="305" customFormat="1" ht="11.25" customHeight="1">
      <c r="B22" s="417" t="s">
        <v>91</v>
      </c>
      <c r="C22" s="380">
        <v>0</v>
      </c>
      <c r="D22" s="380">
        <v>343.0428009316423</v>
      </c>
      <c r="E22" s="380">
        <v>451.90816760572346</v>
      </c>
      <c r="F22" s="381">
        <v>480.29456183349635</v>
      </c>
      <c r="G22" s="380">
        <v>537.6739677843607</v>
      </c>
      <c r="H22" s="380">
        <v>600.931833040842</v>
      </c>
      <c r="I22" s="380">
        <v>642.2383801684756</v>
      </c>
      <c r="J22" s="380">
        <v>750.6382731180099</v>
      </c>
      <c r="K22" s="381">
        <v>977.6299410145077</v>
      </c>
      <c r="L22" s="380">
        <v>1041.6725989154245</v>
      </c>
      <c r="M22" s="380">
        <v>1038.6530493952516</v>
      </c>
      <c r="N22" s="380">
        <v>924.5665555324999</v>
      </c>
      <c r="O22" s="380">
        <v>974.4744344025727</v>
      </c>
      <c r="P22" s="381">
        <v>1000.732580630574</v>
      </c>
      <c r="Q22" s="380">
        <v>1058.5013932868876</v>
      </c>
      <c r="R22" s="380">
        <v>1209.1684956739741</v>
      </c>
      <c r="S22" s="382">
        <v>1184.3623650427596</v>
      </c>
      <c r="T22" s="382">
        <v>1136.2051494905768</v>
      </c>
      <c r="U22" s="383">
        <v>1136.197980157353</v>
      </c>
      <c r="V22" s="382">
        <v>1226.7535404667453</v>
      </c>
      <c r="W22" s="382">
        <v>1321.4269948213869</v>
      </c>
      <c r="X22" s="382">
        <v>1365.3090962458825</v>
      </c>
      <c r="Y22" s="382">
        <v>1385.33385947907</v>
      </c>
    </row>
    <row r="23" spans="2:25" s="64" customFormat="1" ht="11.25" customHeight="1">
      <c r="B23" s="408" t="s">
        <v>36</v>
      </c>
      <c r="C23" s="427">
        <v>220.1972482120642</v>
      </c>
      <c r="D23" s="427">
        <v>219.9796793028782</v>
      </c>
      <c r="E23" s="427">
        <v>205.63707774466192</v>
      </c>
      <c r="F23" s="428">
        <v>205.5344436418344</v>
      </c>
      <c r="G23" s="427">
        <v>214.7734605759344</v>
      </c>
      <c r="H23" s="427">
        <v>231.98622169001214</v>
      </c>
      <c r="I23" s="427">
        <v>248.53450819347324</v>
      </c>
      <c r="J23" s="427">
        <v>247.39987608649676</v>
      </c>
      <c r="K23" s="428">
        <v>267.8561489116371</v>
      </c>
      <c r="L23" s="427">
        <v>295.1232113720816</v>
      </c>
      <c r="M23" s="427">
        <v>302.43483284710015</v>
      </c>
      <c r="N23" s="427">
        <v>301.7366884515059</v>
      </c>
      <c r="O23" s="427">
        <v>302.1574189195454</v>
      </c>
      <c r="P23" s="428">
        <v>309.31173263434044</v>
      </c>
      <c r="Q23" s="427">
        <v>345.6310468954</v>
      </c>
      <c r="R23" s="427">
        <v>379.58835005930655</v>
      </c>
      <c r="S23" s="385">
        <v>406.40407090514975</v>
      </c>
      <c r="T23" s="385">
        <v>413.5883495476322</v>
      </c>
      <c r="U23" s="386">
        <v>420.676504452901</v>
      </c>
      <c r="V23" s="385">
        <v>429.05897373504814</v>
      </c>
      <c r="W23" s="385">
        <v>450.1954790946713</v>
      </c>
      <c r="X23" s="385">
        <v>463.80524969588873</v>
      </c>
      <c r="Y23" s="385">
        <v>456.4047647088511</v>
      </c>
    </row>
    <row r="24" spans="2:25" s="64" customFormat="1" ht="11.25" customHeight="1">
      <c r="B24" s="322" t="s">
        <v>40</v>
      </c>
      <c r="C24" s="380">
        <v>558.6234041032517</v>
      </c>
      <c r="D24" s="380">
        <v>591.2757725544795</v>
      </c>
      <c r="E24" s="380">
        <v>562.4497498324316</v>
      </c>
      <c r="F24" s="381">
        <v>610.8081132776097</v>
      </c>
      <c r="G24" s="380">
        <v>660.7646699887032</v>
      </c>
      <c r="H24" s="380">
        <v>696.5942857095309</v>
      </c>
      <c r="I24" s="380">
        <v>720.4722256159231</v>
      </c>
      <c r="J24" s="380">
        <v>732.8851307205341</v>
      </c>
      <c r="K24" s="381">
        <v>778.6582832515111</v>
      </c>
      <c r="L24" s="380">
        <v>816.6765437097754</v>
      </c>
      <c r="M24" s="380">
        <v>849.0284562473059</v>
      </c>
      <c r="N24" s="380">
        <v>879.0155553725635</v>
      </c>
      <c r="O24" s="380">
        <v>920.6467737775439</v>
      </c>
      <c r="P24" s="381">
        <v>1007.3544001286232</v>
      </c>
      <c r="Q24" s="380">
        <v>1083.909900149449</v>
      </c>
      <c r="R24" s="380">
        <v>1153.3227822981125</v>
      </c>
      <c r="S24" s="382">
        <v>1161.4606946514245</v>
      </c>
      <c r="T24" s="382">
        <v>1069.6688960918352</v>
      </c>
      <c r="U24" s="383">
        <v>1098.1263187786806</v>
      </c>
      <c r="V24" s="382">
        <v>1160.8235046281557</v>
      </c>
      <c r="W24" s="382">
        <v>1194.2232782536141</v>
      </c>
      <c r="X24" s="382">
        <v>1274.9814743493669</v>
      </c>
      <c r="Y24" s="382">
        <v>1312.6280415481017</v>
      </c>
    </row>
    <row r="25" spans="2:25" s="64" customFormat="1" ht="11.25" customHeight="1">
      <c r="B25" s="408" t="s">
        <v>39</v>
      </c>
      <c r="C25" s="427">
        <v>0</v>
      </c>
      <c r="D25" s="427">
        <v>164.92989507963426</v>
      </c>
      <c r="E25" s="427">
        <v>258.94326357737185</v>
      </c>
      <c r="F25" s="428">
        <v>292.6318667620592</v>
      </c>
      <c r="G25" s="427">
        <v>326.2046581763674</v>
      </c>
      <c r="H25" s="427">
        <v>353.82542490604675</v>
      </c>
      <c r="I25" s="427">
        <v>315.7681184616265</v>
      </c>
      <c r="J25" s="427">
        <v>338.7742409330436</v>
      </c>
      <c r="K25" s="428">
        <v>394.2542050958012</v>
      </c>
      <c r="L25" s="427">
        <v>449.2475110997626</v>
      </c>
      <c r="M25" s="427">
        <v>472.61298727284145</v>
      </c>
      <c r="N25" s="427">
        <v>502.97153113046755</v>
      </c>
      <c r="O25" s="427">
        <v>581.6597754816567</v>
      </c>
      <c r="P25" s="428">
        <v>636.0531316440147</v>
      </c>
      <c r="Q25" s="427">
        <v>732.0985354963094</v>
      </c>
      <c r="R25" s="427">
        <v>836.2539977757265</v>
      </c>
      <c r="S25" s="385">
        <v>896.9828344414592</v>
      </c>
      <c r="T25" s="385">
        <v>935.0423396212899</v>
      </c>
      <c r="U25" s="386">
        <v>1055.9153744639425</v>
      </c>
      <c r="V25" s="385">
        <v>1172.7767565308552</v>
      </c>
      <c r="W25" s="385">
        <v>1297.1459994144855</v>
      </c>
      <c r="X25" s="385">
        <v>1355.067691376803</v>
      </c>
      <c r="Y25" s="385">
        <v>1433.1816319081775</v>
      </c>
    </row>
    <row r="26" spans="2:25" s="64" customFormat="1" ht="11.25" customHeight="1">
      <c r="B26" s="322" t="s">
        <v>66</v>
      </c>
      <c r="C26" s="380">
        <v>0</v>
      </c>
      <c r="D26" s="380">
        <v>0</v>
      </c>
      <c r="E26" s="380" t="s">
        <v>10</v>
      </c>
      <c r="F26" s="381" t="s">
        <v>10</v>
      </c>
      <c r="G26" s="380" t="s">
        <v>10</v>
      </c>
      <c r="H26" s="380" t="s">
        <v>10</v>
      </c>
      <c r="I26" s="380" t="s">
        <v>10</v>
      </c>
      <c r="J26" s="380" t="s">
        <v>10</v>
      </c>
      <c r="K26" s="381">
        <v>886.2334990878652</v>
      </c>
      <c r="L26" s="380" t="s">
        <v>10</v>
      </c>
      <c r="M26" s="380" t="s">
        <v>10</v>
      </c>
      <c r="N26" s="380">
        <v>1001.0427466920373</v>
      </c>
      <c r="O26" s="380">
        <v>1058.368319419241</v>
      </c>
      <c r="P26" s="381">
        <v>1063.6287819145673</v>
      </c>
      <c r="Q26" s="380">
        <v>1303.0765304527324</v>
      </c>
      <c r="R26" s="380">
        <v>1331.1090320895892</v>
      </c>
      <c r="S26" s="382">
        <v>1395.8077170707434</v>
      </c>
      <c r="T26" s="382">
        <v>1372.2920851534013</v>
      </c>
      <c r="U26" s="383">
        <v>1290.6054576426438</v>
      </c>
      <c r="V26" s="382">
        <v>1359.0183928228355</v>
      </c>
      <c r="W26" s="382">
        <v>1168.4853658455686</v>
      </c>
      <c r="X26" s="382">
        <v>1244.0022489490045</v>
      </c>
      <c r="Y26" s="382">
        <v>1232.358069404965</v>
      </c>
    </row>
    <row r="27" spans="2:25" s="321" customFormat="1" ht="11.25" customHeight="1">
      <c r="B27" s="408" t="s">
        <v>58</v>
      </c>
      <c r="C27" s="427">
        <v>0</v>
      </c>
      <c r="D27" s="427">
        <v>0</v>
      </c>
      <c r="E27" s="427">
        <v>20.651207000533432</v>
      </c>
      <c r="F27" s="428">
        <v>20.547003924880535</v>
      </c>
      <c r="G27" s="427">
        <v>21.709305615898998</v>
      </c>
      <c r="H27" s="427">
        <v>25.864945288934166</v>
      </c>
      <c r="I27" s="427">
        <v>29.685188033272635</v>
      </c>
      <c r="J27" s="427">
        <v>35.15344588392207</v>
      </c>
      <c r="K27" s="428">
        <v>33.32957073082085</v>
      </c>
      <c r="L27" s="427">
        <v>35.593583148934904</v>
      </c>
      <c r="M27" s="427">
        <v>40.33393592966961</v>
      </c>
      <c r="N27" s="427">
        <v>42.035299382287555</v>
      </c>
      <c r="O27" s="427">
        <v>45.1049780256555</v>
      </c>
      <c r="P27" s="428">
        <v>49.89361886446398</v>
      </c>
      <c r="Q27" s="427">
        <v>50.38390022029657</v>
      </c>
      <c r="R27" s="427">
        <v>52.07459527734006</v>
      </c>
      <c r="S27" s="385">
        <v>59.53847658635551</v>
      </c>
      <c r="T27" s="385">
        <v>62.114665718737825</v>
      </c>
      <c r="U27" s="386">
        <v>68.84257477151588</v>
      </c>
      <c r="V27" s="385">
        <v>69.65993782954973</v>
      </c>
      <c r="W27" s="385">
        <v>73.24837257062208</v>
      </c>
      <c r="X27" s="385">
        <v>84.91445778840742</v>
      </c>
      <c r="Y27" s="385">
        <v>97.58905506631864</v>
      </c>
    </row>
    <row r="28" spans="2:25" s="321" customFormat="1" ht="11.25" customHeight="1">
      <c r="B28" s="322" t="s">
        <v>59</v>
      </c>
      <c r="C28" s="380">
        <v>364.5860806989624</v>
      </c>
      <c r="D28" s="380">
        <v>363.38932683357456</v>
      </c>
      <c r="E28" s="380">
        <v>401.8518029220735</v>
      </c>
      <c r="F28" s="381">
        <v>423.941653177375</v>
      </c>
      <c r="G28" s="380">
        <v>449.02123287130007</v>
      </c>
      <c r="H28" s="380">
        <v>478.61631260122334</v>
      </c>
      <c r="I28" s="380">
        <v>482.3488562341761</v>
      </c>
      <c r="J28" s="380">
        <v>533.227869135042</v>
      </c>
      <c r="K28" s="381">
        <v>569.3834595872726</v>
      </c>
      <c r="L28" s="380">
        <v>595.7160082283386</v>
      </c>
      <c r="M28" s="380">
        <v>600.6048223123584</v>
      </c>
      <c r="N28" s="380">
        <v>609.262832613902</v>
      </c>
      <c r="O28" s="380">
        <v>640.0362262033899</v>
      </c>
      <c r="P28" s="381">
        <v>668.2833456694412</v>
      </c>
      <c r="Q28" s="380">
        <v>717.2276748298963</v>
      </c>
      <c r="R28" s="380">
        <v>736.4093158394624</v>
      </c>
      <c r="S28" s="382">
        <v>758.3836181524498</v>
      </c>
      <c r="T28" s="382">
        <v>748.2873406432357</v>
      </c>
      <c r="U28" s="383">
        <v>772.3947396951512</v>
      </c>
      <c r="V28" s="382">
        <v>882.7991961564521</v>
      </c>
      <c r="W28" s="382">
        <v>901.0104802314436</v>
      </c>
      <c r="X28" s="382">
        <v>939.3641467974447</v>
      </c>
      <c r="Y28" s="382">
        <v>966.0883312884991</v>
      </c>
    </row>
    <row r="29" spans="2:25" s="321" customFormat="1" ht="11.25" customHeight="1">
      <c r="B29" s="408" t="s">
        <v>60</v>
      </c>
      <c r="C29" s="427">
        <v>140.50510431539408</v>
      </c>
      <c r="D29" s="427">
        <v>140.50750454209114</v>
      </c>
      <c r="E29" s="427" t="s">
        <v>10</v>
      </c>
      <c r="F29" s="428">
        <v>164.53473657310553</v>
      </c>
      <c r="G29" s="427" t="s">
        <v>10</v>
      </c>
      <c r="H29" s="427">
        <v>201.56353948165872</v>
      </c>
      <c r="I29" s="427" t="s">
        <v>10</v>
      </c>
      <c r="J29" s="427">
        <v>197.95050616313344</v>
      </c>
      <c r="K29" s="428" t="s">
        <v>10</v>
      </c>
      <c r="L29" s="427">
        <v>246.3301180242907</v>
      </c>
      <c r="M29" s="427" t="s">
        <v>10</v>
      </c>
      <c r="N29" s="427">
        <v>274.0439065546433</v>
      </c>
      <c r="O29" s="427" t="s">
        <v>10</v>
      </c>
      <c r="P29" s="428">
        <v>286.7202456452337</v>
      </c>
      <c r="Q29" s="427" t="s">
        <v>10</v>
      </c>
      <c r="R29" s="427">
        <v>338.8604375215237</v>
      </c>
      <c r="S29" s="385" t="s">
        <v>10</v>
      </c>
      <c r="T29" s="385">
        <v>383.3263450591567</v>
      </c>
      <c r="U29" s="386" t="s">
        <v>10</v>
      </c>
      <c r="V29" s="385">
        <v>402.13716660785224</v>
      </c>
      <c r="W29" s="385" t="s">
        <v>10</v>
      </c>
      <c r="X29" s="385">
        <v>426.6257986964869</v>
      </c>
      <c r="Y29" s="385" t="s">
        <v>10</v>
      </c>
    </row>
    <row r="30" spans="2:25" s="321" customFormat="1" ht="11.25" customHeight="1">
      <c r="B30" s="322" t="s">
        <v>61</v>
      </c>
      <c r="C30" s="380">
        <v>0</v>
      </c>
      <c r="D30" s="380">
        <v>308.62052354627906</v>
      </c>
      <c r="E30" s="380" t="s">
        <v>10</v>
      </c>
      <c r="F30" s="381">
        <v>397.6493475871626</v>
      </c>
      <c r="G30" s="380" t="s">
        <v>10</v>
      </c>
      <c r="H30" s="380">
        <v>453.75436565176716</v>
      </c>
      <c r="I30" s="380" t="s">
        <v>10</v>
      </c>
      <c r="J30" s="380">
        <v>488.13920195309623</v>
      </c>
      <c r="K30" s="381" t="s">
        <v>10</v>
      </c>
      <c r="L30" s="380">
        <v>590.3506532316413</v>
      </c>
      <c r="M30" s="380">
        <v>615.2874418090403</v>
      </c>
      <c r="N30" s="380">
        <v>655.2549739940549</v>
      </c>
      <c r="O30" s="380">
        <v>667.1785520350649</v>
      </c>
      <c r="P30" s="381">
        <v>717.2521983212704</v>
      </c>
      <c r="Q30" s="380">
        <v>796.2134272126737</v>
      </c>
      <c r="R30" s="380">
        <v>889.7183207464835</v>
      </c>
      <c r="S30" s="382">
        <v>971.1667385688785</v>
      </c>
      <c r="T30" s="382">
        <v>968.1901746865516</v>
      </c>
      <c r="U30" s="383">
        <v>970.9774822208959</v>
      </c>
      <c r="V30" s="382">
        <v>1021.0809872059688</v>
      </c>
      <c r="W30" s="382">
        <v>1059.544435565172</v>
      </c>
      <c r="X30" s="382">
        <v>1104.0220697372874</v>
      </c>
      <c r="Y30" s="382">
        <v>1122.135984566862</v>
      </c>
    </row>
    <row r="31" spans="2:25" s="321" customFormat="1" ht="11.25" customHeight="1">
      <c r="B31" s="408" t="s">
        <v>62</v>
      </c>
      <c r="C31" s="427">
        <v>52.646131374026176</v>
      </c>
      <c r="D31" s="427">
        <v>42.5206631144939</v>
      </c>
      <c r="E31" s="427">
        <v>47.88747802096551</v>
      </c>
      <c r="F31" s="428">
        <v>47.311235533404314</v>
      </c>
      <c r="G31" s="427">
        <v>53.05693636812468</v>
      </c>
      <c r="H31" s="427">
        <v>57.771836382742954</v>
      </c>
      <c r="I31" s="427">
        <v>63.03779374990898</v>
      </c>
      <c r="J31" s="427">
        <v>68.93333947281437</v>
      </c>
      <c r="K31" s="428">
        <v>68.10958430286068</v>
      </c>
      <c r="L31" s="427">
        <v>68.30350634739384</v>
      </c>
      <c r="M31" s="427">
        <v>64.66437127557124</v>
      </c>
      <c r="N31" s="427">
        <v>64.91960384633298</v>
      </c>
      <c r="O31" s="427">
        <v>72.55221589330681</v>
      </c>
      <c r="P31" s="428">
        <v>78.15376210792702</v>
      </c>
      <c r="Q31" s="427">
        <v>83.7957160390042</v>
      </c>
      <c r="R31" s="427">
        <v>94.9824795159031</v>
      </c>
      <c r="S31" s="385">
        <v>108.90195082347837</v>
      </c>
      <c r="T31" s="385">
        <v>127.46411126610538</v>
      </c>
      <c r="U31" s="386">
        <v>148.67489571890675</v>
      </c>
      <c r="V31" s="385">
        <v>165.98400474845636</v>
      </c>
      <c r="W31" s="385">
        <v>205.38422738556585</v>
      </c>
      <c r="X31" s="385">
        <v>210.73893241121235</v>
      </c>
      <c r="Y31" s="385">
        <v>234.6707174591927</v>
      </c>
    </row>
    <row r="32" spans="2:25" s="321" customFormat="1" ht="11.25" customHeight="1">
      <c r="B32" s="322" t="s">
        <v>1</v>
      </c>
      <c r="C32" s="380">
        <v>51.75609764570246</v>
      </c>
      <c r="D32" s="380">
        <v>62.126030421302175</v>
      </c>
      <c r="E32" s="380">
        <v>68.55668109033056</v>
      </c>
      <c r="F32" s="381">
        <v>70.63447421327892</v>
      </c>
      <c r="G32" s="380">
        <v>77.93171154678454</v>
      </c>
      <c r="H32" s="380">
        <v>84.80710028246138</v>
      </c>
      <c r="I32" s="380">
        <v>98.72715385189936</v>
      </c>
      <c r="J32" s="380">
        <v>114.45037178047151</v>
      </c>
      <c r="K32" s="381">
        <v>128.7277709017664</v>
      </c>
      <c r="L32" s="380">
        <v>142.1171383449209</v>
      </c>
      <c r="M32" s="380">
        <v>139.4680058997662</v>
      </c>
      <c r="N32" s="380">
        <v>138.28870384650182</v>
      </c>
      <c r="O32" s="380">
        <v>147.91011433664517</v>
      </c>
      <c r="P32" s="381">
        <v>167.1059392299084</v>
      </c>
      <c r="Q32" s="380">
        <v>227.8711446051721</v>
      </c>
      <c r="R32" s="380">
        <v>283.55773900208084</v>
      </c>
      <c r="S32" s="382">
        <v>377.1368617450337</v>
      </c>
      <c r="T32" s="382">
        <v>414.0297088470461</v>
      </c>
      <c r="U32" s="383">
        <v>412.92114153883006</v>
      </c>
      <c r="V32" s="382">
        <v>392.35847669573934</v>
      </c>
      <c r="W32" s="382">
        <v>373.7233396325505</v>
      </c>
      <c r="X32" s="382">
        <v>370.46552753577777</v>
      </c>
      <c r="Y32" s="382">
        <v>370.1391570259672</v>
      </c>
    </row>
    <row r="33" spans="2:25" s="321" customFormat="1" ht="11.25" customHeight="1">
      <c r="B33" s="408" t="s">
        <v>63</v>
      </c>
      <c r="C33" s="427">
        <v>134.42519892285856</v>
      </c>
      <c r="D33" s="427">
        <v>153.25287395770283</v>
      </c>
      <c r="E33" s="427">
        <v>68.95899808521357</v>
      </c>
      <c r="F33" s="428">
        <v>76.7286300375825</v>
      </c>
      <c r="G33" s="427">
        <v>82.1840676228908</v>
      </c>
      <c r="H33" s="427">
        <v>104.80919635036372</v>
      </c>
      <c r="I33" s="427">
        <v>80.49361517797101</v>
      </c>
      <c r="J33" s="427">
        <v>68.2320842734632</v>
      </c>
      <c r="K33" s="428">
        <v>71.17457033516384</v>
      </c>
      <c r="L33" s="427">
        <v>76.54943394620099</v>
      </c>
      <c r="M33" s="427">
        <v>74.05302487602823</v>
      </c>
      <c r="N33" s="427">
        <v>78.13223172658604</v>
      </c>
      <c r="O33" s="427">
        <v>75.0259402107822</v>
      </c>
      <c r="P33" s="428">
        <v>81.68701181538515</v>
      </c>
      <c r="Q33" s="427">
        <v>89.435923767368</v>
      </c>
      <c r="R33" s="427">
        <v>95.96544183902176</v>
      </c>
      <c r="S33" s="385">
        <v>109.90222630119905</v>
      </c>
      <c r="T33" s="385">
        <v>109.3798011853556</v>
      </c>
      <c r="U33" s="386">
        <v>150.4012800129601</v>
      </c>
      <c r="V33" s="385">
        <v>167.36864292737843</v>
      </c>
      <c r="W33" s="385">
        <v>210.8954305839437</v>
      </c>
      <c r="X33" s="385">
        <v>226.82824608183088</v>
      </c>
      <c r="Y33" s="385">
        <v>251.03940853944889</v>
      </c>
    </row>
    <row r="34" spans="2:25" s="321" customFormat="1" ht="11.25" customHeight="1">
      <c r="B34" s="330" t="s">
        <v>146</v>
      </c>
      <c r="C34" s="380"/>
      <c r="D34" s="380"/>
      <c r="E34" s="380">
        <v>210.2660081597792</v>
      </c>
      <c r="F34" s="381">
        <v>197.64251907835433</v>
      </c>
      <c r="G34" s="380">
        <v>177.5978585098971</v>
      </c>
      <c r="H34" s="380">
        <v>187.84633755577767</v>
      </c>
      <c r="I34" s="380">
        <v>208.27569015035476</v>
      </c>
      <c r="J34" s="380">
        <v>227.3749913260321</v>
      </c>
      <c r="K34" s="381">
        <v>242.41672633012178</v>
      </c>
      <c r="L34" s="380">
        <v>275.90130614181055</v>
      </c>
      <c r="M34" s="380">
        <v>289.5153160963277</v>
      </c>
      <c r="N34" s="380">
        <v>260.7607022473354</v>
      </c>
      <c r="O34" s="380">
        <v>310.36516661230746</v>
      </c>
      <c r="P34" s="381">
        <v>337.3086674916878</v>
      </c>
      <c r="Q34" s="380">
        <v>396.3581250113824</v>
      </c>
      <c r="R34" s="380">
        <v>393.93648559211675</v>
      </c>
      <c r="S34" s="382">
        <v>481.0029881085808</v>
      </c>
      <c r="T34" s="382">
        <v>499.10623365253554</v>
      </c>
      <c r="U34" s="383">
        <v>568.0004037128463</v>
      </c>
      <c r="V34" s="382">
        <v>691.0484191833516</v>
      </c>
      <c r="W34" s="382">
        <v>734.81567804882</v>
      </c>
      <c r="X34" s="382">
        <v>757.82857302561</v>
      </c>
      <c r="Y34" s="382">
        <v>725.6154511768945</v>
      </c>
    </row>
    <row r="35" spans="2:25" s="321" customFormat="1" ht="11.25" customHeight="1">
      <c r="B35" s="408" t="s">
        <v>33</v>
      </c>
      <c r="C35" s="427">
        <v>106.36511635913538</v>
      </c>
      <c r="D35" s="427">
        <v>115.73830651317968</v>
      </c>
      <c r="E35" s="427">
        <v>120.19761010354921</v>
      </c>
      <c r="F35" s="428">
        <v>125.82767489406066</v>
      </c>
      <c r="G35" s="427">
        <v>134.37080306987204</v>
      </c>
      <c r="H35" s="427">
        <v>139.97813691314153</v>
      </c>
      <c r="I35" s="427">
        <v>162.9147771723421</v>
      </c>
      <c r="J35" s="427">
        <v>168.88678118020897</v>
      </c>
      <c r="K35" s="428">
        <v>192.14488458617586</v>
      </c>
      <c r="L35" s="427">
        <v>206.6426276127391</v>
      </c>
      <c r="M35" s="427">
        <v>236.7858268637552</v>
      </c>
      <c r="N35" s="427">
        <v>258.94178527996144</v>
      </c>
      <c r="O35" s="427">
        <v>274.95627522369836</v>
      </c>
      <c r="P35" s="428">
        <v>305.3139679288113</v>
      </c>
      <c r="Q35" s="427">
        <v>362.04165904675773</v>
      </c>
      <c r="R35" s="427">
        <v>404.86959554750865</v>
      </c>
      <c r="S35" s="385">
        <v>443.9651070909631</v>
      </c>
      <c r="T35" s="385">
        <v>443.1580960781232</v>
      </c>
      <c r="U35" s="386">
        <v>437.0525592303136</v>
      </c>
      <c r="V35" s="385">
        <v>431.12313957523156</v>
      </c>
      <c r="W35" s="385">
        <v>413.99905016247027</v>
      </c>
      <c r="X35" s="385">
        <v>414.6193922489968</v>
      </c>
      <c r="Y35" s="385">
        <v>414.210399978578</v>
      </c>
    </row>
    <row r="36" spans="2:25" s="64" customFormat="1" ht="11.25" customHeight="1">
      <c r="B36" s="322" t="s">
        <v>64</v>
      </c>
      <c r="C36" s="380">
        <v>0</v>
      </c>
      <c r="D36" s="380">
        <v>525.7348075946991</v>
      </c>
      <c r="E36" s="380" t="s">
        <v>10</v>
      </c>
      <c r="F36" s="381">
        <v>712.9431650049797</v>
      </c>
      <c r="G36" s="380" t="s">
        <v>10</v>
      </c>
      <c r="H36" s="380">
        <v>813.3915431107669</v>
      </c>
      <c r="I36" s="380" t="s">
        <v>10</v>
      </c>
      <c r="J36" s="380">
        <v>930.1366632200057</v>
      </c>
      <c r="K36" s="381" t="s">
        <v>10</v>
      </c>
      <c r="L36" s="380">
        <v>1167.0414590416487</v>
      </c>
      <c r="M36" s="380" t="s">
        <v>10</v>
      </c>
      <c r="N36" s="380">
        <v>1158.9452729561926</v>
      </c>
      <c r="O36" s="380">
        <v>1161.8708430476452</v>
      </c>
      <c r="P36" s="381">
        <v>1162.83209559628</v>
      </c>
      <c r="Q36" s="380">
        <v>1315.1113166364469</v>
      </c>
      <c r="R36" s="380">
        <v>1320.9070800558095</v>
      </c>
      <c r="S36" s="382">
        <v>1463.845368295658</v>
      </c>
      <c r="T36" s="382">
        <v>1368.037588213086</v>
      </c>
      <c r="U36" s="383">
        <v>1342.9234561192004</v>
      </c>
      <c r="V36" s="382">
        <v>1420.1957188832553</v>
      </c>
      <c r="W36" s="382">
        <v>1458.0199130310732</v>
      </c>
      <c r="X36" s="382">
        <v>1489.9478021740752</v>
      </c>
      <c r="Y36" s="382">
        <v>1431.791401643694</v>
      </c>
    </row>
    <row r="37" spans="2:25" s="321" customFormat="1" ht="11.25" customHeight="1">
      <c r="B37" s="412" t="s">
        <v>30</v>
      </c>
      <c r="C37" s="427">
        <v>0</v>
      </c>
      <c r="D37" s="427">
        <v>0</v>
      </c>
      <c r="E37" s="427" t="s">
        <v>10</v>
      </c>
      <c r="F37" s="428" t="s">
        <v>10</v>
      </c>
      <c r="G37" s="427">
        <v>721.6555728683238</v>
      </c>
      <c r="H37" s="427" t="s">
        <v>10</v>
      </c>
      <c r="I37" s="450" t="s">
        <v>10</v>
      </c>
      <c r="J37" s="450" t="s">
        <v>10</v>
      </c>
      <c r="K37" s="451">
        <v>795.5645137429665</v>
      </c>
      <c r="L37" s="450" t="s">
        <v>10</v>
      </c>
      <c r="M37" s="450" t="s">
        <v>10</v>
      </c>
      <c r="N37" s="450" t="s">
        <v>10</v>
      </c>
      <c r="O37" s="450">
        <v>1004.1992141399226</v>
      </c>
      <c r="P37" s="451" t="s">
        <v>10</v>
      </c>
      <c r="Q37" s="450" t="s">
        <v>10</v>
      </c>
      <c r="R37" s="450" t="s">
        <v>10</v>
      </c>
      <c r="S37" s="452">
        <v>1370.4492653535674</v>
      </c>
      <c r="T37" s="452" t="s">
        <v>10</v>
      </c>
      <c r="U37" s="453" t="s">
        <v>10</v>
      </c>
      <c r="V37" s="452" t="s">
        <v>10</v>
      </c>
      <c r="W37" s="452">
        <v>1830.9223475336296</v>
      </c>
      <c r="X37" s="452" t="s">
        <v>10</v>
      </c>
      <c r="Y37" s="452" t="s">
        <v>10</v>
      </c>
    </row>
    <row r="38" spans="2:25" s="321" customFormat="1" ht="11.25" customHeight="1">
      <c r="B38" s="322" t="s">
        <v>65</v>
      </c>
      <c r="C38" s="380">
        <v>14.102639468168434</v>
      </c>
      <c r="D38" s="380">
        <v>23.598128832782244</v>
      </c>
      <c r="E38" s="380">
        <v>17.790106565833614</v>
      </c>
      <c r="F38" s="381">
        <v>20.146992600072895</v>
      </c>
      <c r="G38" s="380">
        <v>25.77356878119451</v>
      </c>
      <c r="H38" s="380">
        <v>30.300736856185104</v>
      </c>
      <c r="I38" s="380">
        <v>31.763445670839914</v>
      </c>
      <c r="J38" s="380">
        <v>38.21281935292354</v>
      </c>
      <c r="K38" s="381">
        <v>43.95213716550776</v>
      </c>
      <c r="L38" s="380">
        <v>46.365212755330205</v>
      </c>
      <c r="M38" s="380">
        <v>45.58325671034774</v>
      </c>
      <c r="N38" s="380">
        <v>42.54881651417397</v>
      </c>
      <c r="O38" s="380">
        <v>52.68704777391597</v>
      </c>
      <c r="P38" s="381">
        <v>67.3432182174668</v>
      </c>
      <c r="Q38" s="380">
        <v>74.82190226761368</v>
      </c>
      <c r="R38" s="380">
        <v>100.37810869361627</v>
      </c>
      <c r="S38" s="382">
        <v>108.93134927960944</v>
      </c>
      <c r="T38" s="382">
        <v>123.02969657992995</v>
      </c>
      <c r="U38" s="383">
        <v>135.05359024947666</v>
      </c>
      <c r="V38" s="382">
        <v>152.06918459083263</v>
      </c>
      <c r="W38" s="382">
        <v>169.98208676973198</v>
      </c>
      <c r="X38" s="382">
        <v>180.97909760505868</v>
      </c>
      <c r="Y38" s="382">
        <v>197.50020460145223</v>
      </c>
    </row>
    <row r="39" spans="2:25" s="321" customFormat="1" ht="11.25" customHeight="1">
      <c r="B39" s="408" t="s">
        <v>37</v>
      </c>
      <c r="C39" s="427">
        <v>343.0482761395913</v>
      </c>
      <c r="D39" s="427">
        <v>336.39548635267965</v>
      </c>
      <c r="E39" s="427">
        <v>370.8960359998181</v>
      </c>
      <c r="F39" s="428">
        <v>377.2051863667095</v>
      </c>
      <c r="G39" s="427">
        <v>383.8166707197033</v>
      </c>
      <c r="H39" s="427">
        <v>395.3345253258959</v>
      </c>
      <c r="I39" s="427">
        <v>409.2788362363794</v>
      </c>
      <c r="J39" s="427">
        <v>442.00351019672684</v>
      </c>
      <c r="K39" s="428">
        <v>473.2082694392613</v>
      </c>
      <c r="L39" s="427">
        <v>493.98359861554167</v>
      </c>
      <c r="M39" s="427">
        <v>516.0477560205309</v>
      </c>
      <c r="N39" s="427">
        <v>521.4331858893612</v>
      </c>
      <c r="O39" s="427">
        <v>534.0418182228249</v>
      </c>
      <c r="P39" s="428">
        <v>564.127931684976</v>
      </c>
      <c r="Q39" s="427">
        <v>608.6562285925113</v>
      </c>
      <c r="R39" s="427">
        <v>631.6320810398577</v>
      </c>
      <c r="S39" s="385">
        <v>637.2432303774386</v>
      </c>
      <c r="T39" s="385">
        <v>633.154998733529</v>
      </c>
      <c r="U39" s="386">
        <v>608.1296123191479</v>
      </c>
      <c r="V39" s="385">
        <v>618.3557636385775</v>
      </c>
      <c r="W39" s="385">
        <v>609.2448508312648</v>
      </c>
      <c r="X39" s="385">
        <v>651.1619736979969</v>
      </c>
      <c r="Y39" s="385">
        <v>683.8412051677851</v>
      </c>
    </row>
    <row r="40" spans="2:25" s="321" customFormat="1" ht="11.25" customHeight="1">
      <c r="B40" s="322" t="s">
        <v>31</v>
      </c>
      <c r="C40" s="380">
        <v>609.1137831739061</v>
      </c>
      <c r="D40" s="380">
        <v>636.5629185438764</v>
      </c>
      <c r="E40" s="380">
        <v>643.8007823460098</v>
      </c>
      <c r="F40" s="381">
        <v>690.4924159508681</v>
      </c>
      <c r="G40" s="380">
        <v>733.3403142417894</v>
      </c>
      <c r="H40" s="380">
        <v>779.2729613389129</v>
      </c>
      <c r="I40" s="380">
        <v>821.7661160077348</v>
      </c>
      <c r="J40" s="380">
        <v>879.0669034253638</v>
      </c>
      <c r="K40" s="381">
        <v>954.3729063236992</v>
      </c>
      <c r="L40" s="380">
        <v>982.5155578928916</v>
      </c>
      <c r="M40" s="380">
        <v>971.9956243162994</v>
      </c>
      <c r="N40" s="380">
        <v>1011.1001768596064</v>
      </c>
      <c r="O40" s="380">
        <v>1042.2079914888393</v>
      </c>
      <c r="P40" s="381">
        <v>1108.566756646272</v>
      </c>
      <c r="Q40" s="380">
        <v>1182.4187297953938</v>
      </c>
      <c r="R40" s="380">
        <v>1260.5934450572763</v>
      </c>
      <c r="S40" s="382">
        <v>1337.2101804999622</v>
      </c>
      <c r="T40" s="382">
        <v>1322.7607082411143</v>
      </c>
      <c r="U40" s="383">
        <v>1323.7004854619636</v>
      </c>
      <c r="V40" s="382">
        <v>1373.4255474546085</v>
      </c>
      <c r="W40" s="382">
        <v>1386.5799255323545</v>
      </c>
      <c r="X40" s="382">
        <v>1442.3003481263354</v>
      </c>
      <c r="Y40" s="382" t="s">
        <v>10</v>
      </c>
    </row>
    <row r="41" spans="2:25" s="333" customFormat="1" ht="11.25" customHeight="1">
      <c r="B41" s="413" t="s">
        <v>38</v>
      </c>
      <c r="C41" s="429">
        <v>417.45404419015284</v>
      </c>
      <c r="D41" s="429">
        <v>400.30343929109017</v>
      </c>
      <c r="E41" s="429">
        <v>398.68953444528586</v>
      </c>
      <c r="F41" s="430">
        <v>401.7623763274039</v>
      </c>
      <c r="G41" s="429">
        <v>425.0518261097911</v>
      </c>
      <c r="H41" s="429">
        <v>449.53426548643654</v>
      </c>
      <c r="I41" s="429">
        <v>469.83713813507796</v>
      </c>
      <c r="J41" s="429">
        <v>499.39375949546366</v>
      </c>
      <c r="K41" s="430">
        <v>541.2973773424346</v>
      </c>
      <c r="L41" s="429">
        <v>568.7916423823017</v>
      </c>
      <c r="M41" s="429">
        <v>579.4345716823427</v>
      </c>
      <c r="N41" s="429">
        <v>597.6975400456084</v>
      </c>
      <c r="O41" s="429">
        <v>621.8502759058915</v>
      </c>
      <c r="P41" s="430">
        <v>662.8989236143179</v>
      </c>
      <c r="Q41" s="429">
        <v>716.188957462696</v>
      </c>
      <c r="R41" s="429">
        <v>755.6724254674767</v>
      </c>
      <c r="S41" s="431">
        <v>798.3182825086955</v>
      </c>
      <c r="T41" s="431">
        <v>791.7432130087572</v>
      </c>
      <c r="U41" s="432">
        <v>807.0927006550686</v>
      </c>
      <c r="V41" s="431">
        <v>848.0086741424562</v>
      </c>
      <c r="W41" s="431">
        <v>871.1596460170116</v>
      </c>
      <c r="X41" s="431">
        <v>908.7519149297925</v>
      </c>
      <c r="Y41" s="431">
        <v>932.5155748245647</v>
      </c>
    </row>
    <row r="42" spans="2:25" s="333" customFormat="1" ht="11.25" customHeight="1">
      <c r="B42" s="434" t="s">
        <v>143</v>
      </c>
      <c r="C42" s="443" t="s">
        <v>10</v>
      </c>
      <c r="D42" s="443" t="s">
        <v>10</v>
      </c>
      <c r="E42" s="443" t="s">
        <v>10</v>
      </c>
      <c r="F42" s="444">
        <v>289.49128783524884</v>
      </c>
      <c r="G42" s="443">
        <v>300.37484195846775</v>
      </c>
      <c r="H42" s="443">
        <v>314.4878534835222</v>
      </c>
      <c r="I42" s="443">
        <v>330.264173002585</v>
      </c>
      <c r="J42" s="443">
        <v>353.97625596239834</v>
      </c>
      <c r="K42" s="444">
        <v>381.8713217133489</v>
      </c>
      <c r="L42" s="443">
        <v>406.1905200529929</v>
      </c>
      <c r="M42" s="443">
        <v>421.74856923220614</v>
      </c>
      <c r="N42" s="443">
        <v>429.9990874432081</v>
      </c>
      <c r="O42" s="443">
        <v>443.7387514685987</v>
      </c>
      <c r="P42" s="444">
        <v>465.2279237441267</v>
      </c>
      <c r="Q42" s="443">
        <v>510.8148154746317</v>
      </c>
      <c r="R42" s="443">
        <v>542.7047939391965</v>
      </c>
      <c r="S42" s="445">
        <v>587.6542714920688</v>
      </c>
      <c r="T42" s="445">
        <v>597.946351654491</v>
      </c>
      <c r="U42" s="446">
        <v>613.4020758477315</v>
      </c>
      <c r="V42" s="445">
        <v>651.1008562388924</v>
      </c>
      <c r="W42" s="445">
        <v>673.5309731307485</v>
      </c>
      <c r="X42" s="445">
        <v>698.248739759184</v>
      </c>
      <c r="Y42" s="445">
        <v>719.8137543934881</v>
      </c>
    </row>
    <row r="43" spans="2:15" s="333" customFormat="1" ht="6" customHeight="1">
      <c r="B43" s="15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</row>
    <row r="44" spans="2:15" s="333" customFormat="1" ht="11.25">
      <c r="B44" s="396" t="s">
        <v>158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</row>
    <row r="45" spans="2:15" s="333" customFormat="1" ht="11.25">
      <c r="B45" s="396" t="s">
        <v>196</v>
      </c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</row>
    <row r="46" spans="2:18" s="360" customFormat="1" ht="11.25" customHeight="1">
      <c r="B46" s="337" t="s">
        <v>175</v>
      </c>
      <c r="C46" s="306"/>
      <c r="D46" s="306"/>
      <c r="E46" s="306"/>
      <c r="F46" s="338"/>
      <c r="G46" s="338"/>
      <c r="H46" s="338"/>
      <c r="I46" s="338"/>
      <c r="J46" s="338"/>
      <c r="K46" s="338"/>
      <c r="L46" s="338"/>
      <c r="Q46" s="334"/>
      <c r="R46" s="387"/>
    </row>
    <row r="47" spans="2:13" s="321" customFormat="1" ht="13.5" customHeight="1">
      <c r="B47" s="174" t="s">
        <v>90</v>
      </c>
      <c r="C47" s="340"/>
      <c r="D47" s="340"/>
      <c r="E47" s="340"/>
      <c r="F47" s="334"/>
      <c r="G47" s="334"/>
      <c r="H47" s="334"/>
      <c r="I47" s="334"/>
      <c r="J47" s="334"/>
      <c r="K47" s="334"/>
      <c r="L47" s="334"/>
      <c r="M47" s="360"/>
    </row>
    <row r="48" spans="2:24" s="321" customFormat="1" ht="12.75" customHeight="1">
      <c r="B48" s="340"/>
      <c r="C48" s="340"/>
      <c r="D48" s="340"/>
      <c r="E48" s="340"/>
      <c r="M48" s="360"/>
      <c r="T48" s="367"/>
      <c r="U48" s="367"/>
      <c r="V48" s="367"/>
      <c r="W48" s="367"/>
      <c r="X48" s="367"/>
    </row>
    <row r="49" spans="5:24" s="321" customFormat="1" ht="12.75" customHeight="1">
      <c r="E49" s="334"/>
      <c r="F49" s="334"/>
      <c r="G49" s="334"/>
      <c r="H49" s="334"/>
      <c r="I49" s="334"/>
      <c r="J49" s="334"/>
      <c r="K49" s="334"/>
      <c r="L49" s="334" t="s">
        <v>84</v>
      </c>
      <c r="M49" s="360"/>
      <c r="T49" s="367"/>
      <c r="U49" s="367"/>
      <c r="V49" s="390"/>
      <c r="W49" s="367"/>
      <c r="X49" s="367"/>
    </row>
    <row r="50" spans="3:24" s="321" customFormat="1" ht="12.75" customHeight="1"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60"/>
      <c r="T50" s="367"/>
      <c r="U50" s="367"/>
      <c r="V50" s="367"/>
      <c r="W50" s="367"/>
      <c r="X50" s="367"/>
    </row>
    <row r="51" spans="3:24" s="321" customFormat="1" ht="12.75" customHeight="1">
      <c r="C51" s="338"/>
      <c r="D51" s="338"/>
      <c r="E51" s="338"/>
      <c r="F51" s="338"/>
      <c r="G51" s="338"/>
      <c r="H51" s="338"/>
      <c r="I51" s="338"/>
      <c r="J51" s="338"/>
      <c r="K51" s="338"/>
      <c r="L51" s="334"/>
      <c r="M51" s="360"/>
      <c r="T51" s="367"/>
      <c r="U51" s="367"/>
      <c r="V51" s="368"/>
      <c r="W51" s="367"/>
      <c r="X51" s="367"/>
    </row>
    <row r="52" spans="2:24" s="321" customFormat="1" ht="12.75" customHeight="1">
      <c r="B52" s="360"/>
      <c r="C52" s="338"/>
      <c r="D52" s="338"/>
      <c r="E52" s="338"/>
      <c r="F52" s="338"/>
      <c r="G52" s="338"/>
      <c r="H52" s="338"/>
      <c r="I52" s="338"/>
      <c r="J52" s="338"/>
      <c r="K52" s="338"/>
      <c r="L52" s="334"/>
      <c r="M52" s="360"/>
      <c r="T52" s="367"/>
      <c r="U52" s="367"/>
      <c r="V52" s="367"/>
      <c r="W52" s="367"/>
      <c r="X52" s="367"/>
    </row>
    <row r="53" spans="2:13" s="321" customFormat="1" ht="12.75" customHeight="1">
      <c r="B53" s="360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60"/>
    </row>
    <row r="54" spans="3:13" s="321" customFormat="1" ht="12.75" customHeight="1"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60"/>
    </row>
    <row r="55" spans="3:13" s="321" customFormat="1" ht="12.75" customHeight="1"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60"/>
    </row>
    <row r="56" spans="3:13" s="321" customFormat="1" ht="12.75" customHeight="1"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60"/>
    </row>
    <row r="57" spans="3:13" s="321" customFormat="1" ht="12.75" customHeight="1"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60"/>
    </row>
    <row r="58" spans="3:13" s="321" customFormat="1" ht="12.75" customHeight="1"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60"/>
    </row>
    <row r="59" spans="3:13" s="321" customFormat="1" ht="12.75" customHeight="1"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60"/>
    </row>
    <row r="60" spans="3:13" s="321" customFormat="1" ht="12.75" customHeight="1"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60"/>
    </row>
    <row r="61" spans="3:13" s="321" customFormat="1" ht="12.75" customHeight="1"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60"/>
    </row>
    <row r="62" spans="3:13" s="321" customFormat="1" ht="12.75" customHeight="1"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60"/>
    </row>
    <row r="63" spans="3:13" s="321" customFormat="1" ht="12.75" customHeight="1"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60"/>
    </row>
    <row r="64" spans="3:13" s="321" customFormat="1" ht="12.75" customHeight="1"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60"/>
    </row>
    <row r="65" spans="3:13" s="321" customFormat="1" ht="12.75" customHeight="1"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60"/>
    </row>
    <row r="66" spans="3:13" s="321" customFormat="1" ht="12.75" customHeight="1"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60"/>
    </row>
    <row r="67" spans="3:13" s="321" customFormat="1" ht="12.75" customHeight="1"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60"/>
    </row>
    <row r="68" spans="3:13" s="321" customFormat="1" ht="12.75" customHeight="1"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60"/>
    </row>
    <row r="69" spans="3:13" s="321" customFormat="1" ht="12.75" customHeight="1"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60"/>
    </row>
    <row r="70" spans="3:13" s="321" customFormat="1" ht="12.75" customHeight="1"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60"/>
    </row>
    <row r="71" spans="3:13" s="321" customFormat="1" ht="12.75" customHeight="1"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60"/>
    </row>
    <row r="72" spans="3:13" s="321" customFormat="1" ht="12.75" customHeight="1"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60"/>
    </row>
    <row r="73" spans="3:13" s="321" customFormat="1" ht="12.75" customHeight="1"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60"/>
    </row>
    <row r="74" spans="3:13" s="321" customFormat="1" ht="12.75" customHeight="1"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60"/>
    </row>
    <row r="75" spans="3:13" s="321" customFormat="1" ht="12.75" customHeight="1"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60"/>
    </row>
    <row r="76" spans="3:13" s="321" customFormat="1" ht="12.75" customHeight="1"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60"/>
    </row>
    <row r="77" spans="3:13" s="321" customFormat="1" ht="12.75" customHeight="1"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60"/>
    </row>
    <row r="78" spans="3:13" s="321" customFormat="1" ht="12.75" customHeight="1"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60"/>
    </row>
    <row r="79" spans="3:13" s="321" customFormat="1" ht="12.75" customHeight="1"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60"/>
    </row>
    <row r="80" spans="3:13" s="321" customFormat="1" ht="12.75" customHeight="1"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60"/>
    </row>
    <row r="81" spans="3:13" s="321" customFormat="1" ht="12.75" customHeight="1"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60"/>
    </row>
    <row r="82" spans="3:13" s="321" customFormat="1" ht="12.75" customHeight="1"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60"/>
    </row>
    <row r="83" spans="3:13" s="321" customFormat="1" ht="12.75" customHeight="1"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60"/>
    </row>
    <row r="84" spans="3:13" s="321" customFormat="1" ht="12.75" customHeight="1"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60"/>
    </row>
    <row r="85" spans="3:13" s="321" customFormat="1" ht="12.75" customHeight="1"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60"/>
    </row>
    <row r="86" spans="3:13" s="321" customFormat="1" ht="12.75" customHeight="1"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60"/>
    </row>
    <row r="87" spans="3:13" s="321" customFormat="1" ht="12.75" customHeight="1"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60"/>
    </row>
    <row r="88" spans="3:13" s="321" customFormat="1" ht="12.75" customHeight="1"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60"/>
    </row>
    <row r="89" spans="3:13" s="321" customFormat="1" ht="12.75" customHeight="1"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60"/>
    </row>
    <row r="90" spans="3:13" s="321" customFormat="1" ht="12.75" customHeight="1"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60"/>
    </row>
    <row r="91" spans="3:13" s="321" customFormat="1" ht="12.75" customHeight="1"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60"/>
    </row>
    <row r="92" spans="3:13" s="321" customFormat="1" ht="12.75" customHeight="1"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60"/>
    </row>
    <row r="93" spans="3:13" s="321" customFormat="1" ht="12.75" customHeight="1"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60"/>
    </row>
    <row r="94" spans="3:13" s="321" customFormat="1" ht="12.75" customHeight="1"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60"/>
    </row>
    <row r="95" spans="3:13" s="321" customFormat="1" ht="12.75" customHeight="1"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60"/>
    </row>
    <row r="96" spans="3:13" s="321" customFormat="1" ht="12.75" customHeight="1"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60"/>
    </row>
    <row r="97" spans="3:13" s="321" customFormat="1" ht="12.75" customHeight="1"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60"/>
    </row>
    <row r="98" spans="3:13" s="321" customFormat="1" ht="12.75" customHeight="1"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60"/>
    </row>
  </sheetData>
  <sheetProtection/>
  <mergeCells count="1">
    <mergeCell ref="U1:V1"/>
  </mergeCells>
  <hyperlinks>
    <hyperlink ref="U1:V1" location="Index!A1" display="Zurück zum Index"/>
  </hyperlinks>
  <printOptions/>
  <pageMargins left="0.5905511811023623" right="0.03937007874015748" top="0.3937007874015748" bottom="0.2755905511811024" header="0.31496062992125984" footer="0.1968503937007874"/>
  <pageSetup fitToHeight="1" fitToWidth="1" horizontalDpi="600" verticalDpi="600" orientation="landscape" paperSize="9" scale="70" r:id="rId1"/>
  <ignoredErrors>
    <ignoredError sqref="E6:O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1:J28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0.85546875" style="0" customWidth="1"/>
    <col min="2" max="2" width="19.8515625" style="0" customWidth="1"/>
    <col min="3" max="6" width="13.7109375" style="0" customWidth="1"/>
    <col min="7" max="7" width="3.7109375" style="36" customWidth="1"/>
    <col min="8" max="8" width="4.7109375" style="36" customWidth="1"/>
    <col min="9" max="9" width="0.85546875" style="0" customWidth="1"/>
    <col min="10" max="10" width="4.7109375" style="36" customWidth="1"/>
  </cols>
  <sheetData>
    <row r="1" spans="2:7" ht="12.75">
      <c r="B1" s="93" t="s">
        <v>149</v>
      </c>
      <c r="E1" s="131"/>
      <c r="F1" s="462" t="s">
        <v>129</v>
      </c>
      <c r="G1" s="455"/>
    </row>
    <row r="2" spans="7:10" s="5" customFormat="1" ht="9.75">
      <c r="G2" s="3"/>
      <c r="H2" s="3"/>
      <c r="J2" s="3"/>
    </row>
    <row r="3" spans="2:10" s="44" customFormat="1" ht="12.75" customHeight="1">
      <c r="B3" s="175" t="s">
        <v>150</v>
      </c>
      <c r="C3" s="188"/>
      <c r="D3" s="188"/>
      <c r="E3" s="188"/>
      <c r="F3" s="188"/>
      <c r="G3" s="189"/>
      <c r="H3" s="59"/>
      <c r="J3" s="59"/>
    </row>
    <row r="4" spans="2:7" s="59" customFormat="1" ht="12.75" customHeight="1">
      <c r="B4" s="178" t="s">
        <v>15</v>
      </c>
      <c r="C4" s="189"/>
      <c r="D4" s="189"/>
      <c r="E4" s="189"/>
      <c r="F4" s="189"/>
      <c r="G4" s="189"/>
    </row>
    <row r="5" spans="2:10" s="44" customFormat="1" ht="5.25" customHeight="1">
      <c r="B5" s="59"/>
      <c r="C5" s="59"/>
      <c r="D5" s="59"/>
      <c r="E5" s="59"/>
      <c r="F5" s="59"/>
      <c r="G5" s="59"/>
      <c r="H5" s="59"/>
      <c r="J5" s="59"/>
    </row>
    <row r="6" spans="2:10" s="90" customFormat="1" ht="45.75" customHeight="1">
      <c r="B6" s="186" t="s">
        <v>27</v>
      </c>
      <c r="C6" s="187" t="s">
        <v>35</v>
      </c>
      <c r="D6" s="187" t="s">
        <v>77</v>
      </c>
      <c r="E6" s="187" t="s">
        <v>82</v>
      </c>
      <c r="F6" s="187" t="s">
        <v>83</v>
      </c>
      <c r="G6" s="89"/>
      <c r="H6" s="89"/>
      <c r="J6" s="89"/>
    </row>
    <row r="7" spans="2:10" s="44" customFormat="1" ht="12.75" customHeight="1">
      <c r="B7" s="138" t="s">
        <v>29</v>
      </c>
      <c r="C7" s="433">
        <v>67.99373402058578</v>
      </c>
      <c r="D7" s="392">
        <v>14.335093936727242</v>
      </c>
      <c r="E7" s="392">
        <v>17.67117206142031</v>
      </c>
      <c r="F7" s="392" t="s">
        <v>10</v>
      </c>
      <c r="G7" s="59"/>
      <c r="H7" s="59"/>
      <c r="J7" s="59"/>
    </row>
    <row r="8" spans="2:10" s="44" customFormat="1" ht="12.75" customHeight="1">
      <c r="B8" s="138" t="s">
        <v>39</v>
      </c>
      <c r="C8" s="391">
        <v>77.94920719993772</v>
      </c>
      <c r="D8" s="392">
        <v>11.253693931817848</v>
      </c>
      <c r="E8" s="392">
        <v>9.516532792436353</v>
      </c>
      <c r="F8" s="392">
        <v>1.2805660758080755</v>
      </c>
      <c r="G8" s="59"/>
      <c r="H8" s="59"/>
      <c r="J8" s="59"/>
    </row>
    <row r="9" spans="2:10" s="44" customFormat="1" ht="12.75" customHeight="1">
      <c r="B9" s="138" t="s">
        <v>31</v>
      </c>
      <c r="C9" s="391">
        <v>69.31122413880085</v>
      </c>
      <c r="D9" s="392">
        <v>11.997853594999059</v>
      </c>
      <c r="E9" s="392">
        <v>14.512082700801232</v>
      </c>
      <c r="F9" s="392">
        <v>4.178839565398851</v>
      </c>
      <c r="G9" s="59"/>
      <c r="H9" s="59"/>
      <c r="J9" s="59"/>
    </row>
    <row r="10" spans="2:10" s="44" customFormat="1" ht="12.75" customHeight="1">
      <c r="B10" s="138" t="s">
        <v>28</v>
      </c>
      <c r="C10" s="391">
        <v>64.57872504970385</v>
      </c>
      <c r="D10" s="392">
        <v>13.155263725687186</v>
      </c>
      <c r="E10" s="392">
        <v>20.828444922451855</v>
      </c>
      <c r="F10" s="392">
        <v>1.4377640706534833</v>
      </c>
      <c r="G10" s="59"/>
      <c r="H10" s="59"/>
      <c r="J10" s="59"/>
    </row>
    <row r="11" spans="2:10" s="44" customFormat="1" ht="12.75" customHeight="1">
      <c r="B11" s="139" t="s">
        <v>91</v>
      </c>
      <c r="C11" s="391">
        <v>84.11055755443554</v>
      </c>
      <c r="D11" s="392">
        <v>1.9869969294945162</v>
      </c>
      <c r="E11" s="392">
        <v>12.802483504199264</v>
      </c>
      <c r="F11" s="392">
        <v>1.0997200492635868</v>
      </c>
      <c r="G11" s="59"/>
      <c r="H11" s="59"/>
      <c r="J11" s="59"/>
    </row>
    <row r="12" spans="2:10" s="44" customFormat="1" ht="12.75" customHeight="1">
      <c r="B12" s="138" t="s">
        <v>36</v>
      </c>
      <c r="C12" s="391">
        <v>54.17485672478966</v>
      </c>
      <c r="D12" s="392">
        <v>14.829411047433242</v>
      </c>
      <c r="E12" s="392">
        <v>28.0346299231801</v>
      </c>
      <c r="F12" s="392">
        <v>2.9611023045970004</v>
      </c>
      <c r="G12" s="59"/>
      <c r="H12" s="59"/>
      <c r="J12" s="59"/>
    </row>
    <row r="13" spans="2:10" s="44" customFormat="1" ht="12.75" customHeight="1">
      <c r="B13" s="138" t="s">
        <v>40</v>
      </c>
      <c r="C13" s="391">
        <v>76.62293894227452</v>
      </c>
      <c r="D13" s="392">
        <v>8.620159722057833</v>
      </c>
      <c r="E13" s="392">
        <v>13.356185427074681</v>
      </c>
      <c r="F13" s="392">
        <v>1.4007159085929681</v>
      </c>
      <c r="G13" s="59"/>
      <c r="H13" s="59"/>
      <c r="J13" s="59"/>
    </row>
    <row r="14" spans="2:10" s="44" customFormat="1" ht="12.75" customHeight="1">
      <c r="B14" s="138" t="s">
        <v>37</v>
      </c>
      <c r="C14" s="391">
        <v>63.34407168777309</v>
      </c>
      <c r="D14" s="392">
        <v>8.046360068133007</v>
      </c>
      <c r="E14" s="392">
        <v>26.70332518699548</v>
      </c>
      <c r="F14" s="392">
        <v>1.9062430570984223</v>
      </c>
      <c r="G14" s="59"/>
      <c r="H14" s="59"/>
      <c r="J14" s="59"/>
    </row>
    <row r="15" spans="2:10" s="44" customFormat="1" ht="12.75" customHeight="1">
      <c r="B15" s="132" t="s">
        <v>64</v>
      </c>
      <c r="C15" s="391">
        <v>67.78787703352053</v>
      </c>
      <c r="D15" s="392">
        <v>4.802706122685281</v>
      </c>
      <c r="E15" s="392">
        <v>27.116639511706957</v>
      </c>
      <c r="F15" s="392">
        <v>0.2927773320872377</v>
      </c>
      <c r="G15" s="59"/>
      <c r="H15" s="59"/>
      <c r="J15" s="59"/>
    </row>
    <row r="16" spans="2:10" s="44" customFormat="1" ht="12.75" customHeight="1">
      <c r="B16" s="140" t="s">
        <v>194</v>
      </c>
      <c r="C16" s="391">
        <v>71.50726089133701</v>
      </c>
      <c r="D16" s="392">
        <v>0.7010515773660491</v>
      </c>
      <c r="E16" s="392">
        <v>26.089133700550825</v>
      </c>
      <c r="F16" s="392">
        <v>1.7025538307461192</v>
      </c>
      <c r="G16" s="59"/>
      <c r="H16" s="59"/>
      <c r="J16" s="59"/>
    </row>
    <row r="17" spans="2:10" s="44" customFormat="1" ht="12.75" customHeight="1">
      <c r="B17" s="138" t="s">
        <v>38</v>
      </c>
      <c r="C17" s="391">
        <v>67.62085591905166</v>
      </c>
      <c r="D17" s="392">
        <v>11.501487497405932</v>
      </c>
      <c r="E17" s="392">
        <v>18.4407574197032</v>
      </c>
      <c r="F17" s="392">
        <v>2.4168370437391604</v>
      </c>
      <c r="G17" s="59"/>
      <c r="H17" s="59"/>
      <c r="J17" s="59"/>
    </row>
    <row r="18" spans="2:10" s="44" customFormat="1" ht="12.75" customHeight="1">
      <c r="B18" s="264" t="s">
        <v>143</v>
      </c>
      <c r="C18" s="393">
        <v>62.807370807200634</v>
      </c>
      <c r="D18" s="394">
        <v>12.69763364052061</v>
      </c>
      <c r="E18" s="394">
        <v>23.45243822681089</v>
      </c>
      <c r="F18" s="394">
        <v>1.0426105139657709</v>
      </c>
      <c r="G18" s="59"/>
      <c r="H18" s="59"/>
      <c r="J18" s="59"/>
    </row>
    <row r="19" spans="3:10" s="59" customFormat="1" ht="6" customHeight="1">
      <c r="C19" s="72"/>
      <c r="D19" s="72"/>
      <c r="E19" s="73"/>
      <c r="F19" s="74"/>
      <c r="G19" s="75"/>
      <c r="H19" s="76"/>
      <c r="J19" s="76"/>
    </row>
    <row r="20" spans="2:10" s="44" customFormat="1" ht="5.25" customHeight="1">
      <c r="B20" s="188"/>
      <c r="C20" s="190"/>
      <c r="D20" s="190"/>
      <c r="E20" s="191"/>
      <c r="F20" s="192"/>
      <c r="G20" s="46"/>
      <c r="H20" s="47"/>
      <c r="J20" s="47"/>
    </row>
    <row r="21" spans="2:10" s="44" customFormat="1" ht="11.25">
      <c r="B21" s="188" t="s">
        <v>197</v>
      </c>
      <c r="C21" s="190"/>
      <c r="D21" s="190"/>
      <c r="E21" s="191"/>
      <c r="F21" s="192"/>
      <c r="G21" s="46"/>
      <c r="H21" s="47"/>
      <c r="J21" s="47"/>
    </row>
    <row r="22" spans="2:10" s="5" customFormat="1" ht="12.75" customHeight="1">
      <c r="B22" s="173" t="s">
        <v>179</v>
      </c>
      <c r="C22" s="173"/>
      <c r="D22" s="173"/>
      <c r="E22" s="173"/>
      <c r="F22" s="173"/>
      <c r="G22" s="3"/>
      <c r="H22" s="3"/>
      <c r="J22" s="3"/>
    </row>
    <row r="23" spans="2:6" s="14" customFormat="1" ht="12.75" customHeight="1">
      <c r="B23" s="174" t="s">
        <v>90</v>
      </c>
      <c r="C23" s="177"/>
      <c r="D23" s="177"/>
      <c r="E23" s="177"/>
      <c r="F23" s="177"/>
    </row>
    <row r="24" spans="7:10" s="5" customFormat="1" ht="12.75" customHeight="1">
      <c r="G24" s="3"/>
      <c r="H24" s="3"/>
      <c r="J24" s="3"/>
    </row>
    <row r="25" spans="7:10" s="5" customFormat="1" ht="12.75" customHeight="1">
      <c r="G25" s="3"/>
      <c r="H25" s="3"/>
      <c r="J25" s="3"/>
    </row>
    <row r="26" spans="2:10" s="5" customFormat="1" ht="12.75" customHeight="1">
      <c r="B26" s="265"/>
      <c r="G26" s="3"/>
      <c r="H26" s="3"/>
      <c r="J26" s="3"/>
    </row>
    <row r="27" spans="7:10" s="5" customFormat="1" ht="12.75" customHeight="1">
      <c r="G27" s="3"/>
      <c r="H27" s="3"/>
      <c r="J27" s="3"/>
    </row>
    <row r="28" spans="7:10" s="5" customFormat="1" ht="12.75" customHeight="1">
      <c r="G28" s="3"/>
      <c r="H28" s="3"/>
      <c r="J28" s="3"/>
    </row>
    <row r="29" ht="12.75" customHeight="1"/>
    <row r="30" ht="12.75" customHeight="1"/>
    <row r="31" ht="12.75" customHeight="1"/>
    <row r="32" ht="12.75" customHeight="1"/>
    <row r="33" ht="12.75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</sheetData>
  <sheetProtection/>
  <mergeCells count="1">
    <mergeCell ref="F1:G1"/>
  </mergeCells>
  <hyperlinks>
    <hyperlink ref="F1:G1" location="Index!A1" display="Zurück zum Index"/>
  </hyperlinks>
  <printOptions/>
  <pageMargins left="0.6299212598425197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49"/>
  <sheetViews>
    <sheetView showGridLines="0" zoomScalePageLayoutView="0" workbookViewId="0" topLeftCell="A1">
      <selection activeCell="B3" sqref="B3"/>
    </sheetView>
  </sheetViews>
  <sheetFormatPr defaultColWidth="11.421875" defaultRowHeight="12.75" customHeight="1"/>
  <cols>
    <col min="1" max="1" width="0.85546875" style="26" customWidth="1"/>
    <col min="2" max="2" width="18.00390625" style="26" customWidth="1"/>
    <col min="3" max="4" width="6.7109375" style="43" hidden="1" customWidth="1"/>
    <col min="5" max="12" width="6.28125" style="43" customWidth="1"/>
    <col min="13" max="13" width="6.28125" style="18" customWidth="1"/>
    <col min="14" max="18" width="6.28125" style="26" customWidth="1"/>
    <col min="19" max="25" width="7.00390625" style="26" customWidth="1"/>
    <col min="26" max="16384" width="11.421875" style="26" customWidth="1"/>
  </cols>
  <sheetData>
    <row r="1" spans="2:25" s="50" customFormat="1" ht="12.75" customHeight="1">
      <c r="B1" s="99" t="s">
        <v>151</v>
      </c>
      <c r="C1" s="85"/>
      <c r="D1" s="85"/>
      <c r="E1" s="85"/>
      <c r="F1" s="85"/>
      <c r="G1" s="85"/>
      <c r="H1" s="85"/>
      <c r="I1" s="85"/>
      <c r="K1" s="27"/>
      <c r="L1" s="27"/>
      <c r="M1" s="131"/>
      <c r="S1" s="272"/>
      <c r="T1" s="272"/>
      <c r="U1" s="272"/>
      <c r="V1" s="272"/>
      <c r="W1" s="462" t="s">
        <v>129</v>
      </c>
      <c r="X1" s="455"/>
      <c r="Y1" s="455"/>
    </row>
    <row r="2" spans="3:13" s="50" customFormat="1" ht="6.75" customHeight="1">
      <c r="C2" s="85"/>
      <c r="D2" s="85"/>
      <c r="E2" s="85"/>
      <c r="F2" s="85"/>
      <c r="G2" s="85"/>
      <c r="H2" s="85"/>
      <c r="I2" s="85"/>
      <c r="J2" s="85"/>
      <c r="K2" s="85"/>
      <c r="L2" s="85"/>
      <c r="M2" s="18"/>
    </row>
    <row r="3" spans="2:13" s="25" customFormat="1" ht="12.75" customHeight="1">
      <c r="B3" s="175" t="s">
        <v>169</v>
      </c>
      <c r="C3" s="182"/>
      <c r="D3" s="182"/>
      <c r="E3" s="182"/>
      <c r="F3" s="182"/>
      <c r="G3" s="182"/>
      <c r="H3" s="182"/>
      <c r="I3" s="182"/>
      <c r="J3" s="182"/>
      <c r="K3" s="81"/>
      <c r="L3" s="81"/>
      <c r="M3" s="100"/>
    </row>
    <row r="4" spans="2:13" s="25" customFormat="1" ht="11.25" customHeight="1">
      <c r="B4" s="173" t="s">
        <v>15</v>
      </c>
      <c r="C4" s="182"/>
      <c r="D4" s="182"/>
      <c r="E4" s="182"/>
      <c r="F4" s="182"/>
      <c r="G4" s="182"/>
      <c r="H4" s="182"/>
      <c r="I4" s="182"/>
      <c r="J4" s="182"/>
      <c r="K4" s="81"/>
      <c r="L4" s="81"/>
      <c r="M4" s="101"/>
    </row>
    <row r="5" spans="2:13" s="25" customFormat="1" ht="9.75">
      <c r="B5" s="17"/>
      <c r="C5" s="81"/>
      <c r="D5" s="81"/>
      <c r="E5" s="81"/>
      <c r="F5" s="81"/>
      <c r="G5" s="81"/>
      <c r="H5" s="81"/>
      <c r="I5" s="81"/>
      <c r="J5" s="81"/>
      <c r="K5" s="81"/>
      <c r="L5" s="81"/>
      <c r="M5" s="101"/>
    </row>
    <row r="6" spans="2:13" s="25" customFormat="1" ht="9.75">
      <c r="B6" s="17"/>
      <c r="C6" s="81"/>
      <c r="D6" s="81"/>
      <c r="E6" s="81"/>
      <c r="F6" s="81"/>
      <c r="G6" s="81"/>
      <c r="H6" s="81"/>
      <c r="I6" s="81"/>
      <c r="J6" s="81"/>
      <c r="K6" s="81"/>
      <c r="L6" s="81"/>
      <c r="M6" s="101"/>
    </row>
    <row r="7" spans="2:25" s="159" customFormat="1" ht="16.5" customHeight="1">
      <c r="B7" s="163" t="s">
        <v>27</v>
      </c>
      <c r="C7" s="160" t="s">
        <v>2</v>
      </c>
      <c r="D7" s="160" t="s">
        <v>3</v>
      </c>
      <c r="E7" s="261" t="s">
        <v>4</v>
      </c>
      <c r="F7" s="261" t="s">
        <v>5</v>
      </c>
      <c r="G7" s="261" t="s">
        <v>0</v>
      </c>
      <c r="H7" s="261" t="s">
        <v>6</v>
      </c>
      <c r="I7" s="261" t="s">
        <v>7</v>
      </c>
      <c r="J7" s="261" t="s">
        <v>8</v>
      </c>
      <c r="K7" s="261" t="s">
        <v>9</v>
      </c>
      <c r="L7" s="261" t="s">
        <v>86</v>
      </c>
      <c r="M7" s="261" t="s">
        <v>87</v>
      </c>
      <c r="N7" s="261" t="s">
        <v>88</v>
      </c>
      <c r="O7" s="261" t="s">
        <v>100</v>
      </c>
      <c r="P7" s="261">
        <v>2005</v>
      </c>
      <c r="Q7" s="261">
        <v>2006</v>
      </c>
      <c r="R7" s="261">
        <v>2007</v>
      </c>
      <c r="S7" s="160">
        <v>2008</v>
      </c>
      <c r="T7" s="160">
        <v>2009</v>
      </c>
      <c r="U7" s="160">
        <v>2010</v>
      </c>
      <c r="V7" s="160">
        <v>2011</v>
      </c>
      <c r="W7" s="160">
        <v>2012</v>
      </c>
      <c r="X7" s="160">
        <v>2013</v>
      </c>
      <c r="Y7" s="160">
        <v>2014</v>
      </c>
    </row>
    <row r="8" spans="2:25" s="159" customFormat="1" ht="16.5" customHeight="1">
      <c r="B8" s="399"/>
      <c r="C8" s="400"/>
      <c r="D8" s="400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0"/>
      <c r="T8" s="400"/>
      <c r="U8" s="400"/>
      <c r="V8" s="400"/>
      <c r="W8" s="400"/>
      <c r="X8" s="400"/>
      <c r="Y8" s="400"/>
    </row>
    <row r="9" spans="2:15" ht="10.5" customHeight="1">
      <c r="B9" s="162" t="s">
        <v>67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2:25" s="28" customFormat="1" ht="12.75" customHeight="1">
      <c r="B10" s="132" t="s">
        <v>28</v>
      </c>
      <c r="C10" s="219">
        <v>60.418942710815436</v>
      </c>
      <c r="D10" s="219">
        <v>61.48119807004991</v>
      </c>
      <c r="E10" s="219">
        <v>61.83990932030105</v>
      </c>
      <c r="F10" s="219">
        <v>60.9810872389167</v>
      </c>
      <c r="G10" s="219">
        <v>61.54457028939462</v>
      </c>
      <c r="H10" s="219">
        <v>62.53446552349189</v>
      </c>
      <c r="I10" s="219">
        <v>62.26094839526878</v>
      </c>
      <c r="J10" s="219">
        <v>63.176893815799694</v>
      </c>
      <c r="K10" s="219">
        <v>62.50781815362348</v>
      </c>
      <c r="L10" s="219">
        <v>63.191887949690106</v>
      </c>
      <c r="M10" s="219">
        <v>63.25052575495105</v>
      </c>
      <c r="N10" s="219">
        <v>62.61715010089787</v>
      </c>
      <c r="O10" s="219">
        <v>63.10378708731834</v>
      </c>
      <c r="P10" s="219">
        <v>62.11590509695942</v>
      </c>
      <c r="Q10" s="219">
        <v>63.08120019002528</v>
      </c>
      <c r="R10" s="219">
        <v>62.97906432816832</v>
      </c>
      <c r="S10" s="242">
        <v>62.73074393697602</v>
      </c>
      <c r="T10" s="242">
        <v>61.69250409282924</v>
      </c>
      <c r="U10" s="242">
        <v>63.159207788970306</v>
      </c>
      <c r="V10" s="242">
        <v>63.95396084467482</v>
      </c>
      <c r="W10" s="242">
        <v>64.57872504970385</v>
      </c>
      <c r="X10" s="242">
        <v>64.67518885456272</v>
      </c>
      <c r="Y10" s="242">
        <v>64.77535867364543</v>
      </c>
    </row>
    <row r="11" spans="2:25" s="28" customFormat="1" ht="12.75" customHeight="1">
      <c r="B11" s="132" t="s">
        <v>29</v>
      </c>
      <c r="C11" s="220">
        <v>72.07531870805009</v>
      </c>
      <c r="D11" s="220">
        <v>69.34521607710926</v>
      </c>
      <c r="E11" s="220">
        <v>66.60373511782795</v>
      </c>
      <c r="F11" s="220">
        <v>66.27896055877133</v>
      </c>
      <c r="G11" s="220">
        <v>66.09673137694749</v>
      </c>
      <c r="H11" s="220">
        <v>67.45343440918921</v>
      </c>
      <c r="I11" s="220">
        <v>67.9392853257603</v>
      </c>
      <c r="J11" s="220">
        <v>69.76973652800062</v>
      </c>
      <c r="K11" s="220">
        <v>70.32932298148916</v>
      </c>
      <c r="L11" s="220">
        <v>69.866351294181</v>
      </c>
      <c r="M11" s="220">
        <v>69.24175926088854</v>
      </c>
      <c r="N11" s="220">
        <v>69.72872374561089</v>
      </c>
      <c r="O11" s="220">
        <v>69.79291173415272</v>
      </c>
      <c r="P11" s="220">
        <v>69.34285087589778</v>
      </c>
      <c r="Q11" s="220">
        <v>70.00447437949884</v>
      </c>
      <c r="R11" s="220">
        <v>69.99449189833925</v>
      </c>
      <c r="S11" s="243">
        <v>69.24986254639529</v>
      </c>
      <c r="T11" s="243">
        <v>67.4959276873447</v>
      </c>
      <c r="U11" s="243">
        <v>67.02782423889067</v>
      </c>
      <c r="V11" s="243">
        <v>67.59008457933237</v>
      </c>
      <c r="W11" s="243">
        <v>67.99373402058578</v>
      </c>
      <c r="X11" s="243">
        <v>67.18491243464065</v>
      </c>
      <c r="Y11" s="243">
        <v>67.4881065629228</v>
      </c>
    </row>
    <row r="12" spans="2:25" s="28" customFormat="1" ht="12.75" customHeight="1">
      <c r="B12" s="132" t="s">
        <v>36</v>
      </c>
      <c r="C12" s="220">
        <v>58.31517042217138</v>
      </c>
      <c r="D12" s="220">
        <v>55.804971878720266</v>
      </c>
      <c r="E12" s="220">
        <v>52.94223461943276</v>
      </c>
      <c r="F12" s="220">
        <v>53.407785902978276</v>
      </c>
      <c r="G12" s="220">
        <v>53.49282210725504</v>
      </c>
      <c r="H12" s="220">
        <v>49.83362838420258</v>
      </c>
      <c r="I12" s="220">
        <v>48.34673191191891</v>
      </c>
      <c r="J12" s="220">
        <v>49.32272368341128</v>
      </c>
      <c r="K12" s="220">
        <v>50.0710255772333</v>
      </c>
      <c r="L12" s="220">
        <v>49.077526119567935</v>
      </c>
      <c r="M12" s="220">
        <v>48.333847049556496</v>
      </c>
      <c r="N12" s="220">
        <v>47.254384183086195</v>
      </c>
      <c r="O12" s="220">
        <v>47.81354487641775</v>
      </c>
      <c r="P12" s="220">
        <v>50.361566274328794</v>
      </c>
      <c r="Q12" s="220">
        <v>48.779951637722576</v>
      </c>
      <c r="R12" s="220">
        <v>51.85942933620018</v>
      </c>
      <c r="S12" s="243">
        <v>53.56398214060065</v>
      </c>
      <c r="T12" s="243">
        <v>53.298453849757934</v>
      </c>
      <c r="U12" s="243">
        <v>53.907026277840906</v>
      </c>
      <c r="V12" s="243">
        <v>54.643978476169316</v>
      </c>
      <c r="W12" s="243">
        <v>54.17485672478966</v>
      </c>
      <c r="X12" s="243">
        <v>54.712602046408776</v>
      </c>
      <c r="Y12" s="243">
        <v>55.685762844060996</v>
      </c>
    </row>
    <row r="13" spans="2:25" s="28" customFormat="1" ht="12.75" customHeight="1">
      <c r="B13" s="161" t="s">
        <v>40</v>
      </c>
      <c r="C13" s="220">
        <v>70.85902121183042</v>
      </c>
      <c r="D13" s="220">
        <v>70.74778361494342</v>
      </c>
      <c r="E13" s="220">
        <v>71.12004516328258</v>
      </c>
      <c r="F13" s="220">
        <v>70.28093491552858</v>
      </c>
      <c r="G13" s="220">
        <v>71.05876217532983</v>
      </c>
      <c r="H13" s="220">
        <v>72.04498706572853</v>
      </c>
      <c r="I13" s="220">
        <v>71.19730021412462</v>
      </c>
      <c r="J13" s="220">
        <v>70.71377254591003</v>
      </c>
      <c r="K13" s="220">
        <v>70.96128354528622</v>
      </c>
      <c r="L13" s="220">
        <v>73.6739505863221</v>
      </c>
      <c r="M13" s="220">
        <v>74.44188870883495</v>
      </c>
      <c r="N13" s="220">
        <v>74.9769613138169</v>
      </c>
      <c r="O13" s="220">
        <v>75.19146703459595</v>
      </c>
      <c r="P13" s="220">
        <v>76.44767784714494</v>
      </c>
      <c r="Q13" s="220">
        <v>77.15534666465896</v>
      </c>
      <c r="R13" s="220">
        <v>77.89055879967367</v>
      </c>
      <c r="S13" s="243">
        <v>78.46179078126421</v>
      </c>
      <c r="T13" s="243">
        <v>75.76210692205606</v>
      </c>
      <c r="U13" s="243">
        <v>76.51418512393768</v>
      </c>
      <c r="V13" s="243">
        <v>76.96289345576541</v>
      </c>
      <c r="W13" s="243">
        <v>76.62293894227452</v>
      </c>
      <c r="X13" s="243">
        <v>76.09054255111295</v>
      </c>
      <c r="Y13" s="243">
        <v>77.75672359499195</v>
      </c>
    </row>
    <row r="14" spans="2:25" s="28" customFormat="1" ht="12.75" customHeight="1">
      <c r="B14" s="132" t="s">
        <v>161</v>
      </c>
      <c r="C14" s="220" t="s">
        <v>10</v>
      </c>
      <c r="D14" s="220" t="s">
        <v>10</v>
      </c>
      <c r="E14" s="220" t="s">
        <v>10</v>
      </c>
      <c r="F14" s="220">
        <v>73.72749164619306</v>
      </c>
      <c r="G14" s="220">
        <v>73.20808416949728</v>
      </c>
      <c r="H14" s="220">
        <v>72.58696120823184</v>
      </c>
      <c r="I14" s="220">
        <v>70.32144598340051</v>
      </c>
      <c r="J14" s="220">
        <v>71.39183066381518</v>
      </c>
      <c r="K14" s="220">
        <v>74.04884470889665</v>
      </c>
      <c r="L14" s="220">
        <v>76.18362559472783</v>
      </c>
      <c r="M14" s="220">
        <v>74.89346803053908</v>
      </c>
      <c r="N14" s="220">
        <v>76.09159228160564</v>
      </c>
      <c r="O14" s="220">
        <v>76.71646337613764</v>
      </c>
      <c r="P14" s="220">
        <v>76.8533435502839</v>
      </c>
      <c r="Q14" s="220">
        <v>77.25813137866872</v>
      </c>
      <c r="R14" s="220">
        <v>76.24230969701426</v>
      </c>
      <c r="S14" s="243">
        <v>75.36676984906687</v>
      </c>
      <c r="T14" s="243">
        <v>74.26040438342386</v>
      </c>
      <c r="U14" s="243">
        <v>74.79959757302265</v>
      </c>
      <c r="V14" s="243">
        <v>76.53431689613022</v>
      </c>
      <c r="W14" s="243">
        <v>77.94920719993772</v>
      </c>
      <c r="X14" s="243">
        <v>78.51462207425098</v>
      </c>
      <c r="Y14" s="243">
        <v>78.22255908819572</v>
      </c>
    </row>
    <row r="15" spans="2:25" s="28" customFormat="1" ht="12.75" customHeight="1">
      <c r="B15" s="132" t="s">
        <v>64</v>
      </c>
      <c r="C15" s="220" t="s">
        <v>10</v>
      </c>
      <c r="D15" s="220">
        <v>68.47940613026819</v>
      </c>
      <c r="E15" s="220" t="s">
        <v>10</v>
      </c>
      <c r="F15" s="220">
        <v>74.59634379818037</v>
      </c>
      <c r="G15" s="220" t="s">
        <v>10</v>
      </c>
      <c r="H15" s="220">
        <v>74.82275469759018</v>
      </c>
      <c r="I15" s="220" t="s">
        <v>10</v>
      </c>
      <c r="J15" s="220">
        <v>74.38125854334368</v>
      </c>
      <c r="K15" s="220" t="s">
        <v>10</v>
      </c>
      <c r="L15" s="220">
        <v>77.46725441905868</v>
      </c>
      <c r="M15" s="220" t="s">
        <v>10</v>
      </c>
      <c r="N15" s="220">
        <v>74.35235034565426</v>
      </c>
      <c r="O15" s="220">
        <v>73.53859414912068</v>
      </c>
      <c r="P15" s="220">
        <v>72.8135916808839</v>
      </c>
      <c r="Q15" s="220">
        <v>74.67977592601076</v>
      </c>
      <c r="R15" s="220">
        <v>72.97246954513281</v>
      </c>
      <c r="S15" s="243">
        <v>74.05177146235378</v>
      </c>
      <c r="T15" s="243">
        <v>70.92963805292572</v>
      </c>
      <c r="U15" s="243">
        <v>68.74663227538933</v>
      </c>
      <c r="V15" s="243">
        <v>69.0738917085406</v>
      </c>
      <c r="W15" s="243">
        <v>67.78787703352053</v>
      </c>
      <c r="X15" s="243">
        <v>68.94852970674368</v>
      </c>
      <c r="Y15" s="243">
        <v>67.0426652025063</v>
      </c>
    </row>
    <row r="16" spans="2:25" s="28" customFormat="1" ht="12.75" customHeight="1">
      <c r="B16" s="134" t="s">
        <v>194</v>
      </c>
      <c r="C16" s="221" t="s">
        <v>10</v>
      </c>
      <c r="D16" s="221" t="s">
        <v>10</v>
      </c>
      <c r="E16" s="221" t="s">
        <v>10</v>
      </c>
      <c r="F16" s="221" t="s">
        <v>10</v>
      </c>
      <c r="G16" s="221">
        <v>70.67067067067066</v>
      </c>
      <c r="H16" s="221" t="s">
        <v>10</v>
      </c>
      <c r="I16" s="221" t="s">
        <v>10</v>
      </c>
      <c r="J16" s="221" t="s">
        <v>10</v>
      </c>
      <c r="K16" s="221">
        <v>73.91100702576112</v>
      </c>
      <c r="L16" s="221" t="s">
        <v>10</v>
      </c>
      <c r="M16" s="221" t="s">
        <v>10</v>
      </c>
      <c r="N16" s="221" t="s">
        <v>10</v>
      </c>
      <c r="O16" s="221">
        <v>73.74045801526718</v>
      </c>
      <c r="P16" s="222" t="s">
        <v>10</v>
      </c>
      <c r="Q16" s="222" t="s">
        <v>10</v>
      </c>
      <c r="R16" s="222" t="s">
        <v>10</v>
      </c>
      <c r="S16" s="244">
        <v>73.49693251533742</v>
      </c>
      <c r="T16" s="244" t="s">
        <v>10</v>
      </c>
      <c r="U16" s="244" t="s">
        <v>10</v>
      </c>
      <c r="V16" s="244" t="s">
        <v>10</v>
      </c>
      <c r="W16" s="244">
        <v>71.50726089133701</v>
      </c>
      <c r="X16" s="244" t="s">
        <v>10</v>
      </c>
      <c r="Y16" s="244" t="s">
        <v>10</v>
      </c>
    </row>
    <row r="17" spans="2:25" s="28" customFormat="1" ht="12.75" customHeight="1">
      <c r="B17" s="138" t="s">
        <v>37</v>
      </c>
      <c r="C17" s="220">
        <v>69.36869318655658</v>
      </c>
      <c r="D17" s="220">
        <v>67.05407187603033</v>
      </c>
      <c r="E17" s="220">
        <v>64.61466508820392</v>
      </c>
      <c r="F17" s="220">
        <v>64.95884846973314</v>
      </c>
      <c r="G17" s="220">
        <v>64.85072544642857</v>
      </c>
      <c r="H17" s="220">
        <v>65.19656673444045</v>
      </c>
      <c r="I17" s="220">
        <v>65.56556964128681</v>
      </c>
      <c r="J17" s="220">
        <v>66.76165468941393</v>
      </c>
      <c r="K17" s="220">
        <v>64.96000202054408</v>
      </c>
      <c r="L17" s="220">
        <v>65.50366400524992</v>
      </c>
      <c r="M17" s="220">
        <v>64.8493327369746</v>
      </c>
      <c r="N17" s="220">
        <v>63.70859529301792</v>
      </c>
      <c r="O17" s="220">
        <v>62.56340101046518</v>
      </c>
      <c r="P17" s="220">
        <v>61.38774606571592</v>
      </c>
      <c r="Q17" s="220">
        <v>61.65383073813413</v>
      </c>
      <c r="R17" s="220">
        <v>62.530686982517025</v>
      </c>
      <c r="S17" s="243">
        <v>61.994153474264536</v>
      </c>
      <c r="T17" s="243">
        <v>60.40922377395258</v>
      </c>
      <c r="U17" s="243">
        <v>60.94909339200364</v>
      </c>
      <c r="V17" s="243">
        <v>63.58068203815236</v>
      </c>
      <c r="W17" s="243">
        <v>63.34407168777309</v>
      </c>
      <c r="X17" s="243">
        <v>63.888263590429126</v>
      </c>
      <c r="Y17" s="243">
        <v>64.39822607794898</v>
      </c>
    </row>
    <row r="18" spans="2:25" s="28" customFormat="1" ht="12.75" customHeight="1">
      <c r="B18" s="138" t="s">
        <v>31</v>
      </c>
      <c r="C18" s="220">
        <v>70.48029365063705</v>
      </c>
      <c r="D18" s="220">
        <v>71.05555829965307</v>
      </c>
      <c r="E18" s="220">
        <v>69.21186569248124</v>
      </c>
      <c r="F18" s="220">
        <v>70.53027022006634</v>
      </c>
      <c r="G18" s="220">
        <v>71.98010656581081</v>
      </c>
      <c r="H18" s="220">
        <v>73.06186112214402</v>
      </c>
      <c r="I18" s="220">
        <v>73.63462504516731</v>
      </c>
      <c r="J18" s="220">
        <v>74.15658038346882</v>
      </c>
      <c r="K18" s="220">
        <v>74.19345263493783</v>
      </c>
      <c r="L18" s="220">
        <v>72.08765406547292</v>
      </c>
      <c r="M18" s="220">
        <v>69.26553551203861</v>
      </c>
      <c r="N18" s="220">
        <v>68.3078556552278</v>
      </c>
      <c r="O18" s="220">
        <v>68.1524015181259</v>
      </c>
      <c r="P18" s="220">
        <v>68.9240174566023</v>
      </c>
      <c r="Q18" s="220">
        <v>70.09605805370647</v>
      </c>
      <c r="R18" s="220">
        <v>70.80086033719328</v>
      </c>
      <c r="S18" s="243">
        <v>71.37865326909572</v>
      </c>
      <c r="T18" s="243">
        <v>69.48561164355753</v>
      </c>
      <c r="U18" s="243">
        <v>68.02774004920835</v>
      </c>
      <c r="V18" s="243">
        <v>68.59368622374605</v>
      </c>
      <c r="W18" s="243">
        <v>69.31122413880085</v>
      </c>
      <c r="X18" s="243">
        <v>70.57860680077991</v>
      </c>
      <c r="Y18" s="243" t="s">
        <v>10</v>
      </c>
    </row>
    <row r="19" spans="2:25" s="28" customFormat="1" ht="12.75" customHeight="1">
      <c r="B19" s="132" t="s">
        <v>91</v>
      </c>
      <c r="C19" s="223" t="s">
        <v>10</v>
      </c>
      <c r="D19" s="223">
        <v>55.70161313932722</v>
      </c>
      <c r="E19" s="223">
        <v>58.16035877340339</v>
      </c>
      <c r="F19" s="223">
        <v>59.22975489729612</v>
      </c>
      <c r="G19" s="223">
        <v>61.253257391667674</v>
      </c>
      <c r="H19" s="223">
        <v>64.41903389906811</v>
      </c>
      <c r="I19" s="223">
        <v>67.69209235052139</v>
      </c>
      <c r="J19" s="223">
        <v>70.81690611944043</v>
      </c>
      <c r="K19" s="223">
        <v>80.47502603172808</v>
      </c>
      <c r="L19" s="223">
        <v>80.81141208471291</v>
      </c>
      <c r="M19" s="223">
        <v>80.06690769185337</v>
      </c>
      <c r="N19" s="223">
        <v>78.43777487538982</v>
      </c>
      <c r="O19" s="223">
        <v>80.22695674726508</v>
      </c>
      <c r="P19" s="223">
        <v>81.4983026497202</v>
      </c>
      <c r="Q19" s="223">
        <v>81.8358701541796</v>
      </c>
      <c r="R19" s="223">
        <v>84.02786513785087</v>
      </c>
      <c r="S19" s="245">
        <v>83.03023822889101</v>
      </c>
      <c r="T19" s="245">
        <v>83.53352551783045</v>
      </c>
      <c r="U19" s="245">
        <v>83.01128921236905</v>
      </c>
      <c r="V19" s="245">
        <v>83.78895644118869</v>
      </c>
      <c r="W19" s="245">
        <v>84.11055755443554</v>
      </c>
      <c r="X19" s="245">
        <v>84.29733110925771</v>
      </c>
      <c r="Y19" s="245">
        <v>84.46353898914637</v>
      </c>
    </row>
    <row r="20" spans="2:25" s="28" customFormat="1" ht="12.75" customHeight="1">
      <c r="B20" s="210" t="s">
        <v>38</v>
      </c>
      <c r="C20" s="224">
        <v>68.6290113732345</v>
      </c>
      <c r="D20" s="224">
        <v>68.15192894700495</v>
      </c>
      <c r="E20" s="224">
        <v>66.29430221292534</v>
      </c>
      <c r="F20" s="224">
        <v>66.70330920037394</v>
      </c>
      <c r="G20" s="224">
        <v>67.54432558778548</v>
      </c>
      <c r="H20" s="224">
        <v>68.38853528113353</v>
      </c>
      <c r="I20" s="224">
        <v>68.48475138247177</v>
      </c>
      <c r="J20" s="224">
        <v>68.95298186793569</v>
      </c>
      <c r="K20" s="224">
        <v>69.34988552198512</v>
      </c>
      <c r="L20" s="224">
        <v>68.97203047221315</v>
      </c>
      <c r="M20" s="224">
        <v>67.4579164900011</v>
      </c>
      <c r="N20" s="224">
        <v>67.1126128066241</v>
      </c>
      <c r="O20" s="224">
        <v>67.16437183161261</v>
      </c>
      <c r="P20" s="224">
        <v>67.68491533102235</v>
      </c>
      <c r="Q20" s="224">
        <v>68.54387358504974</v>
      </c>
      <c r="R20" s="224">
        <v>68.99454452434342</v>
      </c>
      <c r="S20" s="246">
        <v>69.00467552178695</v>
      </c>
      <c r="T20" s="246">
        <v>66.97303579074406</v>
      </c>
      <c r="U20" s="246">
        <v>66.46472366273676</v>
      </c>
      <c r="V20" s="246">
        <v>67.32167326326733</v>
      </c>
      <c r="W20" s="246">
        <v>67.62085591905166</v>
      </c>
      <c r="X20" s="246">
        <v>68.05626161640393</v>
      </c>
      <c r="Y20" s="246">
        <v>68.48583769095741</v>
      </c>
    </row>
    <row r="21" spans="2:25" s="28" customFormat="1" ht="12.75" customHeight="1">
      <c r="B21" s="209" t="s">
        <v>152</v>
      </c>
      <c r="C21" s="225" t="s">
        <v>10</v>
      </c>
      <c r="D21" s="225" t="s">
        <v>10</v>
      </c>
      <c r="E21" s="225" t="s">
        <v>10</v>
      </c>
      <c r="F21" s="225">
        <v>61.72699525485608</v>
      </c>
      <c r="G21" s="225">
        <v>61.9251440777053</v>
      </c>
      <c r="H21" s="225">
        <v>62.38204331183977</v>
      </c>
      <c r="I21" s="225">
        <v>62.434179712375645</v>
      </c>
      <c r="J21" s="225">
        <v>63.551775128253304</v>
      </c>
      <c r="K21" s="225">
        <v>63.638147601547686</v>
      </c>
      <c r="L21" s="225">
        <v>63.615638021647605</v>
      </c>
      <c r="M21" s="225">
        <v>62.8478459683682</v>
      </c>
      <c r="N21" s="225">
        <v>62.63007211092866</v>
      </c>
      <c r="O21" s="225">
        <v>62.62624691320079</v>
      </c>
      <c r="P21" s="225">
        <v>62.21447489190181</v>
      </c>
      <c r="Q21" s="225">
        <v>62.75794475573022</v>
      </c>
      <c r="R21" s="225">
        <v>62.93879907274721</v>
      </c>
      <c r="S21" s="247">
        <v>62.51632485716028</v>
      </c>
      <c r="T21" s="247">
        <v>61.004211938968076</v>
      </c>
      <c r="U21" s="247">
        <v>61.14968862012526</v>
      </c>
      <c r="V21" s="247">
        <v>62.430119600818855</v>
      </c>
      <c r="W21" s="247">
        <v>62.807370807200634</v>
      </c>
      <c r="X21" s="247">
        <v>62.83072077962905</v>
      </c>
      <c r="Y21" s="247">
        <v>63.175591044065904</v>
      </c>
    </row>
    <row r="22" spans="2:25" s="28" customFormat="1" ht="19.5" customHeight="1">
      <c r="B22" s="209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  <c r="S22" s="398"/>
      <c r="T22" s="398"/>
      <c r="U22" s="398"/>
      <c r="V22" s="398"/>
      <c r="W22" s="398"/>
      <c r="X22" s="398"/>
      <c r="Y22" s="398"/>
    </row>
    <row r="23" spans="2:25" ht="12" customHeight="1">
      <c r="B23" s="162" t="s">
        <v>111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7"/>
      <c r="O23" s="227"/>
      <c r="P23" s="228"/>
      <c r="Q23" s="228"/>
      <c r="R23" s="228"/>
      <c r="S23" s="260"/>
      <c r="T23" s="260"/>
      <c r="U23" s="260"/>
      <c r="V23" s="260"/>
      <c r="W23" s="260"/>
      <c r="X23" s="260"/>
      <c r="Y23" s="260"/>
    </row>
    <row r="24" spans="2:25" s="29" customFormat="1" ht="12.75" customHeight="1">
      <c r="B24" s="132" t="s">
        <v>28</v>
      </c>
      <c r="C24" s="229">
        <v>24.182771567990518</v>
      </c>
      <c r="D24" s="229">
        <v>22.651406596142184</v>
      </c>
      <c r="E24" s="229">
        <v>20.629061932183866</v>
      </c>
      <c r="F24" s="229">
        <v>20.989666496869784</v>
      </c>
      <c r="G24" s="229">
        <v>20.268582820338665</v>
      </c>
      <c r="H24" s="229">
        <v>18.665209319697375</v>
      </c>
      <c r="I24" s="229">
        <v>18.64070917274483</v>
      </c>
      <c r="J24" s="229">
        <v>18.142055287319746</v>
      </c>
      <c r="K24" s="229">
        <v>17.320860901478344</v>
      </c>
      <c r="L24" s="229">
        <v>16.517100637722017</v>
      </c>
      <c r="M24" s="229">
        <v>16.533385242084623</v>
      </c>
      <c r="N24" s="229">
        <v>16.681252295706596</v>
      </c>
      <c r="O24" s="229">
        <v>16.97857779309982</v>
      </c>
      <c r="P24" s="229">
        <v>17.7691158055771</v>
      </c>
      <c r="Q24" s="229">
        <v>16.498501191061276</v>
      </c>
      <c r="R24" s="229">
        <v>16.352225068945287</v>
      </c>
      <c r="S24" s="248">
        <v>15.984703651138688</v>
      </c>
      <c r="T24" s="248">
        <v>16.308776862150925</v>
      </c>
      <c r="U24" s="248">
        <v>14.01649353733035</v>
      </c>
      <c r="V24" s="248">
        <v>13.852317171177184</v>
      </c>
      <c r="W24" s="248">
        <v>13.155263725687186</v>
      </c>
      <c r="X24" s="248">
        <v>13.026790477900255</v>
      </c>
      <c r="Y24" s="248">
        <v>13.098834284669012</v>
      </c>
    </row>
    <row r="25" spans="2:25" s="29" customFormat="1" ht="12.75" customHeight="1">
      <c r="B25" s="132" t="s">
        <v>29</v>
      </c>
      <c r="C25" s="230">
        <v>12.87595537336518</v>
      </c>
      <c r="D25" s="230">
        <v>14.418351493886005</v>
      </c>
      <c r="E25" s="230">
        <v>15.249492432855691</v>
      </c>
      <c r="F25" s="230">
        <v>15.486406085168984</v>
      </c>
      <c r="G25" s="230">
        <v>15.315488380482403</v>
      </c>
      <c r="H25" s="230">
        <v>14.634823296357885</v>
      </c>
      <c r="I25" s="230">
        <v>14.662903013403714</v>
      </c>
      <c r="J25" s="230">
        <v>13.761061993848447</v>
      </c>
      <c r="K25" s="230">
        <v>13.577707975266204</v>
      </c>
      <c r="L25" s="230">
        <v>13.741586862043768</v>
      </c>
      <c r="M25" s="230">
        <v>13.742266730837569</v>
      </c>
      <c r="N25" s="230">
        <v>13.398608322561126</v>
      </c>
      <c r="O25" s="230">
        <v>13.670772774160447</v>
      </c>
      <c r="P25" s="230">
        <v>14.113806556905411</v>
      </c>
      <c r="Q25" s="230">
        <v>13.87581640413004</v>
      </c>
      <c r="R25" s="230">
        <v>13.890573958037757</v>
      </c>
      <c r="S25" s="249">
        <v>14.048043980343758</v>
      </c>
      <c r="T25" s="249">
        <v>14.806213802103413</v>
      </c>
      <c r="U25" s="249">
        <v>14.788039538894033</v>
      </c>
      <c r="V25" s="249">
        <v>14.52221079462005</v>
      </c>
      <c r="W25" s="249">
        <v>14.335093936727242</v>
      </c>
      <c r="X25" s="249">
        <v>14.877346326725974</v>
      </c>
      <c r="Y25" s="249">
        <v>14.833309533434358</v>
      </c>
    </row>
    <row r="26" spans="2:25" s="29" customFormat="1" ht="12.75" customHeight="1">
      <c r="B26" s="132" t="s">
        <v>36</v>
      </c>
      <c r="C26" s="230">
        <v>20.946766117562916</v>
      </c>
      <c r="D26" s="230">
        <v>22.74497828627973</v>
      </c>
      <c r="E26" s="230">
        <v>21.256600059647422</v>
      </c>
      <c r="F26" s="230">
        <v>21.12861015071676</v>
      </c>
      <c r="G26" s="230">
        <v>19.97874960983609</v>
      </c>
      <c r="H26" s="230">
        <v>19.404769628606648</v>
      </c>
      <c r="I26" s="230">
        <v>20.235931492485147</v>
      </c>
      <c r="J26" s="230">
        <v>19.19976397289159</v>
      </c>
      <c r="K26" s="230">
        <v>18.90965707085704</v>
      </c>
      <c r="L26" s="230">
        <v>18.370639984674554</v>
      </c>
      <c r="M26" s="230">
        <v>17.569094832014795</v>
      </c>
      <c r="N26" s="230">
        <v>17.482564831742163</v>
      </c>
      <c r="O26" s="230">
        <v>17.84566970432046</v>
      </c>
      <c r="P26" s="230">
        <v>17.316716670513117</v>
      </c>
      <c r="Q26" s="230">
        <v>17.21257419213014</v>
      </c>
      <c r="R26" s="230">
        <v>14.504097326590387</v>
      </c>
      <c r="S26" s="249">
        <v>12.726401583758056</v>
      </c>
      <c r="T26" s="249">
        <v>13.142797646936334</v>
      </c>
      <c r="U26" s="249">
        <v>13.694846852722813</v>
      </c>
      <c r="V26" s="249">
        <v>13.394849222133606</v>
      </c>
      <c r="W26" s="249">
        <v>14.829411047433242</v>
      </c>
      <c r="X26" s="249">
        <v>13.998884816828783</v>
      </c>
      <c r="Y26" s="249">
        <v>14.464884955922642</v>
      </c>
    </row>
    <row r="27" spans="2:25" s="29" customFormat="1" ht="12.75" customHeight="1">
      <c r="B27" s="161" t="s">
        <v>40</v>
      </c>
      <c r="C27" s="230">
        <v>7.469364363834331</v>
      </c>
      <c r="D27" s="230">
        <v>7.603341503816136</v>
      </c>
      <c r="E27" s="230">
        <v>9.712815844884233</v>
      </c>
      <c r="F27" s="230">
        <v>10.398133037657459</v>
      </c>
      <c r="G27" s="230">
        <v>9.385584997249746</v>
      </c>
      <c r="H27" s="230">
        <v>8.834482558167045</v>
      </c>
      <c r="I27" s="230">
        <v>9.248435794550314</v>
      </c>
      <c r="J27" s="230">
        <v>9.85674524668289</v>
      </c>
      <c r="K27" s="230">
        <v>9.89016051111499</v>
      </c>
      <c r="L27" s="230">
        <v>9.535102441500005</v>
      </c>
      <c r="M27" s="230">
        <v>9.537406424699642</v>
      </c>
      <c r="N27" s="230">
        <v>9.310090418514399</v>
      </c>
      <c r="O27" s="230">
        <v>9.488502727314257</v>
      </c>
      <c r="P27" s="230">
        <v>8.29023275989058</v>
      </c>
      <c r="Q27" s="230">
        <v>8.281147756751098</v>
      </c>
      <c r="R27" s="230">
        <v>7.768391029676444</v>
      </c>
      <c r="S27" s="249">
        <v>8.329088312169612</v>
      </c>
      <c r="T27" s="249">
        <v>9.214585052922898</v>
      </c>
      <c r="U27" s="249">
        <v>9.024437901009518</v>
      </c>
      <c r="V27" s="249">
        <v>8.375466555217297</v>
      </c>
      <c r="W27" s="249">
        <v>8.620159722057833</v>
      </c>
      <c r="X27" s="249">
        <v>9.168409315333168</v>
      </c>
      <c r="Y27" s="249">
        <v>8.325804057676264</v>
      </c>
    </row>
    <row r="28" spans="2:25" s="29" customFormat="1" ht="12.75" customHeight="1">
      <c r="B28" s="132" t="s">
        <v>161</v>
      </c>
      <c r="C28" s="230" t="s">
        <v>10</v>
      </c>
      <c r="D28" s="230" t="s">
        <v>10</v>
      </c>
      <c r="E28" s="230" t="s">
        <v>10</v>
      </c>
      <c r="F28" s="230">
        <v>16.958106291058012</v>
      </c>
      <c r="G28" s="230">
        <v>16.215838316610053</v>
      </c>
      <c r="H28" s="230">
        <v>15.776353589056516</v>
      </c>
      <c r="I28" s="230">
        <v>17.458638675012132</v>
      </c>
      <c r="J28" s="230">
        <v>14.45170978225348</v>
      </c>
      <c r="K28" s="230">
        <v>13.31462517134526</v>
      </c>
      <c r="L28" s="230">
        <v>12.36004099432911</v>
      </c>
      <c r="M28" s="230">
        <v>13.407250448064284</v>
      </c>
      <c r="N28" s="230">
        <v>12.59159456283316</v>
      </c>
      <c r="O28" s="230">
        <v>12.061394134646022</v>
      </c>
      <c r="P28" s="230">
        <v>11.860728395890517</v>
      </c>
      <c r="Q28" s="230">
        <v>11.559865448847594</v>
      </c>
      <c r="R28" s="230">
        <v>11.655814597852618</v>
      </c>
      <c r="S28" s="249">
        <v>12.057314071372591</v>
      </c>
      <c r="T28" s="249">
        <v>13.018655386799194</v>
      </c>
      <c r="U28" s="249">
        <v>12.673795171891818</v>
      </c>
      <c r="V28" s="249">
        <v>11.728499646122934</v>
      </c>
      <c r="W28" s="249">
        <v>11.253693931817848</v>
      </c>
      <c r="X28" s="249">
        <v>10.913645874435394</v>
      </c>
      <c r="Y28" s="249">
        <v>11.212896066201228</v>
      </c>
    </row>
    <row r="29" spans="2:25" s="29" customFormat="1" ht="12.75" customHeight="1">
      <c r="B29" s="132" t="s">
        <v>64</v>
      </c>
      <c r="C29" s="230" t="s">
        <v>10</v>
      </c>
      <c r="D29" s="230">
        <v>4.061302681992337</v>
      </c>
      <c r="E29" s="230" t="s">
        <v>10</v>
      </c>
      <c r="F29" s="230">
        <v>3.6782271317960795</v>
      </c>
      <c r="G29" s="230" t="s">
        <v>10</v>
      </c>
      <c r="H29" s="230">
        <v>3.539366003032765</v>
      </c>
      <c r="I29" s="230" t="s">
        <v>10</v>
      </c>
      <c r="J29" s="230">
        <v>3.3263799558581004</v>
      </c>
      <c r="K29" s="230" t="s">
        <v>10</v>
      </c>
      <c r="L29" s="230">
        <v>2.8363865567317554</v>
      </c>
      <c r="M29" s="230" t="s">
        <v>10</v>
      </c>
      <c r="N29" s="230">
        <v>3.4947764355760387</v>
      </c>
      <c r="O29" s="230">
        <v>3.1136012445995522</v>
      </c>
      <c r="P29" s="230">
        <v>4.879559671784873</v>
      </c>
      <c r="Q29" s="230">
        <v>4.480178136307567</v>
      </c>
      <c r="R29" s="230">
        <v>4.9416980218306445</v>
      </c>
      <c r="S29" s="249">
        <v>4.440690849204003</v>
      </c>
      <c r="T29" s="249">
        <v>4.372278344881084</v>
      </c>
      <c r="U29" s="249">
        <v>4.8716068794332505</v>
      </c>
      <c r="V29" s="249">
        <v>4.308596150123307</v>
      </c>
      <c r="W29" s="249">
        <v>4.802706122685281</v>
      </c>
      <c r="X29" s="249">
        <v>3.6819512977895457</v>
      </c>
      <c r="Y29" s="249">
        <v>3.7465280020670497</v>
      </c>
    </row>
    <row r="30" spans="2:25" s="29" customFormat="1" ht="12.75" customHeight="1">
      <c r="B30" s="134" t="s">
        <v>194</v>
      </c>
      <c r="C30" s="222" t="s">
        <v>10</v>
      </c>
      <c r="D30" s="222" t="s">
        <v>10</v>
      </c>
      <c r="E30" s="222" t="s">
        <v>10</v>
      </c>
      <c r="F30" s="222" t="s">
        <v>10</v>
      </c>
      <c r="G30" s="222">
        <v>2.5025025025025025</v>
      </c>
      <c r="H30" s="222" t="s">
        <v>10</v>
      </c>
      <c r="I30" s="222" t="s">
        <v>10</v>
      </c>
      <c r="J30" s="222" t="s">
        <v>10</v>
      </c>
      <c r="K30" s="222">
        <v>1.3114754098360655</v>
      </c>
      <c r="L30" s="222" t="s">
        <v>10</v>
      </c>
      <c r="M30" s="222" t="s">
        <v>10</v>
      </c>
      <c r="N30" s="222" t="s">
        <v>10</v>
      </c>
      <c r="O30" s="222">
        <v>1.0687022900763359</v>
      </c>
      <c r="P30" s="222" t="s">
        <v>10</v>
      </c>
      <c r="Q30" s="222" t="s">
        <v>10</v>
      </c>
      <c r="R30" s="222" t="s">
        <v>10</v>
      </c>
      <c r="S30" s="250">
        <v>0.7361963190184049</v>
      </c>
      <c r="T30" s="250" t="s">
        <v>10</v>
      </c>
      <c r="U30" s="250" t="s">
        <v>10</v>
      </c>
      <c r="V30" s="250" t="s">
        <v>10</v>
      </c>
      <c r="W30" s="250">
        <v>0.7010515773660491</v>
      </c>
      <c r="X30" s="250" t="s">
        <v>10</v>
      </c>
      <c r="Y30" s="250" t="s">
        <v>10</v>
      </c>
    </row>
    <row r="31" spans="2:25" s="29" customFormat="1" ht="12.75" customHeight="1">
      <c r="B31" s="138" t="s">
        <v>37</v>
      </c>
      <c r="C31" s="230">
        <v>13.0597948461346</v>
      </c>
      <c r="D31" s="230">
        <v>14.482360698977908</v>
      </c>
      <c r="E31" s="230">
        <v>14.988088452375731</v>
      </c>
      <c r="F31" s="230">
        <v>14.5637225211102</v>
      </c>
      <c r="G31" s="230">
        <v>14.437081473214283</v>
      </c>
      <c r="H31" s="230">
        <v>13.765129702659554</v>
      </c>
      <c r="I31" s="230">
        <v>13.450130414107683</v>
      </c>
      <c r="J31" s="230">
        <v>12.2388562300884</v>
      </c>
      <c r="K31" s="230">
        <v>12.632351281182977</v>
      </c>
      <c r="L31" s="230">
        <v>10.029530788581429</v>
      </c>
      <c r="M31" s="230">
        <v>9.189298827739004</v>
      </c>
      <c r="N31" s="230">
        <v>10.391444409265207</v>
      </c>
      <c r="O31" s="230">
        <v>10.715079439552353</v>
      </c>
      <c r="P31" s="230">
        <v>10.557994944929247</v>
      </c>
      <c r="Q31" s="230">
        <v>9.992199318194553</v>
      </c>
      <c r="R31" s="230">
        <v>9.160554993417767</v>
      </c>
      <c r="S31" s="249">
        <v>9.1529959329924</v>
      </c>
      <c r="T31" s="249">
        <v>9.163457523314621</v>
      </c>
      <c r="U31" s="249">
        <v>9.526803732645476</v>
      </c>
      <c r="V31" s="249">
        <v>8.578618465505466</v>
      </c>
      <c r="W31" s="249">
        <v>8.046360068133007</v>
      </c>
      <c r="X31" s="249">
        <v>7.8991934227067615</v>
      </c>
      <c r="Y31" s="249">
        <v>7.758319305969183</v>
      </c>
    </row>
    <row r="32" spans="2:25" s="29" customFormat="1" ht="12.75" customHeight="1">
      <c r="B32" s="138" t="s">
        <v>31</v>
      </c>
      <c r="C32" s="230">
        <v>15.69851027272956</v>
      </c>
      <c r="D32" s="230">
        <v>14.783149954434558</v>
      </c>
      <c r="E32" s="230">
        <v>14.753597063644591</v>
      </c>
      <c r="F32" s="230">
        <v>14.0227736741085</v>
      </c>
      <c r="G32" s="230">
        <v>12.89454614982732</v>
      </c>
      <c r="H32" s="230">
        <v>12.129617151027453</v>
      </c>
      <c r="I32" s="230">
        <v>11.59808578705703</v>
      </c>
      <c r="J32" s="230">
        <v>11.012510792187271</v>
      </c>
      <c r="K32" s="230">
        <v>10.788347871902284</v>
      </c>
      <c r="L32" s="230">
        <v>11.884897836838688</v>
      </c>
      <c r="M32" s="230">
        <v>12.842499401552748</v>
      </c>
      <c r="N32" s="230">
        <v>12.908879299783566</v>
      </c>
      <c r="O32" s="230">
        <v>12.636107839288051</v>
      </c>
      <c r="P32" s="230">
        <v>12.30556368246538</v>
      </c>
      <c r="Q32" s="230">
        <v>11.959425802653625</v>
      </c>
      <c r="R32" s="230">
        <v>11.753909906498807</v>
      </c>
      <c r="S32" s="249">
        <v>11.349628472784957</v>
      </c>
      <c r="T32" s="249">
        <v>12.022489880783947</v>
      </c>
      <c r="U32" s="249">
        <v>12.709556125074068</v>
      </c>
      <c r="V32" s="249">
        <v>12.57554023953632</v>
      </c>
      <c r="W32" s="249">
        <v>11.997853594999059</v>
      </c>
      <c r="X32" s="249">
        <v>11.165113342684643</v>
      </c>
      <c r="Y32" s="249" t="s">
        <v>10</v>
      </c>
    </row>
    <row r="33" spans="2:25" s="29" customFormat="1" ht="12.75" customHeight="1">
      <c r="B33" s="132" t="s">
        <v>91</v>
      </c>
      <c r="C33" s="231" t="s">
        <v>10</v>
      </c>
      <c r="D33" s="231">
        <v>10.762069268378372</v>
      </c>
      <c r="E33" s="231">
        <v>13.134518621636598</v>
      </c>
      <c r="F33" s="231">
        <v>11.30762224548334</v>
      </c>
      <c r="G33" s="231">
        <v>10.777705696724466</v>
      </c>
      <c r="H33" s="231">
        <v>9.415207311034079</v>
      </c>
      <c r="I33" s="231">
        <v>7.678250659035592</v>
      </c>
      <c r="J33" s="231">
        <v>6.637575141921836</v>
      </c>
      <c r="K33" s="231">
        <v>3.218039869770686</v>
      </c>
      <c r="L33" s="231">
        <v>2.974250680014947</v>
      </c>
      <c r="M33" s="231">
        <v>2.8319756331129797</v>
      </c>
      <c r="N33" s="231">
        <v>3.0861564979431546</v>
      </c>
      <c r="O33" s="231">
        <v>2.9358118019209267</v>
      </c>
      <c r="P33" s="231">
        <v>2.6763680179814857</v>
      </c>
      <c r="Q33" s="231">
        <v>1.8517736635070752</v>
      </c>
      <c r="R33" s="231">
        <v>1.7525669507949446</v>
      </c>
      <c r="S33" s="251">
        <v>1.7817418241543481</v>
      </c>
      <c r="T33" s="251">
        <v>1.8527415948940615</v>
      </c>
      <c r="U33" s="251">
        <v>2.0568613840394296</v>
      </c>
      <c r="V33" s="251">
        <v>2.0935593436897753</v>
      </c>
      <c r="W33" s="251">
        <v>1.9869969294945162</v>
      </c>
      <c r="X33" s="251">
        <v>1.8853674358261512</v>
      </c>
      <c r="Y33" s="251">
        <v>1.8845291903957555</v>
      </c>
    </row>
    <row r="34" spans="2:25" s="29" customFormat="1" ht="12.75" customHeight="1">
      <c r="B34" s="210" t="s">
        <v>38</v>
      </c>
      <c r="C34" s="224">
        <v>14.621740560417646</v>
      </c>
      <c r="D34" s="224">
        <v>14.488810215485207</v>
      </c>
      <c r="E34" s="224">
        <v>14.576689822838032</v>
      </c>
      <c r="F34" s="224">
        <v>14.445959920100023</v>
      </c>
      <c r="G34" s="224">
        <v>13.634934352743944</v>
      </c>
      <c r="H34" s="224">
        <v>12.875954573151995</v>
      </c>
      <c r="I34" s="224">
        <v>12.689666338417407</v>
      </c>
      <c r="J34" s="224">
        <v>12.26729659667725</v>
      </c>
      <c r="K34" s="224">
        <v>11.884617810224478</v>
      </c>
      <c r="L34" s="224">
        <v>12.057574925408025</v>
      </c>
      <c r="M34" s="224">
        <v>12.396338967076845</v>
      </c>
      <c r="N34" s="224">
        <v>12.324487278191564</v>
      </c>
      <c r="O34" s="224">
        <v>12.205528136704531</v>
      </c>
      <c r="P34" s="224">
        <v>11.948076297637238</v>
      </c>
      <c r="Q34" s="224">
        <v>11.651100200953266</v>
      </c>
      <c r="R34" s="224">
        <v>11.351117966044807</v>
      </c>
      <c r="S34" s="246">
        <v>11.326310026324533</v>
      </c>
      <c r="T34" s="246">
        <v>11.981161581180546</v>
      </c>
      <c r="U34" s="246">
        <v>12.198951653974436</v>
      </c>
      <c r="V34" s="246">
        <v>11.776657239522283</v>
      </c>
      <c r="W34" s="246">
        <v>11.501487497405932</v>
      </c>
      <c r="X34" s="246">
        <v>11.263674267751522</v>
      </c>
      <c r="Y34" s="246">
        <v>11.179463159458718</v>
      </c>
    </row>
    <row r="35" spans="2:25" s="29" customFormat="1" ht="12.75" customHeight="1">
      <c r="B35" s="209" t="s">
        <v>152</v>
      </c>
      <c r="C35" s="225" t="s">
        <v>10</v>
      </c>
      <c r="D35" s="225" t="s">
        <v>10</v>
      </c>
      <c r="E35" s="225" t="s">
        <v>10</v>
      </c>
      <c r="F35" s="225">
        <v>16.851666860083412</v>
      </c>
      <c r="G35" s="225">
        <v>16.432844969742014</v>
      </c>
      <c r="H35" s="225">
        <v>15.522537174663064</v>
      </c>
      <c r="I35" s="225">
        <v>15.527687841598508</v>
      </c>
      <c r="J35" s="225">
        <v>14.667398686820945</v>
      </c>
      <c r="K35" s="225">
        <v>14.160432606071947</v>
      </c>
      <c r="L35" s="225">
        <v>13.649630214514463</v>
      </c>
      <c r="M35" s="225">
        <v>13.588183505196138</v>
      </c>
      <c r="N35" s="225">
        <v>13.569975157478087</v>
      </c>
      <c r="O35" s="225">
        <v>13.747699970524167</v>
      </c>
      <c r="P35" s="225">
        <v>14.046413483913184</v>
      </c>
      <c r="Q35" s="225">
        <v>13.580858973969834</v>
      </c>
      <c r="R35" s="225">
        <v>13.270125858786445</v>
      </c>
      <c r="S35" s="247">
        <v>13.254748312384832</v>
      </c>
      <c r="T35" s="247">
        <v>13.629765353036424</v>
      </c>
      <c r="U35" s="247">
        <v>13.31090627432681</v>
      </c>
      <c r="V35" s="247">
        <v>12.919369197183835</v>
      </c>
      <c r="W35" s="247">
        <v>12.69763364052061</v>
      </c>
      <c r="X35" s="247">
        <v>12.674912224923943</v>
      </c>
      <c r="Y35" s="247">
        <v>12.628721286956281</v>
      </c>
    </row>
    <row r="36" spans="2:25" s="29" customFormat="1" ht="23.25" customHeight="1">
      <c r="B36" s="209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8"/>
      <c r="T36" s="398"/>
      <c r="U36" s="398"/>
      <c r="V36" s="398"/>
      <c r="W36" s="398"/>
      <c r="X36" s="398"/>
      <c r="Y36" s="398"/>
    </row>
    <row r="37" spans="2:25" ht="12.75" customHeight="1">
      <c r="B37" s="162" t="s">
        <v>81</v>
      </c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3"/>
      <c r="O37" s="233"/>
      <c r="P37" s="228"/>
      <c r="Q37" s="228"/>
      <c r="R37" s="228"/>
      <c r="S37" s="260"/>
      <c r="T37" s="260"/>
      <c r="U37" s="260"/>
      <c r="V37" s="260"/>
      <c r="W37" s="260"/>
      <c r="X37" s="260"/>
      <c r="Y37" s="260"/>
    </row>
    <row r="38" spans="2:25" s="31" customFormat="1" ht="12.75" customHeight="1">
      <c r="B38" s="132" t="s">
        <v>28</v>
      </c>
      <c r="C38" s="234">
        <v>14.574296762009714</v>
      </c>
      <c r="D38" s="234">
        <v>15.083360771783841</v>
      </c>
      <c r="E38" s="234">
        <v>16.180516395823723</v>
      </c>
      <c r="F38" s="234">
        <v>16.705696051488765</v>
      </c>
      <c r="G38" s="234">
        <v>16.839551339628017</v>
      </c>
      <c r="H38" s="234">
        <v>17.41456394933708</v>
      </c>
      <c r="I38" s="234">
        <v>17.607656326627723</v>
      </c>
      <c r="J38" s="234">
        <v>17.16267341822339</v>
      </c>
      <c r="K38" s="234">
        <v>18.751809159516178</v>
      </c>
      <c r="L38" s="234">
        <v>18.904795366731967</v>
      </c>
      <c r="M38" s="234">
        <v>18.860843685095205</v>
      </c>
      <c r="N38" s="234">
        <v>19.361021588181988</v>
      </c>
      <c r="O38" s="234">
        <v>18.633245668515986</v>
      </c>
      <c r="P38" s="234">
        <v>18.827420896994237</v>
      </c>
      <c r="Q38" s="234">
        <v>19.20326148676391</v>
      </c>
      <c r="R38" s="234">
        <v>19.49616144004775</v>
      </c>
      <c r="S38" s="252">
        <v>20.0359989377963</v>
      </c>
      <c r="T38" s="252">
        <v>20.802757809955637</v>
      </c>
      <c r="U38" s="252">
        <v>21.579034014896166</v>
      </c>
      <c r="V38" s="252">
        <v>20.946716618732854</v>
      </c>
      <c r="W38" s="252">
        <v>20.828444922451855</v>
      </c>
      <c r="X38" s="252">
        <v>20.827720848150307</v>
      </c>
      <c r="Y38" s="252">
        <v>20.59514673296222</v>
      </c>
    </row>
    <row r="39" spans="2:25" s="31" customFormat="1" ht="12.75" customHeight="1">
      <c r="B39" s="132" t="s">
        <v>29</v>
      </c>
      <c r="C39" s="235">
        <v>14.59825517665965</v>
      </c>
      <c r="D39" s="235">
        <v>16.236336603993358</v>
      </c>
      <c r="E39" s="235">
        <v>18.14677244931642</v>
      </c>
      <c r="F39" s="235">
        <v>18.23480750783533</v>
      </c>
      <c r="G39" s="235">
        <v>18.587780242570247</v>
      </c>
      <c r="H39" s="235">
        <v>17.911780167527912</v>
      </c>
      <c r="I39" s="235">
        <v>17.397926173612817</v>
      </c>
      <c r="J39" s="235">
        <v>16.46920147815079</v>
      </c>
      <c r="K39" s="235">
        <v>16.092969043244633</v>
      </c>
      <c r="L39" s="235">
        <v>16.39206184377524</v>
      </c>
      <c r="M39" s="235">
        <v>17.015974008273894</v>
      </c>
      <c r="N39" s="235">
        <v>16.872667931827976</v>
      </c>
      <c r="O39" s="235">
        <v>16.536239082065755</v>
      </c>
      <c r="P39" s="235">
        <v>16.5433425671968</v>
      </c>
      <c r="Q39" s="235">
        <v>16.11975685235058</v>
      </c>
      <c r="R39" s="235">
        <v>16.114934143622996</v>
      </c>
      <c r="S39" s="253">
        <v>16.702093473260955</v>
      </c>
      <c r="T39" s="253">
        <v>17.69785851055188</v>
      </c>
      <c r="U39" s="253">
        <v>18.18413622221529</v>
      </c>
      <c r="V39" s="253">
        <v>17.887704626047586</v>
      </c>
      <c r="W39" s="253">
        <v>17.67117206142031</v>
      </c>
      <c r="X39" s="253">
        <v>17.937785137060633</v>
      </c>
      <c r="Y39" s="253">
        <v>17.678583903642853</v>
      </c>
    </row>
    <row r="40" spans="2:25" s="31" customFormat="1" ht="12.75" customHeight="1">
      <c r="B40" s="132" t="s">
        <v>36</v>
      </c>
      <c r="C40" s="235">
        <v>20.738063460265575</v>
      </c>
      <c r="D40" s="235">
        <v>21.450049834999998</v>
      </c>
      <c r="E40" s="235">
        <v>25.80116532091991</v>
      </c>
      <c r="F40" s="235">
        <v>25.463603946304858</v>
      </c>
      <c r="G40" s="235">
        <v>26.528428282908884</v>
      </c>
      <c r="H40" s="235">
        <v>30.761601987190772</v>
      </c>
      <c r="I40" s="235">
        <v>31.417336595595945</v>
      </c>
      <c r="J40" s="235">
        <v>31.47751234369712</v>
      </c>
      <c r="K40" s="235">
        <v>31.019317351909663</v>
      </c>
      <c r="L40" s="235">
        <v>32.551833895757504</v>
      </c>
      <c r="M40" s="235">
        <v>32.823041884996066</v>
      </c>
      <c r="N40" s="235">
        <v>33.854695646286146</v>
      </c>
      <c r="O40" s="235">
        <v>32.8132170720514</v>
      </c>
      <c r="P40" s="235">
        <v>30.205528630407468</v>
      </c>
      <c r="Q40" s="235">
        <v>30.263259522437362</v>
      </c>
      <c r="R40" s="235">
        <v>30.141404390227844</v>
      </c>
      <c r="S40" s="253">
        <v>30.46575544416832</v>
      </c>
      <c r="T40" s="253">
        <v>30.25665052839815</v>
      </c>
      <c r="U40" s="253">
        <v>28.77721669919337</v>
      </c>
      <c r="V40" s="253">
        <v>28.61700301858601</v>
      </c>
      <c r="W40" s="253">
        <v>28.0346299231801</v>
      </c>
      <c r="X40" s="253">
        <v>28.299917552697174</v>
      </c>
      <c r="Y40" s="253">
        <v>26.9105405314319</v>
      </c>
    </row>
    <row r="41" spans="2:25" s="31" customFormat="1" ht="12.75" customHeight="1">
      <c r="B41" s="161" t="s">
        <v>40</v>
      </c>
      <c r="C41" s="235">
        <v>17.56336347610529</v>
      </c>
      <c r="D41" s="235">
        <v>17.484825935023604</v>
      </c>
      <c r="E41" s="235">
        <v>14.12394325559577</v>
      </c>
      <c r="F41" s="235">
        <v>14.533599976985656</v>
      </c>
      <c r="G41" s="235">
        <v>14.75699357784334</v>
      </c>
      <c r="H41" s="235">
        <v>14.274203851148066</v>
      </c>
      <c r="I41" s="235">
        <v>14.84691054632198</v>
      </c>
      <c r="J41" s="235">
        <v>14.842077183944824</v>
      </c>
      <c r="K41" s="235">
        <v>14.52853204593208</v>
      </c>
      <c r="L41" s="235">
        <v>14.464651271178425</v>
      </c>
      <c r="M41" s="235">
        <v>13.881581811364594</v>
      </c>
      <c r="N41" s="235">
        <v>13.660026462369167</v>
      </c>
      <c r="O41" s="235">
        <v>13.426848552244689</v>
      </c>
      <c r="P41" s="235">
        <v>13.404104402952097</v>
      </c>
      <c r="Q41" s="235">
        <v>12.694290214503171</v>
      </c>
      <c r="R41" s="235">
        <v>12.593596684162488</v>
      </c>
      <c r="S41" s="253">
        <v>11.636780796928392</v>
      </c>
      <c r="T41" s="253">
        <v>13.410320369651066</v>
      </c>
      <c r="U41" s="253">
        <v>12.872364560230354</v>
      </c>
      <c r="V41" s="253">
        <v>13.210858185652258</v>
      </c>
      <c r="W41" s="253">
        <v>13.356185427074681</v>
      </c>
      <c r="X41" s="253">
        <v>13.465819595830208</v>
      </c>
      <c r="Y41" s="253">
        <v>12.578118798434629</v>
      </c>
    </row>
    <row r="42" spans="2:25" s="31" customFormat="1" ht="12.75" customHeight="1">
      <c r="B42" s="132" t="s">
        <v>161</v>
      </c>
      <c r="C42" s="235" t="s">
        <v>10</v>
      </c>
      <c r="D42" s="235" t="s">
        <v>10</v>
      </c>
      <c r="E42" s="235" t="s">
        <v>10</v>
      </c>
      <c r="F42" s="235">
        <v>8.165916467650487</v>
      </c>
      <c r="G42" s="235">
        <v>9.36584222356029</v>
      </c>
      <c r="H42" s="235">
        <v>10.435082387239515</v>
      </c>
      <c r="I42" s="235">
        <v>11.15918443747372</v>
      </c>
      <c r="J42" s="235">
        <v>12.006800678289567</v>
      </c>
      <c r="K42" s="235">
        <v>11.278217043129795</v>
      </c>
      <c r="L42" s="235">
        <v>10.407962597857635</v>
      </c>
      <c r="M42" s="235">
        <v>10.372799988640747</v>
      </c>
      <c r="N42" s="235">
        <v>10.135273645827942</v>
      </c>
      <c r="O42" s="235">
        <v>10.061853932533529</v>
      </c>
      <c r="P42" s="235">
        <v>9.928555311509962</v>
      </c>
      <c r="Q42" s="235">
        <v>9.9535707328889</v>
      </c>
      <c r="R42" s="235">
        <v>10.651667312609488</v>
      </c>
      <c r="S42" s="253">
        <v>11.14482984411738</v>
      </c>
      <c r="T42" s="253">
        <v>11.084696604671441</v>
      </c>
      <c r="U42" s="253">
        <v>10.820833713284722</v>
      </c>
      <c r="V42" s="253">
        <v>10.089745898996904</v>
      </c>
      <c r="W42" s="253">
        <v>9.516532792436353</v>
      </c>
      <c r="X42" s="253">
        <v>9.241542659880734</v>
      </c>
      <c r="Y42" s="253">
        <v>9.048466120404106</v>
      </c>
    </row>
    <row r="43" spans="2:25" s="31" customFormat="1" ht="12.75" customHeight="1">
      <c r="B43" s="132" t="s">
        <v>64</v>
      </c>
      <c r="C43" s="235" t="s">
        <v>10</v>
      </c>
      <c r="D43" s="235">
        <v>27.37547892720307</v>
      </c>
      <c r="E43" s="235" t="s">
        <v>10</v>
      </c>
      <c r="F43" s="235">
        <v>21.567863375294376</v>
      </c>
      <c r="G43" s="235" t="s">
        <v>10</v>
      </c>
      <c r="H43" s="235">
        <v>21.561640727471868</v>
      </c>
      <c r="I43" s="235" t="s">
        <v>10</v>
      </c>
      <c r="J43" s="235">
        <v>22.178478370782198</v>
      </c>
      <c r="K43" s="235" t="s">
        <v>10</v>
      </c>
      <c r="L43" s="235">
        <v>19.60210149639554</v>
      </c>
      <c r="M43" s="235" t="s">
        <v>10</v>
      </c>
      <c r="N43" s="235">
        <v>21.76433509346615</v>
      </c>
      <c r="O43" s="235">
        <v>22.948355425676173</v>
      </c>
      <c r="P43" s="235">
        <v>21.99508489722967</v>
      </c>
      <c r="Q43" s="235">
        <v>20.627099199104087</v>
      </c>
      <c r="R43" s="235">
        <v>21.919122303766343</v>
      </c>
      <c r="S43" s="253">
        <v>21.311600016891177</v>
      </c>
      <c r="T43" s="253">
        <v>24.624918460534897</v>
      </c>
      <c r="U43" s="253">
        <v>26.34731067866828</v>
      </c>
      <c r="V43" s="253">
        <v>26.300196113089076</v>
      </c>
      <c r="W43" s="253">
        <v>27.116639511706957</v>
      </c>
      <c r="X43" s="253">
        <v>27.144060657118786</v>
      </c>
      <c r="Y43" s="253">
        <v>28.970189264259417</v>
      </c>
    </row>
    <row r="44" spans="2:25" s="105" customFormat="1" ht="12.75" customHeight="1">
      <c r="B44" s="134" t="s">
        <v>194</v>
      </c>
      <c r="C44" s="236" t="s">
        <v>10</v>
      </c>
      <c r="D44" s="236" t="s">
        <v>10</v>
      </c>
      <c r="E44" s="236" t="s">
        <v>10</v>
      </c>
      <c r="F44" s="236" t="s">
        <v>10</v>
      </c>
      <c r="G44" s="236">
        <v>24.324324324324326</v>
      </c>
      <c r="H44" s="236" t="s">
        <v>10</v>
      </c>
      <c r="I44" s="236" t="s">
        <v>10</v>
      </c>
      <c r="J44" s="236" t="s">
        <v>10</v>
      </c>
      <c r="K44" s="236">
        <v>22.857142857142858</v>
      </c>
      <c r="L44" s="236" t="s">
        <v>10</v>
      </c>
      <c r="M44" s="236" t="s">
        <v>10</v>
      </c>
      <c r="N44" s="236" t="s">
        <v>10</v>
      </c>
      <c r="O44" s="236">
        <v>22.900763358778626</v>
      </c>
      <c r="P44" s="222" t="s">
        <v>10</v>
      </c>
      <c r="Q44" s="222" t="s">
        <v>10</v>
      </c>
      <c r="R44" s="222" t="s">
        <v>10</v>
      </c>
      <c r="S44" s="254">
        <v>24.171779141104295</v>
      </c>
      <c r="T44" s="254" t="s">
        <v>10</v>
      </c>
      <c r="U44" s="254" t="s">
        <v>10</v>
      </c>
      <c r="V44" s="254" t="s">
        <v>10</v>
      </c>
      <c r="W44" s="254">
        <v>26.089133700550825</v>
      </c>
      <c r="X44" s="254" t="s">
        <v>10</v>
      </c>
      <c r="Y44" s="254" t="s">
        <v>10</v>
      </c>
    </row>
    <row r="45" spans="2:25" s="31" customFormat="1" ht="12.75" customHeight="1">
      <c r="B45" s="138" t="s">
        <v>37</v>
      </c>
      <c r="C45" s="235">
        <v>15.620048369610542</v>
      </c>
      <c r="D45" s="235">
        <v>16.65018133860864</v>
      </c>
      <c r="E45" s="235">
        <v>19.16809166776282</v>
      </c>
      <c r="F45" s="235">
        <v>19.214023586418215</v>
      </c>
      <c r="G45" s="235">
        <v>19.476143973214285</v>
      </c>
      <c r="H45" s="235">
        <v>19.740594680894617</v>
      </c>
      <c r="I45" s="235">
        <v>19.670553106551505</v>
      </c>
      <c r="J45" s="235">
        <v>19.63515196090174</v>
      </c>
      <c r="K45" s="235">
        <v>20.588170005722656</v>
      </c>
      <c r="L45" s="235">
        <v>22.68948922673083</v>
      </c>
      <c r="M45" s="235">
        <v>24.018348432998053</v>
      </c>
      <c r="N45" s="235">
        <v>24.045009322498128</v>
      </c>
      <c r="O45" s="235">
        <v>24.71540539606185</v>
      </c>
      <c r="P45" s="235">
        <v>25.737044075051195</v>
      </c>
      <c r="Q45" s="235">
        <v>26.123233533450275</v>
      </c>
      <c r="R45" s="235">
        <v>26.080872151944668</v>
      </c>
      <c r="S45" s="253">
        <v>26.497366680536267</v>
      </c>
      <c r="T45" s="253">
        <v>27.94661222722282</v>
      </c>
      <c r="U45" s="253">
        <v>27.04529929443897</v>
      </c>
      <c r="V45" s="253">
        <v>26.028773142145457</v>
      </c>
      <c r="W45" s="253">
        <v>26.70332518699548</v>
      </c>
      <c r="X45" s="253">
        <v>26.418263486533384</v>
      </c>
      <c r="Y45" s="253">
        <v>26.129418619707366</v>
      </c>
    </row>
    <row r="46" spans="2:25" s="31" customFormat="1" ht="12.75" customHeight="1">
      <c r="B46" s="138" t="s">
        <v>31</v>
      </c>
      <c r="C46" s="235">
        <v>11.113685274917033</v>
      </c>
      <c r="D46" s="235">
        <v>11.278733812508698</v>
      </c>
      <c r="E46" s="235">
        <v>12.733728663164523</v>
      </c>
      <c r="F46" s="235">
        <v>12.281545744436183</v>
      </c>
      <c r="G46" s="235">
        <v>11.986067221617887</v>
      </c>
      <c r="H46" s="235">
        <v>11.693306665482703</v>
      </c>
      <c r="I46" s="235">
        <v>11.532427930587748</v>
      </c>
      <c r="J46" s="235">
        <v>11.470262433414241</v>
      </c>
      <c r="K46" s="235">
        <v>11.388318930812243</v>
      </c>
      <c r="L46" s="235">
        <v>12.03262940786046</v>
      </c>
      <c r="M46" s="235">
        <v>13.536698214662135</v>
      </c>
      <c r="N46" s="235">
        <v>14.278956753739976</v>
      </c>
      <c r="O46" s="235">
        <v>14.65187802643633</v>
      </c>
      <c r="P46" s="235">
        <v>14.325507119173006</v>
      </c>
      <c r="Q46" s="235">
        <v>13.854265724765657</v>
      </c>
      <c r="R46" s="235">
        <v>13.449079186781518</v>
      </c>
      <c r="S46" s="253">
        <v>13.239678026117405</v>
      </c>
      <c r="T46" s="253">
        <v>14.018528315350451</v>
      </c>
      <c r="U46" s="253">
        <v>14.722026467167204</v>
      </c>
      <c r="V46" s="253">
        <v>14.564834575330323</v>
      </c>
      <c r="W46" s="253">
        <v>14.512082700801232</v>
      </c>
      <c r="X46" s="253">
        <v>14.153885206476474</v>
      </c>
      <c r="Y46" s="253" t="s">
        <v>10</v>
      </c>
    </row>
    <row r="47" spans="2:25" s="31" customFormat="1" ht="12.75" customHeight="1">
      <c r="B47" s="132" t="s">
        <v>91</v>
      </c>
      <c r="C47" s="237" t="s">
        <v>10</v>
      </c>
      <c r="D47" s="237">
        <v>26.612407412828997</v>
      </c>
      <c r="E47" s="237">
        <v>24.589962494321828</v>
      </c>
      <c r="F47" s="237">
        <v>25.828903902883322</v>
      </c>
      <c r="G47" s="237">
        <v>24.442807349335325</v>
      </c>
      <c r="H47" s="237">
        <v>22.860487102147392</v>
      </c>
      <c r="I47" s="237">
        <v>21.55571280823036</v>
      </c>
      <c r="J47" s="237">
        <v>19.876799767102625</v>
      </c>
      <c r="K47" s="237">
        <v>15.557785724718599</v>
      </c>
      <c r="L47" s="237">
        <v>15.414830843566147</v>
      </c>
      <c r="M47" s="237">
        <v>16.116907059056796</v>
      </c>
      <c r="N47" s="237">
        <v>17.483185400396266</v>
      </c>
      <c r="O47" s="237">
        <v>15.806189652166887</v>
      </c>
      <c r="P47" s="237">
        <v>14.859442404019575</v>
      </c>
      <c r="Q47" s="237">
        <v>14.818059631123026</v>
      </c>
      <c r="R47" s="237">
        <v>12.931752619238681</v>
      </c>
      <c r="S47" s="255">
        <v>13.82980935154577</v>
      </c>
      <c r="T47" s="255">
        <v>13.318267017818588</v>
      </c>
      <c r="U47" s="255">
        <v>13.70940806422101</v>
      </c>
      <c r="V47" s="255">
        <v>12.915916907122094</v>
      </c>
      <c r="W47" s="255">
        <v>12.802483504199264</v>
      </c>
      <c r="X47" s="255">
        <v>12.701325178389396</v>
      </c>
      <c r="Y47" s="255">
        <v>12.547875453717982</v>
      </c>
    </row>
    <row r="48" spans="2:25" s="31" customFormat="1" ht="12.75" customHeight="1">
      <c r="B48" s="210" t="s">
        <v>38</v>
      </c>
      <c r="C48" s="224">
        <v>14.405413207329568</v>
      </c>
      <c r="D48" s="224">
        <v>14.94821733447166</v>
      </c>
      <c r="E48" s="224">
        <v>16.487118722758186</v>
      </c>
      <c r="F48" s="224">
        <v>16.310265933502492</v>
      </c>
      <c r="G48" s="224">
        <v>16.24786509349443</v>
      </c>
      <c r="H48" s="224">
        <v>16.166398030449844</v>
      </c>
      <c r="I48" s="224">
        <v>16.207771579107703</v>
      </c>
      <c r="J48" s="224">
        <v>16.111910108540545</v>
      </c>
      <c r="K48" s="224">
        <v>16.035625568858332</v>
      </c>
      <c r="L48" s="224">
        <v>16.498073676379295</v>
      </c>
      <c r="M48" s="224">
        <v>17.53842441787196</v>
      </c>
      <c r="N48" s="224">
        <v>17.883772882171662</v>
      </c>
      <c r="O48" s="224">
        <v>17.961636480735997</v>
      </c>
      <c r="P48" s="224">
        <v>17.71869422738849</v>
      </c>
      <c r="Q48" s="224">
        <v>17.283428056744725</v>
      </c>
      <c r="R48" s="224">
        <v>17.184036694885233</v>
      </c>
      <c r="S48" s="246">
        <v>17.21199809971885</v>
      </c>
      <c r="T48" s="246">
        <v>18.36242251820428</v>
      </c>
      <c r="U48" s="246">
        <v>18.642811243970506</v>
      </c>
      <c r="V48" s="246">
        <v>18.39844591814575</v>
      </c>
      <c r="W48" s="246">
        <v>18.4407574197032</v>
      </c>
      <c r="X48" s="246">
        <v>18.299609610700827</v>
      </c>
      <c r="Y48" s="246">
        <v>17.906092624390112</v>
      </c>
    </row>
    <row r="49" spans="2:25" s="31" customFormat="1" ht="12.75" customHeight="1">
      <c r="B49" s="209" t="s">
        <v>152</v>
      </c>
      <c r="C49" s="225" t="s">
        <v>10</v>
      </c>
      <c r="D49" s="225" t="s">
        <v>10</v>
      </c>
      <c r="E49" s="225" t="s">
        <v>10</v>
      </c>
      <c r="F49" s="225">
        <v>20.5835036390078</v>
      </c>
      <c r="G49" s="225">
        <v>20.80801883110191</v>
      </c>
      <c r="H49" s="225">
        <v>21.23818047654834</v>
      </c>
      <c r="I49" s="225">
        <v>21.185290879671996</v>
      </c>
      <c r="J49" s="225">
        <v>20.893639111973368</v>
      </c>
      <c r="K49" s="225">
        <v>21.24066399603449</v>
      </c>
      <c r="L49" s="225">
        <v>21.826016658471065</v>
      </c>
      <c r="M49" s="225">
        <v>22.578860404834387</v>
      </c>
      <c r="N49" s="225">
        <v>22.798484636824686</v>
      </c>
      <c r="O49" s="225">
        <v>22.627114392575677</v>
      </c>
      <c r="P49" s="225">
        <v>22.64712718329266</v>
      </c>
      <c r="Q49" s="225">
        <v>22.466904876772787</v>
      </c>
      <c r="R49" s="225">
        <v>22.623965880956565</v>
      </c>
      <c r="S49" s="247">
        <v>23.09584864838144</v>
      </c>
      <c r="T49" s="247">
        <v>24.1910706551155</v>
      </c>
      <c r="U49" s="247">
        <v>24.331814347566013</v>
      </c>
      <c r="V49" s="247">
        <v>23.58924569931874</v>
      </c>
      <c r="W49" s="247">
        <v>23.45243822681089</v>
      </c>
      <c r="X49" s="247">
        <v>23.54075796484186</v>
      </c>
      <c r="Y49" s="247">
        <v>23.245746051353734</v>
      </c>
    </row>
    <row r="50" spans="2:25" s="31" customFormat="1" ht="12.75" customHeight="1">
      <c r="B50" s="209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8"/>
      <c r="T50" s="398"/>
      <c r="U50" s="398"/>
      <c r="V50" s="398"/>
      <c r="W50" s="398"/>
      <c r="X50" s="398"/>
      <c r="Y50" s="398"/>
    </row>
    <row r="51" spans="2:25" ht="12.75" customHeight="1">
      <c r="B51" s="162" t="s">
        <v>68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3"/>
      <c r="O51" s="233"/>
      <c r="P51" s="228"/>
      <c r="Q51" s="228"/>
      <c r="R51" s="228"/>
      <c r="S51" s="260"/>
      <c r="T51" s="260"/>
      <c r="U51" s="260"/>
      <c r="V51" s="260"/>
      <c r="W51" s="260"/>
      <c r="X51" s="260"/>
      <c r="Y51" s="260"/>
    </row>
    <row r="52" spans="2:25" s="32" customFormat="1" ht="12.75" customHeight="1">
      <c r="B52" s="132" t="s">
        <v>28</v>
      </c>
      <c r="C52" s="238">
        <v>0.8239889591842288</v>
      </c>
      <c r="D52" s="238">
        <v>0.7839732470509034</v>
      </c>
      <c r="E52" s="238">
        <v>1.3493731594926022</v>
      </c>
      <c r="F52" s="238">
        <v>1.3235066597908132</v>
      </c>
      <c r="G52" s="238">
        <v>1.3472955506385973</v>
      </c>
      <c r="H52" s="238">
        <v>1.385761207474214</v>
      </c>
      <c r="I52" s="238">
        <v>1.4906322724847776</v>
      </c>
      <c r="J52" s="238">
        <v>1.5183774786570117</v>
      </c>
      <c r="K52" s="238">
        <v>1.419511785381991</v>
      </c>
      <c r="L52" s="238">
        <v>1.3862160458559014</v>
      </c>
      <c r="M52" s="238">
        <v>1.3552453178691053</v>
      </c>
      <c r="N52" s="238">
        <v>1.3405760152135517</v>
      </c>
      <c r="O52" s="238">
        <v>1.2843894510658473</v>
      </c>
      <c r="P52" s="238">
        <v>1.2875582004692394</v>
      </c>
      <c r="Q52" s="238">
        <v>1.2170371321495368</v>
      </c>
      <c r="R52" s="238">
        <v>1.1725491628386275</v>
      </c>
      <c r="S52" s="256">
        <v>1.2485534740889923</v>
      </c>
      <c r="T52" s="256">
        <v>1.1959612350641942</v>
      </c>
      <c r="U52" s="256">
        <v>1.2452646588031842</v>
      </c>
      <c r="V52" s="256">
        <v>1.2470873843870547</v>
      </c>
      <c r="W52" s="256">
        <v>1.4377640706534833</v>
      </c>
      <c r="X52" s="256">
        <v>1.4702998193867236</v>
      </c>
      <c r="Y52" s="256">
        <v>1.5307060393532856</v>
      </c>
    </row>
    <row r="53" spans="2:25" s="32" customFormat="1" ht="12.75" customHeight="1">
      <c r="B53" s="132" t="s">
        <v>29</v>
      </c>
      <c r="C53" s="239">
        <v>0.45047074192531417</v>
      </c>
      <c r="D53" s="239" t="s">
        <v>10</v>
      </c>
      <c r="E53" s="239" t="s">
        <v>10</v>
      </c>
      <c r="F53" s="239" t="s">
        <v>10</v>
      </c>
      <c r="G53" s="239" t="s">
        <v>10</v>
      </c>
      <c r="H53" s="239" t="s">
        <v>10</v>
      </c>
      <c r="I53" s="239" t="s">
        <v>10</v>
      </c>
      <c r="J53" s="239" t="s">
        <v>10</v>
      </c>
      <c r="K53" s="239" t="s">
        <v>10</v>
      </c>
      <c r="L53" s="239" t="s">
        <v>10</v>
      </c>
      <c r="M53" s="239" t="s">
        <v>10</v>
      </c>
      <c r="N53" s="239" t="s">
        <v>10</v>
      </c>
      <c r="O53" s="239" t="s">
        <v>10</v>
      </c>
      <c r="P53" s="239" t="s">
        <v>10</v>
      </c>
      <c r="Q53" s="239" t="s">
        <v>10</v>
      </c>
      <c r="R53" s="239" t="s">
        <v>10</v>
      </c>
      <c r="S53" s="257" t="s">
        <v>10</v>
      </c>
      <c r="T53" s="257" t="s">
        <v>10</v>
      </c>
      <c r="U53" s="257" t="s">
        <v>10</v>
      </c>
      <c r="V53" s="257" t="s">
        <v>10</v>
      </c>
      <c r="W53" s="257" t="s">
        <v>10</v>
      </c>
      <c r="X53" s="257" t="s">
        <v>10</v>
      </c>
      <c r="Y53" s="257" t="s">
        <v>10</v>
      </c>
    </row>
    <row r="54" spans="2:25" s="32" customFormat="1" ht="12.75" customHeight="1">
      <c r="B54" s="132" t="s">
        <v>36</v>
      </c>
      <c r="C54" s="239" t="s">
        <v>10</v>
      </c>
      <c r="D54" s="239" t="s">
        <v>10</v>
      </c>
      <c r="E54" s="239" t="s">
        <v>10</v>
      </c>
      <c r="F54" s="239" t="s">
        <v>10</v>
      </c>
      <c r="G54" s="239" t="s">
        <v>10</v>
      </c>
      <c r="H54" s="239" t="s">
        <v>10</v>
      </c>
      <c r="I54" s="239" t="s">
        <v>10</v>
      </c>
      <c r="J54" s="239" t="s">
        <v>10</v>
      </c>
      <c r="K54" s="239" t="s">
        <v>10</v>
      </c>
      <c r="L54" s="239" t="s">
        <v>10</v>
      </c>
      <c r="M54" s="239">
        <v>1.2740162334326517</v>
      </c>
      <c r="N54" s="239">
        <v>1.4083553388855035</v>
      </c>
      <c r="O54" s="239">
        <v>1.527568347210385</v>
      </c>
      <c r="P54" s="239">
        <v>2.116188424750622</v>
      </c>
      <c r="Q54" s="239">
        <v>3.7442146477099216</v>
      </c>
      <c r="R54" s="239">
        <v>3.495068946981581</v>
      </c>
      <c r="S54" s="257">
        <v>3.243860831472979</v>
      </c>
      <c r="T54" s="257">
        <v>3.3020979749075954</v>
      </c>
      <c r="U54" s="257">
        <v>3.6209101702429054</v>
      </c>
      <c r="V54" s="257">
        <v>3.344169283111062</v>
      </c>
      <c r="W54" s="257">
        <v>2.9611023045970004</v>
      </c>
      <c r="X54" s="257">
        <v>2.988595584065272</v>
      </c>
      <c r="Y54" s="257">
        <v>2.9388116685844694</v>
      </c>
    </row>
    <row r="55" spans="2:25" s="32" customFormat="1" ht="12.75" customHeight="1">
      <c r="B55" s="161" t="s">
        <v>40</v>
      </c>
      <c r="C55" s="239">
        <v>4.1082585944749</v>
      </c>
      <c r="D55" s="239">
        <v>4.1640489462168455</v>
      </c>
      <c r="E55" s="239">
        <v>5.043203655841139</v>
      </c>
      <c r="F55" s="239">
        <v>4.787332069828308</v>
      </c>
      <c r="G55" s="239">
        <v>4.798645120352033</v>
      </c>
      <c r="H55" s="239">
        <v>4.846326524956351</v>
      </c>
      <c r="I55" s="239">
        <v>4.707353445003011</v>
      </c>
      <c r="J55" s="239">
        <v>4.587405023462248</v>
      </c>
      <c r="K55" s="239">
        <v>4.620030431725521</v>
      </c>
      <c r="L55" s="239">
        <v>2.326282833323318</v>
      </c>
      <c r="M55" s="239">
        <v>2.1391101946157907</v>
      </c>
      <c r="N55" s="239">
        <v>2.0529218052995257</v>
      </c>
      <c r="O55" s="239">
        <v>1.893181685845103</v>
      </c>
      <c r="P55" s="239">
        <v>1.8579849900123748</v>
      </c>
      <c r="Q55" s="239">
        <v>1.869215364086771</v>
      </c>
      <c r="R55" s="239">
        <v>1.7474534864873967</v>
      </c>
      <c r="S55" s="257">
        <v>1.57234010963779</v>
      </c>
      <c r="T55" s="257">
        <v>1.6129876553699747</v>
      </c>
      <c r="U55" s="257">
        <v>1.589012414822458</v>
      </c>
      <c r="V55" s="257">
        <v>1.4507818033650302</v>
      </c>
      <c r="W55" s="257">
        <v>1.4007159085929681</v>
      </c>
      <c r="X55" s="257">
        <v>1.275228537723675</v>
      </c>
      <c r="Y55" s="257">
        <v>1.3393535488971584</v>
      </c>
    </row>
    <row r="56" spans="2:25" s="32" customFormat="1" ht="12.75" customHeight="1">
      <c r="B56" s="132" t="s">
        <v>161</v>
      </c>
      <c r="C56" s="239" t="s">
        <v>10</v>
      </c>
      <c r="D56" s="239" t="s">
        <v>10</v>
      </c>
      <c r="E56" s="239" t="s">
        <v>10</v>
      </c>
      <c r="F56" s="239">
        <v>1.14848559509845</v>
      </c>
      <c r="G56" s="239">
        <v>1.2102352903323665</v>
      </c>
      <c r="H56" s="239">
        <v>1.2016028154721308</v>
      </c>
      <c r="I56" s="239">
        <v>1.0607309041136346</v>
      </c>
      <c r="J56" s="239">
        <v>2.149658875641768</v>
      </c>
      <c r="K56" s="239">
        <v>1.3583130766282936</v>
      </c>
      <c r="L56" s="239">
        <v>1.0483708130854366</v>
      </c>
      <c r="M56" s="239">
        <v>1.326481532755893</v>
      </c>
      <c r="N56" s="239">
        <v>1.1815395097332637</v>
      </c>
      <c r="O56" s="239">
        <v>1.1602885566827954</v>
      </c>
      <c r="P56" s="239">
        <v>1.357372742315619</v>
      </c>
      <c r="Q56" s="239">
        <v>1.2284324395947808</v>
      </c>
      <c r="R56" s="239">
        <v>1.4502083925236202</v>
      </c>
      <c r="S56" s="257">
        <v>1.4310862354431308</v>
      </c>
      <c r="T56" s="257">
        <v>1.636243625105513</v>
      </c>
      <c r="U56" s="257">
        <v>1.7057735418008024</v>
      </c>
      <c r="V56" s="257">
        <v>1.647437558749945</v>
      </c>
      <c r="W56" s="257">
        <v>1.2805660758080755</v>
      </c>
      <c r="X56" s="257">
        <v>1.330189391432886</v>
      </c>
      <c r="Y56" s="257">
        <v>1.5160787251989551</v>
      </c>
    </row>
    <row r="57" spans="2:25" s="32" customFormat="1" ht="12.75" customHeight="1">
      <c r="B57" s="132" t="s">
        <v>64</v>
      </c>
      <c r="C57" s="239" t="s">
        <v>10</v>
      </c>
      <c r="D57" s="239">
        <v>0.08381226053639847</v>
      </c>
      <c r="E57" s="239" t="s">
        <v>10</v>
      </c>
      <c r="F57" s="239">
        <v>0.15756569472917337</v>
      </c>
      <c r="G57" s="239" t="s">
        <v>10</v>
      </c>
      <c r="H57" s="239">
        <v>0.07623857190519046</v>
      </c>
      <c r="I57" s="239" t="s">
        <v>10</v>
      </c>
      <c r="J57" s="239">
        <v>0.11388313001602919</v>
      </c>
      <c r="K57" s="239" t="s">
        <v>10</v>
      </c>
      <c r="L57" s="239">
        <v>0.09219545107341097</v>
      </c>
      <c r="M57" s="239" t="s">
        <v>10</v>
      </c>
      <c r="N57" s="239">
        <v>0.38853812530354537</v>
      </c>
      <c r="O57" s="239">
        <v>0.39944918060358875</v>
      </c>
      <c r="P57" s="239">
        <v>0.31074823300024373</v>
      </c>
      <c r="Q57" s="239">
        <v>0.21294673857758187</v>
      </c>
      <c r="R57" s="239">
        <v>0.16671012927020082</v>
      </c>
      <c r="S57" s="257">
        <v>0.19593767155103248</v>
      </c>
      <c r="T57" s="257">
        <v>0.07404664938911515</v>
      </c>
      <c r="U57" s="257">
        <v>0.034450166509138125</v>
      </c>
      <c r="V57" s="257">
        <v>0.31815771532459663</v>
      </c>
      <c r="W57" s="257">
        <v>0.2927773320872377</v>
      </c>
      <c r="X57" s="257">
        <v>0.2246559955068801</v>
      </c>
      <c r="Y57" s="257">
        <v>0.24061753116723728</v>
      </c>
    </row>
    <row r="58" spans="2:25" s="32" customFormat="1" ht="12.75" customHeight="1">
      <c r="B58" s="134" t="s">
        <v>194</v>
      </c>
      <c r="C58" s="240" t="s">
        <v>10</v>
      </c>
      <c r="D58" s="240" t="s">
        <v>10</v>
      </c>
      <c r="E58" s="240" t="s">
        <v>10</v>
      </c>
      <c r="F58" s="240" t="s">
        <v>10</v>
      </c>
      <c r="G58" s="240">
        <v>2.5025025025025025</v>
      </c>
      <c r="H58" s="240" t="s">
        <v>10</v>
      </c>
      <c r="I58" s="240" t="s">
        <v>10</v>
      </c>
      <c r="J58" s="240" t="s">
        <v>10</v>
      </c>
      <c r="K58" s="240">
        <v>1.920374707259953</v>
      </c>
      <c r="L58" s="240" t="s">
        <v>10</v>
      </c>
      <c r="M58" s="240" t="s">
        <v>10</v>
      </c>
      <c r="N58" s="240" t="s">
        <v>10</v>
      </c>
      <c r="O58" s="240">
        <v>2.2900763358778624</v>
      </c>
      <c r="P58" s="222" t="s">
        <v>10</v>
      </c>
      <c r="Q58" s="222" t="s">
        <v>10</v>
      </c>
      <c r="R58" s="222" t="s">
        <v>10</v>
      </c>
      <c r="S58" s="258">
        <v>1.5950920245398774</v>
      </c>
      <c r="T58" s="258" t="s">
        <v>10</v>
      </c>
      <c r="U58" s="258" t="s">
        <v>10</v>
      </c>
      <c r="V58" s="258" t="s">
        <v>10</v>
      </c>
      <c r="W58" s="258">
        <v>1.7025538307461192</v>
      </c>
      <c r="X58" s="258" t="s">
        <v>10</v>
      </c>
      <c r="Y58" s="258" t="s">
        <v>10</v>
      </c>
    </row>
    <row r="59" spans="2:25" s="32" customFormat="1" ht="12.75" customHeight="1">
      <c r="B59" s="138" t="s">
        <v>37</v>
      </c>
      <c r="C59" s="239">
        <v>1.9514635976982737</v>
      </c>
      <c r="D59" s="239">
        <v>1.8133860863831188</v>
      </c>
      <c r="E59" s="239">
        <v>1.2291547916575318</v>
      </c>
      <c r="F59" s="239">
        <v>1.2634054227384472</v>
      </c>
      <c r="G59" s="239">
        <v>1.236049107142857</v>
      </c>
      <c r="H59" s="239">
        <v>1.2970265955269298</v>
      </c>
      <c r="I59" s="239">
        <v>1.3137468380545543</v>
      </c>
      <c r="J59" s="239">
        <v>1.3643371195960394</v>
      </c>
      <c r="K59" s="239">
        <v>1.819618467095609</v>
      </c>
      <c r="L59" s="239">
        <v>1.7773159794378213</v>
      </c>
      <c r="M59" s="239">
        <v>1.9430200022883533</v>
      </c>
      <c r="N59" s="239">
        <v>1.8549509752187399</v>
      </c>
      <c r="O59" s="239">
        <v>2.006114153920615</v>
      </c>
      <c r="P59" s="239">
        <v>2.317214914303636</v>
      </c>
      <c r="Q59" s="239">
        <v>2.230736410221048</v>
      </c>
      <c r="R59" s="239">
        <v>2.227885872120541</v>
      </c>
      <c r="S59" s="257">
        <v>2.355483522209618</v>
      </c>
      <c r="T59" s="257">
        <v>2.4807064755099835</v>
      </c>
      <c r="U59" s="257">
        <v>2.4788255822775205</v>
      </c>
      <c r="V59" s="257">
        <v>1.8119263541967225</v>
      </c>
      <c r="W59" s="257">
        <v>1.9062430570984223</v>
      </c>
      <c r="X59" s="257">
        <v>1.7942795003307348</v>
      </c>
      <c r="Y59" s="257">
        <v>1.7140359963744658</v>
      </c>
    </row>
    <row r="60" spans="2:25" s="32" customFormat="1" ht="12.75" customHeight="1">
      <c r="B60" s="138" t="s">
        <v>31</v>
      </c>
      <c r="C60" s="239">
        <v>2.707510801716613</v>
      </c>
      <c r="D60" s="239">
        <v>2.8825579334039895</v>
      </c>
      <c r="E60" s="239">
        <v>3.3008085807095586</v>
      </c>
      <c r="F60" s="239">
        <v>3.1654103613888505</v>
      </c>
      <c r="G60" s="239">
        <v>3.1392800627441617</v>
      </c>
      <c r="H60" s="239">
        <v>3.1152150613456606</v>
      </c>
      <c r="I60" s="239">
        <v>3.234861237187905</v>
      </c>
      <c r="J60" s="239">
        <v>3.3606463909296758</v>
      </c>
      <c r="K60" s="239">
        <v>3.629880562347642</v>
      </c>
      <c r="L60" s="239">
        <v>3.994818689827932</v>
      </c>
      <c r="M60" s="239">
        <v>4.355266871746501</v>
      </c>
      <c r="N60" s="239">
        <v>4.503967983883044</v>
      </c>
      <c r="O60" s="239">
        <v>4.559612616149718</v>
      </c>
      <c r="P60" s="239">
        <v>4.444911741759314</v>
      </c>
      <c r="Q60" s="239">
        <v>4.0902504188742475</v>
      </c>
      <c r="R60" s="239">
        <v>3.9961505695263937</v>
      </c>
      <c r="S60" s="257">
        <v>4.0320402320019255</v>
      </c>
      <c r="T60" s="257">
        <v>4.473124100343254</v>
      </c>
      <c r="U60" s="257">
        <v>4.5406773585503775</v>
      </c>
      <c r="V60" s="257">
        <v>4.265938961387305</v>
      </c>
      <c r="W60" s="257">
        <v>4.178839565398851</v>
      </c>
      <c r="X60" s="257">
        <v>4.102394650058974</v>
      </c>
      <c r="Y60" s="257" t="s">
        <v>10</v>
      </c>
    </row>
    <row r="61" spans="2:25" s="32" customFormat="1" ht="12.75" customHeight="1">
      <c r="B61" s="132" t="s">
        <v>91</v>
      </c>
      <c r="C61" s="241" t="s">
        <v>10</v>
      </c>
      <c r="D61" s="241">
        <v>6.923910179465411</v>
      </c>
      <c r="E61" s="241">
        <v>4.114446622784521</v>
      </c>
      <c r="F61" s="241">
        <v>3.6337189543372164</v>
      </c>
      <c r="G61" s="241">
        <v>3.5262295622725324</v>
      </c>
      <c r="H61" s="241">
        <v>3.305271687750417</v>
      </c>
      <c r="I61" s="241">
        <v>3.073944182212649</v>
      </c>
      <c r="J61" s="241">
        <v>2.668409267581119</v>
      </c>
      <c r="K61" s="241">
        <v>0.7491483737826339</v>
      </c>
      <c r="L61" s="241">
        <v>0.7999409060493087</v>
      </c>
      <c r="M61" s="241">
        <v>0.9842096159768481</v>
      </c>
      <c r="N61" s="241">
        <v>0.9928832262707573</v>
      </c>
      <c r="O61" s="241">
        <v>1.031041798647103</v>
      </c>
      <c r="P61" s="241">
        <v>0.965886928278744</v>
      </c>
      <c r="Q61" s="241">
        <v>1.4942965511903001</v>
      </c>
      <c r="R61" s="241">
        <v>1.287819905752621</v>
      </c>
      <c r="S61" s="259">
        <v>1.358210595408874</v>
      </c>
      <c r="T61" s="259">
        <v>1.295465869456901</v>
      </c>
      <c r="U61" s="259">
        <v>1.2227317744713355</v>
      </c>
      <c r="V61" s="259">
        <v>1.2018334948200045</v>
      </c>
      <c r="W61" s="259">
        <v>1.0997200492635868</v>
      </c>
      <c r="X61" s="259">
        <v>1.1159762765267351</v>
      </c>
      <c r="Y61" s="259">
        <v>1.1040563667398846</v>
      </c>
    </row>
    <row r="62" spans="2:25" s="32" customFormat="1" ht="12.75" customHeight="1">
      <c r="B62" s="210" t="s">
        <v>38</v>
      </c>
      <c r="C62" s="224">
        <v>2.3416909432056476</v>
      </c>
      <c r="D62" s="224">
        <v>2.4059592341091927</v>
      </c>
      <c r="E62" s="224">
        <v>2.6417658087116274</v>
      </c>
      <c r="F62" s="224">
        <v>2.5402724710819484</v>
      </c>
      <c r="G62" s="224">
        <v>2.572676277872319</v>
      </c>
      <c r="H62" s="224">
        <v>2.5660703189415304</v>
      </c>
      <c r="I62" s="224">
        <v>2.5981557068688637</v>
      </c>
      <c r="J62" s="224">
        <v>2.6422856444632443</v>
      </c>
      <c r="K62" s="224">
        <v>2.7116978965587464</v>
      </c>
      <c r="L62" s="224">
        <v>2.4643109823003773</v>
      </c>
      <c r="M62" s="224">
        <v>2.6082685563684325</v>
      </c>
      <c r="N62" s="224">
        <v>2.671035806734788</v>
      </c>
      <c r="O62" s="224">
        <v>2.66868515971699</v>
      </c>
      <c r="P62" s="224">
        <v>2.6481206408291365</v>
      </c>
      <c r="Q62" s="224">
        <v>2.521770523251082</v>
      </c>
      <c r="R62" s="224">
        <v>2.46646217121158</v>
      </c>
      <c r="S62" s="246">
        <v>2.456995176899745</v>
      </c>
      <c r="T62" s="246">
        <v>2.6821735329122034</v>
      </c>
      <c r="U62" s="246">
        <v>2.693529497785114</v>
      </c>
      <c r="V62" s="246">
        <v>2.5055551108190888</v>
      </c>
      <c r="W62" s="246">
        <v>2.4168370437391604</v>
      </c>
      <c r="X62" s="246">
        <v>2.3334958514847672</v>
      </c>
      <c r="Y62" s="246">
        <v>2.3688953427053345</v>
      </c>
    </row>
    <row r="63" spans="2:25" s="32" customFormat="1" ht="12.75" customHeight="1">
      <c r="B63" s="209" t="s">
        <v>152</v>
      </c>
      <c r="C63" s="225" t="s">
        <v>10</v>
      </c>
      <c r="D63" s="225" t="s">
        <v>10</v>
      </c>
      <c r="E63" s="225" t="s">
        <v>10</v>
      </c>
      <c r="F63" s="225">
        <v>0.8364853383839385</v>
      </c>
      <c r="G63" s="225">
        <v>0.8325861623857884</v>
      </c>
      <c r="H63" s="225">
        <v>0.8464552769278859</v>
      </c>
      <c r="I63" s="225">
        <v>0.8474548041522324</v>
      </c>
      <c r="J63" s="225">
        <v>0.8581825311777826</v>
      </c>
      <c r="K63" s="225">
        <v>0.9009811206329545</v>
      </c>
      <c r="L63" s="225">
        <v>0.881697409722685</v>
      </c>
      <c r="M63" s="225">
        <v>0.9876128938994002</v>
      </c>
      <c r="N63" s="225">
        <v>0.9758954816547181</v>
      </c>
      <c r="O63" s="225">
        <v>0.999683917870591</v>
      </c>
      <c r="P63" s="225">
        <v>1.09155738854862</v>
      </c>
      <c r="Q63" s="225">
        <v>1.1943203900291612</v>
      </c>
      <c r="R63" s="225">
        <v>1.155049584276588</v>
      </c>
      <c r="S63" s="247">
        <v>1.1330407938529459</v>
      </c>
      <c r="T63" s="247">
        <v>1.1753704877209246</v>
      </c>
      <c r="U63" s="247">
        <v>1.207417073356345</v>
      </c>
      <c r="V63" s="247">
        <v>1.0612980755712997</v>
      </c>
      <c r="W63" s="247">
        <v>1.0426105139657709</v>
      </c>
      <c r="X63" s="247">
        <v>0.9537394973875118</v>
      </c>
      <c r="Y63" s="247">
        <v>0.9499354902401573</v>
      </c>
    </row>
    <row r="64" spans="2:12" ht="4.5" customHeight="1">
      <c r="B64" s="4"/>
      <c r="C64" s="38"/>
      <c r="D64" s="38"/>
      <c r="E64" s="38"/>
      <c r="F64" s="38"/>
      <c r="G64" s="38"/>
      <c r="H64" s="38"/>
      <c r="I64" s="38"/>
      <c r="J64" s="38"/>
      <c r="K64" s="38"/>
      <c r="L64" s="61"/>
    </row>
    <row r="65" spans="2:12" ht="12.75">
      <c r="B65" s="2" t="s">
        <v>198</v>
      </c>
      <c r="C65" s="38"/>
      <c r="D65" s="38"/>
      <c r="E65" s="38"/>
      <c r="F65" s="38"/>
      <c r="G65" s="38"/>
      <c r="H65" s="38"/>
      <c r="I65" s="38"/>
      <c r="J65" s="38"/>
      <c r="K65" s="38"/>
      <c r="L65" s="61"/>
    </row>
    <row r="66" spans="2:12" ht="12.75">
      <c r="B66" s="2" t="s">
        <v>153</v>
      </c>
      <c r="C66" s="38"/>
      <c r="D66" s="38"/>
      <c r="E66" s="38"/>
      <c r="F66" s="38"/>
      <c r="G66" s="38"/>
      <c r="H66" s="38"/>
      <c r="I66" s="38"/>
      <c r="J66" s="38"/>
      <c r="K66" s="38"/>
      <c r="L66" s="61"/>
    </row>
    <row r="67" spans="2:12" ht="12.75" customHeight="1">
      <c r="B67" s="173" t="s">
        <v>180</v>
      </c>
      <c r="C67" s="178"/>
      <c r="D67" s="178"/>
      <c r="E67" s="178"/>
      <c r="F67" s="38"/>
      <c r="G67" s="38"/>
      <c r="H67" s="38"/>
      <c r="I67" s="38"/>
      <c r="J67" s="38"/>
      <c r="K67" s="38"/>
      <c r="L67" s="61"/>
    </row>
    <row r="68" spans="2:5" s="14" customFormat="1" ht="12.75" customHeight="1">
      <c r="B68" s="174" t="s">
        <v>90</v>
      </c>
      <c r="C68" s="177"/>
      <c r="D68" s="177"/>
      <c r="E68" s="177"/>
    </row>
    <row r="69" spans="2:12" ht="12.75" customHeight="1">
      <c r="B69" s="48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3:12" ht="12.75" customHeight="1"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2:12" ht="12.75" customHeight="1">
      <c r="B71" s="48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ht="12.75" customHeight="1">
      <c r="B72" s="33"/>
    </row>
    <row r="73" ht="12.75" customHeight="1">
      <c r="B73" s="33"/>
    </row>
    <row r="74" ht="12.75" customHeight="1">
      <c r="B74" s="33"/>
    </row>
    <row r="75" ht="12.75" customHeight="1">
      <c r="B75" s="33"/>
    </row>
    <row r="76" ht="12.75" customHeight="1">
      <c r="B76" s="33"/>
    </row>
    <row r="77" ht="12.75" customHeight="1">
      <c r="B77" s="33"/>
    </row>
    <row r="78" ht="12.75" customHeight="1">
      <c r="B78" s="33"/>
    </row>
    <row r="79" ht="12.75" customHeight="1">
      <c r="B79" s="33"/>
    </row>
    <row r="80" ht="12.75" customHeight="1">
      <c r="B80" s="33"/>
    </row>
    <row r="81" ht="12.75" customHeight="1">
      <c r="B81" s="33"/>
    </row>
    <row r="82" ht="12.75" customHeight="1">
      <c r="B82" s="33"/>
    </row>
    <row r="83" ht="12.75" customHeight="1">
      <c r="B83" s="33"/>
    </row>
    <row r="84" ht="12.75" customHeight="1">
      <c r="B84" s="33"/>
    </row>
    <row r="85" ht="12.75" customHeight="1">
      <c r="B85" s="33"/>
    </row>
    <row r="86" ht="12.75" customHeight="1">
      <c r="B86" s="33"/>
    </row>
    <row r="87" ht="12.75" customHeight="1">
      <c r="B87" s="33"/>
    </row>
    <row r="88" ht="12.75" customHeight="1">
      <c r="B88" s="33"/>
    </row>
    <row r="89" ht="12.75" customHeight="1">
      <c r="B89" s="33"/>
    </row>
    <row r="90" ht="12.75" customHeight="1">
      <c r="B90" s="33"/>
    </row>
    <row r="91" ht="12.75" customHeight="1">
      <c r="B91" s="33"/>
    </row>
    <row r="92" ht="12.75" customHeight="1">
      <c r="B92" s="33"/>
    </row>
    <row r="93" ht="12.75" customHeight="1">
      <c r="B93" s="33"/>
    </row>
    <row r="94" ht="12.75" customHeight="1">
      <c r="B94" s="33"/>
    </row>
    <row r="95" ht="12.75" customHeight="1">
      <c r="B95" s="33"/>
    </row>
    <row r="96" ht="12.75" customHeight="1">
      <c r="B96" s="33"/>
    </row>
    <row r="97" ht="12.75" customHeight="1">
      <c r="B97" s="33"/>
    </row>
    <row r="98" ht="12.75" customHeight="1">
      <c r="B98" s="33"/>
    </row>
    <row r="99" ht="12.75" customHeight="1">
      <c r="B99" s="33"/>
    </row>
    <row r="100" ht="12.75" customHeight="1">
      <c r="B100" s="33"/>
    </row>
    <row r="101" ht="12.75" customHeight="1">
      <c r="B101" s="33"/>
    </row>
    <row r="102" ht="12.75" customHeight="1">
      <c r="B102" s="33"/>
    </row>
    <row r="103" ht="12.75" customHeight="1">
      <c r="B103" s="33"/>
    </row>
    <row r="104" ht="12.75" customHeight="1">
      <c r="B104" s="33"/>
    </row>
    <row r="105" ht="12.75" customHeight="1">
      <c r="B105" s="33"/>
    </row>
    <row r="106" ht="12.75" customHeight="1">
      <c r="B106" s="33"/>
    </row>
    <row r="107" ht="12.75" customHeight="1">
      <c r="B107" s="33"/>
    </row>
    <row r="108" ht="12.75" customHeight="1">
      <c r="B108" s="33"/>
    </row>
    <row r="109" ht="12.75" customHeight="1">
      <c r="B109" s="33"/>
    </row>
    <row r="110" ht="12.75" customHeight="1">
      <c r="B110" s="33"/>
    </row>
    <row r="111" ht="12.75" customHeight="1">
      <c r="B111" s="33"/>
    </row>
    <row r="112" ht="12.75" customHeight="1">
      <c r="B112" s="33"/>
    </row>
    <row r="113" ht="12.75" customHeight="1">
      <c r="B113" s="33"/>
    </row>
    <row r="114" ht="12.75" customHeight="1">
      <c r="B114" s="33"/>
    </row>
    <row r="115" ht="12.75" customHeight="1">
      <c r="B115" s="33"/>
    </row>
    <row r="116" ht="12.75" customHeight="1">
      <c r="B116" s="33"/>
    </row>
    <row r="117" ht="12.75" customHeight="1">
      <c r="B117" s="33"/>
    </row>
    <row r="118" ht="12.75" customHeight="1">
      <c r="B118" s="33"/>
    </row>
    <row r="119" ht="12.75" customHeight="1">
      <c r="B119" s="33"/>
    </row>
    <row r="120" ht="12.75" customHeight="1">
      <c r="B120" s="33"/>
    </row>
    <row r="121" ht="12.75" customHeight="1">
      <c r="B121" s="33"/>
    </row>
    <row r="122" ht="12.75" customHeight="1">
      <c r="B122" s="33"/>
    </row>
    <row r="123" ht="12.75" customHeight="1">
      <c r="B123" s="33"/>
    </row>
    <row r="124" ht="12.75" customHeight="1">
      <c r="B124" s="33"/>
    </row>
    <row r="125" ht="12.75" customHeight="1">
      <c r="B125" s="33"/>
    </row>
    <row r="126" ht="12.75" customHeight="1">
      <c r="B126" s="33"/>
    </row>
    <row r="127" ht="12.75" customHeight="1">
      <c r="B127" s="33"/>
    </row>
    <row r="128" ht="12.75" customHeight="1">
      <c r="B128" s="33"/>
    </row>
    <row r="129" ht="12.75" customHeight="1">
      <c r="B129" s="33"/>
    </row>
    <row r="130" ht="12.75" customHeight="1">
      <c r="B130" s="33"/>
    </row>
    <row r="131" ht="12.75" customHeight="1">
      <c r="B131" s="33"/>
    </row>
    <row r="132" ht="12.75" customHeight="1">
      <c r="B132" s="33"/>
    </row>
    <row r="133" ht="12.75" customHeight="1">
      <c r="B133" s="33"/>
    </row>
    <row r="134" ht="12.75" customHeight="1">
      <c r="B134" s="33"/>
    </row>
    <row r="135" ht="12.75" customHeight="1">
      <c r="B135" s="33"/>
    </row>
    <row r="136" ht="12.75" customHeight="1">
      <c r="B136" s="33"/>
    </row>
    <row r="137" ht="12.75" customHeight="1">
      <c r="B137" s="33"/>
    </row>
    <row r="138" ht="12.75" customHeight="1">
      <c r="B138" s="33"/>
    </row>
    <row r="139" ht="12.75" customHeight="1">
      <c r="B139" s="33"/>
    </row>
    <row r="140" ht="12.75" customHeight="1">
      <c r="B140" s="33"/>
    </row>
    <row r="141" ht="12.75" customHeight="1">
      <c r="B141" s="33"/>
    </row>
    <row r="142" ht="12.75" customHeight="1">
      <c r="B142" s="33"/>
    </row>
    <row r="143" ht="12.75" customHeight="1">
      <c r="B143" s="33"/>
    </row>
    <row r="144" ht="12.75" customHeight="1">
      <c r="B144" s="33"/>
    </row>
    <row r="145" ht="12.75" customHeight="1">
      <c r="B145" s="33"/>
    </row>
    <row r="146" ht="12.75" customHeight="1">
      <c r="B146" s="33"/>
    </row>
    <row r="147" ht="12.75" customHeight="1">
      <c r="B147" s="33"/>
    </row>
    <row r="148" ht="12.75" customHeight="1">
      <c r="B148" s="33"/>
    </row>
    <row r="149" ht="12.75" customHeight="1">
      <c r="B149" s="33"/>
    </row>
    <row r="150" ht="12.75" customHeight="1">
      <c r="B150" s="33"/>
    </row>
    <row r="151" ht="12.75" customHeight="1">
      <c r="B151" s="33"/>
    </row>
    <row r="152" ht="12.75" customHeight="1">
      <c r="B152" s="33"/>
    </row>
    <row r="153" ht="12.75" customHeight="1">
      <c r="B153" s="33"/>
    </row>
    <row r="154" ht="12.75" customHeight="1">
      <c r="B154" s="33"/>
    </row>
    <row r="155" ht="12.75" customHeight="1">
      <c r="B155" s="33"/>
    </row>
    <row r="156" ht="12.75" customHeight="1">
      <c r="B156" s="33"/>
    </row>
    <row r="157" ht="12.75" customHeight="1">
      <c r="B157" s="33"/>
    </row>
    <row r="158" ht="12.75" customHeight="1">
      <c r="B158" s="33"/>
    </row>
    <row r="159" ht="12.75" customHeight="1">
      <c r="B159" s="33"/>
    </row>
    <row r="160" ht="12.75" customHeight="1">
      <c r="B160" s="33"/>
    </row>
    <row r="161" ht="12.75" customHeight="1">
      <c r="B161" s="33"/>
    </row>
    <row r="162" ht="12.75" customHeight="1">
      <c r="B162" s="33"/>
    </row>
    <row r="163" ht="12.75" customHeight="1">
      <c r="B163" s="33"/>
    </row>
    <row r="164" ht="12.75" customHeight="1">
      <c r="B164" s="33"/>
    </row>
    <row r="165" ht="12.75" customHeight="1">
      <c r="B165" s="33"/>
    </row>
    <row r="166" ht="12.75" customHeight="1">
      <c r="B166" s="33"/>
    </row>
    <row r="167" ht="12.75" customHeight="1">
      <c r="B167" s="33"/>
    </row>
    <row r="168" ht="12.75" customHeight="1">
      <c r="B168" s="33"/>
    </row>
    <row r="169" ht="12.75" customHeight="1">
      <c r="B169" s="33"/>
    </row>
    <row r="170" ht="12.75" customHeight="1">
      <c r="B170" s="33"/>
    </row>
    <row r="171" ht="12.75" customHeight="1">
      <c r="B171" s="33"/>
    </row>
    <row r="172" ht="12.75" customHeight="1">
      <c r="B172" s="33"/>
    </row>
    <row r="173" ht="12.75" customHeight="1">
      <c r="B173" s="33"/>
    </row>
    <row r="174" ht="12.75" customHeight="1">
      <c r="B174" s="33"/>
    </row>
    <row r="175" ht="12.75" customHeight="1">
      <c r="B175" s="33"/>
    </row>
    <row r="176" ht="12.75" customHeight="1">
      <c r="B176" s="33"/>
    </row>
    <row r="177" ht="12.75" customHeight="1">
      <c r="B177" s="33"/>
    </row>
    <row r="178" ht="12.75" customHeight="1">
      <c r="B178" s="33"/>
    </row>
    <row r="179" ht="12.75" customHeight="1">
      <c r="B179" s="33"/>
    </row>
    <row r="180" ht="12.75" customHeight="1">
      <c r="B180" s="33"/>
    </row>
    <row r="181" ht="12.75" customHeight="1">
      <c r="B181" s="33"/>
    </row>
    <row r="182" ht="12.75" customHeight="1">
      <c r="B182" s="33"/>
    </row>
    <row r="183" ht="12.75" customHeight="1">
      <c r="B183" s="33"/>
    </row>
    <row r="184" ht="12.75" customHeight="1">
      <c r="B184" s="33"/>
    </row>
    <row r="185" ht="12.75" customHeight="1">
      <c r="B185" s="33"/>
    </row>
    <row r="186" ht="12.75" customHeight="1">
      <c r="B186" s="33"/>
    </row>
    <row r="187" ht="12.75" customHeight="1">
      <c r="B187" s="33"/>
    </row>
    <row r="188" ht="12.75" customHeight="1">
      <c r="B188" s="33"/>
    </row>
    <row r="189" ht="12.75" customHeight="1">
      <c r="B189" s="33"/>
    </row>
    <row r="190" ht="12.75" customHeight="1">
      <c r="B190" s="33"/>
    </row>
    <row r="191" ht="12.75" customHeight="1">
      <c r="B191" s="33"/>
    </row>
    <row r="192" ht="12.75" customHeight="1">
      <c r="B192" s="33"/>
    </row>
    <row r="193" ht="12.75" customHeight="1">
      <c r="B193" s="33"/>
    </row>
    <row r="194" ht="12.75" customHeight="1">
      <c r="B194" s="33"/>
    </row>
    <row r="195" ht="12.75" customHeight="1">
      <c r="B195" s="33"/>
    </row>
    <row r="196" ht="12.75" customHeight="1">
      <c r="B196" s="33"/>
    </row>
    <row r="197" ht="12.75" customHeight="1">
      <c r="B197" s="33"/>
    </row>
    <row r="198" ht="12.75" customHeight="1">
      <c r="B198" s="33"/>
    </row>
    <row r="199" ht="12.75" customHeight="1">
      <c r="B199" s="33"/>
    </row>
    <row r="200" ht="12.75" customHeight="1">
      <c r="B200" s="33"/>
    </row>
    <row r="201" ht="12.75" customHeight="1">
      <c r="B201" s="33"/>
    </row>
    <row r="202" ht="12.75" customHeight="1">
      <c r="B202" s="33"/>
    </row>
    <row r="203" ht="12.75" customHeight="1">
      <c r="B203" s="33"/>
    </row>
    <row r="204" ht="12.75" customHeight="1">
      <c r="B204" s="33"/>
    </row>
    <row r="205" ht="12.75" customHeight="1">
      <c r="B205" s="33"/>
    </row>
    <row r="206" ht="12.75" customHeight="1">
      <c r="B206" s="33"/>
    </row>
    <row r="207" ht="12.75" customHeight="1">
      <c r="B207" s="33"/>
    </row>
    <row r="208" ht="12.75" customHeight="1">
      <c r="B208" s="33"/>
    </row>
    <row r="209" ht="12.75" customHeight="1">
      <c r="B209" s="33"/>
    </row>
    <row r="210" ht="12.75" customHeight="1">
      <c r="B210" s="33"/>
    </row>
    <row r="211" ht="12.75" customHeight="1">
      <c r="B211" s="33"/>
    </row>
    <row r="212" ht="12.75" customHeight="1">
      <c r="B212" s="33"/>
    </row>
    <row r="213" ht="12.75" customHeight="1">
      <c r="B213" s="33"/>
    </row>
    <row r="214" ht="12.75" customHeight="1">
      <c r="B214" s="33"/>
    </row>
    <row r="215" ht="12.75" customHeight="1">
      <c r="B215" s="33"/>
    </row>
    <row r="216" ht="12.75" customHeight="1">
      <c r="B216" s="33"/>
    </row>
    <row r="217" ht="12.75" customHeight="1">
      <c r="B217" s="33"/>
    </row>
    <row r="218" ht="12.75" customHeight="1">
      <c r="B218" s="33"/>
    </row>
    <row r="219" ht="12.75" customHeight="1">
      <c r="B219" s="33"/>
    </row>
    <row r="220" ht="12.75" customHeight="1">
      <c r="B220" s="33"/>
    </row>
    <row r="221" ht="12.75" customHeight="1">
      <c r="B221" s="33"/>
    </row>
    <row r="222" ht="12.75" customHeight="1">
      <c r="B222" s="33"/>
    </row>
    <row r="223" ht="12.75" customHeight="1">
      <c r="B223" s="33"/>
    </row>
    <row r="224" ht="12.75" customHeight="1">
      <c r="B224" s="33"/>
    </row>
    <row r="225" ht="12.75" customHeight="1">
      <c r="B225" s="33"/>
    </row>
    <row r="226" ht="12.75" customHeight="1">
      <c r="B226" s="33"/>
    </row>
    <row r="227" ht="12.75" customHeight="1">
      <c r="B227" s="33"/>
    </row>
    <row r="228" ht="12.75" customHeight="1">
      <c r="B228" s="33"/>
    </row>
    <row r="229" ht="12.75" customHeight="1">
      <c r="B229" s="33"/>
    </row>
    <row r="230" ht="12.75" customHeight="1">
      <c r="B230" s="33"/>
    </row>
    <row r="231" ht="12.75" customHeight="1">
      <c r="B231" s="33"/>
    </row>
    <row r="232" ht="12.75" customHeight="1">
      <c r="B232" s="33"/>
    </row>
    <row r="233" ht="12.75" customHeight="1">
      <c r="B233" s="33"/>
    </row>
    <row r="234" ht="12.75" customHeight="1">
      <c r="B234" s="33"/>
    </row>
    <row r="235" ht="12.75" customHeight="1">
      <c r="B235" s="33"/>
    </row>
    <row r="236" ht="12.75" customHeight="1">
      <c r="B236" s="33"/>
    </row>
    <row r="237" ht="12.75" customHeight="1">
      <c r="B237" s="33"/>
    </row>
    <row r="238" ht="12.75" customHeight="1">
      <c r="B238" s="33"/>
    </row>
    <row r="239" ht="12.75" customHeight="1">
      <c r="B239" s="33"/>
    </row>
    <row r="240" ht="12.75" customHeight="1">
      <c r="B240" s="33"/>
    </row>
    <row r="241" ht="12.75" customHeight="1">
      <c r="B241" s="33"/>
    </row>
    <row r="242" ht="12.75" customHeight="1">
      <c r="B242" s="33"/>
    </row>
    <row r="243" ht="12.75" customHeight="1">
      <c r="B243" s="33"/>
    </row>
    <row r="244" ht="12.75" customHeight="1">
      <c r="B244" s="33"/>
    </row>
    <row r="245" ht="12.75" customHeight="1">
      <c r="B245" s="33"/>
    </row>
    <row r="246" ht="12.75" customHeight="1">
      <c r="B246" s="33"/>
    </row>
    <row r="247" ht="12.75" customHeight="1">
      <c r="B247" s="33"/>
    </row>
    <row r="248" ht="12.75" customHeight="1">
      <c r="B248" s="33"/>
    </row>
    <row r="249" ht="12.75" customHeight="1">
      <c r="B249" s="33"/>
    </row>
  </sheetData>
  <sheetProtection/>
  <mergeCells count="1">
    <mergeCell ref="W1:Y1"/>
  </mergeCells>
  <hyperlinks>
    <hyperlink ref="W1:Y1" location="Index!A1" display="Zurück zum Index"/>
  </hyperlinks>
  <printOptions/>
  <pageMargins left="0" right="0" top="0.1968503937007874" bottom="0" header="0.5118110236220472" footer="0.5118110236220472"/>
  <pageSetup fitToHeight="2" fitToWidth="1" horizontalDpi="600" verticalDpi="600" orientation="landscape" paperSize="9" scale="93" r:id="rId1"/>
  <rowBreaks count="1" manualBreakCount="1">
    <brk id="50" max="255" man="1"/>
  </rowBreaks>
  <ignoredErrors>
    <ignoredError sqref="M7:O7 C7:D7 E7:G7 H7:L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1"/>
  <sheetViews>
    <sheetView showGridLines="0" zoomScalePageLayoutView="0" workbookViewId="0" topLeftCell="A1">
      <selection activeCell="B1" sqref="B1"/>
    </sheetView>
  </sheetViews>
  <sheetFormatPr defaultColWidth="11.421875" defaultRowHeight="12.75" customHeight="1"/>
  <cols>
    <col min="1" max="1" width="0.85546875" style="8" customWidth="1"/>
    <col min="2" max="2" width="21.28125" style="14" customWidth="1"/>
    <col min="3" max="6" width="9.28125" style="12" customWidth="1"/>
    <col min="7" max="10" width="9.28125" style="8" customWidth="1"/>
    <col min="11" max="11" width="4.8515625" style="8" customWidth="1"/>
    <col min="12" max="16384" width="11.421875" style="8" customWidth="1"/>
  </cols>
  <sheetData>
    <row r="1" spans="2:10" s="10" customFormat="1" ht="12.75" customHeight="1">
      <c r="B1" s="97" t="s">
        <v>128</v>
      </c>
      <c r="C1" s="16"/>
      <c r="D1" s="16"/>
      <c r="E1" s="16"/>
      <c r="F1" s="16"/>
      <c r="G1" s="30"/>
      <c r="I1" s="462" t="s">
        <v>129</v>
      </c>
      <c r="J1" s="455"/>
    </row>
    <row r="2" spans="2:10" s="17" customFormat="1" ht="33.75" customHeight="1">
      <c r="B2" s="465" t="s">
        <v>182</v>
      </c>
      <c r="C2" s="466"/>
      <c r="D2" s="466"/>
      <c r="E2" s="466"/>
      <c r="F2" s="466"/>
      <c r="G2" s="457"/>
      <c r="H2" s="457"/>
      <c r="I2" s="457"/>
      <c r="J2" s="457"/>
    </row>
    <row r="3" spans="2:9" s="17" customFormat="1" ht="12.75" customHeight="1">
      <c r="B3" s="37" t="s">
        <v>154</v>
      </c>
      <c r="C3" s="23"/>
      <c r="D3" s="23"/>
      <c r="E3" s="23"/>
      <c r="F3" s="23"/>
      <c r="G3" s="23"/>
      <c r="H3" s="23"/>
      <c r="I3" s="23"/>
    </row>
    <row r="4" spans="2:9" s="17" customFormat="1" ht="12.75" customHeight="1">
      <c r="B4" s="56"/>
      <c r="C4" s="15"/>
      <c r="D4" s="15"/>
      <c r="E4" s="15"/>
      <c r="F4" s="15"/>
      <c r="G4" s="23"/>
      <c r="H4" s="23"/>
      <c r="I4" s="23"/>
    </row>
    <row r="5" spans="2:12" s="17" customFormat="1" ht="16.5" customHeight="1">
      <c r="B5" s="463" t="s">
        <v>12</v>
      </c>
      <c r="C5" s="458"/>
      <c r="D5" s="458"/>
      <c r="E5" s="458"/>
      <c r="F5" s="459"/>
      <c r="G5" s="460"/>
      <c r="H5" s="460"/>
      <c r="I5" s="459"/>
      <c r="J5" s="461"/>
      <c r="K5" s="23"/>
      <c r="L5" s="23"/>
    </row>
    <row r="6" spans="2:12" s="17" customFormat="1" ht="14.25" customHeight="1">
      <c r="B6" s="464"/>
      <c r="C6" s="116">
        <v>2000</v>
      </c>
      <c r="D6" s="116">
        <v>2004</v>
      </c>
      <c r="E6" s="116">
        <v>2008</v>
      </c>
      <c r="F6" s="126" t="s">
        <v>170</v>
      </c>
      <c r="G6" s="116">
        <v>2000</v>
      </c>
      <c r="H6" s="116">
        <v>2004</v>
      </c>
      <c r="I6" s="116">
        <v>2008</v>
      </c>
      <c r="J6" s="116" t="s">
        <v>170</v>
      </c>
      <c r="K6" s="23"/>
      <c r="L6" s="23"/>
    </row>
    <row r="7" spans="2:12" s="17" customFormat="1" ht="12.75" customHeight="1">
      <c r="B7" s="92" t="s">
        <v>19</v>
      </c>
      <c r="C7" s="111">
        <v>7890</v>
      </c>
      <c r="D7" s="111">
        <v>9660</v>
      </c>
      <c r="E7" s="164">
        <v>11980</v>
      </c>
      <c r="F7" s="276">
        <v>14280</v>
      </c>
      <c r="G7" s="127">
        <f aca="true" t="shared" si="0" ref="G7:J10">C7/C$11*100</f>
        <v>73.91100702576112</v>
      </c>
      <c r="H7" s="127">
        <f t="shared" si="0"/>
        <v>73.74045801526718</v>
      </c>
      <c r="I7" s="127">
        <f t="shared" si="0"/>
        <v>73.49693251533742</v>
      </c>
      <c r="J7" s="127">
        <f t="shared" si="0"/>
        <v>71.50726089133701</v>
      </c>
      <c r="K7" s="23"/>
      <c r="L7" s="23"/>
    </row>
    <row r="8" spans="2:12" s="17" customFormat="1" ht="12.75" customHeight="1">
      <c r="B8" s="92" t="s">
        <v>20</v>
      </c>
      <c r="C8" s="164">
        <v>140</v>
      </c>
      <c r="D8" s="164">
        <v>140</v>
      </c>
      <c r="E8" s="164">
        <v>120</v>
      </c>
      <c r="F8" s="276">
        <v>140</v>
      </c>
      <c r="G8" s="127">
        <f t="shared" si="0"/>
        <v>1.3114754098360655</v>
      </c>
      <c r="H8" s="127">
        <f t="shared" si="0"/>
        <v>1.0687022900763359</v>
      </c>
      <c r="I8" s="127">
        <f t="shared" si="0"/>
        <v>0.7361963190184049</v>
      </c>
      <c r="J8" s="127">
        <f t="shared" si="0"/>
        <v>0.7010515773660491</v>
      </c>
      <c r="K8" s="23"/>
      <c r="L8" s="23"/>
    </row>
    <row r="9" spans="2:12" s="17" customFormat="1" ht="12.75" customHeight="1">
      <c r="B9" s="92" t="s">
        <v>21</v>
      </c>
      <c r="C9" s="164">
        <v>2440</v>
      </c>
      <c r="D9" s="164">
        <v>3000</v>
      </c>
      <c r="E9" s="164">
        <v>3940</v>
      </c>
      <c r="F9" s="276">
        <v>5210</v>
      </c>
      <c r="G9" s="127">
        <f t="shared" si="0"/>
        <v>22.857142857142858</v>
      </c>
      <c r="H9" s="127">
        <f t="shared" si="0"/>
        <v>22.900763358778626</v>
      </c>
      <c r="I9" s="127">
        <f t="shared" si="0"/>
        <v>24.171779141104295</v>
      </c>
      <c r="J9" s="127">
        <f t="shared" si="0"/>
        <v>26.089133700550825</v>
      </c>
      <c r="K9" s="23"/>
      <c r="L9" s="23"/>
    </row>
    <row r="10" spans="2:12" s="17" customFormat="1" ht="24" customHeight="1">
      <c r="B10" s="92" t="s">
        <v>72</v>
      </c>
      <c r="C10" s="164">
        <v>205</v>
      </c>
      <c r="D10" s="196">
        <v>300</v>
      </c>
      <c r="E10" s="196">
        <v>260</v>
      </c>
      <c r="F10" s="277">
        <v>340</v>
      </c>
      <c r="G10" s="127">
        <f t="shared" si="0"/>
        <v>1.920374707259953</v>
      </c>
      <c r="H10" s="127">
        <f t="shared" si="0"/>
        <v>2.2900763358778624</v>
      </c>
      <c r="I10" s="127">
        <f t="shared" si="0"/>
        <v>1.5950920245398774</v>
      </c>
      <c r="J10" s="127">
        <f t="shared" si="0"/>
        <v>1.7025538307461192</v>
      </c>
      <c r="K10" s="23"/>
      <c r="L10" s="23"/>
    </row>
    <row r="11" spans="2:12" s="17" customFormat="1" ht="12.75" customHeight="1">
      <c r="B11" s="20" t="s">
        <v>70</v>
      </c>
      <c r="C11" s="112">
        <f>SUM(C7:C10)</f>
        <v>10675</v>
      </c>
      <c r="D11" s="112">
        <f>SUM(D7:D10)</f>
        <v>13100</v>
      </c>
      <c r="E11" s="112">
        <f>SUM(E7:E10)</f>
        <v>16300</v>
      </c>
      <c r="F11" s="278">
        <f>SUM(F7:F10)</f>
        <v>19970</v>
      </c>
      <c r="G11" s="113">
        <v>100</v>
      </c>
      <c r="H11" s="113">
        <f>SUM(H7:H10)</f>
        <v>99.99999999999999</v>
      </c>
      <c r="I11" s="113">
        <f>SUM(I7:I10)</f>
        <v>100</v>
      </c>
      <c r="J11" s="113">
        <f>SUM(J7:J10)</f>
        <v>100</v>
      </c>
      <c r="K11" s="23"/>
      <c r="L11" s="23"/>
    </row>
    <row r="12" spans="3:12" s="17" customFormat="1" ht="6.75" customHeight="1">
      <c r="C12" s="67"/>
      <c r="D12" s="67"/>
      <c r="E12" s="197"/>
      <c r="F12" s="197"/>
      <c r="K12" s="23"/>
      <c r="L12" s="23"/>
    </row>
    <row r="13" spans="2:6" s="17" customFormat="1" ht="15" customHeight="1">
      <c r="B13" s="23" t="s">
        <v>171</v>
      </c>
      <c r="C13" s="39"/>
      <c r="D13" s="40"/>
      <c r="E13" s="40"/>
      <c r="F13" s="40"/>
    </row>
    <row r="14" spans="2:7" s="17" customFormat="1" ht="12.75" customHeight="1">
      <c r="B14" s="96" t="s">
        <v>69</v>
      </c>
      <c r="C14" s="23"/>
      <c r="D14" s="23"/>
      <c r="E14" s="23"/>
      <c r="F14" s="23"/>
      <c r="G14" s="23"/>
    </row>
    <row r="15" s="14" customFormat="1" ht="12.75" customHeight="1">
      <c r="B15" s="180" t="s">
        <v>90</v>
      </c>
    </row>
    <row r="16" spans="2:7" s="17" customFormat="1" ht="17.25" customHeight="1">
      <c r="B16" s="200"/>
      <c r="C16" s="201"/>
      <c r="D16" s="201"/>
      <c r="E16" s="201"/>
      <c r="F16" s="201"/>
      <c r="G16" s="23"/>
    </row>
    <row r="17" spans="2:7" s="17" customFormat="1" ht="12.75" customHeight="1">
      <c r="B17" s="202"/>
      <c r="C17" s="203"/>
      <c r="D17" s="203"/>
      <c r="E17" s="203"/>
      <c r="F17" s="203"/>
      <c r="G17" s="91"/>
    </row>
    <row r="18" spans="2:7" s="23" customFormat="1" ht="15.75" customHeight="1">
      <c r="B18" s="24"/>
      <c r="C18" s="80"/>
      <c r="D18" s="80"/>
      <c r="E18" s="80"/>
      <c r="F18" s="80"/>
      <c r="G18" s="91"/>
    </row>
    <row r="19" spans="2:7" s="23" customFormat="1" ht="18.75" customHeight="1">
      <c r="B19" s="24"/>
      <c r="C19" s="80"/>
      <c r="D19" s="80"/>
      <c r="E19" s="80"/>
      <c r="F19" s="80"/>
      <c r="G19" s="91"/>
    </row>
    <row r="20" spans="2:7" s="17" customFormat="1" ht="12.75" customHeight="1">
      <c r="B20" s="24"/>
      <c r="C20" s="94"/>
      <c r="D20" s="23"/>
      <c r="E20" s="23"/>
      <c r="F20" s="23"/>
      <c r="G20" s="23"/>
    </row>
    <row r="21" spans="2:7" s="17" customFormat="1" ht="3" customHeight="1">
      <c r="B21" s="88"/>
      <c r="C21" s="94"/>
      <c r="D21" s="23"/>
      <c r="E21" s="23"/>
      <c r="F21" s="23"/>
      <c r="G21" s="23"/>
    </row>
    <row r="22" spans="2:7" s="17" customFormat="1" ht="3" customHeight="1">
      <c r="B22" s="88"/>
      <c r="C22" s="94"/>
      <c r="D22" s="23"/>
      <c r="E22" s="23"/>
      <c r="F22" s="23"/>
      <c r="G22" s="23"/>
    </row>
    <row r="23" spans="2:7" s="17" customFormat="1" ht="12.75" customHeight="1">
      <c r="B23" s="88"/>
      <c r="C23" s="68"/>
      <c r="D23" s="63"/>
      <c r="E23" s="63"/>
      <c r="F23" s="63"/>
      <c r="G23" s="57"/>
    </row>
    <row r="24" spans="2:7" s="17" customFormat="1" ht="12.75" customHeight="1">
      <c r="B24" s="88"/>
      <c r="C24" s="63"/>
      <c r="D24" s="63"/>
      <c r="E24" s="63"/>
      <c r="F24" s="63"/>
      <c r="G24" s="57"/>
    </row>
    <row r="25" spans="2:7" s="17" customFormat="1" ht="12.75" customHeight="1">
      <c r="B25" s="88"/>
      <c r="C25" s="63"/>
      <c r="D25" s="63"/>
      <c r="E25" s="63"/>
      <c r="F25" s="63"/>
      <c r="G25" s="57"/>
    </row>
    <row r="26" spans="2:7" s="17" customFormat="1" ht="12.75" customHeight="1">
      <c r="B26" s="88"/>
      <c r="C26" s="63"/>
      <c r="D26" s="63"/>
      <c r="E26" s="63"/>
      <c r="F26" s="63"/>
      <c r="G26" s="57"/>
    </row>
    <row r="27" spans="2:7" s="23" customFormat="1" ht="3" customHeight="1">
      <c r="B27" s="88"/>
      <c r="C27" s="63"/>
      <c r="D27" s="63"/>
      <c r="E27" s="63"/>
      <c r="F27" s="63"/>
      <c r="G27" s="57"/>
    </row>
    <row r="28" spans="2:7" s="17" customFormat="1" ht="3" customHeight="1">
      <c r="B28" s="88"/>
      <c r="C28" s="63"/>
      <c r="D28" s="63"/>
      <c r="E28" s="63"/>
      <c r="F28" s="63"/>
      <c r="G28" s="57"/>
    </row>
    <row r="29" spans="2:7" s="17" customFormat="1" ht="12.75" customHeight="1">
      <c r="B29" s="88"/>
      <c r="C29" s="63"/>
      <c r="D29" s="63"/>
      <c r="E29" s="63"/>
      <c r="F29" s="63"/>
      <c r="G29" s="57"/>
    </row>
    <row r="30" spans="2:7" s="17" customFormat="1" ht="3" customHeight="1">
      <c r="B30" s="2"/>
      <c r="C30" s="95"/>
      <c r="D30" s="39"/>
      <c r="E30" s="39"/>
      <c r="F30" s="39"/>
      <c r="G30" s="23"/>
    </row>
    <row r="31" spans="2:7" ht="12.75" customHeight="1">
      <c r="B31" s="23"/>
      <c r="C31" s="15"/>
      <c r="D31" s="15"/>
      <c r="E31" s="15"/>
      <c r="F31" s="15"/>
      <c r="G31" s="3"/>
    </row>
  </sheetData>
  <sheetProtection/>
  <mergeCells count="5">
    <mergeCell ref="C5:F5"/>
    <mergeCell ref="G5:J5"/>
    <mergeCell ref="I1:J1"/>
    <mergeCell ref="B5:B6"/>
    <mergeCell ref="B2:J2"/>
  </mergeCells>
  <hyperlinks>
    <hyperlink ref="I1:J1" location="Index!A1" display="Zurück zum Index"/>
  </hyperlinks>
  <printOptions/>
  <pageMargins left="0.3937007874015748" right="0.31496062992125984" top="0.1968503937007874" bottom="0" header="0.5118110236220472" footer="0.5118110236220472"/>
  <pageSetup fitToHeight="1" fitToWidth="1" horizontalDpi="600" verticalDpi="600" orientation="landscape" paperSize="9" r:id="rId2"/>
  <ignoredErrors>
    <ignoredError sqref="C11:F1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0.85546875" style="0" customWidth="1"/>
    <col min="2" max="2" width="33.8515625" style="0" customWidth="1"/>
    <col min="3" max="3" width="16.7109375" style="0" customWidth="1"/>
    <col min="4" max="4" width="16.7109375" style="5" customWidth="1"/>
    <col min="6" max="6" width="5.8515625" style="0" customWidth="1"/>
    <col min="7" max="7" width="0.85546875" style="0" customWidth="1"/>
  </cols>
  <sheetData>
    <row r="1" spans="2:6" ht="12.75">
      <c r="B1" s="93" t="s">
        <v>130</v>
      </c>
      <c r="D1" s="469" t="s">
        <v>129</v>
      </c>
      <c r="E1" s="457"/>
      <c r="F1" s="26"/>
    </row>
    <row r="2" s="5" customFormat="1" ht="9.75">
      <c r="D2" s="6"/>
    </row>
    <row r="3" spans="2:5" s="8" customFormat="1" ht="12.75" customHeight="1">
      <c r="B3" s="175" t="s">
        <v>172</v>
      </c>
      <c r="C3" s="176"/>
      <c r="D3" s="173"/>
      <c r="E3" s="177"/>
    </row>
    <row r="4" spans="2:5" s="36" customFormat="1" ht="12.75" customHeight="1">
      <c r="B4" s="467" t="s">
        <v>154</v>
      </c>
      <c r="C4" s="468"/>
      <c r="D4" s="178"/>
      <c r="E4" s="179"/>
    </row>
    <row r="5" spans="2:4" s="36" customFormat="1" ht="6" customHeight="1">
      <c r="B5" s="53"/>
      <c r="C5" s="54"/>
      <c r="D5" s="51"/>
    </row>
    <row r="6" spans="2:4" s="1" customFormat="1" ht="16.5" customHeight="1">
      <c r="B6" s="114" t="s">
        <v>12</v>
      </c>
      <c r="C6" s="109" t="s">
        <v>104</v>
      </c>
      <c r="D6" s="208" t="s">
        <v>102</v>
      </c>
    </row>
    <row r="7" spans="2:4" ht="12.75">
      <c r="B7" s="92" t="s">
        <v>35</v>
      </c>
      <c r="C7" s="276">
        <v>14280</v>
      </c>
      <c r="D7" s="110">
        <f>SUM(C7/C$11)*100</f>
        <v>71.50726089133701</v>
      </c>
    </row>
    <row r="8" spans="2:4" ht="12.75">
      <c r="B8" s="92" t="s">
        <v>13</v>
      </c>
      <c r="C8" s="276">
        <v>140</v>
      </c>
      <c r="D8" s="110">
        <f>SUM(C8/C$11)*100</f>
        <v>0.7010515773660491</v>
      </c>
    </row>
    <row r="9" spans="2:4" ht="12.75">
      <c r="B9" s="92" t="s">
        <v>14</v>
      </c>
      <c r="C9" s="276">
        <v>5210</v>
      </c>
      <c r="D9" s="110">
        <f>SUM(C9/C$11)*100</f>
        <v>26.089133700550825</v>
      </c>
    </row>
    <row r="10" spans="2:5" ht="22.5" customHeight="1">
      <c r="B10" s="92" t="s">
        <v>76</v>
      </c>
      <c r="C10" s="277">
        <v>340</v>
      </c>
      <c r="D10" s="110">
        <f>SUM(C10/C$11)*100</f>
        <v>1.7025538307461192</v>
      </c>
      <c r="E10" s="35"/>
    </row>
    <row r="11" spans="2:4" ht="14.25" customHeight="1">
      <c r="B11" s="20" t="s">
        <v>70</v>
      </c>
      <c r="C11" s="279">
        <f>SUM(C7:C10)</f>
        <v>19970</v>
      </c>
      <c r="D11" s="113">
        <v>100</v>
      </c>
    </row>
    <row r="12" spans="2:4" ht="8.25" customHeight="1">
      <c r="B12" s="120"/>
      <c r="C12" s="407"/>
      <c r="D12" s="124"/>
    </row>
    <row r="13" spans="2:3" ht="12.75">
      <c r="B13" s="2" t="s">
        <v>171</v>
      </c>
      <c r="C13" s="22"/>
    </row>
    <row r="14" ht="12.75">
      <c r="B14" s="173" t="s">
        <v>69</v>
      </c>
    </row>
    <row r="15" ht="12.75">
      <c r="B15" s="174" t="s">
        <v>90</v>
      </c>
    </row>
    <row r="16" s="14" customFormat="1" ht="12.75" customHeight="1">
      <c r="B16" s="102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</sheetData>
  <sheetProtection/>
  <mergeCells count="2">
    <mergeCell ref="B4:C4"/>
    <mergeCell ref="D1:E1"/>
  </mergeCells>
  <hyperlinks>
    <hyperlink ref="D1" location="Index!A1" display="Zurück zum Index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5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0.85546875" style="0" customWidth="1"/>
    <col min="2" max="2" width="37.57421875" style="0" customWidth="1"/>
    <col min="3" max="3" width="11.7109375" style="7" customWidth="1"/>
    <col min="4" max="6" width="11.7109375" style="0" customWidth="1"/>
    <col min="7" max="7" width="32.421875" style="0" customWidth="1"/>
  </cols>
  <sheetData>
    <row r="1" spans="2:7" s="36" customFormat="1" ht="11.25" customHeight="1">
      <c r="B1" s="98" t="s">
        <v>132</v>
      </c>
      <c r="C1" s="154"/>
      <c r="E1" s="462" t="s">
        <v>129</v>
      </c>
      <c r="F1" s="457"/>
      <c r="G1" s="18"/>
    </row>
    <row r="2" spans="2:3" ht="11.25" customHeight="1">
      <c r="B2" s="8"/>
      <c r="C2" s="77"/>
    </row>
    <row r="3" spans="2:6" s="17" customFormat="1" ht="27" customHeight="1">
      <c r="B3" s="470" t="s">
        <v>184</v>
      </c>
      <c r="C3" s="471"/>
      <c r="D3" s="466"/>
      <c r="E3" s="466"/>
      <c r="F3" s="466"/>
    </row>
    <row r="4" spans="2:3" s="23" customFormat="1" ht="11.25" customHeight="1">
      <c r="B4" s="178" t="s">
        <v>155</v>
      </c>
      <c r="C4" s="178"/>
    </row>
    <row r="5" spans="2:5" s="23" customFormat="1" ht="4.5" customHeight="1">
      <c r="B5" s="55"/>
      <c r="C5" s="60"/>
      <c r="D5" s="106"/>
      <c r="E5" s="106"/>
    </row>
    <row r="6" spans="2:6" s="11" customFormat="1" ht="16.5" customHeight="1">
      <c r="B6" s="114" t="s">
        <v>12</v>
      </c>
      <c r="C6" s="141">
        <v>2000</v>
      </c>
      <c r="D6" s="142">
        <v>2004</v>
      </c>
      <c r="E6" s="142">
        <v>2008</v>
      </c>
      <c r="F6" s="141" t="s">
        <v>170</v>
      </c>
    </row>
    <row r="7" spans="2:6" s="11" customFormat="1" ht="12.75" customHeight="1">
      <c r="B7" s="120" t="s">
        <v>22</v>
      </c>
      <c r="C7" s="143">
        <f>SUM(C8:C8,C11:C13,C16:C17,C20:C20)</f>
        <v>7890</v>
      </c>
      <c r="D7" s="143">
        <f>SUM(D8:D8,D11:D13,D16:D17,D20:D20)</f>
        <v>9660</v>
      </c>
      <c r="E7" s="143">
        <f>SUM(E8:E8,E11:E13,E16:E17,E20:E20)</f>
        <v>11980</v>
      </c>
      <c r="F7" s="143">
        <f>SUM(F8:F8,F11:F13,F16:F17,F20:F20)</f>
        <v>14280</v>
      </c>
    </row>
    <row r="8" spans="2:6" s="48" customFormat="1" ht="12.75" customHeight="1">
      <c r="B8" s="92" t="s">
        <v>93</v>
      </c>
      <c r="C8" s="280">
        <f>SUM(C9:C10)</f>
        <v>2475</v>
      </c>
      <c r="D8" s="280">
        <f>SUM(D9:D10)</f>
        <v>4250</v>
      </c>
      <c r="E8" s="280">
        <f>SUM(E9:E10)</f>
        <v>5200</v>
      </c>
      <c r="F8" s="280">
        <f>SUM(F9:F10)</f>
        <v>5510</v>
      </c>
    </row>
    <row r="9" spans="2:6" s="48" customFormat="1" ht="12.75" customHeight="1">
      <c r="B9" s="152" t="s">
        <v>96</v>
      </c>
      <c r="C9" s="281">
        <v>640</v>
      </c>
      <c r="D9" s="281">
        <v>685</v>
      </c>
      <c r="E9" s="281">
        <v>570</v>
      </c>
      <c r="F9" s="281">
        <v>510</v>
      </c>
    </row>
    <row r="10" spans="2:6" s="48" customFormat="1" ht="12.75" customHeight="1">
      <c r="B10" s="152" t="s">
        <v>97</v>
      </c>
      <c r="C10" s="281">
        <v>1835</v>
      </c>
      <c r="D10" s="281">
        <v>3565</v>
      </c>
      <c r="E10" s="281">
        <v>4630</v>
      </c>
      <c r="F10" s="281">
        <v>5000</v>
      </c>
    </row>
    <row r="11" spans="2:6" s="48" customFormat="1" ht="12.75" customHeight="1">
      <c r="B11" s="108" t="s">
        <v>187</v>
      </c>
      <c r="C11" s="280">
        <v>875</v>
      </c>
      <c r="D11" s="280">
        <v>1385</v>
      </c>
      <c r="E11" s="280">
        <v>1080</v>
      </c>
      <c r="F11" s="280">
        <v>1910</v>
      </c>
    </row>
    <row r="12" spans="2:6" s="48" customFormat="1" ht="12.75" customHeight="1">
      <c r="B12" s="108" t="s">
        <v>95</v>
      </c>
      <c r="C12" s="145">
        <v>295</v>
      </c>
      <c r="D12" s="145">
        <v>440</v>
      </c>
      <c r="E12" s="145">
        <v>585</v>
      </c>
      <c r="F12" s="145">
        <v>1020</v>
      </c>
    </row>
    <row r="13" spans="2:6" s="48" customFormat="1" ht="12.75" customHeight="1">
      <c r="B13" s="108" t="s">
        <v>94</v>
      </c>
      <c r="C13" s="280">
        <f>SUM(C14:C15)</f>
        <v>2055</v>
      </c>
      <c r="D13" s="280">
        <f>SUM(D14:D15)</f>
        <v>1550</v>
      </c>
      <c r="E13" s="280">
        <f>SUM(E14:E15)</f>
        <v>1570</v>
      </c>
      <c r="F13" s="280">
        <f>SUM(F14:F15)</f>
        <v>2020</v>
      </c>
    </row>
    <row r="14" spans="2:6" s="48" customFormat="1" ht="12.75" customHeight="1">
      <c r="B14" s="152" t="s">
        <v>98</v>
      </c>
      <c r="C14" s="147">
        <v>260</v>
      </c>
      <c r="D14" s="147">
        <v>100</v>
      </c>
      <c r="E14" s="147">
        <v>260</v>
      </c>
      <c r="F14" s="147">
        <v>460</v>
      </c>
    </row>
    <row r="15" spans="2:6" s="48" customFormat="1" ht="12.75" customHeight="1">
      <c r="B15" s="152" t="s">
        <v>99</v>
      </c>
      <c r="C15" s="147">
        <v>1795</v>
      </c>
      <c r="D15" s="147">
        <v>1450</v>
      </c>
      <c r="E15" s="147">
        <v>1310</v>
      </c>
      <c r="F15" s="147">
        <v>1560</v>
      </c>
    </row>
    <row r="16" spans="2:6" s="48" customFormat="1" ht="12.75" customHeight="1">
      <c r="B16" s="92" t="s">
        <v>80</v>
      </c>
      <c r="C16" s="282">
        <v>390</v>
      </c>
      <c r="D16" s="282">
        <v>500</v>
      </c>
      <c r="E16" s="280">
        <v>125</v>
      </c>
      <c r="F16" s="280">
        <v>60</v>
      </c>
    </row>
    <row r="17" spans="2:6" s="48" customFormat="1" ht="12.75" customHeight="1">
      <c r="B17" s="92" t="s">
        <v>188</v>
      </c>
      <c r="C17" s="280">
        <f>SUM(C18:C19)</f>
        <v>1000</v>
      </c>
      <c r="D17" s="280">
        <f>SUM(D18:D19)</f>
        <v>1190</v>
      </c>
      <c r="E17" s="280">
        <f>SUM(E18:E19)</f>
        <v>1590</v>
      </c>
      <c r="F17" s="280">
        <f>SUM(F18:F19)</f>
        <v>1390</v>
      </c>
    </row>
    <row r="18" spans="2:6" s="48" customFormat="1" ht="12.75" customHeight="1">
      <c r="B18" s="172" t="s">
        <v>189</v>
      </c>
      <c r="C18" s="281">
        <v>615</v>
      </c>
      <c r="D18" s="281">
        <v>815</v>
      </c>
      <c r="E18" s="281">
        <v>1140</v>
      </c>
      <c r="F18" s="281">
        <v>1050</v>
      </c>
    </row>
    <row r="19" spans="2:6" s="48" customFormat="1" ht="12.75" customHeight="1">
      <c r="B19" s="172" t="s">
        <v>190</v>
      </c>
      <c r="C19" s="281">
        <v>385</v>
      </c>
      <c r="D19" s="281">
        <v>375</v>
      </c>
      <c r="E19" s="281">
        <v>450</v>
      </c>
      <c r="F19" s="281">
        <v>340</v>
      </c>
    </row>
    <row r="20" spans="2:6" s="71" customFormat="1" ht="12.75" customHeight="1">
      <c r="B20" s="92" t="s">
        <v>92</v>
      </c>
      <c r="C20" s="280">
        <v>800</v>
      </c>
      <c r="D20" s="282">
        <v>345</v>
      </c>
      <c r="E20" s="282">
        <v>1830</v>
      </c>
      <c r="F20" s="282">
        <v>2370</v>
      </c>
    </row>
    <row r="21" spans="2:6" s="71" customFormat="1" ht="12.75" customHeight="1">
      <c r="B21" s="92"/>
      <c r="C21" s="280"/>
      <c r="D21" s="282"/>
      <c r="E21" s="282"/>
      <c r="F21" s="282"/>
    </row>
    <row r="22" spans="2:6" s="17" customFormat="1" ht="12.75" customHeight="1">
      <c r="B22" s="120" t="s">
        <v>24</v>
      </c>
      <c r="C22" s="283">
        <f>SUM(C24:C30)</f>
        <v>140</v>
      </c>
      <c r="D22" s="283">
        <f>SUM(D23:D30)</f>
        <v>139.673</v>
      </c>
      <c r="E22" s="283">
        <f>SUM(E23:E30)</f>
        <v>120</v>
      </c>
      <c r="F22" s="283">
        <f>SUM(F23:F30)</f>
        <v>140.324</v>
      </c>
    </row>
    <row r="23" spans="2:6" s="17" customFormat="1" ht="9.75">
      <c r="B23" s="92" t="s">
        <v>134</v>
      </c>
      <c r="C23" s="283"/>
      <c r="D23" s="282"/>
      <c r="E23" s="282"/>
      <c r="F23" s="282"/>
    </row>
    <row r="24" spans="2:6" s="71" customFormat="1" ht="12.75" customHeight="1">
      <c r="B24" s="92" t="s">
        <v>41</v>
      </c>
      <c r="C24" s="282">
        <v>15</v>
      </c>
      <c r="D24" s="282">
        <v>25</v>
      </c>
      <c r="E24" s="282">
        <v>20</v>
      </c>
      <c r="F24" s="282">
        <v>15</v>
      </c>
    </row>
    <row r="25" spans="2:6" s="71" customFormat="1" ht="9.75">
      <c r="B25" s="92" t="s">
        <v>135</v>
      </c>
      <c r="C25" s="282"/>
      <c r="D25" s="282"/>
      <c r="E25" s="282"/>
      <c r="F25" s="282"/>
    </row>
    <row r="26" spans="2:6" s="71" customFormat="1" ht="20.25">
      <c r="B26" s="92" t="s">
        <v>136</v>
      </c>
      <c r="C26" s="282">
        <v>10</v>
      </c>
      <c r="D26" s="282">
        <v>9.673</v>
      </c>
      <c r="E26" s="282">
        <v>10</v>
      </c>
      <c r="F26" s="282">
        <v>15</v>
      </c>
    </row>
    <row r="27" spans="2:6" s="71" customFormat="1" ht="9.75">
      <c r="B27" s="92" t="s">
        <v>133</v>
      </c>
      <c r="C27" s="282"/>
      <c r="D27" s="284"/>
      <c r="E27" s="282"/>
      <c r="F27" s="282"/>
    </row>
    <row r="28" spans="2:6" s="71" customFormat="1" ht="20.25">
      <c r="B28" s="92" t="s">
        <v>137</v>
      </c>
      <c r="C28" s="282">
        <v>70</v>
      </c>
      <c r="D28" s="282">
        <v>75</v>
      </c>
      <c r="E28" s="282">
        <v>70</v>
      </c>
      <c r="F28" s="282">
        <v>90.324</v>
      </c>
    </row>
    <row r="29" spans="2:6" s="71" customFormat="1" ht="20.25">
      <c r="B29" s="92" t="s">
        <v>191</v>
      </c>
      <c r="C29" s="282"/>
      <c r="D29" s="282"/>
      <c r="E29" s="282"/>
      <c r="F29" s="282"/>
    </row>
    <row r="30" spans="2:7" s="71" customFormat="1" ht="12.75" customHeight="1">
      <c r="B30" s="92" t="s">
        <v>109</v>
      </c>
      <c r="C30" s="282">
        <v>45</v>
      </c>
      <c r="D30" s="282">
        <v>30</v>
      </c>
      <c r="E30" s="282">
        <v>20</v>
      </c>
      <c r="F30" s="282">
        <v>20</v>
      </c>
      <c r="G30" s="198"/>
    </row>
    <row r="31" spans="2:7" s="71" customFormat="1" ht="12.75" customHeight="1">
      <c r="B31" s="92"/>
      <c r="C31" s="282"/>
      <c r="D31" s="282"/>
      <c r="E31" s="282"/>
      <c r="F31" s="282"/>
      <c r="G31" s="198"/>
    </row>
    <row r="32" spans="2:6" s="17" customFormat="1" ht="9.75">
      <c r="B32" s="120" t="s">
        <v>25</v>
      </c>
      <c r="C32" s="283">
        <f>SUM(C33,C40:C41)</f>
        <v>2440</v>
      </c>
      <c r="D32" s="283">
        <f>SUM(D33,D40:D41)</f>
        <v>3000</v>
      </c>
      <c r="E32" s="283">
        <f>SUM(E33,E40:E41)</f>
        <v>3940</v>
      </c>
      <c r="F32" s="283">
        <f>SUM(F33,F40:F41)</f>
        <v>5210</v>
      </c>
    </row>
    <row r="33" spans="2:6" s="71" customFormat="1" ht="12.75" customHeight="1">
      <c r="B33" s="92" t="s">
        <v>42</v>
      </c>
      <c r="C33" s="144">
        <v>1935</v>
      </c>
      <c r="D33" s="282">
        <v>2385</v>
      </c>
      <c r="E33" s="282">
        <f>SUM(E34:E39)</f>
        <v>3085</v>
      </c>
      <c r="F33" s="282">
        <f>SUM(F34:F39)</f>
        <v>4095</v>
      </c>
    </row>
    <row r="34" spans="2:7" s="71" customFormat="1" ht="12.75" customHeight="1">
      <c r="B34" s="153" t="s">
        <v>43</v>
      </c>
      <c r="C34" s="148">
        <v>545</v>
      </c>
      <c r="D34" s="281">
        <v>690</v>
      </c>
      <c r="E34" s="281">
        <v>815</v>
      </c>
      <c r="F34" s="281">
        <v>1470</v>
      </c>
      <c r="G34" s="199"/>
    </row>
    <row r="35" spans="2:7" s="71" customFormat="1" ht="12.75" customHeight="1">
      <c r="B35" s="153" t="s">
        <v>106</v>
      </c>
      <c r="C35" s="148">
        <v>240</v>
      </c>
      <c r="D35" s="281">
        <v>280</v>
      </c>
      <c r="E35" s="281">
        <v>315</v>
      </c>
      <c r="F35" s="281">
        <v>565</v>
      </c>
      <c r="G35" s="199"/>
    </row>
    <row r="36" spans="2:7" s="71" customFormat="1" ht="12.75" customHeight="1">
      <c r="B36" s="153" t="s">
        <v>107</v>
      </c>
      <c r="C36" s="148">
        <v>405</v>
      </c>
      <c r="D36" s="281">
        <v>470</v>
      </c>
      <c r="E36" s="281">
        <v>585</v>
      </c>
      <c r="F36" s="281">
        <v>1000</v>
      </c>
      <c r="G36" s="199"/>
    </row>
    <row r="37" spans="2:7" s="71" customFormat="1" ht="12.75" customHeight="1">
      <c r="B37" s="153" t="s">
        <v>108</v>
      </c>
      <c r="C37" s="148">
        <v>60</v>
      </c>
      <c r="D37" s="281">
        <v>70</v>
      </c>
      <c r="E37" s="281">
        <v>70</v>
      </c>
      <c r="F37" s="281">
        <v>130</v>
      </c>
      <c r="G37" s="199"/>
    </row>
    <row r="38" spans="2:7" s="71" customFormat="1" ht="20.25" customHeight="1">
      <c r="B38" s="153" t="s">
        <v>44</v>
      </c>
      <c r="C38" s="148">
        <v>285</v>
      </c>
      <c r="D38" s="281">
        <v>355</v>
      </c>
      <c r="E38" s="281">
        <v>485</v>
      </c>
      <c r="F38" s="281">
        <v>885</v>
      </c>
      <c r="G38" s="199"/>
    </row>
    <row r="39" spans="2:7" s="71" customFormat="1" ht="12.75" customHeight="1">
      <c r="B39" s="153" t="s">
        <v>45</v>
      </c>
      <c r="C39" s="148">
        <v>400</v>
      </c>
      <c r="D39" s="281">
        <v>520</v>
      </c>
      <c r="E39" s="281">
        <v>815</v>
      </c>
      <c r="F39" s="281">
        <v>45</v>
      </c>
      <c r="G39" s="199"/>
    </row>
    <row r="40" spans="2:6" s="71" customFormat="1" ht="12.75" customHeight="1">
      <c r="B40" s="92" t="s">
        <v>46</v>
      </c>
      <c r="C40" s="146">
        <v>415</v>
      </c>
      <c r="D40" s="280">
        <v>440</v>
      </c>
      <c r="E40" s="280">
        <v>505</v>
      </c>
      <c r="F40" s="280">
        <v>615</v>
      </c>
    </row>
    <row r="41" spans="2:6" s="71" customFormat="1" ht="12.75" customHeight="1">
      <c r="B41" s="92" t="s">
        <v>75</v>
      </c>
      <c r="C41" s="146">
        <v>90</v>
      </c>
      <c r="D41" s="280">
        <v>175</v>
      </c>
      <c r="E41" s="280">
        <v>350</v>
      </c>
      <c r="F41" s="280">
        <v>500</v>
      </c>
    </row>
    <row r="42" spans="2:6" s="71" customFormat="1" ht="12.75" customHeight="1">
      <c r="B42" s="92"/>
      <c r="C42" s="146"/>
      <c r="D42" s="280"/>
      <c r="E42" s="280"/>
      <c r="F42" s="280"/>
    </row>
    <row r="43" spans="2:6" s="17" customFormat="1" ht="20.25">
      <c r="B43" s="120" t="s">
        <v>78</v>
      </c>
      <c r="C43" s="150">
        <v>205</v>
      </c>
      <c r="D43" s="285">
        <v>300</v>
      </c>
      <c r="E43" s="285">
        <v>260</v>
      </c>
      <c r="F43" s="285">
        <v>340</v>
      </c>
    </row>
    <row r="44" spans="2:6" s="17" customFormat="1" ht="20.25">
      <c r="B44" s="20" t="s">
        <v>79</v>
      </c>
      <c r="C44" s="151">
        <f>SUM(C7,C22,C32,C43)</f>
        <v>10675</v>
      </c>
      <c r="D44" s="286">
        <f>SUM(D7,D22,D32,D43)</f>
        <v>13099.673</v>
      </c>
      <c r="E44" s="286">
        <f>SUM(E7,E22,E32,E43)</f>
        <v>16300</v>
      </c>
      <c r="F44" s="286">
        <f>SUM(F7,F22,F32,F43)</f>
        <v>19970.324</v>
      </c>
    </row>
    <row r="45" spans="2:6" s="17" customFormat="1" ht="9.75">
      <c r="B45" s="120"/>
      <c r="C45" s="149"/>
      <c r="D45" s="283"/>
      <c r="E45" s="283"/>
      <c r="F45" s="283"/>
    </row>
    <row r="46" spans="2:5" s="66" customFormat="1" ht="12.75" customHeight="1">
      <c r="B46" s="2" t="s">
        <v>171</v>
      </c>
      <c r="C46" s="78"/>
      <c r="D46" s="107"/>
      <c r="E46" s="107"/>
    </row>
    <row r="47" spans="2:6" s="17" customFormat="1" ht="23.25" customHeight="1">
      <c r="B47" s="472" t="s">
        <v>185</v>
      </c>
      <c r="C47" s="466"/>
      <c r="D47" s="466"/>
      <c r="E47" s="466"/>
      <c r="F47" s="466"/>
    </row>
    <row r="48" spans="2:5" s="17" customFormat="1" ht="11.25" customHeight="1">
      <c r="B48" s="193" t="s">
        <v>186</v>
      </c>
      <c r="C48" s="61"/>
      <c r="D48" s="45"/>
      <c r="E48" s="45"/>
    </row>
    <row r="49" s="17" customFormat="1" ht="11.25" customHeight="1">
      <c r="C49" s="61"/>
    </row>
    <row r="50" spans="2:3" s="17" customFormat="1" ht="11.25" customHeight="1">
      <c r="B50" s="173" t="s">
        <v>69</v>
      </c>
      <c r="C50" s="61"/>
    </row>
    <row r="51" s="14" customFormat="1" ht="11.25" customHeight="1">
      <c r="B51" s="174" t="s">
        <v>90</v>
      </c>
    </row>
    <row r="52" s="17" customFormat="1" ht="11.25" customHeight="1">
      <c r="C52" s="61"/>
    </row>
    <row r="53" s="17" customFormat="1" ht="11.25" customHeight="1">
      <c r="C53" s="61"/>
    </row>
    <row r="54" s="17" customFormat="1" ht="9.75">
      <c r="C54" s="61"/>
    </row>
    <row r="55" s="17" customFormat="1" ht="9.75">
      <c r="C55" s="61"/>
    </row>
    <row r="56" s="17" customFormat="1" ht="9.75">
      <c r="C56" s="61"/>
    </row>
    <row r="57" s="17" customFormat="1" ht="9.75">
      <c r="C57" s="61"/>
    </row>
    <row r="58" s="17" customFormat="1" ht="9.75">
      <c r="C58" s="61"/>
    </row>
    <row r="59" s="17" customFormat="1" ht="9.75">
      <c r="C59" s="61"/>
    </row>
    <row r="60" s="17" customFormat="1" ht="9.75">
      <c r="C60" s="61"/>
    </row>
    <row r="61" s="17" customFormat="1" ht="9.75">
      <c r="C61" s="61"/>
    </row>
    <row r="62" s="17" customFormat="1" ht="9.75">
      <c r="C62" s="61"/>
    </row>
    <row r="63" s="17" customFormat="1" ht="9.75">
      <c r="C63" s="61"/>
    </row>
    <row r="64" s="17" customFormat="1" ht="9.75">
      <c r="C64" s="61"/>
    </row>
    <row r="65" s="17" customFormat="1" ht="9.75">
      <c r="C65" s="61"/>
    </row>
    <row r="66" s="17" customFormat="1" ht="9.75">
      <c r="C66" s="61"/>
    </row>
    <row r="67" s="17" customFormat="1" ht="9.75">
      <c r="C67" s="61"/>
    </row>
    <row r="68" s="17" customFormat="1" ht="9.75">
      <c r="C68" s="61"/>
    </row>
    <row r="69" s="17" customFormat="1" ht="9.75">
      <c r="C69" s="61"/>
    </row>
    <row r="70" s="17" customFormat="1" ht="9.75">
      <c r="C70" s="61"/>
    </row>
    <row r="71" s="17" customFormat="1" ht="9.75">
      <c r="C71" s="61"/>
    </row>
    <row r="72" s="17" customFormat="1" ht="9.75">
      <c r="C72" s="61"/>
    </row>
    <row r="73" s="17" customFormat="1" ht="9.75">
      <c r="C73" s="61"/>
    </row>
    <row r="74" s="17" customFormat="1" ht="9.75">
      <c r="C74" s="61"/>
    </row>
    <row r="75" s="17" customFormat="1" ht="9.75">
      <c r="C75" s="61"/>
    </row>
    <row r="76" s="17" customFormat="1" ht="9.75">
      <c r="C76" s="61"/>
    </row>
    <row r="77" s="17" customFormat="1" ht="9.75">
      <c r="C77" s="61"/>
    </row>
    <row r="78" s="17" customFormat="1" ht="9.75">
      <c r="C78" s="61"/>
    </row>
    <row r="79" s="17" customFormat="1" ht="9.75">
      <c r="C79" s="61"/>
    </row>
    <row r="80" s="17" customFormat="1" ht="9.75">
      <c r="C80" s="61"/>
    </row>
    <row r="81" s="17" customFormat="1" ht="9.75">
      <c r="C81" s="61"/>
    </row>
    <row r="82" s="17" customFormat="1" ht="9.75">
      <c r="C82" s="61"/>
    </row>
    <row r="83" s="17" customFormat="1" ht="9.75">
      <c r="C83" s="61"/>
    </row>
    <row r="84" s="17" customFormat="1" ht="9.75">
      <c r="C84" s="61"/>
    </row>
    <row r="85" s="17" customFormat="1" ht="9.75">
      <c r="C85" s="61"/>
    </row>
    <row r="86" s="17" customFormat="1" ht="9.75">
      <c r="C86" s="61"/>
    </row>
    <row r="87" s="17" customFormat="1" ht="9.75">
      <c r="C87" s="61"/>
    </row>
    <row r="88" s="17" customFormat="1" ht="9.75">
      <c r="C88" s="61"/>
    </row>
    <row r="89" s="17" customFormat="1" ht="9.75">
      <c r="C89" s="61"/>
    </row>
    <row r="90" s="17" customFormat="1" ht="9.75">
      <c r="C90" s="61"/>
    </row>
    <row r="91" s="17" customFormat="1" ht="9.75">
      <c r="C91" s="61"/>
    </row>
    <row r="92" s="17" customFormat="1" ht="9.75">
      <c r="C92" s="61"/>
    </row>
    <row r="93" s="17" customFormat="1" ht="9.75">
      <c r="C93" s="61"/>
    </row>
    <row r="94" s="17" customFormat="1" ht="9.75">
      <c r="C94" s="61"/>
    </row>
    <row r="95" s="17" customFormat="1" ht="9.75">
      <c r="C95" s="61"/>
    </row>
    <row r="96" s="17" customFormat="1" ht="9.75">
      <c r="C96" s="61"/>
    </row>
    <row r="97" s="17" customFormat="1" ht="9.75">
      <c r="C97" s="61"/>
    </row>
    <row r="98" s="17" customFormat="1" ht="9.75">
      <c r="C98" s="61"/>
    </row>
    <row r="99" s="17" customFormat="1" ht="9.75">
      <c r="C99" s="61"/>
    </row>
    <row r="100" s="17" customFormat="1" ht="9.75">
      <c r="C100" s="61"/>
    </row>
    <row r="101" s="17" customFormat="1" ht="9.75">
      <c r="C101" s="61"/>
    </row>
    <row r="102" s="17" customFormat="1" ht="9.75">
      <c r="C102" s="61"/>
    </row>
    <row r="103" s="17" customFormat="1" ht="9.75">
      <c r="C103" s="61"/>
    </row>
    <row r="104" s="17" customFormat="1" ht="9.75">
      <c r="C104" s="61"/>
    </row>
    <row r="105" s="17" customFormat="1" ht="9.75">
      <c r="C105" s="61"/>
    </row>
    <row r="106" s="17" customFormat="1" ht="9.75">
      <c r="C106" s="61"/>
    </row>
    <row r="107" s="17" customFormat="1" ht="9.75">
      <c r="C107" s="61"/>
    </row>
    <row r="108" s="17" customFormat="1" ht="9.75">
      <c r="C108" s="61"/>
    </row>
    <row r="109" s="17" customFormat="1" ht="9.75">
      <c r="C109" s="61"/>
    </row>
    <row r="110" s="17" customFormat="1" ht="9.75">
      <c r="C110" s="61"/>
    </row>
    <row r="111" s="17" customFormat="1" ht="9.75">
      <c r="C111" s="61"/>
    </row>
    <row r="112" s="17" customFormat="1" ht="9.75">
      <c r="C112" s="61"/>
    </row>
    <row r="113" s="17" customFormat="1" ht="9.75">
      <c r="C113" s="61"/>
    </row>
    <row r="114" s="17" customFormat="1" ht="9.75">
      <c r="C114" s="61"/>
    </row>
    <row r="115" s="17" customFormat="1" ht="9.75">
      <c r="C115" s="61"/>
    </row>
    <row r="116" s="17" customFormat="1" ht="9.75">
      <c r="C116" s="61"/>
    </row>
    <row r="117" s="17" customFormat="1" ht="9.75">
      <c r="C117" s="61"/>
    </row>
    <row r="118" s="17" customFormat="1" ht="9.75">
      <c r="C118" s="61"/>
    </row>
    <row r="119" s="17" customFormat="1" ht="9.75">
      <c r="C119" s="61"/>
    </row>
    <row r="120" s="17" customFormat="1" ht="9.75">
      <c r="C120" s="61"/>
    </row>
    <row r="121" s="17" customFormat="1" ht="9.75">
      <c r="C121" s="61"/>
    </row>
    <row r="122" s="17" customFormat="1" ht="9.75">
      <c r="C122" s="61"/>
    </row>
    <row r="123" s="17" customFormat="1" ht="9.75">
      <c r="C123" s="61"/>
    </row>
    <row r="124" s="17" customFormat="1" ht="9.75">
      <c r="C124" s="61"/>
    </row>
    <row r="125" s="17" customFormat="1" ht="9.75">
      <c r="C125" s="61"/>
    </row>
    <row r="126" s="17" customFormat="1" ht="9.75">
      <c r="C126" s="61"/>
    </row>
    <row r="127" s="17" customFormat="1" ht="9.75">
      <c r="C127" s="61"/>
    </row>
    <row r="128" s="17" customFormat="1" ht="9.75">
      <c r="C128" s="61"/>
    </row>
    <row r="129" s="17" customFormat="1" ht="9.75">
      <c r="C129" s="61"/>
    </row>
    <row r="130" s="17" customFormat="1" ht="9.75">
      <c r="C130" s="61"/>
    </row>
    <row r="131" s="17" customFormat="1" ht="9.75">
      <c r="C131" s="61"/>
    </row>
    <row r="132" s="17" customFormat="1" ht="9.75">
      <c r="C132" s="61"/>
    </row>
    <row r="133" s="17" customFormat="1" ht="9.75">
      <c r="C133" s="61"/>
    </row>
    <row r="134" s="17" customFormat="1" ht="9.75">
      <c r="C134" s="61"/>
    </row>
    <row r="135" s="17" customFormat="1" ht="9.75">
      <c r="C135" s="61"/>
    </row>
    <row r="136" s="17" customFormat="1" ht="9.75">
      <c r="C136" s="61"/>
    </row>
    <row r="137" s="17" customFormat="1" ht="9.75">
      <c r="C137" s="61"/>
    </row>
    <row r="138" s="17" customFormat="1" ht="9.75">
      <c r="C138" s="61"/>
    </row>
    <row r="139" s="17" customFormat="1" ht="9.75">
      <c r="C139" s="61"/>
    </row>
    <row r="140" s="17" customFormat="1" ht="9.75">
      <c r="C140" s="61"/>
    </row>
    <row r="141" s="17" customFormat="1" ht="9.75">
      <c r="C141" s="61"/>
    </row>
    <row r="142" s="17" customFormat="1" ht="9.75">
      <c r="C142" s="61"/>
    </row>
    <row r="143" s="17" customFormat="1" ht="9.75">
      <c r="C143" s="61"/>
    </row>
    <row r="144" s="17" customFormat="1" ht="9.75">
      <c r="C144" s="61"/>
    </row>
    <row r="145" s="17" customFormat="1" ht="9.75">
      <c r="C145" s="61"/>
    </row>
    <row r="146" s="17" customFormat="1" ht="9.75">
      <c r="C146" s="61"/>
    </row>
    <row r="147" s="17" customFormat="1" ht="9.75">
      <c r="C147" s="61"/>
    </row>
    <row r="148" s="17" customFormat="1" ht="9.75">
      <c r="C148" s="61"/>
    </row>
    <row r="149" s="17" customFormat="1" ht="9.75">
      <c r="C149" s="61"/>
    </row>
    <row r="150" s="17" customFormat="1" ht="9.75">
      <c r="C150" s="61"/>
    </row>
    <row r="151" s="17" customFormat="1" ht="9.75">
      <c r="C151" s="61"/>
    </row>
    <row r="152" s="17" customFormat="1" ht="9.75">
      <c r="C152" s="61"/>
    </row>
    <row r="153" s="17" customFormat="1" ht="9.75">
      <c r="C153" s="61"/>
    </row>
    <row r="154" s="17" customFormat="1" ht="9.75">
      <c r="C154" s="61"/>
    </row>
    <row r="155" s="17" customFormat="1" ht="9.75">
      <c r="C155" s="61"/>
    </row>
    <row r="156" s="17" customFormat="1" ht="9.75">
      <c r="C156" s="61"/>
    </row>
    <row r="157" s="17" customFormat="1" ht="9.75">
      <c r="C157" s="61"/>
    </row>
    <row r="158" s="17" customFormat="1" ht="9.75">
      <c r="C158" s="61"/>
    </row>
    <row r="159" s="17" customFormat="1" ht="9.75">
      <c r="C159" s="61"/>
    </row>
  </sheetData>
  <sheetProtection/>
  <mergeCells count="3">
    <mergeCell ref="E1:F1"/>
    <mergeCell ref="B3:F3"/>
    <mergeCell ref="B47:F47"/>
  </mergeCells>
  <hyperlinks>
    <hyperlink ref="E1" location="Index!A1" display="Zurück zum Index"/>
  </hyperlinks>
  <printOptions/>
  <pageMargins left="0" right="0" top="0.6299212598425197" bottom="0.6299212598425197" header="0.5118110236220472" footer="0.5118110236220472"/>
  <pageSetup fitToHeight="1" fitToWidth="1" horizontalDpi="600" verticalDpi="600" orientation="portrait" paperSize="9" scale="93" r:id="rId1"/>
  <ignoredErrors>
    <ignoredError sqref="C8 D8:E8 F8 C13:F13 C17:F17 C32:F32 E33:F3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F30"/>
  <sheetViews>
    <sheetView showGridLines="0" zoomScalePageLayoutView="0" workbookViewId="0" topLeftCell="A1">
      <selection activeCell="B1" sqref="B1"/>
    </sheetView>
  </sheetViews>
  <sheetFormatPr defaultColWidth="11.421875" defaultRowHeight="12.75"/>
  <cols>
    <col min="1" max="1" width="0.85546875" style="0" customWidth="1"/>
    <col min="2" max="2" width="45.140625" style="18" customWidth="1"/>
    <col min="3" max="3" width="16.7109375" style="19" customWidth="1"/>
    <col min="4" max="4" width="14.140625" style="5" customWidth="1"/>
    <col min="5" max="6" width="4.28125" style="8" customWidth="1"/>
  </cols>
  <sheetData>
    <row r="1" spans="2:4" ht="12.75" customHeight="1">
      <c r="B1" s="97" t="s">
        <v>138</v>
      </c>
      <c r="C1" s="469" t="s">
        <v>129</v>
      </c>
      <c r="D1" s="474"/>
    </row>
    <row r="2" spans="2:3" ht="6.75" customHeight="1">
      <c r="B2" s="11"/>
      <c r="C2" s="12"/>
    </row>
    <row r="3" spans="2:4" ht="27" customHeight="1">
      <c r="B3" s="473" t="s">
        <v>173</v>
      </c>
      <c r="C3" s="471"/>
      <c r="D3" s="471"/>
    </row>
    <row r="4" spans="2:6" s="36" customFormat="1" ht="12.75" customHeight="1">
      <c r="B4" s="467" t="s">
        <v>156</v>
      </c>
      <c r="C4" s="468"/>
      <c r="D4" s="179"/>
      <c r="E4" s="10"/>
      <c r="F4" s="10"/>
    </row>
    <row r="5" spans="2:4" ht="3" customHeight="1">
      <c r="B5" s="56"/>
      <c r="C5" s="13"/>
      <c r="D5" s="34"/>
    </row>
    <row r="6" spans="2:4" s="17" customFormat="1" ht="16.5" customHeight="1">
      <c r="B6" s="114" t="s">
        <v>16</v>
      </c>
      <c r="C6" s="115" t="s">
        <v>104</v>
      </c>
      <c r="D6" s="171" t="s">
        <v>103</v>
      </c>
    </row>
    <row r="7" spans="2:4" s="21" customFormat="1" ht="12.75" customHeight="1">
      <c r="B7" s="120" t="s">
        <v>22</v>
      </c>
      <c r="C7" s="287">
        <f>SUM(C8:C10)</f>
        <v>14280</v>
      </c>
      <c r="D7" s="124">
        <v>100</v>
      </c>
    </row>
    <row r="8" spans="2:4" s="11" customFormat="1" ht="12.75" customHeight="1">
      <c r="B8" s="92" t="s">
        <v>17</v>
      </c>
      <c r="C8" s="288">
        <v>1490</v>
      </c>
      <c r="D8" s="117">
        <f>(C8/C$7)*100</f>
        <v>10.434173669467787</v>
      </c>
    </row>
    <row r="9" spans="2:4" s="11" customFormat="1" ht="12.75" customHeight="1">
      <c r="B9" s="92" t="s">
        <v>18</v>
      </c>
      <c r="C9" s="289">
        <v>6970</v>
      </c>
      <c r="D9" s="117">
        <f>(C9/C$7)*100</f>
        <v>48.80952380952381</v>
      </c>
    </row>
    <row r="10" spans="2:4" s="11" customFormat="1" ht="12.75" customHeight="1">
      <c r="B10" s="121" t="s">
        <v>71</v>
      </c>
      <c r="C10" s="122">
        <v>5820</v>
      </c>
      <c r="D10" s="123">
        <f>(C10/C$7)*100</f>
        <v>40.7563025210084</v>
      </c>
    </row>
    <row r="11" spans="2:4" s="17" customFormat="1" ht="12.75" customHeight="1">
      <c r="B11" s="120" t="s">
        <v>24</v>
      </c>
      <c r="C11" s="287">
        <f>SUM(C12:C14)</f>
        <v>140</v>
      </c>
      <c r="D11" s="124">
        <v>100</v>
      </c>
    </row>
    <row r="12" spans="2:4" s="17" customFormat="1" ht="12.75" customHeight="1">
      <c r="B12" s="92" t="s">
        <v>17</v>
      </c>
      <c r="C12" s="290">
        <v>0</v>
      </c>
      <c r="D12" s="110">
        <f>(C12/C$11)*100</f>
        <v>0</v>
      </c>
    </row>
    <row r="13" spans="2:4" s="17" customFormat="1" ht="12.75" customHeight="1">
      <c r="B13" s="92" t="s">
        <v>18</v>
      </c>
      <c r="C13" s="288">
        <v>135</v>
      </c>
      <c r="D13" s="110">
        <f>(C13/C$11)*100</f>
        <v>96.42857142857143</v>
      </c>
    </row>
    <row r="14" spans="2:4" s="17" customFormat="1" ht="12.75" customHeight="1">
      <c r="B14" s="121" t="s">
        <v>71</v>
      </c>
      <c r="C14" s="291">
        <v>5</v>
      </c>
      <c r="D14" s="119">
        <f>(C14/C$11)*100</f>
        <v>3.571428571428571</v>
      </c>
    </row>
    <row r="15" spans="2:4" s="17" customFormat="1" ht="12.75" customHeight="1">
      <c r="B15" s="120" t="s">
        <v>25</v>
      </c>
      <c r="C15" s="287">
        <f>SUM(C16:C18)</f>
        <v>5210</v>
      </c>
      <c r="D15" s="124">
        <v>100</v>
      </c>
    </row>
    <row r="16" spans="2:4" s="17" customFormat="1" ht="12.75" customHeight="1">
      <c r="B16" s="92" t="s">
        <v>17</v>
      </c>
      <c r="C16" s="290">
        <v>4115</v>
      </c>
      <c r="D16" s="110">
        <f>(C16/C$15)*100</f>
        <v>78.9827255278311</v>
      </c>
    </row>
    <row r="17" spans="2:4" s="17" customFormat="1" ht="12.75" customHeight="1">
      <c r="B17" s="92" t="s">
        <v>18</v>
      </c>
      <c r="C17" s="288">
        <v>785</v>
      </c>
      <c r="D17" s="110">
        <f>(C17/C$15)*100</f>
        <v>15.067178502879077</v>
      </c>
    </row>
    <row r="18" spans="2:4" s="17" customFormat="1" ht="12.75" customHeight="1">
      <c r="B18" s="121" t="s">
        <v>71</v>
      </c>
      <c r="C18" s="291">
        <v>310</v>
      </c>
      <c r="D18" s="119">
        <f>(C18/C$15)*100</f>
        <v>5.950095969289827</v>
      </c>
    </row>
    <row r="19" spans="2:4" s="17" customFormat="1" ht="12.75" customHeight="1">
      <c r="B19" s="120" t="s">
        <v>73</v>
      </c>
      <c r="C19" s="287">
        <v>340</v>
      </c>
      <c r="D19" s="124">
        <v>100</v>
      </c>
    </row>
    <row r="20" spans="2:4" s="17" customFormat="1" ht="12.75" customHeight="1">
      <c r="B20" s="92" t="s">
        <v>17</v>
      </c>
      <c r="C20" s="290">
        <v>260</v>
      </c>
      <c r="D20" s="110">
        <f>(C20/C$19)*100</f>
        <v>76.47058823529412</v>
      </c>
    </row>
    <row r="21" spans="2:4" s="17" customFormat="1" ht="12.75" customHeight="1">
      <c r="B21" s="92" t="s">
        <v>18</v>
      </c>
      <c r="C21" s="288">
        <v>60</v>
      </c>
      <c r="D21" s="110">
        <f>(C21/C$19)*100</f>
        <v>17.647058823529413</v>
      </c>
    </row>
    <row r="22" spans="2:4" s="17" customFormat="1" ht="12.75" customHeight="1">
      <c r="B22" s="121" t="s">
        <v>71</v>
      </c>
      <c r="C22" s="291">
        <v>20</v>
      </c>
      <c r="D22" s="119">
        <f>(C22/C$19)*100</f>
        <v>5.88235294117647</v>
      </c>
    </row>
    <row r="23" spans="2:4" s="17" customFormat="1" ht="12.75" customHeight="1">
      <c r="B23" s="120" t="s">
        <v>26</v>
      </c>
      <c r="C23" s="287">
        <f>C7+C11+C15+C19</f>
        <v>19970</v>
      </c>
      <c r="D23" s="124">
        <v>100</v>
      </c>
    </row>
    <row r="24" spans="2:4" s="23" customFormat="1" ht="12.75" customHeight="1">
      <c r="B24" s="92" t="s">
        <v>47</v>
      </c>
      <c r="C24" s="288">
        <f>C8+C12+C16+C20</f>
        <v>5865</v>
      </c>
      <c r="D24" s="118">
        <f>(C24/C$23)*100</f>
        <v>29.369053580370558</v>
      </c>
    </row>
    <row r="25" spans="2:4" s="17" customFormat="1" ht="12.75" customHeight="1">
      <c r="B25" s="92" t="s">
        <v>48</v>
      </c>
      <c r="C25" s="288">
        <f>C9+C13+C17+C21</f>
        <v>7950</v>
      </c>
      <c r="D25" s="118">
        <f>(C25/C$23)*100</f>
        <v>39.80971457185778</v>
      </c>
    </row>
    <row r="26" spans="2:4" s="17" customFormat="1" ht="12.75" customHeight="1">
      <c r="B26" s="121" t="s">
        <v>74</v>
      </c>
      <c r="C26" s="291">
        <f>C10+C14+C18+C22</f>
        <v>6155</v>
      </c>
      <c r="D26" s="119">
        <f>(C26/C$23)*100</f>
        <v>30.821231847771656</v>
      </c>
    </row>
    <row r="27" spans="2:4" ht="3.75" customHeight="1">
      <c r="B27" s="23"/>
      <c r="C27" s="15"/>
      <c r="D27" s="52"/>
    </row>
    <row r="28" spans="2:4" ht="12.75" customHeight="1">
      <c r="B28" s="23" t="s">
        <v>171</v>
      </c>
      <c r="C28" s="15"/>
      <c r="D28" s="52"/>
    </row>
    <row r="29" spans="2:4" s="3" customFormat="1" ht="13.5" customHeight="1">
      <c r="B29" s="173" t="s">
        <v>69</v>
      </c>
      <c r="C29" s="15"/>
      <c r="D29" s="9"/>
    </row>
    <row r="30" s="14" customFormat="1" ht="12.75" customHeight="1">
      <c r="B30" s="174" t="s">
        <v>90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3">
    <mergeCell ref="B4:C4"/>
    <mergeCell ref="B3:D3"/>
    <mergeCell ref="C1:D1"/>
  </mergeCells>
  <hyperlinks>
    <hyperlink ref="C1" location="Index!A1" display="Zurück zum Index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C15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57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0.85546875" style="0" customWidth="1"/>
    <col min="2" max="2" width="29.00390625" style="0" customWidth="1"/>
    <col min="3" max="3" width="12.7109375" style="7" customWidth="1"/>
    <col min="4" max="6" width="12.7109375" style="0" customWidth="1"/>
  </cols>
  <sheetData>
    <row r="1" spans="2:6" ht="12.75" customHeight="1">
      <c r="B1" s="97" t="s">
        <v>140</v>
      </c>
      <c r="E1" s="469" t="s">
        <v>129</v>
      </c>
      <c r="F1" s="457"/>
    </row>
    <row r="2" ht="12.75" customHeight="1"/>
    <row r="3" spans="2:4" s="17" customFormat="1" ht="12.75" customHeight="1">
      <c r="B3" s="175" t="s">
        <v>89</v>
      </c>
      <c r="C3" s="194"/>
      <c r="D3" s="178"/>
    </row>
    <row r="4" spans="2:4" s="17" customFormat="1" ht="12.75" customHeight="1">
      <c r="B4" s="175" t="s">
        <v>192</v>
      </c>
      <c r="C4" s="194"/>
      <c r="D4" s="178"/>
    </row>
    <row r="5" spans="2:6" s="23" customFormat="1" ht="12.75" customHeight="1">
      <c r="B5" s="467" t="s">
        <v>157</v>
      </c>
      <c r="C5" s="457"/>
      <c r="D5" s="457"/>
      <c r="E5" s="457"/>
      <c r="F5" s="457"/>
    </row>
    <row r="6" spans="2:4" s="17" customFormat="1" ht="6" customHeight="1">
      <c r="B6" s="62"/>
      <c r="C6" s="58"/>
      <c r="D6" s="58"/>
    </row>
    <row r="7" spans="2:6" s="21" customFormat="1" ht="16.5" customHeight="1">
      <c r="B7" s="114" t="s">
        <v>12</v>
      </c>
      <c r="C7" s="125">
        <v>2000</v>
      </c>
      <c r="D7" s="125">
        <v>2004</v>
      </c>
      <c r="E7" s="125">
        <v>2008</v>
      </c>
      <c r="F7" s="125" t="s">
        <v>170</v>
      </c>
    </row>
    <row r="8" spans="2:6" s="21" customFormat="1" ht="12.75" customHeight="1">
      <c r="B8" s="120" t="s">
        <v>22</v>
      </c>
      <c r="C8" s="169">
        <f>SUM(C9:C11)</f>
        <v>7890</v>
      </c>
      <c r="D8" s="169">
        <f>SUM(D9:D11)</f>
        <v>9660</v>
      </c>
      <c r="E8" s="169">
        <f>SUM(E9:E11)</f>
        <v>11980</v>
      </c>
      <c r="F8" s="169">
        <f>SUM(F9:F11)</f>
        <v>14280</v>
      </c>
    </row>
    <row r="9" spans="2:6" s="21" customFormat="1" ht="12.75" customHeight="1">
      <c r="B9" s="92" t="s">
        <v>17</v>
      </c>
      <c r="C9" s="168">
        <v>855</v>
      </c>
      <c r="D9" s="168">
        <v>1110</v>
      </c>
      <c r="E9" s="168">
        <v>1035</v>
      </c>
      <c r="F9" s="168">
        <v>1490</v>
      </c>
    </row>
    <row r="10" spans="2:6" s="21" customFormat="1" ht="12.75" customHeight="1">
      <c r="B10" s="92" t="s">
        <v>18</v>
      </c>
      <c r="C10" s="166">
        <v>3310</v>
      </c>
      <c r="D10" s="166">
        <v>3760</v>
      </c>
      <c r="E10" s="166">
        <v>4445</v>
      </c>
      <c r="F10" s="166">
        <v>6970</v>
      </c>
    </row>
    <row r="11" spans="2:6" s="21" customFormat="1" ht="12.75" customHeight="1">
      <c r="B11" s="92" t="s">
        <v>71</v>
      </c>
      <c r="C11" s="166">
        <v>3725</v>
      </c>
      <c r="D11" s="166">
        <v>4790</v>
      </c>
      <c r="E11" s="166">
        <v>6500</v>
      </c>
      <c r="F11" s="166">
        <v>5820</v>
      </c>
    </row>
    <row r="12" spans="2:6" s="21" customFormat="1" ht="12.75" customHeight="1">
      <c r="B12" s="92" t="s">
        <v>23</v>
      </c>
      <c r="C12" s="166" t="s">
        <v>10</v>
      </c>
      <c r="D12" s="166" t="s">
        <v>10</v>
      </c>
      <c r="E12" s="166" t="s">
        <v>10</v>
      </c>
      <c r="F12" s="166" t="s">
        <v>10</v>
      </c>
    </row>
    <row r="13" spans="2:6" s="17" customFormat="1" ht="12.75" customHeight="1">
      <c r="B13" s="120" t="s">
        <v>24</v>
      </c>
      <c r="C13" s="169">
        <f>SUM(C14:C16)</f>
        <v>140</v>
      </c>
      <c r="D13" s="169">
        <f>SUM(D14:D16)</f>
        <v>140</v>
      </c>
      <c r="E13" s="169">
        <f>SUM(E14:E16)</f>
        <v>120</v>
      </c>
      <c r="F13" s="169">
        <f>SUM(F14:F16)</f>
        <v>140</v>
      </c>
    </row>
    <row r="14" spans="2:6" s="23" customFormat="1" ht="12.75" customHeight="1">
      <c r="B14" s="92" t="s">
        <v>17</v>
      </c>
      <c r="C14" s="168">
        <v>5</v>
      </c>
      <c r="D14" s="292">
        <v>5</v>
      </c>
      <c r="E14" s="293">
        <v>5</v>
      </c>
      <c r="F14" s="292">
        <v>2</v>
      </c>
    </row>
    <row r="15" spans="2:6" s="23" customFormat="1" ht="12.75" customHeight="1">
      <c r="B15" s="92" t="s">
        <v>18</v>
      </c>
      <c r="C15" s="168">
        <v>130</v>
      </c>
      <c r="D15" s="168">
        <v>130</v>
      </c>
      <c r="E15" s="294">
        <v>115</v>
      </c>
      <c r="F15" s="168">
        <v>136</v>
      </c>
    </row>
    <row r="16" spans="2:6" s="23" customFormat="1" ht="12.75" customHeight="1">
      <c r="B16" s="92" t="s">
        <v>71</v>
      </c>
      <c r="C16" s="168">
        <v>5</v>
      </c>
      <c r="D16" s="168">
        <v>5</v>
      </c>
      <c r="E16" s="293">
        <v>0</v>
      </c>
      <c r="F16" s="168">
        <v>2</v>
      </c>
    </row>
    <row r="17" spans="2:6" s="23" customFormat="1" ht="12.75" customHeight="1">
      <c r="B17" s="92" t="s">
        <v>23</v>
      </c>
      <c r="C17" s="166" t="s">
        <v>10</v>
      </c>
      <c r="D17" s="166" t="s">
        <v>10</v>
      </c>
      <c r="E17" s="166" t="s">
        <v>10</v>
      </c>
      <c r="F17" s="166" t="s">
        <v>10</v>
      </c>
    </row>
    <row r="18" spans="2:6" s="17" customFormat="1" ht="12.75" customHeight="1">
      <c r="B18" s="120" t="s">
        <v>25</v>
      </c>
      <c r="C18" s="169">
        <v>2440</v>
      </c>
      <c r="D18" s="169">
        <v>3000</v>
      </c>
      <c r="E18" s="169">
        <f>SUM(E19:E21)</f>
        <v>3940</v>
      </c>
      <c r="F18" s="169">
        <f>SUM(F19:F21)</f>
        <v>5210</v>
      </c>
    </row>
    <row r="19" spans="2:6" s="23" customFormat="1" ht="12.75" customHeight="1">
      <c r="B19" s="92" t="s">
        <v>17</v>
      </c>
      <c r="C19" s="168">
        <v>1970</v>
      </c>
      <c r="D19" s="168">
        <v>2405</v>
      </c>
      <c r="E19" s="168">
        <v>3120</v>
      </c>
      <c r="F19" s="290">
        <v>4115</v>
      </c>
    </row>
    <row r="20" spans="2:6" s="23" customFormat="1" ht="12.75" customHeight="1">
      <c r="B20" s="92" t="s">
        <v>18</v>
      </c>
      <c r="C20" s="168">
        <v>330</v>
      </c>
      <c r="D20" s="168">
        <v>430</v>
      </c>
      <c r="E20" s="168">
        <v>600</v>
      </c>
      <c r="F20" s="288">
        <v>785</v>
      </c>
    </row>
    <row r="21" spans="2:6" s="23" customFormat="1" ht="12.75" customHeight="1">
      <c r="B21" s="92" t="s">
        <v>71</v>
      </c>
      <c r="C21" s="168">
        <v>140</v>
      </c>
      <c r="D21" s="168">
        <v>165</v>
      </c>
      <c r="E21" s="168">
        <v>220</v>
      </c>
      <c r="F21" s="288">
        <v>310</v>
      </c>
    </row>
    <row r="22" spans="2:6" s="23" customFormat="1" ht="12.75" customHeight="1">
      <c r="B22" s="92" t="s">
        <v>23</v>
      </c>
      <c r="C22" s="167" t="s">
        <v>10</v>
      </c>
      <c r="D22" s="168" t="s">
        <v>10</v>
      </c>
      <c r="E22" s="166" t="s">
        <v>10</v>
      </c>
      <c r="F22" s="166" t="s">
        <v>10</v>
      </c>
    </row>
    <row r="23" spans="2:6" s="17" customFormat="1" ht="27" customHeight="1">
      <c r="B23" s="120" t="s">
        <v>73</v>
      </c>
      <c r="C23" s="165">
        <v>205</v>
      </c>
      <c r="D23" s="169">
        <v>300</v>
      </c>
      <c r="E23" s="169">
        <f>SUM(E24:E26)</f>
        <v>260</v>
      </c>
      <c r="F23" s="169">
        <f>SUM(F24:F26)</f>
        <v>340</v>
      </c>
    </row>
    <row r="24" spans="2:6" s="23" customFormat="1" ht="12.75" customHeight="1">
      <c r="B24" s="92" t="s">
        <v>17</v>
      </c>
      <c r="C24" s="167">
        <v>165</v>
      </c>
      <c r="D24" s="168">
        <v>240</v>
      </c>
      <c r="E24" s="168">
        <v>205</v>
      </c>
      <c r="F24" s="168">
        <v>260</v>
      </c>
    </row>
    <row r="25" spans="2:6" s="23" customFormat="1" ht="12.75" customHeight="1">
      <c r="B25" s="92" t="s">
        <v>18</v>
      </c>
      <c r="C25" s="167">
        <v>30</v>
      </c>
      <c r="D25" s="168">
        <v>45</v>
      </c>
      <c r="E25" s="168">
        <v>40</v>
      </c>
      <c r="F25" s="168">
        <v>60</v>
      </c>
    </row>
    <row r="26" spans="2:6" s="23" customFormat="1" ht="12.75" customHeight="1">
      <c r="B26" s="92" t="s">
        <v>71</v>
      </c>
      <c r="C26" s="167">
        <v>10</v>
      </c>
      <c r="D26" s="168">
        <v>15</v>
      </c>
      <c r="E26" s="168">
        <v>15</v>
      </c>
      <c r="F26" s="168">
        <v>20</v>
      </c>
    </row>
    <row r="27" spans="2:6" s="23" customFormat="1" ht="12.75" customHeight="1">
      <c r="B27" s="92" t="s">
        <v>23</v>
      </c>
      <c r="C27" s="167" t="s">
        <v>10</v>
      </c>
      <c r="D27" s="168" t="s">
        <v>10</v>
      </c>
      <c r="E27" s="166" t="s">
        <v>10</v>
      </c>
      <c r="F27" s="166" t="s">
        <v>10</v>
      </c>
    </row>
    <row r="28" spans="2:6" s="17" customFormat="1" ht="25.5" customHeight="1">
      <c r="B28" s="120" t="s">
        <v>26</v>
      </c>
      <c r="C28" s="165">
        <v>10675</v>
      </c>
      <c r="D28" s="169">
        <v>13100</v>
      </c>
      <c r="E28" s="169">
        <f>SUM(E29:E31)</f>
        <v>16300</v>
      </c>
      <c r="F28" s="169">
        <f>SUM(F29:F31)</f>
        <v>19970</v>
      </c>
    </row>
    <row r="29" spans="2:6" s="17" customFormat="1" ht="12.75" customHeight="1">
      <c r="B29" s="92" t="s">
        <v>47</v>
      </c>
      <c r="C29" s="167">
        <v>2995</v>
      </c>
      <c r="D29" s="167">
        <v>3760</v>
      </c>
      <c r="E29" s="167">
        <f>E9+E14+E19+E24</f>
        <v>4365</v>
      </c>
      <c r="F29" s="167">
        <v>5865</v>
      </c>
    </row>
    <row r="30" spans="2:6" s="17" customFormat="1" ht="12.75" customHeight="1">
      <c r="B30" s="92" t="s">
        <v>48</v>
      </c>
      <c r="C30" s="167">
        <v>3800</v>
      </c>
      <c r="D30" s="167">
        <v>4365</v>
      </c>
      <c r="E30" s="167">
        <f>E10+E15+E20+E25</f>
        <v>5200</v>
      </c>
      <c r="F30" s="167">
        <v>7950</v>
      </c>
    </row>
    <row r="31" spans="2:6" s="17" customFormat="1" ht="12.75" customHeight="1">
      <c r="B31" s="92" t="s">
        <v>74</v>
      </c>
      <c r="C31" s="167">
        <v>3880</v>
      </c>
      <c r="D31" s="167">
        <v>4975</v>
      </c>
      <c r="E31" s="167">
        <f>E11+E16+E21+E26</f>
        <v>6735</v>
      </c>
      <c r="F31" s="167">
        <v>6155</v>
      </c>
    </row>
    <row r="32" spans="2:6" s="17" customFormat="1" ht="12.75" customHeight="1">
      <c r="B32" s="121" t="s">
        <v>101</v>
      </c>
      <c r="C32" s="170" t="s">
        <v>10</v>
      </c>
      <c r="D32" s="170" t="s">
        <v>10</v>
      </c>
      <c r="E32" s="170" t="s">
        <v>10</v>
      </c>
      <c r="F32" s="170" t="s">
        <v>10</v>
      </c>
    </row>
    <row r="33" spans="3:5" s="17" customFormat="1" ht="6" customHeight="1">
      <c r="C33" s="15"/>
      <c r="D33" s="15"/>
      <c r="E33" s="169"/>
    </row>
    <row r="34" spans="2:5" s="17" customFormat="1" ht="11.25">
      <c r="B34" s="17" t="s">
        <v>171</v>
      </c>
      <c r="C34" s="15"/>
      <c r="D34" s="15"/>
      <c r="E34" s="169"/>
    </row>
    <row r="35" spans="2:3" s="17" customFormat="1" ht="12.75" customHeight="1">
      <c r="B35" s="173" t="s">
        <v>69</v>
      </c>
      <c r="C35" s="61"/>
    </row>
    <row r="36" s="14" customFormat="1" ht="12.75" customHeight="1">
      <c r="B36" s="174" t="s">
        <v>90</v>
      </c>
    </row>
    <row r="37" s="17" customFormat="1" ht="9.75">
      <c r="C37" s="61"/>
    </row>
    <row r="38" s="17" customFormat="1" ht="9.75">
      <c r="C38" s="61"/>
    </row>
    <row r="39" s="17" customFormat="1" ht="9.75">
      <c r="C39" s="61"/>
    </row>
    <row r="40" s="17" customFormat="1" ht="9.75">
      <c r="C40" s="61"/>
    </row>
    <row r="41" s="17" customFormat="1" ht="9.75">
      <c r="C41" s="61"/>
    </row>
    <row r="42" s="17" customFormat="1" ht="9.75">
      <c r="C42" s="61"/>
    </row>
    <row r="43" s="17" customFormat="1" ht="9.75">
      <c r="C43" s="61"/>
    </row>
    <row r="44" s="17" customFormat="1" ht="9.75">
      <c r="C44" s="61"/>
    </row>
    <row r="45" s="17" customFormat="1" ht="9.75">
      <c r="C45" s="61"/>
    </row>
    <row r="46" s="17" customFormat="1" ht="9.75">
      <c r="C46" s="61"/>
    </row>
    <row r="47" s="17" customFormat="1" ht="9.75">
      <c r="C47" s="61"/>
    </row>
    <row r="48" s="17" customFormat="1" ht="9.75">
      <c r="C48" s="61"/>
    </row>
    <row r="49" s="17" customFormat="1" ht="9.75">
      <c r="C49" s="61"/>
    </row>
    <row r="50" s="17" customFormat="1" ht="9.75">
      <c r="C50" s="61"/>
    </row>
    <row r="51" s="17" customFormat="1" ht="9.75">
      <c r="C51" s="61"/>
    </row>
    <row r="52" s="17" customFormat="1" ht="9.75">
      <c r="C52" s="61"/>
    </row>
    <row r="53" s="17" customFormat="1" ht="9.75">
      <c r="C53" s="61"/>
    </row>
    <row r="54" s="17" customFormat="1" ht="9.75">
      <c r="C54" s="61"/>
    </row>
    <row r="55" s="17" customFormat="1" ht="9.75">
      <c r="C55" s="61"/>
    </row>
    <row r="56" s="17" customFormat="1" ht="9.75">
      <c r="C56" s="61"/>
    </row>
    <row r="57" s="17" customFormat="1" ht="9.75">
      <c r="C57" s="61"/>
    </row>
  </sheetData>
  <sheetProtection/>
  <mergeCells count="2">
    <mergeCell ref="E1:F1"/>
    <mergeCell ref="B5:F5"/>
  </mergeCells>
  <hyperlinks>
    <hyperlink ref="E1" location="Index!A1" display="Zurück zum Index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0.85546875" style="0" customWidth="1"/>
    <col min="2" max="2" width="19.7109375" style="0" customWidth="1"/>
    <col min="3" max="3" width="11.57421875" style="0" customWidth="1"/>
    <col min="7" max="7" width="8.8515625" style="0" customWidth="1"/>
    <col min="8" max="8" width="3.140625" style="0" customWidth="1"/>
    <col min="9" max="9" width="12.7109375" style="0" customWidth="1"/>
    <col min="10" max="10" width="10.7109375" style="0" customWidth="1"/>
  </cols>
  <sheetData>
    <row r="1" spans="2:8" ht="12.75">
      <c r="B1" s="93" t="s">
        <v>141</v>
      </c>
      <c r="F1" s="469" t="s">
        <v>129</v>
      </c>
      <c r="G1" s="455"/>
      <c r="H1" s="455"/>
    </row>
    <row r="2" ht="4.5" customHeight="1"/>
    <row r="3" spans="2:7" s="1" customFormat="1" ht="12.75">
      <c r="B3" s="175" t="s">
        <v>142</v>
      </c>
      <c r="C3" s="182"/>
      <c r="D3" s="183"/>
      <c r="E3" s="183"/>
      <c r="F3" s="183"/>
      <c r="G3" s="183"/>
    </row>
    <row r="4" spans="2:7" s="1" customFormat="1" ht="12.75">
      <c r="B4" s="178" t="s">
        <v>174</v>
      </c>
      <c r="C4" s="182"/>
      <c r="D4" s="183"/>
      <c r="E4" s="183"/>
      <c r="F4" s="183"/>
      <c r="G4" s="183"/>
    </row>
    <row r="5" spans="2:3" s="1" customFormat="1" ht="7.5" customHeight="1">
      <c r="B5" s="42"/>
      <c r="C5" s="41"/>
    </row>
    <row r="6" spans="2:3" s="11" customFormat="1" ht="16.5" customHeight="1">
      <c r="B6" s="135" t="s">
        <v>27</v>
      </c>
      <c r="C6" s="136" t="s">
        <v>105</v>
      </c>
    </row>
    <row r="7" spans="2:3" s="17" customFormat="1" ht="12.75" customHeight="1">
      <c r="B7" s="133" t="s">
        <v>91</v>
      </c>
      <c r="C7" s="128">
        <v>4.128561591659709</v>
      </c>
    </row>
    <row r="8" spans="2:3" s="17" customFormat="1" ht="12.75" customHeight="1">
      <c r="B8" s="132" t="s">
        <v>34</v>
      </c>
      <c r="C8" s="128">
        <v>3.419483165075853</v>
      </c>
    </row>
    <row r="9" spans="2:3" s="17" customFormat="1" ht="12.75" customHeight="1">
      <c r="B9" s="132" t="s">
        <v>40</v>
      </c>
      <c r="C9" s="128">
        <v>3.341580626749699</v>
      </c>
    </row>
    <row r="10" spans="2:10" s="11" customFormat="1" ht="12.75" customHeight="1">
      <c r="B10" s="132" t="s">
        <v>64</v>
      </c>
      <c r="C10" s="128">
        <v>3.281344984802432</v>
      </c>
      <c r="I10" s="204"/>
      <c r="J10" s="205"/>
    </row>
    <row r="11" spans="2:10" s="17" customFormat="1" ht="14.25" customHeight="1">
      <c r="B11" s="134" t="s">
        <v>194</v>
      </c>
      <c r="C11" s="129">
        <v>3.2</v>
      </c>
      <c r="I11" s="204"/>
      <c r="J11" s="206"/>
    </row>
    <row r="12" spans="2:3" s="17" customFormat="1" ht="12.75" customHeight="1">
      <c r="B12" s="132" t="s">
        <v>53</v>
      </c>
      <c r="C12" s="128">
        <v>3.000847221300046</v>
      </c>
    </row>
    <row r="13" spans="2:3" s="17" customFormat="1" ht="12.75" customHeight="1">
      <c r="B13" s="132" t="s">
        <v>50</v>
      </c>
      <c r="C13" s="128">
        <v>2.9294021475461323</v>
      </c>
    </row>
    <row r="14" spans="2:3" s="66" customFormat="1" ht="13.5" customHeight="1">
      <c r="B14" s="132" t="s">
        <v>29</v>
      </c>
      <c r="C14" s="128">
        <v>2.871666001176103</v>
      </c>
    </row>
    <row r="15" spans="2:3" s="17" customFormat="1" ht="12.75" customHeight="1">
      <c r="B15" s="132" t="s">
        <v>31</v>
      </c>
      <c r="C15" s="128">
        <v>2.699295092516894</v>
      </c>
    </row>
    <row r="16" spans="2:3" s="17" customFormat="1" ht="12.75" customHeight="1">
      <c r="B16" s="132" t="s">
        <v>51</v>
      </c>
      <c r="C16" s="128">
        <v>2.3625166797007076</v>
      </c>
    </row>
    <row r="17" spans="2:3" s="17" customFormat="1" ht="12.75" customHeight="1">
      <c r="B17" s="132" t="s">
        <v>28</v>
      </c>
      <c r="C17" s="128">
        <v>2.229066585398928</v>
      </c>
    </row>
    <row r="18" spans="2:3" s="17" customFormat="1" ht="12.75" customHeight="1">
      <c r="B18" s="132" t="s">
        <v>59</v>
      </c>
      <c r="C18" s="128">
        <v>1.9394473419161637</v>
      </c>
    </row>
    <row r="19" spans="2:3" s="17" customFormat="1" ht="12.75" customHeight="1">
      <c r="B19" s="132" t="s">
        <v>32</v>
      </c>
      <c r="C19" s="128">
        <v>1.7943195333792696</v>
      </c>
    </row>
    <row r="20" spans="2:3" s="17" customFormat="1" ht="12.75" customHeight="1">
      <c r="B20" s="132" t="s">
        <v>37</v>
      </c>
      <c r="C20" s="128">
        <v>1.62177451172913</v>
      </c>
    </row>
    <row r="21" spans="2:3" s="17" customFormat="1" ht="12.75" customHeight="1">
      <c r="B21" s="132" t="s">
        <v>61</v>
      </c>
      <c r="C21" s="128">
        <v>1.6202404687967926</v>
      </c>
    </row>
    <row r="22" spans="2:3" s="17" customFormat="1" ht="12.75" customHeight="1">
      <c r="B22" s="132" t="s">
        <v>1</v>
      </c>
      <c r="C22" s="128">
        <v>1.3777676855473238</v>
      </c>
    </row>
    <row r="23" spans="2:3" s="17" customFormat="1" ht="12.75" customHeight="1">
      <c r="B23" s="132" t="s">
        <v>33</v>
      </c>
      <c r="C23" s="128">
        <v>1.2841083853051958</v>
      </c>
    </row>
    <row r="24" spans="2:3" s="17" customFormat="1" ht="12.75" customHeight="1">
      <c r="B24" s="132" t="s">
        <v>36</v>
      </c>
      <c r="C24" s="128">
        <v>1.2708699715559337</v>
      </c>
    </row>
    <row r="25" spans="2:10" s="66" customFormat="1" ht="15" customHeight="1">
      <c r="B25" s="132" t="s">
        <v>38</v>
      </c>
      <c r="C25" s="128">
        <v>2.3356062341626482</v>
      </c>
      <c r="I25" s="207"/>
      <c r="J25" s="207"/>
    </row>
    <row r="26" spans="2:10" s="66" customFormat="1" ht="12.75" customHeight="1">
      <c r="B26" s="263" t="s">
        <v>143</v>
      </c>
      <c r="C26" s="128">
        <v>1.9208806686292663</v>
      </c>
      <c r="I26" s="207"/>
      <c r="J26" s="207"/>
    </row>
    <row r="27" spans="2:3" s="66" customFormat="1" ht="12.75" customHeight="1">
      <c r="B27" s="137" t="s">
        <v>85</v>
      </c>
      <c r="C27" s="130">
        <v>2.0639130586143457</v>
      </c>
    </row>
    <row r="28" spans="2:3" s="66" customFormat="1" ht="5.25" customHeight="1">
      <c r="B28" s="69"/>
      <c r="C28" s="70"/>
    </row>
    <row r="29" spans="2:6" s="66" customFormat="1" ht="5.25" customHeight="1">
      <c r="B29" s="185"/>
      <c r="C29" s="185"/>
      <c r="D29" s="185"/>
      <c r="E29" s="185"/>
      <c r="F29" s="185"/>
    </row>
    <row r="30" spans="2:6" s="66" customFormat="1" ht="11.25">
      <c r="B30" s="173" t="s">
        <v>195</v>
      </c>
      <c r="C30" s="185"/>
      <c r="D30" s="185"/>
      <c r="E30" s="185"/>
      <c r="F30" s="185"/>
    </row>
    <row r="31" spans="2:6" ht="12.75" customHeight="1">
      <c r="B31" s="173" t="s">
        <v>175</v>
      </c>
      <c r="C31" s="184"/>
      <c r="D31" s="185"/>
      <c r="E31" s="185"/>
      <c r="F31" s="185"/>
    </row>
    <row r="32" spans="2:6" s="14" customFormat="1" ht="12.75" customHeight="1">
      <c r="B32" s="174" t="s">
        <v>90</v>
      </c>
      <c r="C32" s="177"/>
      <c r="D32" s="177"/>
      <c r="E32" s="177"/>
      <c r="F32" s="177"/>
    </row>
    <row r="33" spans="2:4" ht="12.75" customHeight="1">
      <c r="B33" s="181"/>
      <c r="C33" s="181"/>
      <c r="D33" s="181"/>
    </row>
    <row r="37" spans="2:3" ht="12.75">
      <c r="B37" s="132"/>
      <c r="C37" s="128"/>
    </row>
    <row r="38" spans="2:3" ht="12.75">
      <c r="B38" s="132"/>
      <c r="C38" s="128"/>
    </row>
    <row r="39" spans="2:3" ht="12.75">
      <c r="B39" s="132"/>
      <c r="C39" s="128"/>
    </row>
    <row r="40" spans="2:3" ht="12.75">
      <c r="B40" s="132"/>
      <c r="C40" s="128"/>
    </row>
    <row r="41" spans="2:3" ht="12.75">
      <c r="B41" s="132"/>
      <c r="C41" s="128"/>
    </row>
    <row r="42" spans="2:3" ht="12.75">
      <c r="B42" s="132"/>
      <c r="C42" s="128"/>
    </row>
    <row r="43" spans="2:3" ht="12.75">
      <c r="B43" s="133"/>
      <c r="C43" s="128"/>
    </row>
    <row r="44" spans="2:3" ht="12.75">
      <c r="B44" s="132"/>
      <c r="C44" s="128"/>
    </row>
    <row r="45" spans="2:3" ht="12.75">
      <c r="B45" s="132"/>
      <c r="C45" s="128"/>
    </row>
    <row r="46" spans="2:3" ht="12.75">
      <c r="B46" s="132"/>
      <c r="C46" s="128"/>
    </row>
    <row r="47" spans="2:3" ht="12.75">
      <c r="B47" s="134"/>
      <c r="C47" s="129"/>
    </row>
    <row r="48" spans="2:3" ht="12.75">
      <c r="B48" s="132"/>
      <c r="C48" s="128"/>
    </row>
    <row r="49" spans="2:3" ht="12.75">
      <c r="B49" s="132"/>
      <c r="C49" s="128"/>
    </row>
    <row r="50" spans="2:4" ht="12.75">
      <c r="B50" s="132"/>
      <c r="C50" s="266"/>
      <c r="D50" s="36"/>
    </row>
    <row r="51" spans="2:4" ht="12.75">
      <c r="B51" s="267"/>
      <c r="C51" s="266"/>
      <c r="D51" s="36"/>
    </row>
    <row r="52" spans="2:4" ht="12.75">
      <c r="B52" s="36"/>
      <c r="C52" s="36"/>
      <c r="D52" s="36"/>
    </row>
  </sheetData>
  <sheetProtection/>
  <mergeCells count="1">
    <mergeCell ref="F1:H1"/>
  </mergeCells>
  <hyperlinks>
    <hyperlink ref="F1:H1" location="Index!A1" display="Zurück zum Index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7"/>
  <sheetViews>
    <sheetView showGridLines="0" zoomScalePageLayoutView="0" workbookViewId="0" topLeftCell="A1">
      <selection activeCell="B2" sqref="B2"/>
    </sheetView>
  </sheetViews>
  <sheetFormatPr defaultColWidth="8.28125" defaultRowHeight="11.25" customHeight="1"/>
  <cols>
    <col min="1" max="1" width="0.85546875" style="353" customWidth="1"/>
    <col min="2" max="2" width="16.7109375" style="353" customWidth="1"/>
    <col min="3" max="13" width="8.7109375" style="302" customWidth="1"/>
    <col min="14" max="19" width="8.7109375" style="300" customWidth="1"/>
    <col min="20" max="23" width="8.7109375" style="353" customWidth="1"/>
    <col min="24" max="16384" width="8.28125" style="353" customWidth="1"/>
  </cols>
  <sheetData>
    <row r="1" spans="2:21" s="298" customFormat="1" ht="11.25" customHeight="1">
      <c r="B1" s="295" t="s">
        <v>144</v>
      </c>
      <c r="C1" s="296"/>
      <c r="D1" s="296"/>
      <c r="E1" s="296"/>
      <c r="F1" s="296"/>
      <c r="G1" s="296"/>
      <c r="H1" s="296"/>
      <c r="I1" s="297"/>
      <c r="K1" s="299"/>
      <c r="M1" s="131"/>
      <c r="N1" s="300"/>
      <c r="O1" s="300"/>
      <c r="P1" s="300"/>
      <c r="Q1" s="300"/>
      <c r="R1" s="300"/>
      <c r="S1" s="469" t="s">
        <v>129</v>
      </c>
      <c r="T1" s="455"/>
      <c r="U1" s="272"/>
    </row>
    <row r="2" spans="3:19" s="298" customFormat="1" ht="11.25" customHeight="1">
      <c r="C2" s="87" t="s">
        <v>11</v>
      </c>
      <c r="D2" s="86"/>
      <c r="E2" s="87" t="s">
        <v>11</v>
      </c>
      <c r="F2" s="296"/>
      <c r="G2" s="296"/>
      <c r="H2" s="296"/>
      <c r="I2" s="297"/>
      <c r="J2" s="296"/>
      <c r="K2" s="301"/>
      <c r="L2" s="302"/>
      <c r="M2" s="302"/>
      <c r="N2" s="300"/>
      <c r="O2" s="300"/>
      <c r="P2" s="300"/>
      <c r="Q2" s="300"/>
      <c r="R2" s="300"/>
      <c r="S2" s="300"/>
    </row>
    <row r="3" spans="2:19" s="305" customFormat="1" ht="12.75" customHeight="1">
      <c r="B3" s="303" t="s">
        <v>176</v>
      </c>
      <c r="C3" s="303"/>
      <c r="D3" s="303"/>
      <c r="E3" s="303"/>
      <c r="F3" s="303"/>
      <c r="G3" s="303"/>
      <c r="H3" s="303"/>
      <c r="I3" s="303"/>
      <c r="J3" s="303"/>
      <c r="K3" s="303"/>
      <c r="L3" s="82"/>
      <c r="M3" s="82"/>
      <c r="N3" s="304"/>
      <c r="O3" s="304"/>
      <c r="P3" s="304"/>
      <c r="Q3" s="304"/>
      <c r="R3" s="304"/>
      <c r="S3" s="304"/>
    </row>
    <row r="4" spans="2:19" s="305" customFormat="1" ht="11.25" customHeight="1">
      <c r="B4" s="178" t="s">
        <v>159</v>
      </c>
      <c r="C4" s="307"/>
      <c r="D4" s="307"/>
      <c r="E4" s="307"/>
      <c r="F4" s="307"/>
      <c r="G4" s="307"/>
      <c r="H4" s="307"/>
      <c r="I4" s="308"/>
      <c r="J4" s="307"/>
      <c r="K4" s="309"/>
      <c r="L4" s="82"/>
      <c r="M4" s="82"/>
      <c r="N4" s="304"/>
      <c r="O4" s="304"/>
      <c r="P4" s="304"/>
      <c r="Q4" s="304"/>
      <c r="R4" s="304"/>
      <c r="S4" s="304"/>
    </row>
    <row r="5" spans="2:19" s="305" customFormat="1" ht="8.25" customHeight="1">
      <c r="B5" s="310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304"/>
      <c r="O5" s="304"/>
      <c r="P5" s="304"/>
      <c r="Q5" s="304"/>
      <c r="R5" s="304"/>
      <c r="S5" s="304"/>
    </row>
    <row r="6" spans="2:23" s="313" customFormat="1" ht="16.5" customHeight="1">
      <c r="B6" s="311" t="s">
        <v>27</v>
      </c>
      <c r="C6" s="155" t="s">
        <v>4</v>
      </c>
      <c r="D6" s="211" t="s">
        <v>5</v>
      </c>
      <c r="E6" s="155" t="s">
        <v>0</v>
      </c>
      <c r="F6" s="155" t="s">
        <v>6</v>
      </c>
      <c r="G6" s="155" t="s">
        <v>7</v>
      </c>
      <c r="H6" s="155" t="s">
        <v>8</v>
      </c>
      <c r="I6" s="211" t="s">
        <v>9</v>
      </c>
      <c r="J6" s="155" t="s">
        <v>86</v>
      </c>
      <c r="K6" s="155" t="s">
        <v>87</v>
      </c>
      <c r="L6" s="155" t="s">
        <v>88</v>
      </c>
      <c r="M6" s="155" t="s">
        <v>100</v>
      </c>
      <c r="N6" s="211">
        <v>2005</v>
      </c>
      <c r="O6" s="155">
        <v>2006</v>
      </c>
      <c r="P6" s="155">
        <v>2007</v>
      </c>
      <c r="Q6" s="155">
        <v>2008</v>
      </c>
      <c r="R6" s="155">
        <v>2009</v>
      </c>
      <c r="S6" s="312">
        <v>2010</v>
      </c>
      <c r="T6" s="155">
        <v>2011</v>
      </c>
      <c r="U6" s="155">
        <v>2012</v>
      </c>
      <c r="V6" s="155">
        <v>2013</v>
      </c>
      <c r="W6" s="155">
        <v>2014</v>
      </c>
    </row>
    <row r="7" spans="2:23" s="321" customFormat="1" ht="11.25" customHeight="1">
      <c r="B7" s="314" t="s">
        <v>49</v>
      </c>
      <c r="C7" s="317">
        <v>5739.3851320162385</v>
      </c>
      <c r="D7" s="395" t="s">
        <v>10</v>
      </c>
      <c r="E7" s="315">
        <v>6710.696368391189</v>
      </c>
      <c r="F7" s="315" t="s">
        <v>10</v>
      </c>
      <c r="G7" s="315">
        <v>6864.534897933938</v>
      </c>
      <c r="H7" s="315" t="s">
        <v>10</v>
      </c>
      <c r="I7" s="319">
        <v>7964.094217114546</v>
      </c>
      <c r="J7" s="315" t="s">
        <v>10</v>
      </c>
      <c r="K7" s="315">
        <v>9885.297640276736</v>
      </c>
      <c r="L7" s="315" t="s">
        <v>10</v>
      </c>
      <c r="M7" s="315">
        <v>11683.518883285366</v>
      </c>
      <c r="N7" s="319" t="s">
        <v>10</v>
      </c>
      <c r="O7" s="315">
        <v>15509.037170482867</v>
      </c>
      <c r="P7" s="315" t="s">
        <v>10</v>
      </c>
      <c r="Q7" s="315">
        <v>19133.001191988726</v>
      </c>
      <c r="R7" s="315" t="s">
        <v>10</v>
      </c>
      <c r="S7" s="320">
        <v>20572.187537562833</v>
      </c>
      <c r="T7" s="315">
        <v>20955.602945388517</v>
      </c>
      <c r="U7" s="315" t="s">
        <v>10</v>
      </c>
      <c r="V7" s="315">
        <v>23083.981691618705</v>
      </c>
      <c r="W7" s="315" t="s">
        <v>10</v>
      </c>
    </row>
    <row r="8" spans="2:23" s="321" customFormat="1" ht="11.25" customHeight="1">
      <c r="B8" s="322" t="s">
        <v>50</v>
      </c>
      <c r="C8" s="323">
        <v>2720.6032944018266</v>
      </c>
      <c r="D8" s="324">
        <v>2889.2977452575665</v>
      </c>
      <c r="E8" s="323">
        <v>3098.569558311025</v>
      </c>
      <c r="F8" s="323">
        <v>3374.176157993115</v>
      </c>
      <c r="G8" s="323">
        <v>3701.5752873636698</v>
      </c>
      <c r="H8" s="323">
        <v>4101.893172321505</v>
      </c>
      <c r="I8" s="324">
        <v>4476.0626940761695</v>
      </c>
      <c r="J8" s="323">
        <v>4792.683965183384</v>
      </c>
      <c r="K8" s="323">
        <v>5229.776240497489</v>
      </c>
      <c r="L8" s="323">
        <v>5708.365856306952</v>
      </c>
      <c r="M8" s="323">
        <v>6004.096660074449</v>
      </c>
      <c r="N8" s="324">
        <v>6802.549900768992</v>
      </c>
      <c r="O8" s="323">
        <v>7377.046683567797</v>
      </c>
      <c r="P8" s="323">
        <v>7916.692754243703</v>
      </c>
      <c r="Q8" s="323">
        <v>8854.095183363705</v>
      </c>
      <c r="R8" s="323">
        <v>8857.637871844236</v>
      </c>
      <c r="S8" s="325">
        <v>9592.474441918403</v>
      </c>
      <c r="T8" s="323">
        <v>9906.502038438835</v>
      </c>
      <c r="U8" s="323">
        <v>11324.614125202133</v>
      </c>
      <c r="V8" s="323">
        <v>11918.52705073463</v>
      </c>
      <c r="W8" s="323">
        <v>12498.021371626694</v>
      </c>
    </row>
    <row r="9" spans="2:23" s="321" customFormat="1" ht="11.25" customHeight="1">
      <c r="B9" s="326" t="s">
        <v>51</v>
      </c>
      <c r="C9" s="317">
        <v>3590.200330806805</v>
      </c>
      <c r="D9" s="327">
        <v>3798.738579695774</v>
      </c>
      <c r="E9" s="317">
        <v>4088.350306744382</v>
      </c>
      <c r="F9" s="317">
        <v>4440.928619767775</v>
      </c>
      <c r="G9" s="317">
        <v>4620.3189447988725</v>
      </c>
      <c r="H9" s="317">
        <v>5012.138560072707</v>
      </c>
      <c r="I9" s="327">
        <v>5572.68142529474</v>
      </c>
      <c r="J9" s="317">
        <v>6072.058742248976</v>
      </c>
      <c r="K9" s="317">
        <v>6010.853580925472</v>
      </c>
      <c r="L9" s="317">
        <v>5902.236363547566</v>
      </c>
      <c r="M9" s="317">
        <v>6027.913465923659</v>
      </c>
      <c r="N9" s="327">
        <v>6171.134580997832</v>
      </c>
      <c r="O9" s="317">
        <v>6711.535137726618</v>
      </c>
      <c r="P9" s="317">
        <v>7167.810345637135</v>
      </c>
      <c r="Q9" s="317">
        <v>7799.27188375392</v>
      </c>
      <c r="R9" s="317">
        <v>8065.891270560286</v>
      </c>
      <c r="S9" s="328">
        <v>8772.044020681436</v>
      </c>
      <c r="T9" s="317">
        <v>9729.103907189316</v>
      </c>
      <c r="U9" s="317">
        <v>11023.855245795909</v>
      </c>
      <c r="V9" s="317">
        <v>11704.953388948636</v>
      </c>
      <c r="W9" s="317">
        <v>12023.332454600297</v>
      </c>
    </row>
    <row r="10" spans="2:23" s="321" customFormat="1" ht="11.25" customHeight="1">
      <c r="B10" s="322" t="s">
        <v>32</v>
      </c>
      <c r="C10" s="323">
        <v>11043.675647146914</v>
      </c>
      <c r="D10" s="324">
        <v>11367.6918339446</v>
      </c>
      <c r="E10" s="323">
        <v>11426.688317142303</v>
      </c>
      <c r="F10" s="323">
        <v>12173.149318920281</v>
      </c>
      <c r="G10" s="323">
        <v>13554.140527323836</v>
      </c>
      <c r="H10" s="323">
        <v>14810.927016064696</v>
      </c>
      <c r="I10" s="324">
        <v>16746.645313167715</v>
      </c>
      <c r="J10" s="323">
        <v>18967.711573624252</v>
      </c>
      <c r="K10" s="323">
        <v>19145.33364554479</v>
      </c>
      <c r="L10" s="323">
        <v>20133.516945310814</v>
      </c>
      <c r="M10" s="323">
        <v>21643.01009163937</v>
      </c>
      <c r="N10" s="324">
        <v>23089.96642750357</v>
      </c>
      <c r="O10" s="323">
        <v>24091.53770260407</v>
      </c>
      <c r="P10" s="323">
        <v>24741.997511209785</v>
      </c>
      <c r="Q10" s="323">
        <v>24911.899138770834</v>
      </c>
      <c r="R10" s="323">
        <v>25046.828024857554</v>
      </c>
      <c r="S10" s="325">
        <v>25048.226587279147</v>
      </c>
      <c r="T10" s="323">
        <v>25674.575269785517</v>
      </c>
      <c r="U10" s="323">
        <v>26278.98190780919</v>
      </c>
      <c r="V10" s="323">
        <v>26303.760098071463</v>
      </c>
      <c r="W10" s="323">
        <v>25813.560658219987</v>
      </c>
    </row>
    <row r="11" spans="2:23" s="321" customFormat="1" ht="11.25" customHeight="1">
      <c r="B11" s="408" t="s">
        <v>177</v>
      </c>
      <c r="C11" s="409" t="s">
        <v>10</v>
      </c>
      <c r="D11" s="410" t="s">
        <v>10</v>
      </c>
      <c r="E11" s="409" t="s">
        <v>10</v>
      </c>
      <c r="F11" s="409" t="s">
        <v>10</v>
      </c>
      <c r="G11" s="409" t="s">
        <v>10</v>
      </c>
      <c r="H11" s="409" t="s">
        <v>10</v>
      </c>
      <c r="I11" s="410" t="s">
        <v>10</v>
      </c>
      <c r="J11" s="409" t="s">
        <v>10</v>
      </c>
      <c r="K11" s="409" t="s">
        <v>10</v>
      </c>
      <c r="L11" s="409" t="s">
        <v>10</v>
      </c>
      <c r="M11" s="409" t="s">
        <v>10</v>
      </c>
      <c r="N11" s="410" t="s">
        <v>10</v>
      </c>
      <c r="O11" s="409" t="s">
        <v>10</v>
      </c>
      <c r="P11" s="409">
        <v>860.8953204011216</v>
      </c>
      <c r="Q11" s="409">
        <v>1026.0503073370555</v>
      </c>
      <c r="R11" s="409">
        <v>963.7367055866584</v>
      </c>
      <c r="S11" s="411">
        <v>1027.7745219996955</v>
      </c>
      <c r="T11" s="409">
        <v>1232.0688425660987</v>
      </c>
      <c r="U11" s="409">
        <v>1355.5205711711685</v>
      </c>
      <c r="V11" s="409">
        <v>1471.880176636579</v>
      </c>
      <c r="W11" s="409">
        <v>1486.9245094131697</v>
      </c>
    </row>
    <row r="12" spans="2:23" s="321" customFormat="1" ht="11.25" customHeight="1">
      <c r="B12" s="322" t="s">
        <v>178</v>
      </c>
      <c r="C12" s="323" t="s">
        <v>10</v>
      </c>
      <c r="D12" s="324">
        <v>1261.65424642474</v>
      </c>
      <c r="E12" s="323">
        <v>1359.2026511417232</v>
      </c>
      <c r="F12" s="323">
        <v>1530.1825627274352</v>
      </c>
      <c r="G12" s="323">
        <v>1644.4960063966485</v>
      </c>
      <c r="H12" s="323">
        <v>1672.503499970337</v>
      </c>
      <c r="I12" s="324">
        <v>1864.0808389573692</v>
      </c>
      <c r="J12" s="323">
        <v>1993.967709026744</v>
      </c>
      <c r="K12" s="323">
        <v>2063.8625410587892</v>
      </c>
      <c r="L12" s="323">
        <v>2301.1844715378547</v>
      </c>
      <c r="M12" s="323">
        <v>2455.19835947723</v>
      </c>
      <c r="N12" s="324">
        <v>2664.5093477941805</v>
      </c>
      <c r="O12" s="323">
        <v>3082.2910630150955</v>
      </c>
      <c r="P12" s="323">
        <v>3586.1127400144924</v>
      </c>
      <c r="Q12" s="323">
        <v>3496.856541052649</v>
      </c>
      <c r="R12" s="323">
        <v>3659.167845775655</v>
      </c>
      <c r="S12" s="325">
        <v>3799.03097671618</v>
      </c>
      <c r="T12" s="323">
        <v>4683.790957102513</v>
      </c>
      <c r="U12" s="323">
        <v>5406.113104224579</v>
      </c>
      <c r="V12" s="323">
        <v>6031.924732911055</v>
      </c>
      <c r="W12" s="323">
        <v>6556.11908505925</v>
      </c>
    </row>
    <row r="13" spans="2:23" s="321" customFormat="1" ht="11.25" customHeight="1">
      <c r="B13" s="408" t="s">
        <v>53</v>
      </c>
      <c r="C13" s="409" t="s">
        <v>10</v>
      </c>
      <c r="D13" s="410">
        <v>2186.3353689026244</v>
      </c>
      <c r="E13" s="409">
        <v>2325.047383003714</v>
      </c>
      <c r="F13" s="409">
        <v>2564.167439881813</v>
      </c>
      <c r="G13" s="409">
        <v>2831.5108408686388</v>
      </c>
      <c r="H13" s="409">
        <v>3118.7739798455846</v>
      </c>
      <c r="I13" s="410" t="s">
        <v>10</v>
      </c>
      <c r="J13" s="409">
        <v>3768.006396696266</v>
      </c>
      <c r="K13" s="409">
        <v>4147.2107205396405</v>
      </c>
      <c r="L13" s="409">
        <v>4232.2103692945575</v>
      </c>
      <c r="M13" s="409">
        <v>4335.600834940235</v>
      </c>
      <c r="N13" s="410">
        <v>4418.876674120206</v>
      </c>
      <c r="O13" s="409">
        <v>4854.795470208763</v>
      </c>
      <c r="P13" s="409">
        <v>5311.184407707144</v>
      </c>
      <c r="Q13" s="409">
        <v>6235.817512937018</v>
      </c>
      <c r="R13" s="409">
        <v>6715.001846550526</v>
      </c>
      <c r="S13" s="411">
        <v>6816.479620923364</v>
      </c>
      <c r="T13" s="409">
        <v>7157.095899000711</v>
      </c>
      <c r="U13" s="409">
        <v>7424.292238708929</v>
      </c>
      <c r="V13" s="409">
        <v>7841.550323132287</v>
      </c>
      <c r="W13" s="409">
        <v>7920.851324810335</v>
      </c>
    </row>
    <row r="14" spans="2:23" s="321" customFormat="1" ht="11.25" customHeight="1">
      <c r="B14" s="330" t="s">
        <v>145</v>
      </c>
      <c r="C14" s="323" t="s">
        <v>10</v>
      </c>
      <c r="D14" s="324" t="s">
        <v>10</v>
      </c>
      <c r="E14" s="323" t="s">
        <v>10</v>
      </c>
      <c r="F14" s="323" t="s">
        <v>10</v>
      </c>
      <c r="G14" s="323">
        <v>67.08269526665752</v>
      </c>
      <c r="H14" s="323">
        <v>82.46865058870353</v>
      </c>
      <c r="I14" s="324">
        <v>81.37514667319542</v>
      </c>
      <c r="J14" s="323">
        <v>102.41783588668774</v>
      </c>
      <c r="K14" s="323">
        <v>116.60561972703113</v>
      </c>
      <c r="L14" s="323">
        <v>139.30973520771997</v>
      </c>
      <c r="M14" s="323">
        <v>170.22208019859065</v>
      </c>
      <c r="N14" s="324">
        <v>207.2244944354213</v>
      </c>
      <c r="O14" s="323">
        <v>290.24419816665977</v>
      </c>
      <c r="P14" s="323">
        <v>312.9093498219184</v>
      </c>
      <c r="Q14" s="323">
        <v>379.07200622343476</v>
      </c>
      <c r="R14" s="323">
        <v>376.2795635960506</v>
      </c>
      <c r="S14" s="325">
        <v>444.56016050123856</v>
      </c>
      <c r="T14" s="323">
        <v>733.4494336153034</v>
      </c>
      <c r="U14" s="323">
        <v>724.8878354221907</v>
      </c>
      <c r="V14" s="323">
        <v>614.0123721709775</v>
      </c>
      <c r="W14" s="323">
        <v>531.3275326136934</v>
      </c>
    </row>
    <row r="15" spans="2:23" s="321" customFormat="1" ht="11.25" customHeight="1">
      <c r="B15" s="408" t="s">
        <v>34</v>
      </c>
      <c r="C15" s="409">
        <v>2048.697563032679</v>
      </c>
      <c r="D15" s="410">
        <v>2171.1537797215956</v>
      </c>
      <c r="E15" s="409">
        <v>2491.33941506844</v>
      </c>
      <c r="F15" s="409">
        <v>2908.6057688386254</v>
      </c>
      <c r="G15" s="409">
        <v>3341.328343671199</v>
      </c>
      <c r="H15" s="409">
        <v>3867.8062853657343</v>
      </c>
      <c r="I15" s="410">
        <v>4446.3426903856425</v>
      </c>
      <c r="J15" s="409">
        <v>4569.47766618531</v>
      </c>
      <c r="K15" s="409">
        <v>4814.677930377578</v>
      </c>
      <c r="L15" s="409">
        <v>4960.435171218171</v>
      </c>
      <c r="M15" s="409">
        <v>5387.241472164694</v>
      </c>
      <c r="N15" s="410">
        <v>5601.228043128765</v>
      </c>
      <c r="O15" s="409">
        <v>6064.390599121429</v>
      </c>
      <c r="P15" s="409">
        <v>6636.472901710165</v>
      </c>
      <c r="Q15" s="409">
        <v>7487.8774039791715</v>
      </c>
      <c r="R15" s="409">
        <v>7512.354269876975</v>
      </c>
      <c r="S15" s="411">
        <v>7658.349902520419</v>
      </c>
      <c r="T15" s="409">
        <v>7892.045258097148</v>
      </c>
      <c r="U15" s="409">
        <v>7486.206886954253</v>
      </c>
      <c r="V15" s="409">
        <v>7321.6907303310645</v>
      </c>
      <c r="W15" s="409">
        <v>7050.833828906118</v>
      </c>
    </row>
    <row r="16" spans="2:23" s="321" customFormat="1" ht="11.25" customHeight="1">
      <c r="B16" s="322" t="s">
        <v>28</v>
      </c>
      <c r="C16" s="323">
        <v>26663.327286033218</v>
      </c>
      <c r="D16" s="324">
        <v>27451.890309948616</v>
      </c>
      <c r="E16" s="323">
        <v>28124.81486333813</v>
      </c>
      <c r="F16" s="323">
        <v>28453.704191676563</v>
      </c>
      <c r="G16" s="323">
        <v>29253.35935281412</v>
      </c>
      <c r="H16" s="323">
        <v>30762.849738107067</v>
      </c>
      <c r="I16" s="324">
        <v>32969.40184816197</v>
      </c>
      <c r="J16" s="323">
        <v>35831.08227448349</v>
      </c>
      <c r="K16" s="323">
        <v>38152.911274796345</v>
      </c>
      <c r="L16" s="323">
        <v>36917.42095486308</v>
      </c>
      <c r="M16" s="323">
        <v>37976.10744671629</v>
      </c>
      <c r="N16" s="324">
        <v>39235.6958931319</v>
      </c>
      <c r="O16" s="323">
        <v>41986.91781430222</v>
      </c>
      <c r="P16" s="323">
        <v>44011.43788299942</v>
      </c>
      <c r="Q16" s="323">
        <v>46547.84660326583</v>
      </c>
      <c r="R16" s="323">
        <v>49741.10485560812</v>
      </c>
      <c r="S16" s="325">
        <v>50764.99152384042</v>
      </c>
      <c r="T16" s="323">
        <v>53428.41296146426</v>
      </c>
      <c r="U16" s="323">
        <v>54829.850411854604</v>
      </c>
      <c r="V16" s="323">
        <v>57986.79204861509</v>
      </c>
      <c r="W16" s="323">
        <v>58750.279397159546</v>
      </c>
    </row>
    <row r="17" spans="2:23" s="321" customFormat="1" ht="11.25" customHeight="1">
      <c r="B17" s="408" t="s">
        <v>29</v>
      </c>
      <c r="C17" s="409">
        <v>38601.098719073096</v>
      </c>
      <c r="D17" s="410">
        <v>40190.89927179337</v>
      </c>
      <c r="E17" s="409">
        <v>41412.996977119474</v>
      </c>
      <c r="F17" s="409">
        <v>43225.52376362979</v>
      </c>
      <c r="G17" s="409">
        <v>45144.55106504048</v>
      </c>
      <c r="H17" s="409">
        <v>49431.53132605953</v>
      </c>
      <c r="I17" s="410">
        <v>52361.415751887835</v>
      </c>
      <c r="J17" s="409">
        <v>54466.582863485564</v>
      </c>
      <c r="K17" s="409">
        <v>56657.03408009865</v>
      </c>
      <c r="L17" s="409">
        <v>59533.37804113897</v>
      </c>
      <c r="M17" s="409">
        <v>61314.42932948173</v>
      </c>
      <c r="N17" s="410">
        <v>64298.787980266236</v>
      </c>
      <c r="O17" s="409">
        <v>70185.3757171675</v>
      </c>
      <c r="P17" s="409">
        <v>74015.65661686377</v>
      </c>
      <c r="Q17" s="409">
        <v>81970.65620940625</v>
      </c>
      <c r="R17" s="409">
        <v>82873.77092630447</v>
      </c>
      <c r="S17" s="411">
        <v>87966.06577606067</v>
      </c>
      <c r="T17" s="409">
        <v>96369.64040467491</v>
      </c>
      <c r="U17" s="409">
        <v>100697.0600067537</v>
      </c>
      <c r="V17" s="409">
        <v>102573.03057352976</v>
      </c>
      <c r="W17" s="409">
        <v>108827.22197303506</v>
      </c>
    </row>
    <row r="18" spans="2:23" s="321" customFormat="1" ht="11.25" customHeight="1">
      <c r="B18" s="322" t="s">
        <v>54</v>
      </c>
      <c r="C18" s="323" t="s">
        <v>10</v>
      </c>
      <c r="D18" s="324">
        <v>677.050171532033</v>
      </c>
      <c r="E18" s="323" t="s">
        <v>10</v>
      </c>
      <c r="F18" s="323">
        <v>780.417423817046</v>
      </c>
      <c r="G18" s="323" t="s">
        <v>10</v>
      </c>
      <c r="H18" s="323">
        <v>1116.951930625892</v>
      </c>
      <c r="I18" s="324" t="s">
        <v>10</v>
      </c>
      <c r="J18" s="323">
        <v>1270.1520398394143</v>
      </c>
      <c r="K18" s="323" t="s">
        <v>10</v>
      </c>
      <c r="L18" s="323">
        <v>1421.8647228119016</v>
      </c>
      <c r="M18" s="323">
        <v>1468.7551829420875</v>
      </c>
      <c r="N18" s="324">
        <v>1615.499289930697</v>
      </c>
      <c r="O18" s="323">
        <v>1748.5059705815486</v>
      </c>
      <c r="P18" s="323">
        <v>1866.7785561266007</v>
      </c>
      <c r="Q18" s="323">
        <v>2284.6607071006983</v>
      </c>
      <c r="R18" s="323">
        <v>2129.7787475003865</v>
      </c>
      <c r="S18" s="325">
        <v>1928.6424729648927</v>
      </c>
      <c r="T18" s="323">
        <v>1986.8867534347542</v>
      </c>
      <c r="U18" s="323">
        <v>2007.411306716271</v>
      </c>
      <c r="V18" s="323">
        <v>2383.5143219675188</v>
      </c>
      <c r="W18" s="323">
        <v>2447.08496739482</v>
      </c>
    </row>
    <row r="19" spans="2:23" s="321" customFormat="1" ht="11.25" customHeight="1">
      <c r="B19" s="408" t="s">
        <v>55</v>
      </c>
      <c r="C19" s="409">
        <v>781.5137779665106</v>
      </c>
      <c r="D19" s="410">
        <v>667.5854079205841</v>
      </c>
      <c r="E19" s="409">
        <v>613.071916636812</v>
      </c>
      <c r="F19" s="409">
        <v>725.2265425109977</v>
      </c>
      <c r="G19" s="409">
        <v>727.9848569236832</v>
      </c>
      <c r="H19" s="409">
        <v>773.5839880842981</v>
      </c>
      <c r="I19" s="410">
        <v>977.0730171973718</v>
      </c>
      <c r="J19" s="409">
        <v>1271.6489676031633</v>
      </c>
      <c r="K19" s="409">
        <v>1492.6067787094335</v>
      </c>
      <c r="L19" s="409">
        <v>1460.7026115108542</v>
      </c>
      <c r="M19" s="409">
        <v>1437.3524013963302</v>
      </c>
      <c r="N19" s="410">
        <v>1615.6608031922008</v>
      </c>
      <c r="O19" s="409">
        <v>1851.8398122374394</v>
      </c>
      <c r="P19" s="409">
        <v>1870.6961335661908</v>
      </c>
      <c r="Q19" s="409">
        <v>2058.173762026809</v>
      </c>
      <c r="R19" s="409">
        <v>2381.973268990623</v>
      </c>
      <c r="S19" s="411">
        <v>2474.2761814048126</v>
      </c>
      <c r="T19" s="409">
        <v>2696.154457360305</v>
      </c>
      <c r="U19" s="409">
        <v>2860.982995491804</v>
      </c>
      <c r="V19" s="409">
        <v>3322.8188326036966</v>
      </c>
      <c r="W19" s="409">
        <v>3389.216263640758</v>
      </c>
    </row>
    <row r="20" spans="2:23" s="321" customFormat="1" ht="11.25" customHeight="1">
      <c r="B20" s="322" t="s">
        <v>56</v>
      </c>
      <c r="C20" s="323">
        <v>83.4087670283042</v>
      </c>
      <c r="D20" s="324">
        <v>95.11714533901132</v>
      </c>
      <c r="E20" s="323" t="s">
        <v>10</v>
      </c>
      <c r="F20" s="323">
        <v>129.44203535753888</v>
      </c>
      <c r="G20" s="323">
        <v>152.27873113277477</v>
      </c>
      <c r="H20" s="323">
        <v>182.23886464517335</v>
      </c>
      <c r="I20" s="324">
        <v>216.50913107175367</v>
      </c>
      <c r="J20" s="323">
        <v>256.3897252781849</v>
      </c>
      <c r="K20" s="323">
        <v>263.81210488390184</v>
      </c>
      <c r="L20" s="323">
        <v>251.42689706232565</v>
      </c>
      <c r="M20" s="323" t="s">
        <v>10</v>
      </c>
      <c r="N20" s="324">
        <v>287.0756223120106</v>
      </c>
      <c r="O20" s="323">
        <v>326.204746220797</v>
      </c>
      <c r="P20" s="323">
        <v>310.58949256784683</v>
      </c>
      <c r="Q20" s="323">
        <v>333.5901663490606</v>
      </c>
      <c r="R20" s="323">
        <v>337.8307207766242</v>
      </c>
      <c r="S20" s="325" t="s">
        <v>10</v>
      </c>
      <c r="T20" s="323">
        <v>314.8369995550758</v>
      </c>
      <c r="U20" s="323" t="s">
        <v>10</v>
      </c>
      <c r="V20" s="323">
        <v>259.0326056815765</v>
      </c>
      <c r="W20" s="323">
        <v>272.3284393840368</v>
      </c>
    </row>
    <row r="21" spans="2:23" s="321" customFormat="1" ht="11.25" customHeight="1">
      <c r="B21" s="408" t="s">
        <v>57</v>
      </c>
      <c r="C21" s="409">
        <v>722.8101096838124</v>
      </c>
      <c r="D21" s="410">
        <v>814.4773175689885</v>
      </c>
      <c r="E21" s="409">
        <v>923.1604800831129</v>
      </c>
      <c r="F21" s="409">
        <v>1009.1719731099191</v>
      </c>
      <c r="G21" s="409">
        <v>1100.49750029355</v>
      </c>
      <c r="H21" s="409">
        <v>1148.9962265615325</v>
      </c>
      <c r="I21" s="410">
        <v>1222.775773234177</v>
      </c>
      <c r="J21" s="409">
        <v>1294.3270389644047</v>
      </c>
      <c r="K21" s="409">
        <v>1430.2247935349033</v>
      </c>
      <c r="L21" s="409">
        <v>1616.4633824879656</v>
      </c>
      <c r="M21" s="409">
        <v>1829.5895281397445</v>
      </c>
      <c r="N21" s="410">
        <v>2009.435946934673</v>
      </c>
      <c r="O21" s="409">
        <v>2252.3943496010043</v>
      </c>
      <c r="P21" s="409">
        <v>2537.328269472959</v>
      </c>
      <c r="Q21" s="409">
        <v>2738.323716367275</v>
      </c>
      <c r="R21" s="409">
        <v>3065.706590323084</v>
      </c>
      <c r="S21" s="411">
        <v>3168.635834413266</v>
      </c>
      <c r="T21" s="409">
        <v>3203.8388322617843</v>
      </c>
      <c r="U21" s="409">
        <v>3303.7091192291714</v>
      </c>
      <c r="V21" s="409">
        <v>3361.9346398825587</v>
      </c>
      <c r="W21" s="409">
        <v>3402.4085748346774</v>
      </c>
    </row>
    <row r="22" spans="2:32" s="321" customFormat="1" ht="11.25" customHeight="1">
      <c r="B22" s="417" t="s">
        <v>91</v>
      </c>
      <c r="C22" s="323">
        <v>2439.9877693535827</v>
      </c>
      <c r="D22" s="324">
        <v>2663.617581016204</v>
      </c>
      <c r="E22" s="323">
        <v>3058.558365741336</v>
      </c>
      <c r="F22" s="323">
        <v>3506.3771526100086</v>
      </c>
      <c r="G22" s="323">
        <v>3840.2001703793826</v>
      </c>
      <c r="H22" s="323">
        <v>4606.592018297914</v>
      </c>
      <c r="I22" s="324">
        <v>6162.783622167254</v>
      </c>
      <c r="J22" s="323">
        <v>6725.767469417222</v>
      </c>
      <c r="K22" s="323">
        <v>6845.658383259164</v>
      </c>
      <c r="L22" s="323">
        <v>6207.4473971896505</v>
      </c>
      <c r="M22" s="323">
        <v>6662.091918236629</v>
      </c>
      <c r="N22" s="324">
        <v>6966.299640285552</v>
      </c>
      <c r="O22" s="323">
        <v>7503.081276174774</v>
      </c>
      <c r="P22" s="323">
        <v>8728.382786022583</v>
      </c>
      <c r="Q22" s="323">
        <v>8706.366181665831</v>
      </c>
      <c r="R22" s="323">
        <v>8501.200549003444</v>
      </c>
      <c r="S22" s="325">
        <v>8658.737567183156</v>
      </c>
      <c r="T22" s="323">
        <v>9523.410409997392</v>
      </c>
      <c r="U22" s="323">
        <v>10448.78753345167</v>
      </c>
      <c r="V22" s="323">
        <v>10998.930079356829</v>
      </c>
      <c r="W22" s="323">
        <v>11376.500187428072</v>
      </c>
      <c r="X22" s="329"/>
      <c r="Y22" s="329"/>
      <c r="Z22" s="329"/>
      <c r="AA22" s="329"/>
      <c r="AB22" s="329"/>
      <c r="AC22" s="329"/>
      <c r="AD22" s="329"/>
      <c r="AE22" s="329"/>
      <c r="AF22" s="329"/>
    </row>
    <row r="23" spans="2:23" s="321" customFormat="1" ht="11.25" customHeight="1">
      <c r="B23" s="408" t="s">
        <v>36</v>
      </c>
      <c r="C23" s="409">
        <v>11689.110665070915</v>
      </c>
      <c r="D23" s="410">
        <v>11683.461574709529</v>
      </c>
      <c r="E23" s="409">
        <v>12212.083400385802</v>
      </c>
      <c r="F23" s="409">
        <v>13197.788946433468</v>
      </c>
      <c r="G23" s="409">
        <v>14143.278697413523</v>
      </c>
      <c r="H23" s="409">
        <v>14081.085567301878</v>
      </c>
      <c r="I23" s="410">
        <v>15252.291616941333</v>
      </c>
      <c r="J23" s="409">
        <v>16816.061559338934</v>
      </c>
      <c r="K23" s="409">
        <v>17268.877738152994</v>
      </c>
      <c r="L23" s="409">
        <v>17323.48779939093</v>
      </c>
      <c r="M23" s="409">
        <v>17478.23546591732</v>
      </c>
      <c r="N23" s="410">
        <v>17999.03530903185</v>
      </c>
      <c r="O23" s="409">
        <v>20194.66906042319</v>
      </c>
      <c r="P23" s="409">
        <v>22315.012170276477</v>
      </c>
      <c r="Q23" s="409">
        <v>24076.149328155792</v>
      </c>
      <c r="R23" s="409">
        <v>24640.8907658537</v>
      </c>
      <c r="S23" s="411">
        <v>25168.906990815285</v>
      </c>
      <c r="T23" s="409">
        <v>25769.28196252699</v>
      </c>
      <c r="U23" s="409">
        <v>27164.390032641284</v>
      </c>
      <c r="V23" s="409">
        <v>28128.118695156747</v>
      </c>
      <c r="W23" s="409">
        <v>27744.434882362817</v>
      </c>
    </row>
    <row r="24" spans="2:23" s="321" customFormat="1" ht="11.25" customHeight="1">
      <c r="B24" s="322" t="s">
        <v>40</v>
      </c>
      <c r="C24" s="323">
        <v>70371.4629000345</v>
      </c>
      <c r="D24" s="324">
        <v>76617.32649709024</v>
      </c>
      <c r="E24" s="323">
        <v>83065.38742894986</v>
      </c>
      <c r="F24" s="323">
        <v>87778.54253654371</v>
      </c>
      <c r="G24" s="323">
        <v>91030.94523434626</v>
      </c>
      <c r="H24" s="323">
        <v>92773.73004252024</v>
      </c>
      <c r="I24" s="324">
        <v>98758.0087230724</v>
      </c>
      <c r="J24" s="323">
        <v>103825.72235491117</v>
      </c>
      <c r="K24" s="323">
        <v>108166.22532590678</v>
      </c>
      <c r="L24" s="323">
        <v>112192.27139442178</v>
      </c>
      <c r="M24" s="323">
        <v>117597.89500170079</v>
      </c>
      <c r="N24" s="324">
        <v>128694.56138843225</v>
      </c>
      <c r="O24" s="323">
        <v>138564.87381530527</v>
      </c>
      <c r="P24" s="323">
        <v>147602.24967851242</v>
      </c>
      <c r="Q24" s="323">
        <v>148719.23464664165</v>
      </c>
      <c r="R24" s="323">
        <v>136953.98744222205</v>
      </c>
      <c r="S24" s="325">
        <v>140607.38823537857</v>
      </c>
      <c r="T24" s="323">
        <v>148389.22942012176</v>
      </c>
      <c r="U24" s="323">
        <v>152325.567587805</v>
      </c>
      <c r="V24" s="323">
        <v>162347.21607332793</v>
      </c>
      <c r="W24" s="323">
        <v>166861.27664159468</v>
      </c>
    </row>
    <row r="25" spans="2:23" s="321" customFormat="1" ht="11.25" customHeight="1">
      <c r="B25" s="408" t="s">
        <v>39</v>
      </c>
      <c r="C25" s="409">
        <v>11559.745172621035</v>
      </c>
      <c r="D25" s="410">
        <v>13195.648767901535</v>
      </c>
      <c r="E25" s="409">
        <v>14850.467063479125</v>
      </c>
      <c r="F25" s="409">
        <v>16259.693576132471</v>
      </c>
      <c r="G25" s="409">
        <v>14615.958899233307</v>
      </c>
      <c r="H25" s="409">
        <v>15792.638789575692</v>
      </c>
      <c r="I25" s="410">
        <v>18533.10167314342</v>
      </c>
      <c r="J25" s="409">
        <v>21275.014383151458</v>
      </c>
      <c r="K25" s="409">
        <v>22506.775679907256</v>
      </c>
      <c r="L25" s="409">
        <v>24071.714508373047</v>
      </c>
      <c r="M25" s="409">
        <v>27942.35395436331</v>
      </c>
      <c r="N25" s="410">
        <v>30618.32565107958</v>
      </c>
      <c r="O25" s="409">
        <v>35413.07035902748</v>
      </c>
      <c r="P25" s="409">
        <v>40640.271783904755</v>
      </c>
      <c r="Q25" s="409">
        <v>43906.412763074986</v>
      </c>
      <c r="R25" s="409">
        <v>45987.25234725428</v>
      </c>
      <c r="S25" s="411">
        <v>52172.7786522634</v>
      </c>
      <c r="T25" s="409">
        <v>58379.654163349434</v>
      </c>
      <c r="U25" s="409">
        <v>64862.48855472193</v>
      </c>
      <c r="V25" s="409">
        <v>68051.49946094304</v>
      </c>
      <c r="W25" s="409">
        <v>72266.75060733793</v>
      </c>
    </row>
    <row r="26" spans="2:23" s="321" customFormat="1" ht="11.25" customHeight="1">
      <c r="B26" s="322" t="s">
        <v>66</v>
      </c>
      <c r="C26" s="323" t="s">
        <v>10</v>
      </c>
      <c r="D26" s="324" t="s">
        <v>10</v>
      </c>
      <c r="E26" s="323" t="s">
        <v>10</v>
      </c>
      <c r="F26" s="323" t="s">
        <v>10</v>
      </c>
      <c r="G26" s="323" t="s">
        <v>10</v>
      </c>
      <c r="H26" s="323" t="s">
        <v>10</v>
      </c>
      <c r="I26" s="324">
        <v>387.28403910139707</v>
      </c>
      <c r="J26" s="323" t="s">
        <v>10</v>
      </c>
      <c r="K26" s="323" t="s">
        <v>10</v>
      </c>
      <c r="L26" s="323">
        <v>452.7716343288085</v>
      </c>
      <c r="M26" s="323">
        <v>485.261874453722</v>
      </c>
      <c r="N26" s="324">
        <v>495.331923737614</v>
      </c>
      <c r="O26" s="323">
        <v>616.2248912510971</v>
      </c>
      <c r="P26" s="323">
        <v>639.8641117254655</v>
      </c>
      <c r="Q26" s="323">
        <v>682.8291351910077</v>
      </c>
      <c r="R26" s="323">
        <v>683.6759168234245</v>
      </c>
      <c r="S26" s="325">
        <v>654.9822697536417</v>
      </c>
      <c r="T26" s="323">
        <v>705.8741532321807</v>
      </c>
      <c r="U26" s="323">
        <v>621.0499719469196</v>
      </c>
      <c r="V26" s="323">
        <v>678.3544263518921</v>
      </c>
      <c r="W26" s="323">
        <v>688.0255101487919</v>
      </c>
    </row>
    <row r="27" spans="2:23" s="321" customFormat="1" ht="11.25" customHeight="1">
      <c r="B27" s="408" t="s">
        <v>58</v>
      </c>
      <c r="C27" s="409">
        <v>1921.6980674346385</v>
      </c>
      <c r="D27" s="410">
        <v>1941.4864008619616</v>
      </c>
      <c r="E27" s="409">
        <v>2081.423094535548</v>
      </c>
      <c r="F27" s="409">
        <v>2514.2020068108454</v>
      </c>
      <c r="G27" s="409">
        <v>2923.5457434568557</v>
      </c>
      <c r="H27" s="409">
        <v>3505.0094753023336</v>
      </c>
      <c r="I27" s="410">
        <v>3362.8203684569007</v>
      </c>
      <c r="J27" s="409">
        <v>3634.8878983355303</v>
      </c>
      <c r="K27" s="409">
        <v>4171.254985974571</v>
      </c>
      <c r="L27" s="409">
        <v>4401.936551313152</v>
      </c>
      <c r="M27" s="409">
        <v>4778.962631774251</v>
      </c>
      <c r="N27" s="410">
        <v>5346.15115494618</v>
      </c>
      <c r="O27" s="409">
        <v>5462.06823898213</v>
      </c>
      <c r="P27" s="409">
        <v>5717.113591713333</v>
      </c>
      <c r="Q27" s="409">
        <v>6626.572905584781</v>
      </c>
      <c r="R27" s="409">
        <v>7009.82637035672</v>
      </c>
      <c r="S27" s="411">
        <v>7865.677223094318</v>
      </c>
      <c r="T27" s="409">
        <v>8058.4705879358025</v>
      </c>
      <c r="U27" s="409">
        <v>8574.015002881597</v>
      </c>
      <c r="V27" s="409">
        <v>10053.447229858497</v>
      </c>
      <c r="W27" s="409">
        <v>11682.678549154203</v>
      </c>
    </row>
    <row r="28" spans="2:23" s="321" customFormat="1" ht="11.25" customHeight="1">
      <c r="B28" s="322" t="s">
        <v>59</v>
      </c>
      <c r="C28" s="323">
        <v>6181.01456699499</v>
      </c>
      <c r="D28" s="324">
        <v>6554.137958122217</v>
      </c>
      <c r="E28" s="323">
        <v>6971.503661559805</v>
      </c>
      <c r="F28" s="323">
        <v>7470.243407079894</v>
      </c>
      <c r="G28" s="323">
        <v>7574.3240894452665</v>
      </c>
      <c r="H28" s="323">
        <v>8429.79938315588</v>
      </c>
      <c r="I28" s="324">
        <v>9065.723443548553</v>
      </c>
      <c r="J28" s="323">
        <v>9557.071920007236</v>
      </c>
      <c r="K28" s="323">
        <v>9697.96606587765</v>
      </c>
      <c r="L28" s="323">
        <v>9884.070933495332</v>
      </c>
      <c r="M28" s="323">
        <v>10417.229617686375</v>
      </c>
      <c r="N28" s="324">
        <v>10904.379351288273</v>
      </c>
      <c r="O28" s="323">
        <v>11720.217434395334</v>
      </c>
      <c r="P28" s="323">
        <v>12060.911774818715</v>
      </c>
      <c r="Q28" s="323">
        <v>12467.826682426276</v>
      </c>
      <c r="R28" s="323">
        <v>12366.196591470112</v>
      </c>
      <c r="S28" s="325">
        <v>12831.02141581585</v>
      </c>
      <c r="T28" s="323">
        <v>14736.566981439655</v>
      </c>
      <c r="U28" s="323">
        <v>15093.727564837143</v>
      </c>
      <c r="V28" s="323">
        <v>15781.317666197072</v>
      </c>
      <c r="W28" s="323">
        <v>16291.147530517961</v>
      </c>
    </row>
    <row r="29" spans="2:23" s="321" customFormat="1" ht="11.25" customHeight="1">
      <c r="B29" s="408" t="s">
        <v>60</v>
      </c>
      <c r="C29" s="409" t="s">
        <v>10</v>
      </c>
      <c r="D29" s="410">
        <v>607.2977126913324</v>
      </c>
      <c r="E29" s="409" t="s">
        <v>10</v>
      </c>
      <c r="F29" s="409">
        <v>764.3289417144499</v>
      </c>
      <c r="G29" s="409" t="s">
        <v>10</v>
      </c>
      <c r="H29" s="409">
        <v>760.7237951849219</v>
      </c>
      <c r="I29" s="410" t="s">
        <v>10</v>
      </c>
      <c r="J29" s="409">
        <v>960.6874602947337</v>
      </c>
      <c r="K29" s="409" t="s">
        <v>10</v>
      </c>
      <c r="L29" s="409">
        <v>1108.507602013532</v>
      </c>
      <c r="M29" s="409" t="s">
        <v>10</v>
      </c>
      <c r="N29" s="410">
        <v>1189.3155789364296</v>
      </c>
      <c r="O29" s="409" t="s">
        <v>10</v>
      </c>
      <c r="P29" s="409">
        <v>1435.0739529036528</v>
      </c>
      <c r="Q29" s="409" t="s">
        <v>10</v>
      </c>
      <c r="R29" s="409">
        <v>1655.2031579654388</v>
      </c>
      <c r="S29" s="411" t="s">
        <v>10</v>
      </c>
      <c r="T29" s="409">
        <v>1766.588572908295</v>
      </c>
      <c r="U29" s="409" t="s">
        <v>10</v>
      </c>
      <c r="V29" s="409">
        <v>1902.7510621863316</v>
      </c>
      <c r="W29" s="409" t="s">
        <v>10</v>
      </c>
    </row>
    <row r="30" spans="2:23" s="321" customFormat="1" ht="11.25" customHeight="1">
      <c r="B30" s="322" t="s">
        <v>61</v>
      </c>
      <c r="C30" s="323" t="s">
        <v>10</v>
      </c>
      <c r="D30" s="324">
        <v>1733.3535061324417</v>
      </c>
      <c r="E30" s="323" t="s">
        <v>10</v>
      </c>
      <c r="F30" s="323">
        <v>1998.7879806960343</v>
      </c>
      <c r="G30" s="323" t="s">
        <v>10</v>
      </c>
      <c r="H30" s="323">
        <v>2178.0771191147155</v>
      </c>
      <c r="I30" s="324" t="s">
        <v>10</v>
      </c>
      <c r="J30" s="323">
        <v>2664.842848687629</v>
      </c>
      <c r="K30" s="323">
        <v>2792.174410929425</v>
      </c>
      <c r="L30" s="323">
        <v>2991.2389562828607</v>
      </c>
      <c r="M30" s="323">
        <v>3063.6839109450175</v>
      </c>
      <c r="N30" s="324">
        <v>3315.8569128392332</v>
      </c>
      <c r="O30" s="323">
        <v>3711.1507842382716</v>
      </c>
      <c r="P30" s="323">
        <v>4189.683572395191</v>
      </c>
      <c r="Q30" s="323">
        <v>4630.523009496413</v>
      </c>
      <c r="R30" s="323">
        <v>4675.390353561357</v>
      </c>
      <c r="S30" s="325">
        <v>4747.10891057796</v>
      </c>
      <c r="T30" s="323">
        <v>5057.414129631164</v>
      </c>
      <c r="U30" s="323">
        <v>5317.853522101599</v>
      </c>
      <c r="V30" s="323">
        <v>5608.43211426542</v>
      </c>
      <c r="W30" s="323">
        <v>5764.412552719969</v>
      </c>
    </row>
    <row r="31" spans="2:23" s="321" customFormat="1" ht="11.25" customHeight="1">
      <c r="B31" s="408" t="s">
        <v>62</v>
      </c>
      <c r="C31" s="409">
        <v>1831.8157389214464</v>
      </c>
      <c r="D31" s="410">
        <v>1810.83754004105</v>
      </c>
      <c r="E31" s="409">
        <v>2031.497036599126</v>
      </c>
      <c r="F31" s="409">
        <v>2212.199158767993</v>
      </c>
      <c r="G31" s="409">
        <v>2413.3388959215154</v>
      </c>
      <c r="H31" s="409">
        <v>2638.078901624606</v>
      </c>
      <c r="I31" s="410">
        <v>2605.6002570902383</v>
      </c>
      <c r="J31" s="409">
        <v>2612.677421294162</v>
      </c>
      <c r="K31" s="409">
        <v>2472.24824260764</v>
      </c>
      <c r="L31" s="409">
        <v>2479.604268910688</v>
      </c>
      <c r="M31" s="409">
        <v>2770.043602806454</v>
      </c>
      <c r="N31" s="410">
        <v>2982.425715800603</v>
      </c>
      <c r="O31" s="409">
        <v>3195.2982439993084</v>
      </c>
      <c r="P31" s="409">
        <v>3620.3521892281624</v>
      </c>
      <c r="Q31" s="409">
        <v>4150.906757587702</v>
      </c>
      <c r="R31" s="409">
        <v>4863.138237135719</v>
      </c>
      <c r="S31" s="411">
        <v>5726.510958405131</v>
      </c>
      <c r="T31" s="409">
        <v>6394.699766939029</v>
      </c>
      <c r="U31" s="409">
        <v>7914.275818075395</v>
      </c>
      <c r="V31" s="409">
        <v>8113.870375696499</v>
      </c>
      <c r="W31" s="409">
        <v>9031.067890699573</v>
      </c>
    </row>
    <row r="32" spans="2:32" s="321" customFormat="1" ht="11.25" customHeight="1">
      <c r="B32" s="322" t="s">
        <v>1</v>
      </c>
      <c r="C32" s="323">
        <v>685.4159862049069</v>
      </c>
      <c r="D32" s="324">
        <v>708.1953653571773</v>
      </c>
      <c r="E32" s="323">
        <v>784.2969518356848</v>
      </c>
      <c r="F32" s="323">
        <v>857.314976755402</v>
      </c>
      <c r="G32" s="323">
        <v>1003.0876285660679</v>
      </c>
      <c r="H32" s="323">
        <v>1169.4310087785018</v>
      </c>
      <c r="I32" s="324">
        <v>1324.595889802086</v>
      </c>
      <c r="J32" s="323">
        <v>1472.7172695269119</v>
      </c>
      <c r="K32" s="323">
        <v>1453.200834273204</v>
      </c>
      <c r="L32" s="323">
        <v>1446.3338957897931</v>
      </c>
      <c r="M32" s="323">
        <v>1550.6748476939542</v>
      </c>
      <c r="N32" s="324">
        <v>1755.1638115134965</v>
      </c>
      <c r="O32" s="323">
        <v>2397.728544879002</v>
      </c>
      <c r="P32" s="323">
        <v>2989.5492422989378</v>
      </c>
      <c r="Q32" s="323">
        <v>3981.886413676415</v>
      </c>
      <c r="R32" s="323">
        <v>4375.548769037353</v>
      </c>
      <c r="S32" s="325">
        <v>4365.856521604204</v>
      </c>
      <c r="T32" s="323">
        <v>4142.363853562938</v>
      </c>
      <c r="U32" s="323">
        <v>3929.6261715683418</v>
      </c>
      <c r="V32" s="323">
        <v>3874.069161099889</v>
      </c>
      <c r="W32" s="323">
        <v>3849.854386142788</v>
      </c>
      <c r="X32" s="329"/>
      <c r="Y32" s="329"/>
      <c r="Z32" s="329"/>
      <c r="AA32" s="329"/>
      <c r="AB32" s="329"/>
      <c r="AC32" s="329"/>
      <c r="AD32" s="329"/>
      <c r="AE32" s="329"/>
      <c r="AF32" s="329"/>
    </row>
    <row r="33" spans="2:32" s="321" customFormat="1" ht="11.25" customHeight="1">
      <c r="B33" s="408" t="s">
        <v>63</v>
      </c>
      <c r="C33" s="409">
        <v>368.7168496749784</v>
      </c>
      <c r="D33" s="410">
        <v>411.5230350124784</v>
      </c>
      <c r="E33" s="409">
        <v>441.6282506136119</v>
      </c>
      <c r="F33" s="409">
        <v>564.2373738946852</v>
      </c>
      <c r="G33" s="409">
        <v>433.92803945878285</v>
      </c>
      <c r="H33" s="409">
        <v>368.1535797625722</v>
      </c>
      <c r="I33" s="410">
        <v>384.39278670740066</v>
      </c>
      <c r="J33" s="409">
        <v>411.7998232977387</v>
      </c>
      <c r="K33" s="409">
        <v>398.3061168327229</v>
      </c>
      <c r="L33" s="409">
        <v>420.2991362260078</v>
      </c>
      <c r="M33" s="409">
        <v>403.81691965666647</v>
      </c>
      <c r="N33" s="410">
        <v>440.0560196636495</v>
      </c>
      <c r="O33" s="409">
        <v>482.1419101559794</v>
      </c>
      <c r="P33" s="409">
        <v>517.884032534326</v>
      </c>
      <c r="Q33" s="409">
        <v>594.1160490725998</v>
      </c>
      <c r="R33" s="409">
        <v>592.5932929103698</v>
      </c>
      <c r="S33" s="411">
        <v>816.6748896358129</v>
      </c>
      <c r="T33" s="409">
        <v>903.474010335425</v>
      </c>
      <c r="U33" s="409">
        <v>1140.152156221862</v>
      </c>
      <c r="V33" s="409">
        <v>1227.8219765256888</v>
      </c>
      <c r="W33" s="409">
        <v>1360.2717837362554</v>
      </c>
      <c r="X33" s="329"/>
      <c r="Y33" s="329"/>
      <c r="Z33" s="329"/>
      <c r="AA33" s="329"/>
      <c r="AB33" s="329"/>
      <c r="AC33" s="329"/>
      <c r="AD33" s="329"/>
      <c r="AE33" s="329"/>
      <c r="AF33" s="329"/>
    </row>
    <row r="34" spans="2:32" s="321" customFormat="1" ht="11.25" customHeight="1">
      <c r="B34" s="330" t="s">
        <v>146</v>
      </c>
      <c r="C34" s="323">
        <v>418.30487876113</v>
      </c>
      <c r="D34" s="324">
        <v>393.04970126593247</v>
      </c>
      <c r="E34" s="323">
        <v>353.3948747345038</v>
      </c>
      <c r="F34" s="323">
        <v>373.1248156771679</v>
      </c>
      <c r="G34" s="323">
        <v>412.8753143695558</v>
      </c>
      <c r="H34" s="323">
        <v>451.04604404336317</v>
      </c>
      <c r="I34" s="324">
        <v>482.2638353611443</v>
      </c>
      <c r="J34" s="323">
        <v>549.5816067691796</v>
      </c>
      <c r="K34" s="323">
        <v>577.5917410716567</v>
      </c>
      <c r="L34" s="323">
        <v>520.5513746823108</v>
      </c>
      <c r="M34" s="323">
        <v>619.8830363197633</v>
      </c>
      <c r="N34" s="324">
        <v>674.8905550040439</v>
      </c>
      <c r="O34" s="323">
        <v>795.8276613041041</v>
      </c>
      <c r="P34" s="323">
        <v>795.3065526673566</v>
      </c>
      <c r="Q34" s="323">
        <v>972.5736118659071</v>
      </c>
      <c r="R34" s="323">
        <v>1019.0052329990358</v>
      </c>
      <c r="S34" s="325">
        <v>1163.7305871349536</v>
      </c>
      <c r="T34" s="323">
        <v>1418.6118368363516</v>
      </c>
      <c r="U34" s="323">
        <v>1511.3468421404714</v>
      </c>
      <c r="V34" s="323">
        <v>1560.7858375748951</v>
      </c>
      <c r="W34" s="323">
        <v>1496.073937236521</v>
      </c>
      <c r="X34" s="329"/>
      <c r="Y34" s="329"/>
      <c r="Z34" s="329"/>
      <c r="AA34" s="329"/>
      <c r="AB34" s="329"/>
      <c r="AC34" s="329"/>
      <c r="AD34" s="329"/>
      <c r="AE34" s="329"/>
      <c r="AF34" s="329"/>
    </row>
    <row r="35" spans="2:32" s="321" customFormat="1" ht="11.25" customHeight="1">
      <c r="B35" s="408" t="s">
        <v>33</v>
      </c>
      <c r="C35" s="409">
        <v>4767.215486191156</v>
      </c>
      <c r="D35" s="410">
        <v>4997.736836349706</v>
      </c>
      <c r="E35" s="409">
        <v>5359.27198379939</v>
      </c>
      <c r="F35" s="409">
        <v>5606.124383371319</v>
      </c>
      <c r="G35" s="409">
        <v>6551.471140686282</v>
      </c>
      <c r="H35" s="409">
        <v>6817.908690210682</v>
      </c>
      <c r="I35" s="410">
        <v>7792.320507461612</v>
      </c>
      <c r="J35" s="409">
        <v>8423.99335726092</v>
      </c>
      <c r="K35" s="409">
        <v>9808.497699090763</v>
      </c>
      <c r="L35" s="409">
        <v>10926.359360030307</v>
      </c>
      <c r="M35" s="409">
        <v>11784.405991067531</v>
      </c>
      <c r="N35" s="410">
        <v>13330.801656088515</v>
      </c>
      <c r="O35" s="409">
        <v>16060.349016143695</v>
      </c>
      <c r="P35" s="409">
        <v>18314.681024187103</v>
      </c>
      <c r="Q35" s="409">
        <v>20414.936312385173</v>
      </c>
      <c r="R35" s="409">
        <v>20548.177335711986</v>
      </c>
      <c r="S35" s="411">
        <v>20350.25978916148</v>
      </c>
      <c r="T35" s="409">
        <v>20149.100388129897</v>
      </c>
      <c r="U35" s="409">
        <v>19361.24517951815</v>
      </c>
      <c r="V35" s="409">
        <v>19318.444266935956</v>
      </c>
      <c r="W35" s="409">
        <v>19245.913445644645</v>
      </c>
      <c r="X35" s="329"/>
      <c r="Y35" s="329"/>
      <c r="Z35" s="329"/>
      <c r="AA35" s="329"/>
      <c r="AB35" s="329"/>
      <c r="AC35" s="329"/>
      <c r="AD35" s="329"/>
      <c r="AE35" s="329"/>
      <c r="AF35" s="329"/>
    </row>
    <row r="36" spans="2:32" s="321" customFormat="1" ht="11.25" customHeight="1">
      <c r="B36" s="322" t="s">
        <v>64</v>
      </c>
      <c r="C36" s="323" t="s">
        <v>10</v>
      </c>
      <c r="D36" s="324">
        <v>6293.078023182456</v>
      </c>
      <c r="E36" s="323" t="s">
        <v>10</v>
      </c>
      <c r="F36" s="323">
        <v>7195.342929512155</v>
      </c>
      <c r="G36" s="323" t="s">
        <v>10</v>
      </c>
      <c r="H36" s="323">
        <v>8239.057549136489</v>
      </c>
      <c r="I36" s="324" t="s">
        <v>10</v>
      </c>
      <c r="J36" s="323">
        <v>10382.000819634506</v>
      </c>
      <c r="K36" s="323" t="s">
        <v>10</v>
      </c>
      <c r="L36" s="323">
        <v>10382.063544196166</v>
      </c>
      <c r="M36" s="323">
        <v>10449.285426948998</v>
      </c>
      <c r="N36" s="324">
        <v>10499.908690396169</v>
      </c>
      <c r="O36" s="323">
        <v>11941.868310717256</v>
      </c>
      <c r="P36" s="323">
        <v>12083.790059058552</v>
      </c>
      <c r="Q36" s="323">
        <v>13496.06875753865</v>
      </c>
      <c r="R36" s="323">
        <v>12720.697513999383</v>
      </c>
      <c r="S36" s="325">
        <v>12594.070463831475</v>
      </c>
      <c r="T36" s="323">
        <v>13419.713386871657</v>
      </c>
      <c r="U36" s="323">
        <v>13879.474760107998</v>
      </c>
      <c r="V36" s="323">
        <v>14304.09487999199</v>
      </c>
      <c r="W36" s="323">
        <v>13882.792609477421</v>
      </c>
      <c r="X36" s="329"/>
      <c r="Y36" s="329"/>
      <c r="Z36" s="329"/>
      <c r="AA36" s="329"/>
      <c r="AB36" s="329"/>
      <c r="AC36" s="329"/>
      <c r="AD36" s="329"/>
      <c r="AE36" s="329"/>
      <c r="AF36" s="329"/>
    </row>
    <row r="37" spans="2:32" s="321" customFormat="1" ht="11.25" customHeight="1">
      <c r="B37" s="412" t="s">
        <v>194</v>
      </c>
      <c r="C37" s="438" t="s">
        <v>10</v>
      </c>
      <c r="D37" s="439" t="s">
        <v>10</v>
      </c>
      <c r="E37" s="438">
        <v>5145.814856572111</v>
      </c>
      <c r="F37" s="438" t="s">
        <v>10</v>
      </c>
      <c r="G37" s="438" t="s">
        <v>10</v>
      </c>
      <c r="H37" s="438" t="s">
        <v>10</v>
      </c>
      <c r="I37" s="439">
        <v>5767.2114441948515</v>
      </c>
      <c r="J37" s="438" t="s">
        <v>10</v>
      </c>
      <c r="K37" s="438" t="s">
        <v>10</v>
      </c>
      <c r="L37" s="438" t="s">
        <v>10</v>
      </c>
      <c r="M37" s="438">
        <v>7469.635434458399</v>
      </c>
      <c r="N37" s="439" t="s">
        <v>10</v>
      </c>
      <c r="O37" s="438" t="s">
        <v>10</v>
      </c>
      <c r="P37" s="438" t="s">
        <v>10</v>
      </c>
      <c r="Q37" s="438">
        <v>10525.203163008484</v>
      </c>
      <c r="R37" s="438" t="s">
        <v>10</v>
      </c>
      <c r="S37" s="440" t="s">
        <v>10</v>
      </c>
      <c r="T37" s="438" t="s">
        <v>10</v>
      </c>
      <c r="U37" s="438">
        <v>14641.631515020128</v>
      </c>
      <c r="V37" s="438" t="s">
        <v>10</v>
      </c>
      <c r="W37" s="438" t="s">
        <v>10</v>
      </c>
      <c r="X37" s="329"/>
      <c r="Y37" s="329"/>
      <c r="Z37" s="329"/>
      <c r="AA37" s="329"/>
      <c r="AB37" s="329"/>
      <c r="AC37" s="329"/>
      <c r="AD37" s="329"/>
      <c r="AE37" s="329"/>
      <c r="AF37" s="329"/>
    </row>
    <row r="38" spans="2:32" s="305" customFormat="1" ht="11.25" customHeight="1">
      <c r="B38" s="322" t="s">
        <v>65</v>
      </c>
      <c r="C38" s="323">
        <v>1046.7165000139526</v>
      </c>
      <c r="D38" s="324">
        <v>1203.903689809956</v>
      </c>
      <c r="E38" s="323">
        <v>1563.708191523852</v>
      </c>
      <c r="F38" s="323">
        <v>1865.979977077591</v>
      </c>
      <c r="G38" s="323">
        <v>1984.0718703833445</v>
      </c>
      <c r="H38" s="323">
        <v>2421.317085478647</v>
      </c>
      <c r="I38" s="324">
        <v>2824.0127171582044</v>
      </c>
      <c r="J38" s="323">
        <v>3019.905402392922</v>
      </c>
      <c r="K38" s="323">
        <v>3008.859608936634</v>
      </c>
      <c r="L38" s="323">
        <v>2845.367006752356</v>
      </c>
      <c r="M38" s="323">
        <v>3568.1249363929114</v>
      </c>
      <c r="N38" s="324">
        <v>4617.455100298829</v>
      </c>
      <c r="O38" s="323">
        <v>5192.265907861051</v>
      </c>
      <c r="P38" s="323">
        <v>7048.048901922266</v>
      </c>
      <c r="Q38" s="323">
        <v>7744.474277033833</v>
      </c>
      <c r="R38" s="323">
        <v>8864.289638583952</v>
      </c>
      <c r="S38" s="325">
        <v>9859.317248982545</v>
      </c>
      <c r="T38" s="323">
        <v>11245.516200492073</v>
      </c>
      <c r="U38" s="323">
        <v>12731.40332592277</v>
      </c>
      <c r="V38" s="323">
        <v>13713.546337745236</v>
      </c>
      <c r="W38" s="323">
        <v>15132.28792637913</v>
      </c>
      <c r="X38" s="331"/>
      <c r="Y38" s="331"/>
      <c r="Z38" s="331"/>
      <c r="AA38" s="331"/>
      <c r="AB38" s="331"/>
      <c r="AC38" s="331"/>
      <c r="AD38" s="331"/>
      <c r="AE38" s="331"/>
      <c r="AF38" s="331"/>
    </row>
    <row r="39" spans="2:32" s="321" customFormat="1" ht="11.25" customHeight="1">
      <c r="B39" s="408" t="s">
        <v>37</v>
      </c>
      <c r="C39" s="409">
        <v>21460.786435021473</v>
      </c>
      <c r="D39" s="410">
        <v>21887.330938928317</v>
      </c>
      <c r="E39" s="409">
        <v>22324.312835740824</v>
      </c>
      <c r="F39" s="409">
        <v>23053.537509854294</v>
      </c>
      <c r="G39" s="409">
        <v>23932.579948922285</v>
      </c>
      <c r="H39" s="409">
        <v>25938.533992384717</v>
      </c>
      <c r="I39" s="410">
        <v>27865.34215420034</v>
      </c>
      <c r="J39" s="409">
        <v>29200.852464960513</v>
      </c>
      <c r="K39" s="409">
        <v>30635.691083914833</v>
      </c>
      <c r="L39" s="409">
        <v>31096.710906883833</v>
      </c>
      <c r="M39" s="409">
        <v>32015.807002458358</v>
      </c>
      <c r="N39" s="410">
        <v>34080.660736884456</v>
      </c>
      <c r="O39" s="409">
        <v>37022.732416596686</v>
      </c>
      <c r="P39" s="409">
        <v>38731.04757728303</v>
      </c>
      <c r="Q39" s="409">
        <v>39396.92547485477</v>
      </c>
      <c r="R39" s="409">
        <v>39420.23022114952</v>
      </c>
      <c r="S39" s="411">
        <v>38165.6063395374</v>
      </c>
      <c r="T39" s="409">
        <v>39132.64450186738</v>
      </c>
      <c r="U39" s="409">
        <v>38811.94322220572</v>
      </c>
      <c r="V39" s="409">
        <v>41743.38948588379</v>
      </c>
      <c r="W39" s="409">
        <v>44174.090330223415</v>
      </c>
      <c r="X39" s="329"/>
      <c r="Y39" s="329"/>
      <c r="Z39" s="329"/>
      <c r="AA39" s="329"/>
      <c r="AB39" s="329"/>
      <c r="AC39" s="329"/>
      <c r="AD39" s="329"/>
      <c r="AE39" s="329"/>
      <c r="AF39" s="329"/>
    </row>
    <row r="40" spans="2:32" s="321" customFormat="1" ht="11.25" customHeight="1">
      <c r="B40" s="322" t="s">
        <v>31</v>
      </c>
      <c r="C40" s="323">
        <v>169612.535112968</v>
      </c>
      <c r="D40" s="324">
        <v>184076.99218351</v>
      </c>
      <c r="E40" s="323">
        <v>197792.14951541</v>
      </c>
      <c r="F40" s="323">
        <v>212708.788981147</v>
      </c>
      <c r="G40" s="323">
        <v>226934</v>
      </c>
      <c r="H40" s="323">
        <v>245548</v>
      </c>
      <c r="I40" s="324">
        <v>269513</v>
      </c>
      <c r="J40" s="323">
        <v>280238</v>
      </c>
      <c r="K40" s="323">
        <v>279891</v>
      </c>
      <c r="L40" s="323">
        <v>293852</v>
      </c>
      <c r="M40" s="323">
        <v>305640</v>
      </c>
      <c r="N40" s="324">
        <v>328128</v>
      </c>
      <c r="O40" s="323">
        <v>353328</v>
      </c>
      <c r="P40" s="323">
        <v>380316</v>
      </c>
      <c r="Q40" s="323">
        <v>407238</v>
      </c>
      <c r="R40" s="323">
        <v>406405</v>
      </c>
      <c r="S40" s="325">
        <v>410093</v>
      </c>
      <c r="T40" s="323">
        <v>428745</v>
      </c>
      <c r="U40" s="323">
        <v>436078</v>
      </c>
      <c r="V40" s="323">
        <v>456977</v>
      </c>
      <c r="W40" s="323" t="s">
        <v>10</v>
      </c>
      <c r="X40" s="329"/>
      <c r="Y40" s="329"/>
      <c r="Z40" s="329"/>
      <c r="AA40" s="329"/>
      <c r="AB40" s="329"/>
      <c r="AC40" s="329"/>
      <c r="AD40" s="329"/>
      <c r="AE40" s="329"/>
      <c r="AF40" s="329"/>
    </row>
    <row r="41" spans="2:32" s="333" customFormat="1" ht="11.25" customHeight="1">
      <c r="B41" s="413" t="s">
        <v>38</v>
      </c>
      <c r="C41" s="414">
        <v>408310.8283941187</v>
      </c>
      <c r="D41" s="415">
        <v>441858.77262706205</v>
      </c>
      <c r="E41" s="414">
        <v>470803.64903636515</v>
      </c>
      <c r="F41" s="414">
        <v>501419.0725625064</v>
      </c>
      <c r="G41" s="414">
        <v>527577.1125177129</v>
      </c>
      <c r="H41" s="414">
        <v>564506.5167996524</v>
      </c>
      <c r="I41" s="415">
        <v>616314.5977275802</v>
      </c>
      <c r="J41" s="414">
        <v>652005.5318966486</v>
      </c>
      <c r="K41" s="414">
        <v>668933.9620362069</v>
      </c>
      <c r="L41" s="414">
        <v>694881.4140330855</v>
      </c>
      <c r="M41" s="414">
        <v>727848.6326329528</v>
      </c>
      <c r="N41" s="415">
        <v>781226.1282520848</v>
      </c>
      <c r="O41" s="414">
        <v>849877.7985415821</v>
      </c>
      <c r="P41" s="414">
        <v>915971.7227396711</v>
      </c>
      <c r="Q41" s="414">
        <v>975119.2316149315</v>
      </c>
      <c r="R41" s="414">
        <v>973754.8791927241</v>
      </c>
      <c r="S41" s="416">
        <v>999219.735092665</v>
      </c>
      <c r="T41" s="414">
        <v>1056276.7147102845</v>
      </c>
      <c r="U41" s="414">
        <v>1091447.4209424742</v>
      </c>
      <c r="V41" s="414">
        <v>1144917.188701461</v>
      </c>
      <c r="W41" s="414">
        <v>1181495.07825923</v>
      </c>
      <c r="X41" s="332"/>
      <c r="Y41" s="332"/>
      <c r="Z41" s="332"/>
      <c r="AA41" s="332"/>
      <c r="AB41" s="332"/>
      <c r="AC41" s="332"/>
      <c r="AD41" s="332"/>
      <c r="AE41" s="332"/>
      <c r="AF41" s="332"/>
    </row>
    <row r="42" spans="2:23" s="333" customFormat="1" ht="11.25" customHeight="1">
      <c r="B42" s="434" t="s">
        <v>143</v>
      </c>
      <c r="C42" s="435" t="s">
        <v>10</v>
      </c>
      <c r="D42" s="436">
        <v>138356.8731345137</v>
      </c>
      <c r="E42" s="435">
        <v>143793.71208064412</v>
      </c>
      <c r="F42" s="435">
        <v>150767.78372840586</v>
      </c>
      <c r="G42" s="435">
        <v>158536.59529140426</v>
      </c>
      <c r="H42" s="435">
        <v>170197.92039909452</v>
      </c>
      <c r="I42" s="436">
        <v>184195.31097012013</v>
      </c>
      <c r="J42" s="435">
        <v>196410.82056408148</v>
      </c>
      <c r="K42" s="435">
        <v>206320.1405534457</v>
      </c>
      <c r="L42" s="435">
        <v>211102.9562760573</v>
      </c>
      <c r="M42" s="435">
        <v>218673.5166631805</v>
      </c>
      <c r="N42" s="436">
        <v>230227.92648430026</v>
      </c>
      <c r="O42" s="435">
        <v>253691.07570398776</v>
      </c>
      <c r="P42" s="435">
        <v>270718.0484663068</v>
      </c>
      <c r="Q42" s="435">
        <v>294196.5361025757</v>
      </c>
      <c r="R42" s="435">
        <v>300208.877855322</v>
      </c>
      <c r="S42" s="437">
        <v>308914.6965233296</v>
      </c>
      <c r="T42" s="435">
        <v>328709.2813617885</v>
      </c>
      <c r="U42" s="435">
        <v>340821.3334896164</v>
      </c>
      <c r="V42" s="435">
        <v>354012.0843498921</v>
      </c>
      <c r="W42" s="435">
        <v>365775.41058429756</v>
      </c>
    </row>
    <row r="43" spans="2:23" s="333" customFormat="1" ht="11.25" customHeight="1">
      <c r="B43" s="442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</row>
    <row r="44" spans="2:19" s="336" customFormat="1" ht="11.25" customHeight="1">
      <c r="B44" s="475" t="s">
        <v>196</v>
      </c>
      <c r="C44" s="476"/>
      <c r="D44" s="476"/>
      <c r="E44" s="476"/>
      <c r="F44" s="476"/>
      <c r="G44" s="476"/>
      <c r="H44" s="476"/>
      <c r="I44" s="84"/>
      <c r="J44" s="84"/>
      <c r="K44" s="84"/>
      <c r="L44" s="84"/>
      <c r="M44" s="84"/>
      <c r="N44" s="335"/>
      <c r="O44" s="335"/>
      <c r="P44" s="335"/>
      <c r="Q44" s="335"/>
      <c r="R44" s="335"/>
      <c r="S44" s="335"/>
    </row>
    <row r="45" spans="2:19" s="336" customFormat="1" ht="11.25" customHeight="1">
      <c r="B45" s="396" t="s">
        <v>158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335"/>
      <c r="O45" s="335"/>
      <c r="P45" s="335"/>
      <c r="Q45" s="335"/>
      <c r="R45" s="335"/>
      <c r="S45" s="335"/>
    </row>
    <row r="46" spans="2:21" s="339" customFormat="1" ht="11.25" customHeight="1">
      <c r="B46" s="337" t="s">
        <v>175</v>
      </c>
      <c r="C46" s="306"/>
      <c r="D46" s="306"/>
      <c r="E46" s="338"/>
      <c r="F46" s="338"/>
      <c r="G46" s="338"/>
      <c r="H46" s="338"/>
      <c r="I46" s="338"/>
      <c r="J46" s="338"/>
      <c r="K46" s="338"/>
      <c r="L46" s="338"/>
      <c r="M46" s="338"/>
      <c r="N46" s="335"/>
      <c r="O46" s="335"/>
      <c r="P46" s="335"/>
      <c r="Q46" s="366"/>
      <c r="R46" s="366"/>
      <c r="S46" s="366"/>
      <c r="T46" s="348"/>
      <c r="U46" s="348"/>
    </row>
    <row r="47" spans="2:21" s="321" customFormat="1" ht="12.75" customHeight="1">
      <c r="B47" s="174" t="s">
        <v>90</v>
      </c>
      <c r="C47" s="340"/>
      <c r="D47" s="340"/>
      <c r="Q47" s="367"/>
      <c r="R47" s="367"/>
      <c r="S47" s="367"/>
      <c r="T47" s="367"/>
      <c r="U47" s="367"/>
    </row>
    <row r="48" spans="3:21" s="339" customFormat="1" ht="11.25" customHeight="1"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0"/>
      <c r="O48" s="300"/>
      <c r="P48" s="300"/>
      <c r="Q48" s="368"/>
      <c r="R48" s="368"/>
      <c r="S48" s="348"/>
      <c r="T48" s="348"/>
      <c r="U48" s="348"/>
    </row>
    <row r="49" spans="2:21" s="339" customFormat="1" ht="11.25" customHeight="1">
      <c r="B49" s="341"/>
      <c r="C49" s="302"/>
      <c r="D49" s="302"/>
      <c r="E49" s="302"/>
      <c r="F49" s="302"/>
      <c r="G49" s="302"/>
      <c r="H49" s="302"/>
      <c r="I49" s="302"/>
      <c r="J49" s="302"/>
      <c r="K49" s="302"/>
      <c r="L49" s="302"/>
      <c r="M49" s="302"/>
      <c r="N49" s="300"/>
      <c r="O49" s="300"/>
      <c r="P49" s="300"/>
      <c r="Q49" s="369"/>
      <c r="R49" s="369"/>
      <c r="S49" s="370"/>
      <c r="T49" s="348"/>
      <c r="U49" s="348"/>
    </row>
    <row r="50" spans="2:27" s="346" customFormat="1" ht="12.75">
      <c r="B50" s="34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0"/>
      <c r="O50" s="300"/>
      <c r="P50" s="300"/>
      <c r="Q50" s="369"/>
      <c r="R50" s="369"/>
      <c r="S50" s="369"/>
      <c r="T50" s="343"/>
      <c r="U50" s="343"/>
      <c r="V50" s="343"/>
      <c r="W50" s="343"/>
      <c r="X50" s="344"/>
      <c r="Y50" s="344"/>
      <c r="Z50" s="345"/>
      <c r="AA50" s="345"/>
    </row>
    <row r="51" spans="2:27" s="339" customFormat="1" ht="11.25" customHeight="1">
      <c r="B51" s="347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0"/>
      <c r="O51" s="300"/>
      <c r="P51" s="300"/>
      <c r="Q51" s="369"/>
      <c r="R51" s="369"/>
      <c r="S51" s="369"/>
      <c r="T51" s="348"/>
      <c r="U51" s="348"/>
      <c r="V51" s="348"/>
      <c r="W51" s="348"/>
      <c r="X51" s="348"/>
      <c r="Y51" s="348"/>
      <c r="Z51" s="348"/>
      <c r="AA51" s="348"/>
    </row>
    <row r="52" spans="2:27" s="339" customFormat="1" ht="11.25" customHeight="1">
      <c r="B52" s="348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0"/>
      <c r="O52" s="300"/>
      <c r="P52" s="300"/>
      <c r="Q52" s="300"/>
      <c r="R52" s="300"/>
      <c r="S52" s="300"/>
      <c r="T52" s="348"/>
      <c r="U52" s="349"/>
      <c r="V52" s="348"/>
      <c r="W52" s="348"/>
      <c r="X52" s="348"/>
      <c r="Y52" s="348"/>
      <c r="Z52" s="348"/>
      <c r="AA52" s="348"/>
    </row>
    <row r="53" spans="2:27" s="339" customFormat="1" ht="11.25" customHeight="1">
      <c r="B53" s="348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0"/>
      <c r="O53" s="300"/>
      <c r="P53" s="300"/>
      <c r="Q53" s="300"/>
      <c r="R53" s="300"/>
      <c r="S53" s="300"/>
      <c r="T53" s="348"/>
      <c r="U53" s="350"/>
      <c r="V53" s="348"/>
      <c r="W53" s="348"/>
      <c r="X53" s="348"/>
      <c r="Y53" s="348"/>
      <c r="Z53" s="348"/>
      <c r="AA53" s="348"/>
    </row>
    <row r="54" spans="2:27" s="339" customFormat="1" ht="11.25" customHeight="1">
      <c r="B54" s="351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0"/>
      <c r="O54" s="300"/>
      <c r="P54" s="300"/>
      <c r="Q54" s="300"/>
      <c r="R54" s="300"/>
      <c r="S54" s="300"/>
      <c r="T54" s="348"/>
      <c r="U54" s="352"/>
      <c r="V54" s="348"/>
      <c r="W54" s="348"/>
      <c r="X54" s="348"/>
      <c r="Y54" s="348"/>
      <c r="Z54" s="348"/>
      <c r="AA54" s="348"/>
    </row>
    <row r="55" spans="2:27" ht="11.25" customHeight="1">
      <c r="B55" s="351"/>
      <c r="T55" s="351"/>
      <c r="U55" s="351"/>
      <c r="V55" s="351"/>
      <c r="W55" s="351"/>
      <c r="X55" s="351"/>
      <c r="Y55" s="351"/>
      <c r="Z55" s="351"/>
      <c r="AA55" s="351"/>
    </row>
    <row r="56" spans="2:27" ht="11.25" customHeight="1">
      <c r="B56" s="351"/>
      <c r="T56" s="351"/>
      <c r="U56" s="351"/>
      <c r="V56" s="351"/>
      <c r="W56" s="351"/>
      <c r="X56" s="351"/>
      <c r="Y56" s="351"/>
      <c r="Z56" s="351"/>
      <c r="AA56" s="351"/>
    </row>
    <row r="57" spans="2:27" ht="11.25" customHeight="1">
      <c r="B57" s="351"/>
      <c r="T57" s="351"/>
      <c r="U57" s="351"/>
      <c r="V57" s="351"/>
      <c r="W57" s="351"/>
      <c r="X57" s="351"/>
      <c r="Y57" s="351"/>
      <c r="Z57" s="351"/>
      <c r="AA57" s="351"/>
    </row>
  </sheetData>
  <sheetProtection/>
  <mergeCells count="2">
    <mergeCell ref="S1:T1"/>
    <mergeCell ref="B44:H44"/>
  </mergeCells>
  <hyperlinks>
    <hyperlink ref="S1:T1" location="Index!A1" display="Zurück zum Index"/>
  </hyperlinks>
  <printOptions/>
  <pageMargins left="0" right="0" top="0.07874015748031496" bottom="0" header="0.5118110236220472" footer="0.2755905511811024"/>
  <pageSetup fitToHeight="1" fitToWidth="1" horizontalDpi="600" verticalDpi="600" orientation="landscape" paperSize="9" scale="73" r:id="rId1"/>
  <ignoredErrors>
    <ignoredError sqref="C6:M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0"/>
  <sheetViews>
    <sheetView showGridLines="0" zoomScalePageLayoutView="0" workbookViewId="0" topLeftCell="A1">
      <pane ySplit="6" topLeftCell="A19" activePane="bottomLeft" state="frozen"/>
      <selection pane="topLeft" activeCell="L15" sqref="L15"/>
      <selection pane="bottomLeft" activeCell="B1" sqref="B1"/>
    </sheetView>
  </sheetViews>
  <sheetFormatPr defaultColWidth="11.421875" defaultRowHeight="12.75"/>
  <cols>
    <col min="1" max="1" width="0.85546875" style="335" customWidth="1"/>
    <col min="2" max="2" width="19.421875" style="339" customWidth="1"/>
    <col min="3" max="13" width="6.28125" style="334" customWidth="1"/>
    <col min="14" max="23" width="6.28125" style="335" customWidth="1"/>
    <col min="24" max="16384" width="11.421875" style="335" customWidth="1"/>
  </cols>
  <sheetData>
    <row r="1" spans="2:23" ht="12.75">
      <c r="B1" s="339" t="s">
        <v>147</v>
      </c>
      <c r="J1" s="321"/>
      <c r="K1" s="321"/>
      <c r="L1" s="102"/>
      <c r="T1" s="272"/>
      <c r="U1" s="462" t="s">
        <v>129</v>
      </c>
      <c r="V1" s="455"/>
      <c r="W1" s="455"/>
    </row>
    <row r="2" ht="6.75" customHeight="1">
      <c r="B2" s="339" t="s">
        <v>84</v>
      </c>
    </row>
    <row r="3" spans="2:13" s="304" customFormat="1" ht="12.75" customHeight="1">
      <c r="B3" s="307" t="s">
        <v>176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2:13" s="304" customFormat="1" ht="12.75" customHeight="1">
      <c r="B4" s="23" t="s">
        <v>165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2:13" s="304" customFormat="1" ht="4.5" customHeight="1">
      <c r="B5" s="310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2:23" s="364" customFormat="1" ht="16.5" customHeight="1">
      <c r="B6" s="156" t="s">
        <v>27</v>
      </c>
      <c r="C6" s="212" t="s">
        <v>4</v>
      </c>
      <c r="D6" s="213" t="s">
        <v>5</v>
      </c>
      <c r="E6" s="212" t="s">
        <v>0</v>
      </c>
      <c r="F6" s="212" t="s">
        <v>6</v>
      </c>
      <c r="G6" s="212" t="s">
        <v>7</v>
      </c>
      <c r="H6" s="212" t="s">
        <v>8</v>
      </c>
      <c r="I6" s="213" t="s">
        <v>9</v>
      </c>
      <c r="J6" s="212" t="s">
        <v>86</v>
      </c>
      <c r="K6" s="212" t="s">
        <v>87</v>
      </c>
      <c r="L6" s="212" t="s">
        <v>88</v>
      </c>
      <c r="M6" s="212" t="s">
        <v>100</v>
      </c>
      <c r="N6" s="213">
        <v>2005</v>
      </c>
      <c r="O6" s="212">
        <v>2006</v>
      </c>
      <c r="P6" s="212">
        <v>2007</v>
      </c>
      <c r="Q6" s="212">
        <v>2008</v>
      </c>
      <c r="R6" s="212">
        <v>2009</v>
      </c>
      <c r="S6" s="212">
        <v>2010</v>
      </c>
      <c r="T6" s="365">
        <v>2011</v>
      </c>
      <c r="U6" s="212">
        <v>2012</v>
      </c>
      <c r="V6" s="212">
        <v>2013</v>
      </c>
      <c r="W6" s="212">
        <v>2014</v>
      </c>
    </row>
    <row r="7" spans="2:23" s="360" customFormat="1" ht="11.25" customHeight="1">
      <c r="B7" s="314" t="s">
        <v>49</v>
      </c>
      <c r="C7" s="361">
        <v>1.506725200482692</v>
      </c>
      <c r="D7" s="318" t="s">
        <v>10</v>
      </c>
      <c r="E7" s="361">
        <v>1.579744493534541</v>
      </c>
      <c r="F7" s="361" t="s">
        <v>10</v>
      </c>
      <c r="G7" s="361">
        <v>1.437855808126815</v>
      </c>
      <c r="H7" s="361" t="s">
        <v>10</v>
      </c>
      <c r="I7" s="363">
        <v>1.4771397902217887</v>
      </c>
      <c r="J7" s="361" t="s">
        <v>10</v>
      </c>
      <c r="K7" s="361">
        <v>1.6499650314716754</v>
      </c>
      <c r="L7" s="361" t="s">
        <v>10</v>
      </c>
      <c r="M7" s="361">
        <v>1.7320748127024967</v>
      </c>
      <c r="N7" s="363" t="s">
        <v>10</v>
      </c>
      <c r="O7" s="361">
        <v>2.004281504306354</v>
      </c>
      <c r="P7" s="361" t="s">
        <v>10</v>
      </c>
      <c r="Q7" s="361">
        <v>2.2487105261275895</v>
      </c>
      <c r="R7" s="361" t="s">
        <v>10</v>
      </c>
      <c r="S7" s="361">
        <v>2.192872013306899</v>
      </c>
      <c r="T7" s="362">
        <v>2.1236769355204332</v>
      </c>
      <c r="U7" s="361" t="s">
        <v>10</v>
      </c>
      <c r="V7" s="361">
        <v>2.1123289607706277</v>
      </c>
      <c r="W7" s="361" t="s">
        <v>10</v>
      </c>
    </row>
    <row r="8" spans="2:23" ht="11.25" customHeight="1">
      <c r="B8" s="322" t="s">
        <v>50</v>
      </c>
      <c r="C8" s="357">
        <v>1.5133588927684534</v>
      </c>
      <c r="D8" s="359">
        <v>1.53344840288495</v>
      </c>
      <c r="E8" s="357">
        <v>1.5843114431643952</v>
      </c>
      <c r="F8" s="357">
        <v>1.6585498950452255</v>
      </c>
      <c r="G8" s="357">
        <v>1.7361315549104548</v>
      </c>
      <c r="H8" s="357">
        <v>1.8492925391728465</v>
      </c>
      <c r="I8" s="359">
        <v>1.8896544646309699</v>
      </c>
      <c r="J8" s="357">
        <v>1.9959910162707422</v>
      </c>
      <c r="K8" s="357">
        <v>2.0699328973832167</v>
      </c>
      <c r="L8" s="357">
        <v>2.182682600283992</v>
      </c>
      <c r="M8" s="357">
        <v>2.173679868020963</v>
      </c>
      <c r="N8" s="359">
        <v>2.3832369765137047</v>
      </c>
      <c r="O8" s="357">
        <v>2.3711477120062443</v>
      </c>
      <c r="P8" s="357">
        <v>2.4324031029771143</v>
      </c>
      <c r="Q8" s="357">
        <v>2.585568429514995</v>
      </c>
      <c r="R8" s="357">
        <v>2.6135741509542876</v>
      </c>
      <c r="S8" s="357">
        <v>2.737843548209179</v>
      </c>
      <c r="T8" s="358">
        <v>2.681634154626694</v>
      </c>
      <c r="U8" s="357">
        <v>2.9294021475461323</v>
      </c>
      <c r="V8" s="357">
        <v>2.9643623895779667</v>
      </c>
      <c r="W8" s="357">
        <v>3.067086508330495</v>
      </c>
    </row>
    <row r="9" spans="2:23" ht="11.25" customHeight="1">
      <c r="B9" s="326" t="s">
        <v>51</v>
      </c>
      <c r="C9" s="354">
        <v>1.6185619543339456</v>
      </c>
      <c r="D9" s="356">
        <v>1.6385131700626512</v>
      </c>
      <c r="E9" s="354">
        <v>1.7296281943687795</v>
      </c>
      <c r="F9" s="354">
        <v>1.7947580939665086</v>
      </c>
      <c r="G9" s="354">
        <v>1.8236211926483048</v>
      </c>
      <c r="H9" s="354">
        <v>1.890676920638024</v>
      </c>
      <c r="I9" s="356">
        <v>1.9223565239712688</v>
      </c>
      <c r="J9" s="354">
        <v>2.0216780955847065</v>
      </c>
      <c r="K9" s="354">
        <v>1.890730268517754</v>
      </c>
      <c r="L9" s="354">
        <v>1.8318351928706682</v>
      </c>
      <c r="M9" s="354">
        <v>1.8089783768925818</v>
      </c>
      <c r="N9" s="356">
        <v>1.7823087486515516</v>
      </c>
      <c r="O9" s="354">
        <v>1.8142645609222987</v>
      </c>
      <c r="P9" s="354">
        <v>1.8441228500230629</v>
      </c>
      <c r="Q9" s="354">
        <v>1.9241324781255473</v>
      </c>
      <c r="R9" s="354">
        <v>1.9853719095936992</v>
      </c>
      <c r="S9" s="354">
        <v>2.050802380711091</v>
      </c>
      <c r="T9" s="355">
        <v>2.155333864407316</v>
      </c>
      <c r="U9" s="354">
        <v>2.3625166797007076</v>
      </c>
      <c r="V9" s="354">
        <v>2.43093221925844</v>
      </c>
      <c r="W9" s="354">
        <v>2.4661292981159217</v>
      </c>
    </row>
    <row r="10" spans="2:23" ht="11.25" customHeight="1">
      <c r="B10" s="322" t="s">
        <v>32</v>
      </c>
      <c r="C10" s="357">
        <v>1.6899153522388022</v>
      </c>
      <c r="D10" s="359">
        <v>1.6591613960888956</v>
      </c>
      <c r="E10" s="357">
        <v>1.6120920908773744</v>
      </c>
      <c r="F10" s="357">
        <v>1.619202081641594</v>
      </c>
      <c r="G10" s="357">
        <v>1.7164286590667825</v>
      </c>
      <c r="H10" s="357">
        <v>1.7558758173578535</v>
      </c>
      <c r="I10" s="359">
        <v>1.8646927556740869</v>
      </c>
      <c r="J10" s="357">
        <v>2.0283120196754947</v>
      </c>
      <c r="K10" s="357">
        <v>1.9787263378429731</v>
      </c>
      <c r="L10" s="357">
        <v>1.9747823548465788</v>
      </c>
      <c r="M10" s="357">
        <v>2.0041647322897465</v>
      </c>
      <c r="N10" s="359">
        <v>1.977589715940687</v>
      </c>
      <c r="O10" s="357">
        <v>1.9487242721686737</v>
      </c>
      <c r="P10" s="357">
        <v>1.9085725616002727</v>
      </c>
      <c r="Q10" s="357">
        <v>1.8604012407111525</v>
      </c>
      <c r="R10" s="357">
        <v>1.9222708175823757</v>
      </c>
      <c r="S10" s="357">
        <v>1.8383038631154</v>
      </c>
      <c r="T10" s="358">
        <v>1.7986113504501051</v>
      </c>
      <c r="U10" s="357">
        <v>1.7943195333792696</v>
      </c>
      <c r="V10" s="357">
        <v>1.6896796468436357</v>
      </c>
      <c r="W10" s="357">
        <v>1.6129906950836852</v>
      </c>
    </row>
    <row r="11" spans="2:23" ht="11.25" customHeight="1">
      <c r="B11" s="408" t="s">
        <v>177</v>
      </c>
      <c r="C11" s="418" t="s">
        <v>10</v>
      </c>
      <c r="D11" s="419" t="s">
        <v>10</v>
      </c>
      <c r="E11" s="418" t="s">
        <v>10</v>
      </c>
      <c r="F11" s="418" t="s">
        <v>10</v>
      </c>
      <c r="G11" s="418" t="s">
        <v>10</v>
      </c>
      <c r="H11" s="418" t="s">
        <v>10</v>
      </c>
      <c r="I11" s="419" t="s">
        <v>10</v>
      </c>
      <c r="J11" s="418" t="s">
        <v>10</v>
      </c>
      <c r="K11" s="418" t="s">
        <v>10</v>
      </c>
      <c r="L11" s="418" t="s">
        <v>10</v>
      </c>
      <c r="M11" s="418" t="s">
        <v>10</v>
      </c>
      <c r="N11" s="419" t="s">
        <v>10</v>
      </c>
      <c r="O11" s="418" t="s">
        <v>10</v>
      </c>
      <c r="P11" s="418">
        <v>0.3105038139640297</v>
      </c>
      <c r="Q11" s="418">
        <v>0.3749925666582623</v>
      </c>
      <c r="R11" s="418">
        <v>0.35290673190418337</v>
      </c>
      <c r="S11" s="418">
        <v>0.33098836593974723</v>
      </c>
      <c r="T11" s="420">
        <v>0.3534311046539773</v>
      </c>
      <c r="U11" s="418">
        <v>0.36478672540519075</v>
      </c>
      <c r="V11" s="418">
        <v>0.3905312545606513</v>
      </c>
      <c r="W11" s="418">
        <v>0.3782928455416135</v>
      </c>
    </row>
    <row r="12" spans="2:23" ht="11.25" customHeight="1">
      <c r="B12" s="322" t="s">
        <v>52</v>
      </c>
      <c r="C12" s="357" t="s">
        <v>10</v>
      </c>
      <c r="D12" s="359">
        <v>0.8849102755179212</v>
      </c>
      <c r="E12" s="357">
        <v>0.897280293409216</v>
      </c>
      <c r="F12" s="357">
        <v>0.9971479196093199</v>
      </c>
      <c r="G12" s="357">
        <v>1.0671678676291791</v>
      </c>
      <c r="H12" s="357">
        <v>1.056930228400304</v>
      </c>
      <c r="I12" s="359">
        <v>1.1163645406152667</v>
      </c>
      <c r="J12" s="357">
        <v>1.1057569051761849</v>
      </c>
      <c r="K12" s="357">
        <v>1.1049063161539112</v>
      </c>
      <c r="L12" s="357">
        <v>1.1511859823937414</v>
      </c>
      <c r="M12" s="357">
        <v>1.147381950903632</v>
      </c>
      <c r="N12" s="359">
        <v>1.170843252796525</v>
      </c>
      <c r="O12" s="357">
        <v>1.2337221922990615</v>
      </c>
      <c r="P12" s="357">
        <v>1.3050952544992338</v>
      </c>
      <c r="Q12" s="357">
        <v>1.2420343651580712</v>
      </c>
      <c r="R12" s="357">
        <v>1.2972173173370471</v>
      </c>
      <c r="S12" s="357">
        <v>1.3398645378663925</v>
      </c>
      <c r="T12" s="358">
        <v>1.5600554728128773</v>
      </c>
      <c r="U12" s="357">
        <v>1.7903832235173607</v>
      </c>
      <c r="V12" s="357">
        <v>1.909524273204371</v>
      </c>
      <c r="W12" s="357">
        <v>1.9973420283950334</v>
      </c>
    </row>
    <row r="13" spans="2:23" ht="11.25" customHeight="1">
      <c r="B13" s="408" t="s">
        <v>53</v>
      </c>
      <c r="C13" s="418" t="s">
        <v>10</v>
      </c>
      <c r="D13" s="419">
        <v>1.7890307896993969</v>
      </c>
      <c r="E13" s="418">
        <v>1.8066697058153127</v>
      </c>
      <c r="F13" s="418">
        <v>1.8891416236741239</v>
      </c>
      <c r="G13" s="418">
        <v>2.006187246413969</v>
      </c>
      <c r="H13" s="418">
        <v>2.1276409727020327</v>
      </c>
      <c r="I13" s="419" t="s">
        <v>10</v>
      </c>
      <c r="J13" s="418">
        <v>2.324664656189558</v>
      </c>
      <c r="K13" s="418">
        <v>2.441445651225899</v>
      </c>
      <c r="L13" s="418">
        <v>2.510845456896289</v>
      </c>
      <c r="M13" s="418">
        <v>2.4204165915059916</v>
      </c>
      <c r="N13" s="419">
        <v>2.3925389342357857</v>
      </c>
      <c r="O13" s="418">
        <v>2.402355987028091</v>
      </c>
      <c r="P13" s="418">
        <v>2.514806837834854</v>
      </c>
      <c r="Q13" s="418">
        <v>2.7795100767879783</v>
      </c>
      <c r="R13" s="418">
        <v>3.0692725645689514</v>
      </c>
      <c r="S13" s="418">
        <v>2.9369765863156183</v>
      </c>
      <c r="T13" s="420">
        <v>2.9662529371595134</v>
      </c>
      <c r="U13" s="418">
        <v>3.000847221300046</v>
      </c>
      <c r="V13" s="418">
        <v>3.0571782802387157</v>
      </c>
      <c r="W13" s="418">
        <v>3.0514510569427116</v>
      </c>
    </row>
    <row r="14" spans="2:23" ht="11.25" customHeight="1">
      <c r="B14" s="330" t="s">
        <v>145</v>
      </c>
      <c r="C14" s="357" t="s">
        <v>10</v>
      </c>
      <c r="D14" s="359" t="s">
        <v>10</v>
      </c>
      <c r="E14" s="357" t="s">
        <v>10</v>
      </c>
      <c r="F14" s="357" t="s">
        <v>10</v>
      </c>
      <c r="G14" s="357">
        <v>0.5707354532763844</v>
      </c>
      <c r="H14" s="357">
        <v>0.6806198280932054</v>
      </c>
      <c r="I14" s="359">
        <v>0.6000922817676907</v>
      </c>
      <c r="J14" s="357">
        <v>0.6994528517217996</v>
      </c>
      <c r="K14" s="357">
        <v>0.7160798725628298</v>
      </c>
      <c r="L14" s="357">
        <v>0.7677703190701385</v>
      </c>
      <c r="M14" s="357">
        <v>0.8519196364879729</v>
      </c>
      <c r="N14" s="359">
        <v>0.9236354918622307</v>
      </c>
      <c r="O14" s="357">
        <v>1.116658322061337</v>
      </c>
      <c r="P14" s="357">
        <v>1.0688392505416584</v>
      </c>
      <c r="Q14" s="357">
        <v>1.2595229114738695</v>
      </c>
      <c r="R14" s="357">
        <v>1.395413923225594</v>
      </c>
      <c r="S14" s="357">
        <v>1.581411654879889</v>
      </c>
      <c r="T14" s="358">
        <v>2.306546281624922</v>
      </c>
      <c r="U14" s="357">
        <v>2.1142622776925286</v>
      </c>
      <c r="V14" s="357">
        <v>1.714684049571782</v>
      </c>
      <c r="W14" s="357">
        <v>1.4363602482231845</v>
      </c>
    </row>
    <row r="15" spans="2:23" ht="11.25" customHeight="1">
      <c r="B15" s="408" t="s">
        <v>34</v>
      </c>
      <c r="C15" s="418">
        <v>2.2125991868025072</v>
      </c>
      <c r="D15" s="419">
        <v>2.20421134517174</v>
      </c>
      <c r="E15" s="418">
        <v>2.4531113789006955</v>
      </c>
      <c r="F15" s="418">
        <v>2.6232110110940057</v>
      </c>
      <c r="G15" s="418">
        <v>2.7865529674493192</v>
      </c>
      <c r="H15" s="418">
        <v>3.0560264226604397</v>
      </c>
      <c r="I15" s="419">
        <v>3.2456876412422995</v>
      </c>
      <c r="J15" s="418">
        <v>3.197946636798874</v>
      </c>
      <c r="K15" s="418">
        <v>3.2573992975799757</v>
      </c>
      <c r="L15" s="418">
        <v>3.302138300048163</v>
      </c>
      <c r="M15" s="418">
        <v>3.314939616418717</v>
      </c>
      <c r="N15" s="419">
        <v>3.3297645190921425</v>
      </c>
      <c r="O15" s="418">
        <v>3.337618153799808</v>
      </c>
      <c r="P15" s="418">
        <v>3.345769412168246</v>
      </c>
      <c r="Q15" s="418">
        <v>3.5470838000939544</v>
      </c>
      <c r="R15" s="418">
        <v>3.7488316236625066</v>
      </c>
      <c r="S15" s="418">
        <v>3.7259757883484768</v>
      </c>
      <c r="T15" s="420">
        <v>3.638811595527991</v>
      </c>
      <c r="U15" s="418">
        <v>3.419483165075853</v>
      </c>
      <c r="V15" s="418">
        <v>3.287186851449311</v>
      </c>
      <c r="W15" s="418">
        <v>3.172486700313736</v>
      </c>
    </row>
    <row r="16" spans="2:23" ht="11.25" customHeight="1">
      <c r="B16" s="322" t="s">
        <v>28</v>
      </c>
      <c r="C16" s="357">
        <v>2.256039079125507</v>
      </c>
      <c r="D16" s="359">
        <v>2.228832466840119</v>
      </c>
      <c r="E16" s="357">
        <v>2.210998146022026</v>
      </c>
      <c r="F16" s="357">
        <v>2.135488953731965</v>
      </c>
      <c r="G16" s="357">
        <v>2.084151080599238</v>
      </c>
      <c r="H16" s="357">
        <v>2.096950625971648</v>
      </c>
      <c r="I16" s="359">
        <v>2.0839922897886827</v>
      </c>
      <c r="J16" s="357">
        <v>2.1291436325486575</v>
      </c>
      <c r="K16" s="357">
        <v>2.1657242957386473</v>
      </c>
      <c r="L16" s="357">
        <v>2.1111697224566672</v>
      </c>
      <c r="M16" s="357">
        <v>2.086359328017957</v>
      </c>
      <c r="N16" s="359">
        <v>2.044474813457052</v>
      </c>
      <c r="O16" s="357">
        <v>2.0452763147457977</v>
      </c>
      <c r="P16" s="357">
        <v>2.0200283449916996</v>
      </c>
      <c r="Q16" s="357">
        <v>2.057585630182629</v>
      </c>
      <c r="R16" s="357">
        <v>2.20910475772002</v>
      </c>
      <c r="S16" s="357">
        <v>2.175093573569126</v>
      </c>
      <c r="T16" s="358">
        <v>2.190640727553849</v>
      </c>
      <c r="U16" s="357">
        <v>2.229066585398928</v>
      </c>
      <c r="V16" s="357">
        <v>2.2432787086623844</v>
      </c>
      <c r="W16" s="357">
        <v>2.2559883026510836</v>
      </c>
    </row>
    <row r="17" spans="2:23" ht="11.25" customHeight="1">
      <c r="B17" s="408" t="s">
        <v>29</v>
      </c>
      <c r="C17" s="418">
        <v>2.1254403501326786</v>
      </c>
      <c r="D17" s="419">
        <v>2.1307402258173234</v>
      </c>
      <c r="E17" s="418">
        <v>2.1371553163361643</v>
      </c>
      <c r="F17" s="418">
        <v>2.178797106385575</v>
      </c>
      <c r="G17" s="418">
        <v>2.212301395940086</v>
      </c>
      <c r="H17" s="418">
        <v>2.333827755084998</v>
      </c>
      <c r="I17" s="419">
        <v>2.391659736921681</v>
      </c>
      <c r="J17" s="418">
        <v>2.385576989242379</v>
      </c>
      <c r="K17" s="418">
        <v>2.4154253628993927</v>
      </c>
      <c r="L17" s="418">
        <v>2.4566006630391697</v>
      </c>
      <c r="M17" s="418">
        <v>2.4207881547771093</v>
      </c>
      <c r="N17" s="419">
        <v>2.4225306189859444</v>
      </c>
      <c r="O17" s="418">
        <v>2.4560367700825236</v>
      </c>
      <c r="P17" s="418">
        <v>2.446333232533433</v>
      </c>
      <c r="Q17" s="418">
        <v>2.5971230491775117</v>
      </c>
      <c r="R17" s="418">
        <v>2.726442556722406</v>
      </c>
      <c r="S17" s="418">
        <v>2.713665867519748</v>
      </c>
      <c r="T17" s="420">
        <v>2.7956240371322765</v>
      </c>
      <c r="U17" s="418">
        <v>2.871666001176103</v>
      </c>
      <c r="V17" s="418">
        <v>2.8264656305613265</v>
      </c>
      <c r="W17" s="418">
        <v>2.8965801793768113</v>
      </c>
    </row>
    <row r="18" spans="2:23" ht="11.25" customHeight="1">
      <c r="B18" s="322" t="s">
        <v>54</v>
      </c>
      <c r="C18" s="357" t="s">
        <v>10</v>
      </c>
      <c r="D18" s="359">
        <v>0.4175166176031215</v>
      </c>
      <c r="E18" s="357" t="s">
        <v>10</v>
      </c>
      <c r="F18" s="357">
        <v>0.4290982692845255</v>
      </c>
      <c r="G18" s="357" t="s">
        <v>10</v>
      </c>
      <c r="H18" s="357">
        <v>0.5682310958376847</v>
      </c>
      <c r="I18" s="359" t="s">
        <v>10</v>
      </c>
      <c r="J18" s="357">
        <v>0.5594838883040719</v>
      </c>
      <c r="K18" s="357" t="s">
        <v>10</v>
      </c>
      <c r="L18" s="357">
        <v>0.5465366152548505</v>
      </c>
      <c r="M18" s="357">
        <v>0.5273033360260332</v>
      </c>
      <c r="N18" s="359">
        <v>0.5789561844994544</v>
      </c>
      <c r="O18" s="357">
        <v>0.5611820433354164</v>
      </c>
      <c r="P18" s="357">
        <v>0.5765497103530626</v>
      </c>
      <c r="Q18" s="357">
        <v>0.6618320672219685</v>
      </c>
      <c r="R18" s="357">
        <v>0.6255689142891843</v>
      </c>
      <c r="S18" s="357">
        <v>0.5983769146836136</v>
      </c>
      <c r="T18" s="358">
        <v>0.6719624774068733</v>
      </c>
      <c r="U18" s="357">
        <v>0.6995672915088738</v>
      </c>
      <c r="V18" s="357">
        <v>0.8125050028859675</v>
      </c>
      <c r="W18" s="357">
        <v>0.8384458462951652</v>
      </c>
    </row>
    <row r="19" spans="2:23" ht="11.25" customHeight="1">
      <c r="B19" s="408" t="s">
        <v>55</v>
      </c>
      <c r="C19" s="418">
        <v>0.8603951600313221</v>
      </c>
      <c r="D19" s="419">
        <v>0.7093851966266453</v>
      </c>
      <c r="E19" s="418">
        <v>0.6326225946385189</v>
      </c>
      <c r="F19" s="418">
        <v>0.7014171399440178</v>
      </c>
      <c r="G19" s="418">
        <v>0.6583440010599448</v>
      </c>
      <c r="H19" s="418">
        <v>0.6724124690068349</v>
      </c>
      <c r="I19" s="419">
        <v>0.7917714002712325</v>
      </c>
      <c r="J19" s="418">
        <v>0.9146899101204029</v>
      </c>
      <c r="K19" s="418">
        <v>0.9848929080268937</v>
      </c>
      <c r="L19" s="418">
        <v>0.9219308880565056</v>
      </c>
      <c r="M19" s="418">
        <v>0.8638801111703343</v>
      </c>
      <c r="N19" s="419">
        <v>0.9250730213008478</v>
      </c>
      <c r="O19" s="418">
        <v>0.9857694014167216</v>
      </c>
      <c r="P19" s="418">
        <v>0.9620433600989183</v>
      </c>
      <c r="Q19" s="418">
        <v>0.985231403890397</v>
      </c>
      <c r="R19" s="418">
        <v>1.139274602322278</v>
      </c>
      <c r="S19" s="418">
        <v>1.1467322103106663</v>
      </c>
      <c r="T19" s="420">
        <v>1.1962016826293018</v>
      </c>
      <c r="U19" s="418">
        <v>1.2703814801014492</v>
      </c>
      <c r="V19" s="418">
        <v>1.397306602809479</v>
      </c>
      <c r="W19" s="418">
        <v>1.37071683714803</v>
      </c>
    </row>
    <row r="20" spans="2:23" ht="11.25" customHeight="1">
      <c r="B20" s="322" t="s">
        <v>56</v>
      </c>
      <c r="C20" s="357">
        <v>1.342216528640245</v>
      </c>
      <c r="D20" s="359">
        <v>1.4976104284504992</v>
      </c>
      <c r="E20" s="357" t="s">
        <v>10</v>
      </c>
      <c r="F20" s="357">
        <v>1.7918183877400211</v>
      </c>
      <c r="G20" s="357">
        <v>1.959139643267837</v>
      </c>
      <c r="H20" s="357">
        <v>2.248548596132377</v>
      </c>
      <c r="I20" s="359">
        <v>2.6010971641627245</v>
      </c>
      <c r="J20" s="357">
        <v>2.8778757035599885</v>
      </c>
      <c r="K20" s="357">
        <v>2.8694251630772603</v>
      </c>
      <c r="L20" s="357">
        <v>2.737187320775967</v>
      </c>
      <c r="M20" s="357" t="s">
        <v>10</v>
      </c>
      <c r="N20" s="359">
        <v>2.696275599582899</v>
      </c>
      <c r="O20" s="357">
        <v>2.9236371594989126</v>
      </c>
      <c r="P20" s="357">
        <v>2.5755987820909003</v>
      </c>
      <c r="Q20" s="357">
        <v>2.540601737986644</v>
      </c>
      <c r="R20" s="357">
        <v>2.6575694678197186</v>
      </c>
      <c r="S20" s="357" t="s">
        <v>10</v>
      </c>
      <c r="T20" s="358">
        <v>2.4948383041057753</v>
      </c>
      <c r="U20" s="357" t="s">
        <v>10</v>
      </c>
      <c r="V20" s="357">
        <v>1.873050513653058</v>
      </c>
      <c r="W20" s="357">
        <v>1.8908036154147774</v>
      </c>
    </row>
    <row r="21" spans="2:23" ht="11.25" customHeight="1">
      <c r="B21" s="408" t="s">
        <v>57</v>
      </c>
      <c r="C21" s="418">
        <v>1.2157335349386131</v>
      </c>
      <c r="D21" s="419">
        <v>1.2240000290237223</v>
      </c>
      <c r="E21" s="418">
        <v>1.2705629484653596</v>
      </c>
      <c r="F21" s="418">
        <v>1.2433056773255946</v>
      </c>
      <c r="G21" s="418">
        <v>1.209679868756872</v>
      </c>
      <c r="H21" s="418">
        <v>1.1534136479271804</v>
      </c>
      <c r="I21" s="419">
        <v>1.085181237065248</v>
      </c>
      <c r="J21" s="418">
        <v>1.0536268099085615</v>
      </c>
      <c r="K21" s="418">
        <v>1.0561540365168776</v>
      </c>
      <c r="L21" s="418">
        <v>1.1227924150384252</v>
      </c>
      <c r="M21" s="418">
        <v>1.1784096604803913</v>
      </c>
      <c r="N21" s="419">
        <v>1.1942746370591686</v>
      </c>
      <c r="O21" s="418">
        <v>1.198821408188537</v>
      </c>
      <c r="P21" s="418">
        <v>1.2341813377488675</v>
      </c>
      <c r="Q21" s="418">
        <v>1.3893032638397822</v>
      </c>
      <c r="R21" s="418">
        <v>1.6145480420944862</v>
      </c>
      <c r="S21" s="418">
        <v>1.6066114329400496</v>
      </c>
      <c r="T21" s="420">
        <v>1.5326550960235739</v>
      </c>
      <c r="U21" s="418">
        <v>1.563616123482178</v>
      </c>
      <c r="V21" s="418">
        <v>1.5359909318360514</v>
      </c>
      <c r="W21" s="418">
        <v>1.4923886855743018</v>
      </c>
    </row>
    <row r="22" spans="2:23" s="304" customFormat="1" ht="11.25" customHeight="1">
      <c r="B22" s="417" t="s">
        <v>91</v>
      </c>
      <c r="C22" s="357">
        <v>2.4360064617685566</v>
      </c>
      <c r="D22" s="359">
        <v>2.4435921819836435</v>
      </c>
      <c r="E22" s="357">
        <v>2.5957699826474405</v>
      </c>
      <c r="F22" s="357">
        <v>2.8110038205802783</v>
      </c>
      <c r="G22" s="357">
        <v>2.9213595533253898</v>
      </c>
      <c r="H22" s="357">
        <v>3.3272157061998446</v>
      </c>
      <c r="I22" s="359">
        <v>3.9316947823804744</v>
      </c>
      <c r="J22" s="357">
        <v>4.185147601286313</v>
      </c>
      <c r="K22" s="357">
        <v>4.131737001656366</v>
      </c>
      <c r="L22" s="357">
        <v>3.8996862383987194</v>
      </c>
      <c r="M22" s="357">
        <v>3.8751243640942485</v>
      </c>
      <c r="N22" s="359">
        <v>4.0394402608379805</v>
      </c>
      <c r="O22" s="357">
        <v>4.128185361495959</v>
      </c>
      <c r="P22" s="357">
        <v>4.4074474719723105</v>
      </c>
      <c r="Q22" s="357">
        <v>4.3291417708709545</v>
      </c>
      <c r="R22" s="357">
        <v>4.121003468128456</v>
      </c>
      <c r="S22" s="357">
        <v>3.9299110675224935</v>
      </c>
      <c r="T22" s="358">
        <v>4.010980068935713</v>
      </c>
      <c r="U22" s="357">
        <v>4.128561591659709</v>
      </c>
      <c r="V22" s="357">
        <v>4.088166122536055</v>
      </c>
      <c r="W22" s="357">
        <v>4.108562893599668</v>
      </c>
    </row>
    <row r="23" spans="2:23" ht="11.25" customHeight="1">
      <c r="B23" s="408" t="s">
        <v>36</v>
      </c>
      <c r="C23" s="418">
        <v>0.9842740521658017</v>
      </c>
      <c r="D23" s="419">
        <v>0.9366589206773699</v>
      </c>
      <c r="E23" s="418">
        <v>0.9484306605733928</v>
      </c>
      <c r="F23" s="418">
        <v>0.9899444782581303</v>
      </c>
      <c r="G23" s="418">
        <v>1.0078384174618458</v>
      </c>
      <c r="H23" s="418">
        <v>0.9833677371959982</v>
      </c>
      <c r="I23" s="419">
        <v>1.0054578035512483</v>
      </c>
      <c r="J23" s="418">
        <v>1.0449074247546006</v>
      </c>
      <c r="K23" s="418">
        <v>1.08482408406839</v>
      </c>
      <c r="L23" s="418">
        <v>1.0619758631978524</v>
      </c>
      <c r="M23" s="418">
        <v>1.0531201857953594</v>
      </c>
      <c r="N23" s="419">
        <v>1.0470922589200915</v>
      </c>
      <c r="O23" s="418">
        <v>1.0869608490937643</v>
      </c>
      <c r="P23" s="418">
        <v>1.1327011514179435</v>
      </c>
      <c r="Q23" s="418">
        <v>1.1636669619022568</v>
      </c>
      <c r="R23" s="418">
        <v>1.2212642399689801</v>
      </c>
      <c r="S23" s="418">
        <v>1.2231051673361406</v>
      </c>
      <c r="T23" s="420">
        <v>1.2098350151575252</v>
      </c>
      <c r="U23" s="418">
        <v>1.2708699715559337</v>
      </c>
      <c r="V23" s="418">
        <v>1.307783694026077</v>
      </c>
      <c r="W23" s="418">
        <v>1.2885728629762492</v>
      </c>
    </row>
    <row r="24" spans="2:23" ht="11.25" customHeight="1">
      <c r="B24" s="322" t="s">
        <v>40</v>
      </c>
      <c r="C24" s="357">
        <v>2.54706253275384</v>
      </c>
      <c r="D24" s="359">
        <v>2.66471395948511</v>
      </c>
      <c r="E24" s="357">
        <v>2.765011872605652</v>
      </c>
      <c r="F24" s="357">
        <v>2.8276143099088817</v>
      </c>
      <c r="G24" s="357">
        <v>2.960199134101139</v>
      </c>
      <c r="H24" s="357">
        <v>2.977335061453364</v>
      </c>
      <c r="I24" s="359">
        <v>3.001691248578041</v>
      </c>
      <c r="J24" s="357">
        <v>3.074479490575682</v>
      </c>
      <c r="K24" s="357">
        <v>3.1156178440419358</v>
      </c>
      <c r="L24" s="357">
        <v>3.143881345834499</v>
      </c>
      <c r="M24" s="357">
        <v>3.133204347687122</v>
      </c>
      <c r="N24" s="359">
        <v>3.3086986979636954</v>
      </c>
      <c r="O24" s="357">
        <v>3.4090969375571114</v>
      </c>
      <c r="P24" s="357">
        <v>3.4614223065754444</v>
      </c>
      <c r="Q24" s="357">
        <v>3.4670585721374283</v>
      </c>
      <c r="R24" s="357">
        <v>3.3573399935093424</v>
      </c>
      <c r="S24" s="357">
        <v>3.2519639949622614</v>
      </c>
      <c r="T24" s="358">
        <v>3.3812082691605876</v>
      </c>
      <c r="U24" s="357">
        <v>3.341580626749699</v>
      </c>
      <c r="V24" s="357">
        <v>3.481660720245752</v>
      </c>
      <c r="W24" s="357">
        <v>3.588316848031005</v>
      </c>
    </row>
    <row r="25" spans="2:23" ht="11.25" customHeight="1">
      <c r="B25" s="408" t="s">
        <v>39</v>
      </c>
      <c r="C25" s="418">
        <v>2.156715043837765</v>
      </c>
      <c r="D25" s="419">
        <v>2.2009814721429355</v>
      </c>
      <c r="E25" s="418">
        <v>2.2608870417973286</v>
      </c>
      <c r="F25" s="418">
        <v>2.29770408851109</v>
      </c>
      <c r="G25" s="418">
        <v>2.161509717875033</v>
      </c>
      <c r="H25" s="418">
        <v>2.0666171121259316</v>
      </c>
      <c r="I25" s="419">
        <v>2.1802324867447984</v>
      </c>
      <c r="J25" s="418">
        <v>2.3410843825368017</v>
      </c>
      <c r="K25" s="418">
        <v>2.2738150001266506</v>
      </c>
      <c r="L25" s="418">
        <v>2.3515009520723065</v>
      </c>
      <c r="M25" s="418">
        <v>2.5324777496421085</v>
      </c>
      <c r="N25" s="419">
        <v>2.626167047891965</v>
      </c>
      <c r="O25" s="418">
        <v>2.8306582360872774</v>
      </c>
      <c r="P25" s="418">
        <v>3.0003492195313566</v>
      </c>
      <c r="Q25" s="418">
        <v>3.1234311876534666</v>
      </c>
      <c r="R25" s="418">
        <v>3.293240024943818</v>
      </c>
      <c r="S25" s="418">
        <v>3.465941437420762</v>
      </c>
      <c r="T25" s="420">
        <v>3.7436129839023744</v>
      </c>
      <c r="U25" s="418">
        <v>4.025543281992094</v>
      </c>
      <c r="V25" s="418">
        <v>4.148528466319874</v>
      </c>
      <c r="W25" s="418">
        <v>4.291634970890418</v>
      </c>
    </row>
    <row r="26" spans="2:23" ht="11.25" customHeight="1">
      <c r="B26" s="322" t="s">
        <v>66</v>
      </c>
      <c r="C26" s="357" t="s">
        <v>10</v>
      </c>
      <c r="D26" s="359" t="s">
        <v>10</v>
      </c>
      <c r="E26" s="357" t="s">
        <v>10</v>
      </c>
      <c r="F26" s="357" t="s">
        <v>10</v>
      </c>
      <c r="G26" s="357" t="s">
        <v>10</v>
      </c>
      <c r="H26" s="357" t="s">
        <v>10</v>
      </c>
      <c r="I26" s="359">
        <v>1.568480397227682</v>
      </c>
      <c r="J26" s="357" t="s">
        <v>10</v>
      </c>
      <c r="K26" s="357" t="s">
        <v>10</v>
      </c>
      <c r="L26" s="357">
        <v>1.6454576018363587</v>
      </c>
      <c r="M26" s="357">
        <v>1.6185535330163954</v>
      </c>
      <c r="N26" s="359">
        <v>1.5874350480098207</v>
      </c>
      <c r="O26" s="357">
        <v>1.6866561107236606</v>
      </c>
      <c r="P26" s="357">
        <v>1.6090909832699145</v>
      </c>
      <c r="Q26" s="357">
        <v>1.6436726042170242</v>
      </c>
      <c r="R26" s="357">
        <v>1.7102585736264826</v>
      </c>
      <c r="S26" s="357">
        <v>1.5273684077367777</v>
      </c>
      <c r="T26" s="358">
        <v>1.4952553940734459</v>
      </c>
      <c r="U26" s="357">
        <v>1.2883871963390914</v>
      </c>
      <c r="V26" s="357">
        <v>1.301430348659572</v>
      </c>
      <c r="W26" s="357">
        <v>1.256096937471241</v>
      </c>
    </row>
    <row r="27" spans="2:23" ht="11.25" customHeight="1">
      <c r="B27" s="408" t="s">
        <v>58</v>
      </c>
      <c r="C27" s="418">
        <v>0.26286796496894893</v>
      </c>
      <c r="D27" s="419">
        <v>0.2772467231520969</v>
      </c>
      <c r="E27" s="418">
        <v>0.2775956714862866</v>
      </c>
      <c r="F27" s="418">
        <v>0.30876292429529684</v>
      </c>
      <c r="G27" s="418">
        <v>0.33816771551756347</v>
      </c>
      <c r="H27" s="418">
        <v>0.3848565795229089</v>
      </c>
      <c r="I27" s="419">
        <v>0.33415524829250787</v>
      </c>
      <c r="J27" s="418">
        <v>0.35325814346802253</v>
      </c>
      <c r="K27" s="418">
        <v>0.3908759703781903</v>
      </c>
      <c r="L27" s="418">
        <v>0.3889214170822117</v>
      </c>
      <c r="M27" s="418">
        <v>0.39433184008009137</v>
      </c>
      <c r="N27" s="419">
        <v>0.4042746860488506</v>
      </c>
      <c r="O27" s="418">
        <v>0.3730827490253612</v>
      </c>
      <c r="P27" s="418">
        <v>0.36849683307219344</v>
      </c>
      <c r="Q27" s="418">
        <v>0.4038341217881371</v>
      </c>
      <c r="R27" s="418">
        <v>0.43141270693113976</v>
      </c>
      <c r="S27" s="418">
        <v>0.4546084750159263</v>
      </c>
      <c r="T27" s="420">
        <v>0.4256303183844626</v>
      </c>
      <c r="U27" s="418">
        <v>0.43194763999858354</v>
      </c>
      <c r="V27" s="418">
        <v>0.5012303522609783</v>
      </c>
      <c r="W27" s="418">
        <v>0.5381192488406688</v>
      </c>
    </row>
    <row r="28" spans="2:23" ht="11.25" customHeight="1">
      <c r="B28" s="322" t="s">
        <v>59</v>
      </c>
      <c r="C28" s="357">
        <v>1.8328694746921823</v>
      </c>
      <c r="D28" s="359">
        <v>1.8462747456930328</v>
      </c>
      <c r="E28" s="357">
        <v>1.8606953230124674</v>
      </c>
      <c r="F28" s="357">
        <v>1.865422492266393</v>
      </c>
      <c r="G28" s="357">
        <v>1.764347926731934</v>
      </c>
      <c r="H28" s="357">
        <v>1.8431291251042574</v>
      </c>
      <c r="I28" s="359">
        <v>1.8055577253989972</v>
      </c>
      <c r="J28" s="357">
        <v>1.8156225351167201</v>
      </c>
      <c r="K28" s="357">
        <v>1.7688538546939236</v>
      </c>
      <c r="L28" s="357">
        <v>1.805510873920157</v>
      </c>
      <c r="M28" s="357">
        <v>1.8072714571734496</v>
      </c>
      <c r="N28" s="359">
        <v>1.7910261744216096</v>
      </c>
      <c r="O28" s="357">
        <v>1.7566970297576707</v>
      </c>
      <c r="P28" s="357">
        <v>1.6863422906339682</v>
      </c>
      <c r="Q28" s="357">
        <v>1.6430863488656258</v>
      </c>
      <c r="R28" s="357">
        <v>1.6853968973669722</v>
      </c>
      <c r="S28" s="357">
        <v>1.7247494901126186</v>
      </c>
      <c r="T28" s="358">
        <v>1.9030561228089886</v>
      </c>
      <c r="U28" s="357">
        <v>1.9394473419161637</v>
      </c>
      <c r="V28" s="357">
        <v>1.95834834231461</v>
      </c>
      <c r="W28" s="357">
        <v>2.0018799433782006</v>
      </c>
    </row>
    <row r="29" spans="2:23" ht="11.25" customHeight="1">
      <c r="B29" s="408" t="s">
        <v>60</v>
      </c>
      <c r="C29" s="418" t="s">
        <v>10</v>
      </c>
      <c r="D29" s="419">
        <v>0.9241415659583311</v>
      </c>
      <c r="E29" s="418" t="s">
        <v>10</v>
      </c>
      <c r="F29" s="418">
        <v>1.0564952744978915</v>
      </c>
      <c r="G29" s="418" t="s">
        <v>10</v>
      </c>
      <c r="H29" s="418">
        <v>0.9639207581498459</v>
      </c>
      <c r="I29" s="419" t="s">
        <v>10</v>
      </c>
      <c r="J29" s="418">
        <v>1.100285909627696</v>
      </c>
      <c r="K29" s="418" t="s">
        <v>10</v>
      </c>
      <c r="L29" s="418">
        <v>1.1489352867493892</v>
      </c>
      <c r="M29" s="418" t="s">
        <v>10</v>
      </c>
      <c r="N29" s="419">
        <v>1.1204468039402216</v>
      </c>
      <c r="O29" s="418" t="s">
        <v>10</v>
      </c>
      <c r="P29" s="418">
        <v>1.1565674405660276</v>
      </c>
      <c r="Q29" s="418" t="s">
        <v>10</v>
      </c>
      <c r="R29" s="418">
        <v>1.252496756790149</v>
      </c>
      <c r="S29" s="418" t="s">
        <v>10</v>
      </c>
      <c r="T29" s="420">
        <v>1.231001542855267</v>
      </c>
      <c r="U29" s="418" t="s">
        <v>10</v>
      </c>
      <c r="V29" s="418">
        <v>1.1546897174558122</v>
      </c>
      <c r="W29" s="418" t="s">
        <v>10</v>
      </c>
    </row>
    <row r="30" spans="2:23" ht="11.25" customHeight="1">
      <c r="B30" s="322" t="s">
        <v>61</v>
      </c>
      <c r="C30" s="357" t="s">
        <v>10</v>
      </c>
      <c r="D30" s="359">
        <v>1.6516668674023283</v>
      </c>
      <c r="E30" s="357" t="s">
        <v>10</v>
      </c>
      <c r="F30" s="357">
        <v>1.5935177039999158</v>
      </c>
      <c r="G30" s="357" t="s">
        <v>10</v>
      </c>
      <c r="H30" s="357">
        <v>1.6053317489675683</v>
      </c>
      <c r="I30" s="359" t="s">
        <v>10</v>
      </c>
      <c r="J30" s="357">
        <v>1.5623120507994133</v>
      </c>
      <c r="K30" s="357">
        <v>1.6305800416746519</v>
      </c>
      <c r="L30" s="357">
        <v>1.680358209028947</v>
      </c>
      <c r="M30" s="357">
        <v>1.5450613670965068</v>
      </c>
      <c r="N30" s="359">
        <v>1.4831654216161154</v>
      </c>
      <c r="O30" s="357">
        <v>1.4559755014192133</v>
      </c>
      <c r="P30" s="357">
        <v>1.5647819168878498</v>
      </c>
      <c r="Q30" s="357">
        <v>1.5555005411878498</v>
      </c>
      <c r="R30" s="357">
        <v>1.7238562158753887</v>
      </c>
      <c r="S30" s="357">
        <v>1.6508737730633967</v>
      </c>
      <c r="T30" s="358">
        <v>1.627537229049135</v>
      </c>
      <c r="U30" s="357">
        <v>1.6202404687967926</v>
      </c>
      <c r="V30" s="357">
        <v>1.652425455873954</v>
      </c>
      <c r="W30" s="357">
        <v>1.7078352521032916</v>
      </c>
    </row>
    <row r="31" spans="2:23" ht="11.25" customHeight="1">
      <c r="B31" s="408" t="s">
        <v>62</v>
      </c>
      <c r="C31" s="418">
        <v>0.6834168852408901</v>
      </c>
      <c r="D31" s="419">
        <v>0.6187714508693496</v>
      </c>
      <c r="E31" s="418">
        <v>0.6403662150817908</v>
      </c>
      <c r="F31" s="418">
        <v>0.6441226918617464</v>
      </c>
      <c r="G31" s="418">
        <v>0.6608323474719875</v>
      </c>
      <c r="H31" s="418">
        <v>0.6818043419819483</v>
      </c>
      <c r="I31" s="419">
        <v>0.6420206898767389</v>
      </c>
      <c r="J31" s="418">
        <v>0.622840475656271</v>
      </c>
      <c r="K31" s="418">
        <v>0.5578464508744791</v>
      </c>
      <c r="L31" s="418">
        <v>0.5388389110210065</v>
      </c>
      <c r="M31" s="418">
        <v>0.5559438968245426</v>
      </c>
      <c r="N31" s="419">
        <v>0.5659857229433819</v>
      </c>
      <c r="O31" s="418">
        <v>0.5532060596337488</v>
      </c>
      <c r="P31" s="418">
        <v>0.562281076499044</v>
      </c>
      <c r="Q31" s="418">
        <v>0.6033091107802104</v>
      </c>
      <c r="R31" s="418">
        <v>0.6659984579799537</v>
      </c>
      <c r="S31" s="418">
        <v>0.7208144105306639</v>
      </c>
      <c r="T31" s="420">
        <v>0.7460119381571061</v>
      </c>
      <c r="U31" s="418">
        <v>0.8810909913727006</v>
      </c>
      <c r="V31" s="418">
        <v>0.8708233602933695</v>
      </c>
      <c r="W31" s="418">
        <v>0.9404785864609522</v>
      </c>
    </row>
    <row r="32" spans="2:23" ht="11.25" customHeight="1">
      <c r="B32" s="322" t="s">
        <v>1</v>
      </c>
      <c r="C32" s="357">
        <v>0.532352795861616</v>
      </c>
      <c r="D32" s="359">
        <v>0.5166791970857849</v>
      </c>
      <c r="E32" s="357">
        <v>0.5494991407254189</v>
      </c>
      <c r="F32" s="357">
        <v>0.5635992366186262</v>
      </c>
      <c r="G32" s="357">
        <v>0.6246790866060544</v>
      </c>
      <c r="H32" s="357">
        <v>0.6810035719214188</v>
      </c>
      <c r="I32" s="359">
        <v>0.7212704015718114</v>
      </c>
      <c r="J32" s="357">
        <v>0.76452234170203</v>
      </c>
      <c r="K32" s="357">
        <v>0.7214444336470787</v>
      </c>
      <c r="L32" s="357">
        <v>0.6975869331026665</v>
      </c>
      <c r="M32" s="357">
        <v>0.7287096841771366</v>
      </c>
      <c r="N32" s="359">
        <v>0.7570704324106994</v>
      </c>
      <c r="O32" s="357">
        <v>0.9545469870248321</v>
      </c>
      <c r="P32" s="357">
        <v>1.1242709677473035</v>
      </c>
      <c r="Q32" s="357">
        <v>1.4452046652963282</v>
      </c>
      <c r="R32" s="357">
        <v>1.579725444873498</v>
      </c>
      <c r="S32" s="357">
        <v>1.532572489988485</v>
      </c>
      <c r="T32" s="358">
        <v>1.4568313292660995</v>
      </c>
      <c r="U32" s="357">
        <v>1.3777676855473238</v>
      </c>
      <c r="V32" s="357">
        <v>1.3264108463509168</v>
      </c>
      <c r="W32" s="357">
        <v>1.2869979477247384</v>
      </c>
    </row>
    <row r="33" spans="2:23" ht="11.25" customHeight="1">
      <c r="B33" s="408" t="s">
        <v>63</v>
      </c>
      <c r="C33" s="418">
        <v>0.8772662613593138</v>
      </c>
      <c r="D33" s="419">
        <v>0.9061573285506453</v>
      </c>
      <c r="E33" s="418">
        <v>0.8929238559721353</v>
      </c>
      <c r="F33" s="418">
        <v>1.0528250805436972</v>
      </c>
      <c r="G33" s="418">
        <v>0.7661077509521121</v>
      </c>
      <c r="H33" s="418">
        <v>0.6455624272729591</v>
      </c>
      <c r="I33" s="419">
        <v>0.6392720545219045</v>
      </c>
      <c r="J33" s="418">
        <v>0.6256519434668386</v>
      </c>
      <c r="K33" s="418">
        <v>0.5638894291167768</v>
      </c>
      <c r="L33" s="418">
        <v>0.5624736466563701</v>
      </c>
      <c r="M33" s="418">
        <v>0.5014923799765758</v>
      </c>
      <c r="N33" s="419">
        <v>0.49562348521748023</v>
      </c>
      <c r="O33" s="418">
        <v>0.47703311712282565</v>
      </c>
      <c r="P33" s="418">
        <v>0.4494423475315206</v>
      </c>
      <c r="Q33" s="418">
        <v>0.46318429058542404</v>
      </c>
      <c r="R33" s="418">
        <v>0.4747749888531548</v>
      </c>
      <c r="S33" s="418">
        <v>0.6178755881945549</v>
      </c>
      <c r="T33" s="420">
        <v>0.6649858306334396</v>
      </c>
      <c r="U33" s="418">
        <v>0.8080988342405896</v>
      </c>
      <c r="V33" s="418">
        <v>0.8273521350716071</v>
      </c>
      <c r="W33" s="418">
        <v>0.8862205571361222</v>
      </c>
    </row>
    <row r="34" spans="2:23" ht="11.25" customHeight="1">
      <c r="B34" s="330" t="s">
        <v>146</v>
      </c>
      <c r="C34" s="357">
        <v>1.6890681090184296</v>
      </c>
      <c r="D34" s="359">
        <v>1.4933317225405118</v>
      </c>
      <c r="E34" s="357">
        <v>1.2663328145948627</v>
      </c>
      <c r="F34" s="357">
        <v>1.2472700247699187</v>
      </c>
      <c r="G34" s="357">
        <v>1.3063731418087052</v>
      </c>
      <c r="H34" s="357">
        <v>1.3381378923517822</v>
      </c>
      <c r="I34" s="359">
        <v>1.3563022124716786</v>
      </c>
      <c r="J34" s="357">
        <v>1.467734915734887</v>
      </c>
      <c r="K34" s="357">
        <v>1.438734268189963</v>
      </c>
      <c r="L34" s="357">
        <v>1.245280258585158</v>
      </c>
      <c r="M34" s="357">
        <v>1.3680599958087376</v>
      </c>
      <c r="N34" s="359">
        <v>1.4122920766538214</v>
      </c>
      <c r="O34" s="357">
        <v>1.5329100195520147</v>
      </c>
      <c r="P34" s="357">
        <v>1.423821069716627</v>
      </c>
      <c r="Q34" s="357">
        <v>1.6256391452159502</v>
      </c>
      <c r="R34" s="357">
        <v>1.8162860709571824</v>
      </c>
      <c r="S34" s="357">
        <v>2.0576330235583074</v>
      </c>
      <c r="T34" s="358">
        <v>2.423583345998702</v>
      </c>
      <c r="U34" s="357">
        <v>2.5794668464578545</v>
      </c>
      <c r="V34" s="357">
        <v>2.6039307416849837</v>
      </c>
      <c r="W34" s="357">
        <v>2.386473870757348</v>
      </c>
    </row>
    <row r="35" spans="2:23" ht="11.25" customHeight="1">
      <c r="B35" s="408" t="s">
        <v>33</v>
      </c>
      <c r="C35" s="418">
        <v>0.7733567379199948</v>
      </c>
      <c r="D35" s="419">
        <v>0.7728765987017788</v>
      </c>
      <c r="E35" s="418">
        <v>0.7894870479518947</v>
      </c>
      <c r="F35" s="418">
        <v>0.779636773443485</v>
      </c>
      <c r="G35" s="418">
        <v>0.8510213461102083</v>
      </c>
      <c r="H35" s="418">
        <v>0.8405222137717981</v>
      </c>
      <c r="I35" s="419">
        <v>0.8849497872340425</v>
      </c>
      <c r="J35" s="418">
        <v>0.8901941023089854</v>
      </c>
      <c r="K35" s="418">
        <v>0.9600498072837147</v>
      </c>
      <c r="L35" s="418">
        <v>1.0221931815918912</v>
      </c>
      <c r="M35" s="418">
        <v>1.0384900513106265</v>
      </c>
      <c r="N35" s="419">
        <v>1.0957708534375852</v>
      </c>
      <c r="O35" s="418">
        <v>1.172174867605712</v>
      </c>
      <c r="P35" s="418">
        <v>1.2344822526130939</v>
      </c>
      <c r="Q35" s="418">
        <v>1.3170848238722745</v>
      </c>
      <c r="R35" s="418">
        <v>1.351363877319899</v>
      </c>
      <c r="S35" s="418">
        <v>1.3496419230779906</v>
      </c>
      <c r="T35" s="420">
        <v>1.3251235364293967</v>
      </c>
      <c r="U35" s="418">
        <v>1.2841083853051958</v>
      </c>
      <c r="V35" s="418">
        <v>1.261723192329473</v>
      </c>
      <c r="W35" s="418">
        <v>1.2313915678858196</v>
      </c>
    </row>
    <row r="36" spans="2:23" ht="11.25" customHeight="1">
      <c r="B36" s="322" t="s">
        <v>64</v>
      </c>
      <c r="C36" s="357" t="s">
        <v>10</v>
      </c>
      <c r="D36" s="359">
        <v>3.1335841347404547</v>
      </c>
      <c r="E36" s="357" t="s">
        <v>10</v>
      </c>
      <c r="F36" s="357">
        <v>3.3193549095931627</v>
      </c>
      <c r="G36" s="357" t="s">
        <v>10</v>
      </c>
      <c r="H36" s="357">
        <v>3.421569300825353</v>
      </c>
      <c r="I36" s="359" t="s">
        <v>10</v>
      </c>
      <c r="J36" s="357">
        <v>3.9138221502590462</v>
      </c>
      <c r="K36" s="357" t="s">
        <v>10</v>
      </c>
      <c r="L36" s="357">
        <v>3.614377283426071</v>
      </c>
      <c r="M36" s="357">
        <v>3.391340461977495</v>
      </c>
      <c r="N36" s="359">
        <v>3.386999578998346</v>
      </c>
      <c r="O36" s="357">
        <v>3.500322498831105</v>
      </c>
      <c r="P36" s="357">
        <v>3.2566052168406148</v>
      </c>
      <c r="Q36" s="357">
        <v>3.4952484045484717</v>
      </c>
      <c r="R36" s="357">
        <v>3.4496484577053</v>
      </c>
      <c r="S36" s="357">
        <v>3.216113436556994</v>
      </c>
      <c r="T36" s="358">
        <v>3.2491863291816365</v>
      </c>
      <c r="U36" s="357">
        <v>3.281344984802432</v>
      </c>
      <c r="V36" s="357">
        <v>3.3060479709191917</v>
      </c>
      <c r="W36" s="357">
        <v>3.160839967546314</v>
      </c>
    </row>
    <row r="37" spans="2:23" s="304" customFormat="1" ht="11.25" customHeight="1">
      <c r="B37" s="412" t="s">
        <v>194</v>
      </c>
      <c r="C37" s="421" t="s">
        <v>10</v>
      </c>
      <c r="D37" s="422" t="s">
        <v>10</v>
      </c>
      <c r="E37" s="421">
        <v>2.4520782067707367</v>
      </c>
      <c r="F37" s="421" t="s">
        <v>10</v>
      </c>
      <c r="G37" s="421" t="s">
        <v>10</v>
      </c>
      <c r="H37" s="421" t="s">
        <v>10</v>
      </c>
      <c r="I37" s="422">
        <v>2.326828644492292</v>
      </c>
      <c r="J37" s="421" t="s">
        <v>10</v>
      </c>
      <c r="K37" s="421" t="s">
        <v>10</v>
      </c>
      <c r="L37" s="421" t="s">
        <v>10</v>
      </c>
      <c r="M37" s="421">
        <v>2.6769160736356055</v>
      </c>
      <c r="N37" s="422" t="s">
        <v>10</v>
      </c>
      <c r="O37" s="421" t="s">
        <v>10</v>
      </c>
      <c r="P37" s="421" t="s">
        <v>10</v>
      </c>
      <c r="Q37" s="421">
        <v>2.728579118679558</v>
      </c>
      <c r="R37" s="421" t="s">
        <v>10</v>
      </c>
      <c r="S37" s="421" t="s">
        <v>10</v>
      </c>
      <c r="T37" s="423" t="s">
        <v>10</v>
      </c>
      <c r="U37" s="421">
        <v>3.2006126891514506</v>
      </c>
      <c r="V37" s="421" t="s">
        <v>10</v>
      </c>
      <c r="W37" s="421" t="s">
        <v>10</v>
      </c>
    </row>
    <row r="38" spans="2:23" ht="11.25" customHeight="1">
      <c r="B38" s="322" t="s">
        <v>65</v>
      </c>
      <c r="C38" s="357">
        <v>0.2690567530612514</v>
      </c>
      <c r="D38" s="359">
        <v>0.2828020550417485</v>
      </c>
      <c r="E38" s="357">
        <v>0.33594157328729696</v>
      </c>
      <c r="F38" s="357">
        <v>0.36577012105175344</v>
      </c>
      <c r="G38" s="357">
        <v>0.3709550747154852</v>
      </c>
      <c r="H38" s="357">
        <v>0.46766920071558626</v>
      </c>
      <c r="I38" s="359">
        <v>0.47908763275459854</v>
      </c>
      <c r="J38" s="357">
        <v>0.5377859581473412</v>
      </c>
      <c r="K38" s="357">
        <v>0.5259383151157876</v>
      </c>
      <c r="L38" s="357">
        <v>0.48310982153433235</v>
      </c>
      <c r="M38" s="357">
        <v>0.5183085999857026</v>
      </c>
      <c r="N38" s="359">
        <v>0.5910392428444117</v>
      </c>
      <c r="O38" s="357">
        <v>0.5801600899579205</v>
      </c>
      <c r="P38" s="357">
        <v>0.7224068293738239</v>
      </c>
      <c r="Q38" s="357">
        <v>0.7251762043212822</v>
      </c>
      <c r="R38" s="357">
        <v>0.84902417342021</v>
      </c>
      <c r="S38" s="357">
        <v>0.8434287494680967</v>
      </c>
      <c r="T38" s="358">
        <v>0.8595234843914396</v>
      </c>
      <c r="U38" s="357">
        <v>0.9219563322922162</v>
      </c>
      <c r="V38" s="357">
        <v>0.9447727686101677</v>
      </c>
      <c r="W38" s="357">
        <v>1.0071246630630213</v>
      </c>
    </row>
    <row r="39" spans="2:23" ht="11.25" customHeight="1">
      <c r="B39" s="408" t="s">
        <v>37</v>
      </c>
      <c r="C39" s="418">
        <v>1.8363222561581116</v>
      </c>
      <c r="D39" s="419">
        <v>1.7894326120857946</v>
      </c>
      <c r="E39" s="418">
        <v>1.7117305361695014</v>
      </c>
      <c r="F39" s="418">
        <v>1.6589472635734726</v>
      </c>
      <c r="G39" s="418">
        <v>1.6651701390961993</v>
      </c>
      <c r="H39" s="418">
        <v>1.7495871515319266</v>
      </c>
      <c r="I39" s="419">
        <v>1.7242654500724037</v>
      </c>
      <c r="J39" s="418">
        <v>1.7137464281329573</v>
      </c>
      <c r="K39" s="418">
        <v>1.715133885842684</v>
      </c>
      <c r="L39" s="418">
        <v>1.6719645274400619</v>
      </c>
      <c r="M39" s="418">
        <v>1.6132568777004668</v>
      </c>
      <c r="N39" s="419">
        <v>1.629653236802268</v>
      </c>
      <c r="O39" s="418">
        <v>1.6495642035517764</v>
      </c>
      <c r="P39" s="418">
        <v>1.6841131651657075</v>
      </c>
      <c r="Q39" s="418">
        <v>1.6873691511631044</v>
      </c>
      <c r="R39" s="418">
        <v>1.7408043335013768</v>
      </c>
      <c r="S39" s="418">
        <v>1.6947082314399813</v>
      </c>
      <c r="T39" s="420">
        <v>1.6906476152839183</v>
      </c>
      <c r="U39" s="418">
        <v>1.62177451172913</v>
      </c>
      <c r="V39" s="418">
        <v>1.6643198157409813</v>
      </c>
      <c r="W39" s="418">
        <v>1.6999461819446475</v>
      </c>
    </row>
    <row r="40" spans="2:23" ht="11.25" customHeight="1">
      <c r="B40" s="322" t="s">
        <v>31</v>
      </c>
      <c r="C40" s="357">
        <v>2.3206761632175112</v>
      </c>
      <c r="D40" s="359">
        <v>2.4018208649659583</v>
      </c>
      <c r="E40" s="357">
        <v>2.4418177958227214</v>
      </c>
      <c r="F40" s="357">
        <v>2.4709115216869226</v>
      </c>
      <c r="G40" s="357">
        <v>2.4967521779771262</v>
      </c>
      <c r="H40" s="357">
        <v>2.541740574935946</v>
      </c>
      <c r="I40" s="359">
        <v>2.6205035616224714</v>
      </c>
      <c r="J40" s="357">
        <v>2.6383227588783242</v>
      </c>
      <c r="K40" s="357">
        <v>2.5496756369429363</v>
      </c>
      <c r="L40" s="357">
        <v>2.5528661667826458</v>
      </c>
      <c r="M40" s="357">
        <v>2.489953505226263</v>
      </c>
      <c r="N40" s="359">
        <v>2.5059940921323696</v>
      </c>
      <c r="O40" s="357">
        <v>2.550020612175849</v>
      </c>
      <c r="P40" s="357">
        <v>2.626920764337546</v>
      </c>
      <c r="Q40" s="357">
        <v>2.7668290328511267</v>
      </c>
      <c r="R40" s="357">
        <v>2.8185890596951646</v>
      </c>
      <c r="S40" s="357">
        <v>2.740462479815391</v>
      </c>
      <c r="T40" s="358">
        <v>2.76290143412206</v>
      </c>
      <c r="U40" s="357">
        <v>2.699295092516894</v>
      </c>
      <c r="V40" s="357">
        <v>2.742439074999918</v>
      </c>
      <c r="W40" s="357" t="s">
        <v>10</v>
      </c>
    </row>
    <row r="41" spans="2:23" ht="11.25" customHeight="1">
      <c r="B41" s="413" t="s">
        <v>38</v>
      </c>
      <c r="C41" s="424">
        <v>1.9745229040928765</v>
      </c>
      <c r="D41" s="425">
        <v>1.985670593685072</v>
      </c>
      <c r="E41" s="424">
        <v>2.0124941108930554</v>
      </c>
      <c r="F41" s="424">
        <v>2.03175975107211</v>
      </c>
      <c r="G41" s="424">
        <v>2.0544859280552985</v>
      </c>
      <c r="H41" s="424">
        <v>2.0973004713663728</v>
      </c>
      <c r="I41" s="425">
        <v>2.1382556928051426</v>
      </c>
      <c r="J41" s="424">
        <v>2.1754155768863557</v>
      </c>
      <c r="K41" s="424">
        <v>2.151874956684859</v>
      </c>
      <c r="L41" s="424">
        <v>2.1546466195980605</v>
      </c>
      <c r="M41" s="424">
        <v>2.127157879662833</v>
      </c>
      <c r="N41" s="425">
        <v>2.155404647379199</v>
      </c>
      <c r="O41" s="424">
        <v>2.1866603061353254</v>
      </c>
      <c r="P41" s="424">
        <v>2.217912771372647</v>
      </c>
      <c r="Q41" s="424">
        <v>2.2907596498610023</v>
      </c>
      <c r="R41" s="424">
        <v>2.3359639254469995</v>
      </c>
      <c r="S41" s="424">
        <v>2.2989468277786234</v>
      </c>
      <c r="T41" s="426">
        <v>2.3302270295223955</v>
      </c>
      <c r="U41" s="424">
        <v>2.3356062341626482</v>
      </c>
      <c r="V41" s="424">
        <v>2.370003043539884</v>
      </c>
      <c r="W41" s="424">
        <v>2.3772978223847443</v>
      </c>
    </row>
    <row r="42" spans="2:23" ht="11.25" customHeight="1">
      <c r="B42" s="434" t="s">
        <v>143</v>
      </c>
      <c r="C42" s="447" t="s">
        <v>10</v>
      </c>
      <c r="D42" s="448">
        <v>1.6020093396335422</v>
      </c>
      <c r="E42" s="447">
        <v>1.5986032374021495</v>
      </c>
      <c r="F42" s="447">
        <v>1.6024498596591454</v>
      </c>
      <c r="G42" s="447">
        <v>1.6115624876564534</v>
      </c>
      <c r="H42" s="447">
        <v>1.6638593017585432</v>
      </c>
      <c r="I42" s="448">
        <v>1.682331445534284</v>
      </c>
      <c r="J42" s="447">
        <v>1.699571061978121</v>
      </c>
      <c r="K42" s="447">
        <v>1.705897542224379</v>
      </c>
      <c r="L42" s="447">
        <v>1.6957441747349362</v>
      </c>
      <c r="M42" s="447">
        <v>1.6697522025661427</v>
      </c>
      <c r="N42" s="448">
        <v>1.6727717130402289</v>
      </c>
      <c r="O42" s="447">
        <v>1.6949800039376604</v>
      </c>
      <c r="P42" s="447">
        <v>1.7009664639615258</v>
      </c>
      <c r="Q42" s="447">
        <v>1.7684632502260735</v>
      </c>
      <c r="R42" s="447">
        <v>1.8427382682916678</v>
      </c>
      <c r="S42" s="447">
        <v>1.841856029920572</v>
      </c>
      <c r="T42" s="449">
        <v>1.8814042158867232</v>
      </c>
      <c r="U42" s="447">
        <v>1.9208806686292663</v>
      </c>
      <c r="V42" s="447">
        <v>1.9299433094384448</v>
      </c>
      <c r="W42" s="447">
        <v>1.9510544189092953</v>
      </c>
    </row>
    <row r="43" spans="2:13" ht="6" customHeight="1">
      <c r="B43" s="79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2:13" ht="11.25">
      <c r="B44" s="441" t="s">
        <v>196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2:13" ht="12" customHeight="1">
      <c r="B45" s="337" t="s">
        <v>175</v>
      </c>
      <c r="C45" s="306"/>
      <c r="D45" s="306"/>
      <c r="E45" s="338"/>
      <c r="F45" s="338"/>
      <c r="G45" s="338"/>
      <c r="H45" s="338"/>
      <c r="I45" s="338"/>
      <c r="J45" s="338"/>
      <c r="K45" s="338"/>
      <c r="L45" s="338"/>
      <c r="M45" s="338"/>
    </row>
    <row r="46" spans="2:4" s="321" customFormat="1" ht="12.75" customHeight="1">
      <c r="B46" s="174" t="s">
        <v>90</v>
      </c>
      <c r="C46" s="340"/>
      <c r="D46" s="340"/>
    </row>
    <row r="47" spans="2:19" s="321" customFormat="1" ht="11.25" customHeight="1">
      <c r="B47" s="40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</row>
    <row r="48" spans="2:23" ht="9.75">
      <c r="B48" s="335" t="s">
        <v>162</v>
      </c>
      <c r="C48" s="402" t="s">
        <v>10</v>
      </c>
      <c r="D48" s="402" t="s">
        <v>10</v>
      </c>
      <c r="E48" s="402">
        <v>9990</v>
      </c>
      <c r="F48" s="402" t="s">
        <v>10</v>
      </c>
      <c r="G48" s="402" t="s">
        <v>10</v>
      </c>
      <c r="H48" s="402" t="s">
        <v>10</v>
      </c>
      <c r="I48" s="402">
        <v>10675</v>
      </c>
      <c r="J48" s="402" t="s">
        <v>10</v>
      </c>
      <c r="K48" s="402" t="s">
        <v>10</v>
      </c>
      <c r="L48" s="402" t="s">
        <v>10</v>
      </c>
      <c r="M48" s="402">
        <v>13100</v>
      </c>
      <c r="N48" s="402" t="s">
        <v>10</v>
      </c>
      <c r="O48" s="402" t="s">
        <v>10</v>
      </c>
      <c r="P48" s="402" t="s">
        <v>10</v>
      </c>
      <c r="Q48" s="402">
        <v>16300</v>
      </c>
      <c r="R48" s="402" t="s">
        <v>10</v>
      </c>
      <c r="S48" s="402" t="s">
        <v>10</v>
      </c>
      <c r="T48" s="402" t="s">
        <v>10</v>
      </c>
      <c r="U48" s="402">
        <v>19970</v>
      </c>
      <c r="V48" s="335" t="s">
        <v>10</v>
      </c>
      <c r="W48" s="335" t="s">
        <v>10</v>
      </c>
    </row>
    <row r="49" spans="2:23" ht="9.75">
      <c r="B49" s="335" t="s">
        <v>163</v>
      </c>
      <c r="C49" s="403">
        <v>399250.50574997923</v>
      </c>
      <c r="D49" s="403">
        <v>404130.032823</v>
      </c>
      <c r="E49" s="403">
        <v>407409.51787</v>
      </c>
      <c r="F49" s="403">
        <v>415948.421243</v>
      </c>
      <c r="G49" s="403">
        <v>427658.406726</v>
      </c>
      <c r="H49" s="403">
        <v>435463.93659</v>
      </c>
      <c r="I49" s="403">
        <v>458778.94899</v>
      </c>
      <c r="J49" s="403">
        <v>470213.917074</v>
      </c>
      <c r="K49" s="403">
        <v>469337.803126</v>
      </c>
      <c r="L49" s="403">
        <v>474015.013603</v>
      </c>
      <c r="M49" s="403">
        <v>489369.096365</v>
      </c>
      <c r="N49" s="403">
        <v>507463.398934</v>
      </c>
      <c r="O49" s="403">
        <v>538125.432299</v>
      </c>
      <c r="P49" s="403">
        <v>573080.325897</v>
      </c>
      <c r="Q49" s="403">
        <v>597380.515317</v>
      </c>
      <c r="R49" s="403">
        <v>587060.66704</v>
      </c>
      <c r="S49" s="403">
        <v>606145.691072</v>
      </c>
      <c r="T49" s="403">
        <v>618324.764652</v>
      </c>
      <c r="U49" s="403">
        <v>623943.036522</v>
      </c>
      <c r="V49" s="335">
        <v>634854.042094</v>
      </c>
      <c r="W49" s="335">
        <v>642255.90631</v>
      </c>
    </row>
    <row r="50" spans="2:21" ht="9.75">
      <c r="B50" s="335" t="s">
        <v>164</v>
      </c>
      <c r="C50" s="404"/>
      <c r="D50" s="404"/>
      <c r="E50" s="404">
        <f>E48*100/E49</f>
        <v>2.4520782067707367</v>
      </c>
      <c r="F50" s="404"/>
      <c r="G50" s="404"/>
      <c r="H50" s="404"/>
      <c r="I50" s="404">
        <f>I48*100/I49</f>
        <v>2.326828644492292</v>
      </c>
      <c r="J50" s="404"/>
      <c r="K50" s="404"/>
      <c r="L50" s="404"/>
      <c r="M50" s="404">
        <f>M48*100/M49</f>
        <v>2.6769160736356055</v>
      </c>
      <c r="N50" s="404"/>
      <c r="O50" s="404"/>
      <c r="P50" s="404"/>
      <c r="Q50" s="404">
        <f>Q48*100/Q49</f>
        <v>2.728579118679558</v>
      </c>
      <c r="R50" s="404"/>
      <c r="S50" s="404"/>
      <c r="T50" s="404"/>
      <c r="U50" s="404">
        <f>U48*100/U49</f>
        <v>3.2006126891514506</v>
      </c>
    </row>
  </sheetData>
  <sheetProtection/>
  <mergeCells count="1">
    <mergeCell ref="U1:W1"/>
  </mergeCells>
  <hyperlinks>
    <hyperlink ref="U1:W1" location="Index!A1" display="Zurück zum Index"/>
  </hyperlinks>
  <printOptions/>
  <pageMargins left="0.1968503937007874" right="0.07874015748031496" top="0.3937007874015748" bottom="0.3937007874015748" header="0.31496062992125984" footer="0.31496062992125984"/>
  <pageSetup fitToHeight="1" fitToWidth="1" horizontalDpi="600" verticalDpi="600" orientation="landscape" paperSize="9" scale="96" r:id="rId1"/>
  <ignoredErrors>
    <ignoredError sqref="C6: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</dc:creator>
  <cp:keywords/>
  <dc:description/>
  <cp:lastModifiedBy>U80600205</cp:lastModifiedBy>
  <cp:lastPrinted>2016-12-20T11:04:02Z</cp:lastPrinted>
  <dcterms:created xsi:type="dcterms:W3CDTF">2000-05-18T07:14:27Z</dcterms:created>
  <dcterms:modified xsi:type="dcterms:W3CDTF">2016-12-20T11:05:21Z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