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GESV\10_ERHEB\KS\06_Publikationen\CMS ab 2012\2020\"/>
    </mc:Choice>
  </mc:AlternateContent>
  <bookViews>
    <workbookView xWindow="-15" yWindow="9210" windowWidth="25260" windowHeight="3135" tabRatio="779"/>
  </bookViews>
  <sheets>
    <sheet name="2020" sheetId="28" r:id="rId1"/>
    <sheet name="2019" sheetId="27" r:id="rId2"/>
    <sheet name="2018" sheetId="26" r:id="rId3"/>
    <sheet name="2017" sheetId="25" r:id="rId4"/>
    <sheet name="2016" sheetId="24" r:id="rId5"/>
    <sheet name="2015" sheetId="23" r:id="rId6"/>
    <sheet name="2014" sheetId="21" r:id="rId7"/>
    <sheet name="2013" sheetId="22" r:id="rId8"/>
    <sheet name="2012" sheetId="20" r:id="rId9"/>
    <sheet name="2011" sheetId="17" r:id="rId10"/>
    <sheet name="2010" sheetId="16" r:id="rId11"/>
    <sheet name="2009" sheetId="15" r:id="rId12"/>
    <sheet name="2008" sheetId="14" r:id="rId13"/>
    <sheet name="2007" sheetId="13" r:id="rId14"/>
    <sheet name="2006" sheetId="10" r:id="rId15"/>
    <sheet name="2005" sheetId="9" r:id="rId16"/>
    <sheet name="2004" sheetId="8" r:id="rId17"/>
    <sheet name="2003" sheetId="7" r:id="rId18"/>
    <sheet name="2002" sheetId="5" r:id="rId19"/>
    <sheet name="2001" sheetId="6" r:id="rId20"/>
    <sheet name="2000" sheetId="2" r:id="rId21"/>
    <sheet name="1999" sheetId="3" r:id="rId22"/>
    <sheet name="1998" sheetId="1" r:id="rId23"/>
  </sheets>
  <definedNames>
    <definedName name="_xlnm.Print_Area" localSheetId="22">'1998'!$A$1:$M$57</definedName>
    <definedName name="_xlnm.Print_Area" localSheetId="21">'1999'!$A$1:$M$57</definedName>
    <definedName name="_xlnm.Print_Area" localSheetId="20">'2000'!$A$1:$M$57</definedName>
    <definedName name="_xlnm.Print_Area" localSheetId="19">'2001'!$A$1:$M$57</definedName>
    <definedName name="_xlnm.Print_Area" localSheetId="18">'2002'!$A$1:$M$57</definedName>
    <definedName name="_xlnm.Print_Area" localSheetId="17">'2003'!$A$1:$M$57</definedName>
    <definedName name="_xlnm.Print_Area" localSheetId="16">'2004'!$A$1:$M$57</definedName>
    <definedName name="_xlnm.Print_Area" localSheetId="15">'2005'!$A$1:$M$57</definedName>
    <definedName name="_xlnm.Print_Area" localSheetId="14">'2006'!$A$1:$M$57</definedName>
    <definedName name="_xlnm.Print_Area" localSheetId="13">'2007'!$A$1:$M$57</definedName>
    <definedName name="_xlnm.Print_Area" localSheetId="12">'2008'!$A$1:$M$57</definedName>
    <definedName name="_xlnm.Print_Area" localSheetId="11">'2009'!$A$1:$M$59</definedName>
    <definedName name="_xlnm.Print_Area" localSheetId="10">'2010'!$A$1:$I$57</definedName>
    <definedName name="_xlnm.Print_Area" localSheetId="7">'2013'!$A$1:$J$59</definedName>
  </definedNames>
  <calcPr calcId="162913"/>
</workbook>
</file>

<file path=xl/calcChain.xml><?xml version="1.0" encoding="utf-8"?>
<calcChain xmlns="http://schemas.openxmlformats.org/spreadsheetml/2006/main">
  <c r="I47" i="28" l="1"/>
  <c r="H47" i="28"/>
  <c r="I46" i="28"/>
  <c r="H46" i="28"/>
  <c r="H45" i="28"/>
  <c r="E45" i="28"/>
  <c r="I45" i="28" s="1"/>
  <c r="D45" i="28"/>
  <c r="I44" i="28"/>
  <c r="H44" i="28"/>
  <c r="I43" i="28"/>
  <c r="H43" i="28"/>
  <c r="H41" i="28" s="1"/>
  <c r="H42" i="28"/>
  <c r="E42" i="28"/>
  <c r="I42" i="28" s="1"/>
  <c r="D42" i="28"/>
  <c r="G41" i="28"/>
  <c r="F41" i="28"/>
  <c r="D41" i="28"/>
  <c r="C41" i="28"/>
  <c r="B41" i="28"/>
  <c r="I39" i="28"/>
  <c r="H39" i="28"/>
  <c r="I38" i="28"/>
  <c r="H38" i="28"/>
  <c r="I37" i="28"/>
  <c r="H37" i="28"/>
  <c r="I36" i="28"/>
  <c r="H36" i="28"/>
  <c r="I35" i="28"/>
  <c r="H35" i="28"/>
  <c r="I34" i="28"/>
  <c r="H34" i="28"/>
  <c r="I33" i="28"/>
  <c r="H33" i="28"/>
  <c r="I28" i="28"/>
  <c r="H28" i="28"/>
  <c r="I27" i="28"/>
  <c r="H27" i="28"/>
  <c r="I26" i="28"/>
  <c r="H26" i="28"/>
  <c r="I23" i="28"/>
  <c r="H23" i="28"/>
  <c r="I22" i="28"/>
  <c r="H22" i="28"/>
  <c r="I21" i="28"/>
  <c r="H21" i="28"/>
  <c r="I20" i="28"/>
  <c r="I18" i="28" s="1"/>
  <c r="H20" i="28"/>
  <c r="H18" i="28" s="1"/>
  <c r="G20" i="28"/>
  <c r="F20" i="28"/>
  <c r="C20" i="28"/>
  <c r="B20" i="28"/>
  <c r="I19" i="28"/>
  <c r="H19" i="28"/>
  <c r="G18" i="28"/>
  <c r="F18" i="28"/>
  <c r="E18" i="28"/>
  <c r="D18" i="28"/>
  <c r="C18" i="28"/>
  <c r="B18" i="28"/>
  <c r="I16" i="28"/>
  <c r="H16" i="28"/>
  <c r="H15" i="28"/>
  <c r="C15" i="28"/>
  <c r="I15" i="28" s="1"/>
  <c r="B15" i="28"/>
  <c r="G14" i="28"/>
  <c r="G13" i="28" s="1"/>
  <c r="F14" i="28"/>
  <c r="H14" i="28" s="1"/>
  <c r="H13" i="28" s="1"/>
  <c r="C14" i="28"/>
  <c r="B14" i="28"/>
  <c r="E13" i="28"/>
  <c r="D13" i="28"/>
  <c r="C13" i="28"/>
  <c r="B13" i="28"/>
  <c r="I41" i="28" l="1"/>
  <c r="I14" i="28"/>
  <c r="I13" i="28" s="1"/>
  <c r="F13" i="28"/>
  <c r="E41" i="28"/>
  <c r="I47" i="27"/>
  <c r="H47" i="27"/>
  <c r="I46" i="27"/>
  <c r="H46" i="27"/>
  <c r="I45" i="27"/>
  <c r="H45" i="27"/>
  <c r="I44" i="27"/>
  <c r="H44" i="27"/>
  <c r="I43" i="27"/>
  <c r="H43" i="27"/>
  <c r="E42" i="27"/>
  <c r="I42" i="27" s="1"/>
  <c r="D42" i="27"/>
  <c r="H42" i="27" s="1"/>
  <c r="I23" i="27"/>
  <c r="H23" i="27"/>
  <c r="I22" i="27"/>
  <c r="H22" i="27"/>
  <c r="I21" i="27"/>
  <c r="H21" i="27"/>
  <c r="I20" i="27"/>
  <c r="H20" i="27"/>
  <c r="G20" i="27"/>
  <c r="F20" i="27"/>
  <c r="I19" i="27"/>
  <c r="I18" i="27" s="1"/>
  <c r="H19" i="27"/>
  <c r="H18" i="27" s="1"/>
  <c r="G18" i="27"/>
  <c r="F18" i="27"/>
  <c r="E18" i="27"/>
  <c r="D18" i="27"/>
  <c r="C18" i="27"/>
  <c r="B18" i="27"/>
  <c r="I16" i="27"/>
  <c r="H16" i="27"/>
  <c r="I15" i="27"/>
  <c r="H15" i="27"/>
  <c r="C15" i="27"/>
  <c r="B15" i="27"/>
  <c r="G14" i="27"/>
  <c r="F14" i="27"/>
  <c r="C14" i="27"/>
  <c r="I14" i="27" s="1"/>
  <c r="I13" i="27" s="1"/>
  <c r="B14" i="27"/>
  <c r="H14" i="27" s="1"/>
  <c r="H13" i="27" s="1"/>
  <c r="G13" i="27"/>
  <c r="F13" i="27"/>
  <c r="E13" i="27"/>
  <c r="D13" i="27"/>
  <c r="C13" i="27"/>
  <c r="B13" i="27"/>
  <c r="I47" i="25" l="1"/>
  <c r="H47" i="25"/>
  <c r="I46" i="25"/>
  <c r="H46" i="25"/>
  <c r="I45" i="25"/>
  <c r="H45" i="25"/>
  <c r="I44" i="25"/>
  <c r="H44" i="25"/>
  <c r="I43" i="25"/>
  <c r="H43" i="25"/>
  <c r="H42" i="25"/>
  <c r="E42" i="25"/>
  <c r="I42" i="25" s="1"/>
  <c r="D42" i="25"/>
  <c r="H20" i="25"/>
  <c r="H18" i="25" s="1"/>
  <c r="G20" i="25"/>
  <c r="I20" i="25" s="1"/>
  <c r="I18" i="25" s="1"/>
  <c r="F20" i="25"/>
  <c r="G18" i="25"/>
  <c r="F18" i="25"/>
  <c r="E18" i="25"/>
  <c r="D18" i="25"/>
  <c r="C18" i="25"/>
  <c r="B18" i="25"/>
  <c r="I16" i="25"/>
  <c r="H16" i="25"/>
  <c r="I15" i="25"/>
  <c r="C15" i="25"/>
  <c r="B15" i="25"/>
  <c r="H15" i="25" s="1"/>
  <c r="G14" i="25"/>
  <c r="F14" i="25"/>
  <c r="F13" i="25" s="1"/>
  <c r="C14" i="25"/>
  <c r="I14" i="25" s="1"/>
  <c r="I13" i="25" s="1"/>
  <c r="B14" i="25"/>
  <c r="H14" i="25" s="1"/>
  <c r="G13" i="25"/>
  <c r="E13" i="25"/>
  <c r="D13" i="25"/>
  <c r="C13" i="25"/>
  <c r="H13" i="25" l="1"/>
  <c r="B13" i="25"/>
  <c r="I16" i="22"/>
  <c r="H16" i="22"/>
  <c r="I15" i="22"/>
  <c r="H15" i="22"/>
  <c r="I14" i="22"/>
  <c r="H14" i="22"/>
</calcChain>
</file>

<file path=xl/sharedStrings.xml><?xml version="1.0" encoding="utf-8"?>
<sst xmlns="http://schemas.openxmlformats.org/spreadsheetml/2006/main" count="1692" uniqueCount="110">
  <si>
    <t>Hôpitaux de soins généraux</t>
  </si>
  <si>
    <t>Cliniques psychiatriques</t>
  </si>
  <si>
    <t xml:space="preserve">Total des hôpitaux </t>
  </si>
  <si>
    <t>Région lémanique</t>
  </si>
  <si>
    <t>Vaud</t>
  </si>
  <si>
    <t>Valais</t>
  </si>
  <si>
    <t>Genève</t>
  </si>
  <si>
    <t>Espace Mittelland</t>
  </si>
  <si>
    <t>Fribourg</t>
  </si>
  <si>
    <t>Neuchâtel</t>
  </si>
  <si>
    <t>Jura</t>
  </si>
  <si>
    <t>Uri</t>
  </si>
  <si>
    <t>Total</t>
  </si>
  <si>
    <t>En 1998</t>
  </si>
  <si>
    <t>Hôpitaux: lits 1) et hospitalisations 2) par canton</t>
  </si>
  <si>
    <t>Office fédéral de la statistique, Statistique des hôpitaux</t>
  </si>
  <si>
    <t>Tessin</t>
  </si>
  <si>
    <t>Lits</t>
  </si>
  <si>
    <t>Hospitalisations</t>
  </si>
  <si>
    <t>Berne</t>
  </si>
  <si>
    <t>Soleure</t>
  </si>
  <si>
    <t>Suisse du Nord-Ouest</t>
  </si>
  <si>
    <t>Argovie</t>
  </si>
  <si>
    <t>Bâle-Campagne</t>
  </si>
  <si>
    <t>Bâle-Ville</t>
  </si>
  <si>
    <t>Zurich</t>
  </si>
  <si>
    <t>Suisse orientale</t>
  </si>
  <si>
    <t>Glaris</t>
  </si>
  <si>
    <t>Grisons</t>
  </si>
  <si>
    <t>Saint-Gall</t>
  </si>
  <si>
    <t>Schaffhouse</t>
  </si>
  <si>
    <t>Thurgovie</t>
  </si>
  <si>
    <t>Suisse centrale</t>
  </si>
  <si>
    <t>Lucerne</t>
  </si>
  <si>
    <t>Nidwald</t>
  </si>
  <si>
    <t>Obwald</t>
  </si>
  <si>
    <t>Schwytz</t>
  </si>
  <si>
    <t>Zoug</t>
  </si>
  <si>
    <t>Appenzell Rh.-Ext.</t>
  </si>
  <si>
    <t>Appenzell Rh.-Int.</t>
  </si>
  <si>
    <t>1) Nombre moyen de lits d'hospitalisation et de semi-hospitalisation sur l'année</t>
  </si>
  <si>
    <t>En 2000</t>
  </si>
  <si>
    <t>Cliniques spécialisées</t>
  </si>
  <si>
    <t xml:space="preserve">Prise en charge centralisée </t>
  </si>
  <si>
    <t>Soins de base</t>
  </si>
  <si>
    <t>Cliniques de réadaptation</t>
  </si>
  <si>
    <t>Autres cliniques spécialisées</t>
  </si>
  <si>
    <t>En 1999</t>
  </si>
  <si>
    <t>2) Nombre de cas d'hospitalisation et de cas de semi-hospitalisation (sorties)</t>
  </si>
  <si>
    <t>En 2001</t>
  </si>
  <si>
    <t>Renseignements: Erwin Wüest, 032 713 67 00, erwin.wueest@bfs.admin.ch</t>
  </si>
  <si>
    <t>En 2002</t>
  </si>
  <si>
    <t>© OFS - Encyclopédie statistique de la Suisse</t>
  </si>
  <si>
    <t>En 2003</t>
  </si>
  <si>
    <t>En 2004</t>
  </si>
  <si>
    <t>En 2005</t>
  </si>
  <si>
    <t>En 2006</t>
  </si>
  <si>
    <t>*</t>
  </si>
  <si>
    <t>En 2007</t>
  </si>
  <si>
    <t>En 2008</t>
  </si>
  <si>
    <t>T 14.3.2.2</t>
  </si>
  <si>
    <t>1) Nombre moyen de lits d'hospitalisation sur l'année</t>
  </si>
  <si>
    <t>2) Nombre de cas d'hospitalisation (sorties)</t>
  </si>
  <si>
    <t>3) Suppression au 1er janvier 2009 de la notion de "semi-hospitalier" dans la LAMal (Loi fédérale sur l’assurance-maladie)</t>
  </si>
  <si>
    <t>Hôpitaux: lits 1) et hospitalisations 2) par canton 3)</t>
  </si>
  <si>
    <t>En 2009</t>
  </si>
  <si>
    <t>Etat des données au 24.03.2011</t>
  </si>
  <si>
    <t>En 2010</t>
  </si>
  <si>
    <t>Office fédéral de la statistique, Statistique des hôpitaux et Statistique médicale des hôpitaux</t>
  </si>
  <si>
    <t>Etat des données au 14.03.2012</t>
  </si>
  <si>
    <t>Psychiatrie</t>
  </si>
  <si>
    <t>Soins aigus et maison de naissance</t>
  </si>
  <si>
    <t>Réadaptation / gériatrie</t>
  </si>
  <si>
    <t>Hôpitaux: lits 1) et hospitalisations 2) par type d'activité et canton</t>
  </si>
  <si>
    <t>En 2011</t>
  </si>
  <si>
    <t>Etat des données au 14.03.2013</t>
  </si>
  <si>
    <t>En 2012</t>
  </si>
  <si>
    <t>En 2013</t>
  </si>
  <si>
    <t>Etat des données au 20.03.2014</t>
  </si>
  <si>
    <t xml:space="preserve">Office fédéral de la statistique, Statistique des hôpitaux </t>
  </si>
  <si>
    <t>En 2014</t>
  </si>
  <si>
    <t>Vaud 3)</t>
  </si>
  <si>
    <t>Valais 3)</t>
  </si>
  <si>
    <t>3) VD/VS: L’Hôpital du Chablais est géré par les deux cantons. Le nombre de lits et le nombre d’hospitalisations sont répartis proportionnellement entre les deux cantons.</t>
  </si>
  <si>
    <t>Etat des données au 17.03.2015</t>
  </si>
  <si>
    <t>Vaud 3) 4)</t>
  </si>
  <si>
    <t>Fribourg 4)</t>
  </si>
  <si>
    <t>4) VD/FR: L' Hôpital Intercantonal de la Broye est géré par les deux cantons. Le nombre de lits et le nombre d’hospitalisations sont répartis proportionnellement entre les deux cantons.</t>
  </si>
  <si>
    <t>3) VD/VS: L' Hôpital Riviera-Chablais est géré par les deux cantons. Le nombre de lits et le nombre d’hospitalisations sont répartis proportionnellement entre les deux cantons.</t>
  </si>
  <si>
    <t>Renseignements: Erwin Wüest, 058 463 67 00, erwin.wueest@bfs.admin.ch</t>
  </si>
  <si>
    <t>T 14.04.01.02</t>
  </si>
  <si>
    <t>Etat des données au 17.03.2016</t>
  </si>
  <si>
    <t>En 2015</t>
  </si>
  <si>
    <t>3) VD/VS: L' Hôpital Riviera-Chablais est géré par les deux cantons. Pour répartir le nombre de lits et le nombre d’hospitalisations entre ces deux cantons, une clé de répartition était utilisée.</t>
  </si>
  <si>
    <t>4) VD/FR: L' Hôpital Intercantonal de la Broye est géré par les deux cantons. Pour répartir le nombre de lits et le nombre d’hospitalisations entre ces deux cantons, une clé de répartition était utilisée.</t>
  </si>
  <si>
    <t xml:space="preserve">2) Nombre de cas d'hospitalisation (sorties) </t>
  </si>
  <si>
    <t>Etat des données au 23.03.2017</t>
  </si>
  <si>
    <t>Etat des données au 27.11.2017</t>
  </si>
  <si>
    <t>En 2016</t>
  </si>
  <si>
    <t>En 2017</t>
  </si>
  <si>
    <t>Lucerne 5)</t>
  </si>
  <si>
    <t>Obwald 5)</t>
  </si>
  <si>
    <t>5) LU/OW: La clinique psychiatrique de Sarnen est exploitée par l’entreprise Luzerner Psychiatrie (lups). Pour répartir le nombre de lits et le nombre d’hospitalisations entre ces deux cantons, une clé de répartition était utilisée.</t>
  </si>
  <si>
    <t>Etat des données au 07.02.2019 (Les tableaux de l’année 2017 ont dû être mis à jour car un hôpital du canton de Genève a livré ses données après le délai officiel.)</t>
  </si>
  <si>
    <t>En 2018</t>
  </si>
  <si>
    <t>Etat des données au 06.02.2020</t>
  </si>
  <si>
    <t>En 2019</t>
  </si>
  <si>
    <t>Etat des données au 20.11.2020</t>
  </si>
  <si>
    <t>En 2020</t>
  </si>
  <si>
    <t>Etat des données au 19.11.2021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</si>
</sst>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W@"/>
    <numFmt numFmtId="165" formatCode="#,###,##0__;\-#,###,##0__;0__;@__\ "/>
    <numFmt numFmtId="166" formatCode="#\ ###\ ##0__;\-#\ ###\ ##0__;0__;@__\ "/>
  </numFmts>
  <fonts count="9">
    <font>
      <sz val="10"/>
      <name val="Arial"/>
    </font>
    <font>
      <sz val="8"/>
      <name val="Arial Narrow"/>
      <family val="2"/>
    </font>
    <font>
      <sz val="9"/>
      <name val="Arial"/>
      <family val="2"/>
    </font>
    <font>
      <b/>
      <sz val="9"/>
      <name val="Arial"/>
      <family val="2"/>
    </font>
    <font>
      <sz val="8"/>
      <name val="Arial"/>
      <family val="2"/>
    </font>
    <font>
      <b/>
      <sz val="10"/>
      <name val="MS Sans"/>
    </font>
    <font>
      <sz val="10"/>
      <name val="Arial"/>
      <family val="2"/>
    </font>
    <font>
      <sz val="8"/>
      <color theme="1"/>
      <name val="Arial Narrow"/>
      <family val="2"/>
    </font>
    <font>
      <sz val="8"/>
      <color rgb="FFFF0000"/>
      <name val="Arial Narrow"/>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5" fillId="0" borderId="0"/>
    <xf numFmtId="0" fontId="6" fillId="0" borderId="0"/>
  </cellStyleXfs>
  <cellXfs count="68">
    <xf numFmtId="0" fontId="0" fillId="0" borderId="0" xfId="0"/>
    <xf numFmtId="0" fontId="1" fillId="2" borderId="0" xfId="0" applyFont="1" applyFill="1" applyBorder="1"/>
    <xf numFmtId="0" fontId="1" fillId="2" borderId="0" xfId="0" applyFont="1" applyFill="1" applyBorder="1" applyAlignment="1">
      <alignment horizontal="center"/>
    </xf>
    <xf numFmtId="1" fontId="1" fillId="2" borderId="0" xfId="0" applyNumberFormat="1" applyFont="1" applyFill="1" applyBorder="1"/>
    <xf numFmtId="0" fontId="1" fillId="2" borderId="0" xfId="0" applyNumberFormat="1" applyFont="1" applyFill="1" applyBorder="1" applyAlignment="1">
      <alignment vertical="top"/>
    </xf>
    <xf numFmtId="0" fontId="1" fillId="2" borderId="0" xfId="0" applyFont="1" applyFill="1" applyBorder="1" applyAlignment="1">
      <alignment wrapText="1"/>
    </xf>
    <xf numFmtId="3" fontId="1" fillId="2" borderId="0" xfId="0" applyNumberFormat="1" applyFont="1" applyFill="1" applyBorder="1" applyAlignment="1">
      <alignment horizontal="center"/>
    </xf>
    <xf numFmtId="0" fontId="1" fillId="2" borderId="0" xfId="0" applyFont="1" applyFill="1" applyBorder="1" applyAlignment="1"/>
    <xf numFmtId="0" fontId="2" fillId="2" borderId="0" xfId="0" applyFont="1" applyFill="1" applyBorder="1"/>
    <xf numFmtId="0" fontId="3" fillId="2" borderId="0" xfId="0" applyFont="1" applyFill="1" applyBorder="1"/>
    <xf numFmtId="0" fontId="3" fillId="2" borderId="0" xfId="0" applyFont="1" applyFill="1" applyBorder="1" applyAlignment="1">
      <alignment horizontal="right"/>
    </xf>
    <xf numFmtId="0" fontId="2" fillId="2" borderId="1" xfId="0" applyFont="1" applyFill="1" applyBorder="1"/>
    <xf numFmtId="0" fontId="1" fillId="2" borderId="1" xfId="0" applyFont="1" applyFill="1" applyBorder="1" applyAlignment="1"/>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xf numFmtId="0" fontId="1" fillId="2" borderId="5" xfId="0" applyFont="1" applyFill="1" applyBorder="1" applyAlignment="1"/>
    <xf numFmtId="0" fontId="1" fillId="2" borderId="6" xfId="0" applyFont="1" applyFill="1" applyBorder="1" applyAlignment="1"/>
    <xf numFmtId="0" fontId="1" fillId="3" borderId="7" xfId="0" applyFont="1" applyFill="1" applyBorder="1"/>
    <xf numFmtId="164" fontId="1" fillId="2" borderId="0" xfId="0" applyNumberFormat="1" applyFont="1" applyFill="1" applyBorder="1"/>
    <xf numFmtId="0" fontId="1" fillId="2" borderId="8" xfId="0" applyFont="1" applyFill="1" applyBorder="1"/>
    <xf numFmtId="0" fontId="1" fillId="2" borderId="0" xfId="0" applyNumberFormat="1" applyFont="1" applyFill="1" applyBorder="1" applyAlignment="1">
      <alignment horizontal="left"/>
    </xf>
    <xf numFmtId="2" fontId="2" fillId="2" borderId="0" xfId="0" applyNumberFormat="1" applyFont="1" applyFill="1" applyBorder="1"/>
    <xf numFmtId="0" fontId="1" fillId="2" borderId="9" xfId="0" applyFont="1" applyFill="1" applyBorder="1" applyAlignment="1">
      <alignment wrapText="1"/>
    </xf>
    <xf numFmtId="0" fontId="1" fillId="2" borderId="8" xfId="0" applyFont="1" applyFill="1" applyBorder="1" applyAlignment="1"/>
    <xf numFmtId="0" fontId="1" fillId="2" borderId="5" xfId="0" applyFont="1" applyFill="1" applyBorder="1" applyAlignment="1">
      <alignment wrapText="1"/>
    </xf>
    <xf numFmtId="0" fontId="1" fillId="2" borderId="6" xfId="0" applyFont="1" applyFill="1" applyBorder="1" applyAlignment="1">
      <alignment wrapText="1"/>
    </xf>
    <xf numFmtId="0" fontId="1" fillId="2" borderId="10" xfId="0" applyFont="1" applyFill="1" applyBorder="1" applyAlignment="1"/>
    <xf numFmtId="0" fontId="1" fillId="2" borderId="2" xfId="0" applyFont="1" applyFill="1" applyBorder="1" applyAlignment="1"/>
    <xf numFmtId="3" fontId="1" fillId="2" borderId="0" xfId="0" applyNumberFormat="1" applyFont="1" applyFill="1" applyBorder="1"/>
    <xf numFmtId="165" fontId="1" fillId="2" borderId="0" xfId="0" applyNumberFormat="1" applyFont="1" applyFill="1" applyBorder="1"/>
    <xf numFmtId="0" fontId="3" fillId="2" borderId="0" xfId="2" applyFont="1" applyFill="1" applyBorder="1"/>
    <xf numFmtId="0" fontId="2" fillId="2" borderId="0" xfId="2" applyFont="1" applyFill="1" applyBorder="1"/>
    <xf numFmtId="0" fontId="3" fillId="2" borderId="0" xfId="2" applyFont="1" applyFill="1" applyBorder="1" applyAlignment="1">
      <alignment horizontal="right"/>
    </xf>
    <xf numFmtId="0" fontId="2" fillId="2" borderId="1" xfId="2" applyFont="1" applyFill="1" applyBorder="1"/>
    <xf numFmtId="0" fontId="1" fillId="2" borderId="0" xfId="2" applyFont="1" applyFill="1" applyBorder="1"/>
    <xf numFmtId="0" fontId="1" fillId="2" borderId="5" xfId="2" applyFont="1" applyFill="1" applyBorder="1" applyAlignment="1"/>
    <xf numFmtId="0" fontId="1" fillId="2" borderId="10" xfId="2" applyFont="1" applyFill="1" applyBorder="1" applyAlignment="1"/>
    <xf numFmtId="0" fontId="1" fillId="2" borderId="0" xfId="2" applyFont="1" applyFill="1" applyBorder="1" applyAlignment="1"/>
    <xf numFmtId="0" fontId="1" fillId="2" borderId="6" xfId="2" applyFont="1" applyFill="1" applyBorder="1" applyAlignment="1"/>
    <xf numFmtId="0" fontId="1" fillId="2" borderId="1" xfId="2" applyFont="1" applyFill="1" applyBorder="1" applyAlignment="1"/>
    <xf numFmtId="0" fontId="1" fillId="2" borderId="2" xfId="2" applyFont="1" applyFill="1" applyBorder="1" applyAlignment="1"/>
    <xf numFmtId="0" fontId="1" fillId="2" borderId="8" xfId="2" applyFont="1" applyFill="1" applyBorder="1" applyAlignment="1"/>
    <xf numFmtId="0" fontId="1" fillId="2" borderId="9" xfId="2" applyFont="1" applyFill="1" applyBorder="1" applyAlignment="1">
      <alignment wrapText="1"/>
    </xf>
    <xf numFmtId="0" fontId="1" fillId="2" borderId="5" xfId="2" applyFont="1" applyFill="1" applyBorder="1" applyAlignment="1">
      <alignment wrapText="1"/>
    </xf>
    <xf numFmtId="0" fontId="1" fillId="2" borderId="1" xfId="2" applyFont="1" applyFill="1" applyBorder="1"/>
    <xf numFmtId="0" fontId="1" fillId="2" borderId="3" xfId="2" applyFont="1" applyFill="1" applyBorder="1" applyAlignment="1">
      <alignment wrapText="1"/>
    </xf>
    <xf numFmtId="0" fontId="1" fillId="2" borderId="6" xfId="2" applyFont="1" applyFill="1" applyBorder="1" applyAlignment="1">
      <alignment wrapText="1"/>
    </xf>
    <xf numFmtId="3" fontId="1" fillId="2" borderId="0" xfId="2" applyNumberFormat="1" applyFont="1" applyFill="1" applyBorder="1" applyAlignment="1">
      <alignment horizontal="center"/>
    </xf>
    <xf numFmtId="0" fontId="1" fillId="2" borderId="0" xfId="2" applyFont="1" applyFill="1" applyBorder="1" applyAlignment="1">
      <alignment horizontal="center"/>
    </xf>
    <xf numFmtId="0" fontId="1" fillId="3" borderId="7" xfId="2" applyFont="1" applyFill="1" applyBorder="1"/>
    <xf numFmtId="164" fontId="1" fillId="2" borderId="0" xfId="2" applyNumberFormat="1" applyFont="1" applyFill="1" applyBorder="1"/>
    <xf numFmtId="3" fontId="1" fillId="2" borderId="0" xfId="2" applyNumberFormat="1" applyFont="1" applyFill="1" applyBorder="1"/>
    <xf numFmtId="165" fontId="1" fillId="2" borderId="0" xfId="2" applyNumberFormat="1" applyFont="1" applyFill="1" applyBorder="1"/>
    <xf numFmtId="0" fontId="1" fillId="2" borderId="0" xfId="2" applyNumberFormat="1" applyFont="1" applyFill="1" applyBorder="1" applyAlignment="1">
      <alignment vertical="top"/>
    </xf>
    <xf numFmtId="0" fontId="1" fillId="2" borderId="0" xfId="2" applyNumberFormat="1" applyFont="1" applyFill="1" applyBorder="1" applyAlignment="1">
      <alignment horizontal="left"/>
    </xf>
    <xf numFmtId="0" fontId="7" fillId="2" borderId="0" xfId="2" applyFont="1" applyFill="1" applyBorder="1"/>
    <xf numFmtId="0" fontId="8" fillId="2" borderId="0" xfId="0" applyFont="1" applyFill="1" applyBorder="1"/>
    <xf numFmtId="166" fontId="1" fillId="3" borderId="7" xfId="0" applyNumberFormat="1" applyFont="1" applyFill="1" applyBorder="1" applyAlignment="1">
      <alignment horizontal="right"/>
    </xf>
    <xf numFmtId="166" fontId="1" fillId="2" borderId="0" xfId="0" applyNumberFormat="1" applyFont="1" applyFill="1" applyBorder="1" applyAlignment="1">
      <alignment horizontal="right"/>
    </xf>
    <xf numFmtId="166" fontId="1" fillId="2" borderId="0" xfId="0" applyNumberFormat="1" applyFont="1" applyFill="1" applyBorder="1" applyAlignment="1"/>
    <xf numFmtId="166" fontId="1" fillId="3" borderId="7" xfId="2" applyNumberFormat="1" applyFont="1" applyFill="1" applyBorder="1" applyAlignment="1">
      <alignment horizontal="right"/>
    </xf>
    <xf numFmtId="166" fontId="1" fillId="2" borderId="0" xfId="2" applyNumberFormat="1" applyFont="1" applyFill="1" applyBorder="1" applyAlignment="1">
      <alignment horizontal="right"/>
    </xf>
    <xf numFmtId="166" fontId="1" fillId="2" borderId="0" xfId="2" applyNumberFormat="1" applyFont="1" applyFill="1" applyBorder="1" applyAlignment="1"/>
    <xf numFmtId="166" fontId="1" fillId="2" borderId="0" xfId="0" applyNumberFormat="1" applyFont="1" applyFill="1" applyBorder="1"/>
    <xf numFmtId="165" fontId="1" fillId="2" borderId="0" xfId="0" applyNumberFormat="1" applyFont="1" applyFill="1" applyBorder="1" applyAlignment="1">
      <alignment horizontal="right"/>
    </xf>
  </cellXfs>
  <cellStyles count="3">
    <cellStyle name="Querformat"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tabSelected="1" workbookViewId="0"/>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108</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22728.978142</v>
      </c>
      <c r="C11" s="60">
        <v>1204291</v>
      </c>
      <c r="D11" s="60">
        <v>7998.4535519000001</v>
      </c>
      <c r="E11" s="60">
        <v>78172</v>
      </c>
      <c r="F11" s="60">
        <v>6883.4180328000002</v>
      </c>
      <c r="G11" s="60">
        <v>89967</v>
      </c>
      <c r="H11" s="60">
        <v>37610.849727000001</v>
      </c>
      <c r="I11" s="60">
        <v>1372430</v>
      </c>
    </row>
    <row r="12" spans="1:9" ht="12.6" customHeight="1">
      <c r="A12" s="21"/>
      <c r="B12" s="67"/>
      <c r="C12" s="67"/>
      <c r="D12" s="67"/>
      <c r="E12" s="67"/>
      <c r="F12" s="67"/>
      <c r="G12" s="67"/>
      <c r="H12" s="67"/>
      <c r="I12" s="67"/>
    </row>
    <row r="13" spans="1:9" ht="12.6" customHeight="1">
      <c r="A13" s="20" t="s">
        <v>3</v>
      </c>
      <c r="B13" s="60">
        <f>B14+B15+B16</f>
        <v>4580.9071038500006</v>
      </c>
      <c r="C13" s="60">
        <f t="shared" ref="C13:I13" si="0">C14+C15+C16</f>
        <v>212100</v>
      </c>
      <c r="D13" s="60">
        <f t="shared" si="0"/>
        <v>1039.2185792300002</v>
      </c>
      <c r="E13" s="60">
        <f t="shared" si="0"/>
        <v>11276</v>
      </c>
      <c r="F13" s="60">
        <f t="shared" si="0"/>
        <v>1679.7704917999999</v>
      </c>
      <c r="G13" s="60">
        <f t="shared" si="0"/>
        <v>22792</v>
      </c>
      <c r="H13" s="60">
        <f t="shared" si="0"/>
        <v>7299.8961748800002</v>
      </c>
      <c r="I13" s="60">
        <f t="shared" si="0"/>
        <v>246168</v>
      </c>
    </row>
    <row r="14" spans="1:9" ht="12.6" customHeight="1">
      <c r="A14" s="1" t="s">
        <v>85</v>
      </c>
      <c r="B14" s="61">
        <f>2347.5846995-30-78</f>
        <v>2239.5846995000002</v>
      </c>
      <c r="C14" s="61">
        <f>108568-1966-4673</f>
        <v>101929</v>
      </c>
      <c r="D14" s="61">
        <v>501.50819672</v>
      </c>
      <c r="E14" s="61">
        <v>5785</v>
      </c>
      <c r="F14" s="61">
        <f>732.47540984-13</f>
        <v>719.47540984</v>
      </c>
      <c r="G14" s="61">
        <f>10245-280</f>
        <v>9965</v>
      </c>
      <c r="H14" s="61">
        <f>B14+D14+F14</f>
        <v>3460.5683060599999</v>
      </c>
      <c r="I14" s="61">
        <f>C14+E14+G14</f>
        <v>117679</v>
      </c>
    </row>
    <row r="15" spans="1:9" ht="12.6" customHeight="1">
      <c r="A15" s="1" t="s">
        <v>82</v>
      </c>
      <c r="B15" s="61">
        <f>679.28688525+78</f>
        <v>757.28688524999995</v>
      </c>
      <c r="C15" s="61">
        <f>36212+4673</f>
        <v>40885</v>
      </c>
      <c r="D15" s="61">
        <v>195.76502732</v>
      </c>
      <c r="E15" s="61">
        <v>2027</v>
      </c>
      <c r="F15" s="61">
        <v>408.27868852</v>
      </c>
      <c r="G15" s="61">
        <v>5633</v>
      </c>
      <c r="H15" s="61">
        <f t="shared" ref="H15:I16" si="1">B15+D15+F15</f>
        <v>1361.3306010900001</v>
      </c>
      <c r="I15" s="61">
        <f t="shared" si="1"/>
        <v>48545</v>
      </c>
    </row>
    <row r="16" spans="1:9" ht="12.6" customHeight="1">
      <c r="A16" s="1" t="s">
        <v>6</v>
      </c>
      <c r="B16" s="61">
        <v>1584.0355191000001</v>
      </c>
      <c r="C16" s="61">
        <v>69286</v>
      </c>
      <c r="D16" s="61">
        <v>341.94535518999999</v>
      </c>
      <c r="E16" s="61">
        <v>3464</v>
      </c>
      <c r="F16" s="61">
        <v>552.01639344</v>
      </c>
      <c r="G16" s="61">
        <v>7194</v>
      </c>
      <c r="H16" s="61">
        <f t="shared" si="1"/>
        <v>2477.9972677300002</v>
      </c>
      <c r="I16" s="61">
        <f t="shared" si="1"/>
        <v>79944</v>
      </c>
    </row>
    <row r="17" spans="1:9">
      <c r="B17" s="62"/>
      <c r="C17" s="62"/>
      <c r="D17" s="62"/>
      <c r="E17" s="62"/>
      <c r="F17" s="62"/>
      <c r="G17" s="62"/>
      <c r="H17" s="62"/>
      <c r="I17" s="62"/>
    </row>
    <row r="18" spans="1:9" ht="12.6" customHeight="1">
      <c r="A18" s="20" t="s">
        <v>7</v>
      </c>
      <c r="B18" s="60">
        <f>B19+B20+B21+B22+B23</f>
        <v>4529.10109293</v>
      </c>
      <c r="C18" s="60">
        <f t="shared" ref="C18:I18" si="2">C19+C20+C21+C22+C23</f>
        <v>259633</v>
      </c>
      <c r="D18" s="60">
        <f t="shared" si="2"/>
        <v>1734.0901639699998</v>
      </c>
      <c r="E18" s="60">
        <f t="shared" si="2"/>
        <v>18732</v>
      </c>
      <c r="F18" s="60">
        <f t="shared" si="2"/>
        <v>1199.8387978109999</v>
      </c>
      <c r="G18" s="60">
        <f t="shared" si="2"/>
        <v>17779</v>
      </c>
      <c r="H18" s="60">
        <f t="shared" si="2"/>
        <v>7463.030054711001</v>
      </c>
      <c r="I18" s="60">
        <f t="shared" si="2"/>
        <v>296144</v>
      </c>
    </row>
    <row r="19" spans="1:9" ht="12.6" customHeight="1">
      <c r="A19" s="1" t="s">
        <v>19</v>
      </c>
      <c r="B19" s="61">
        <v>2862.3087432000002</v>
      </c>
      <c r="C19" s="61">
        <v>172420</v>
      </c>
      <c r="D19" s="61">
        <v>1277.9972677999999</v>
      </c>
      <c r="E19" s="61">
        <v>12619</v>
      </c>
      <c r="F19" s="61">
        <v>768.44262294999999</v>
      </c>
      <c r="G19" s="61">
        <v>11838</v>
      </c>
      <c r="H19" s="61">
        <f t="shared" ref="H19:I23" si="3">B19+D19+F19</f>
        <v>4908.748633950001</v>
      </c>
      <c r="I19" s="61">
        <f t="shared" si="3"/>
        <v>196877</v>
      </c>
    </row>
    <row r="20" spans="1:9" ht="12.6" customHeight="1">
      <c r="A20" s="1" t="s">
        <v>86</v>
      </c>
      <c r="B20" s="61">
        <f>555.98087432+30</f>
        <v>585.98087432</v>
      </c>
      <c r="C20" s="61">
        <f>27526+1966</f>
        <v>29492</v>
      </c>
      <c r="D20" s="61">
        <v>176.51639344</v>
      </c>
      <c r="E20" s="61">
        <v>2143</v>
      </c>
      <c r="F20" s="61">
        <f>141.61202186+13</f>
        <v>154.61202186</v>
      </c>
      <c r="G20" s="61">
        <f>1621+280</f>
        <v>1901</v>
      </c>
      <c r="H20" s="61">
        <f t="shared" si="3"/>
        <v>917.10928962000003</v>
      </c>
      <c r="I20" s="61">
        <f t="shared" si="3"/>
        <v>33536</v>
      </c>
    </row>
    <row r="21" spans="1:9" ht="12.6" customHeight="1">
      <c r="A21" s="1" t="s">
        <v>20</v>
      </c>
      <c r="B21" s="61">
        <v>543.12568306000003</v>
      </c>
      <c r="C21" s="61">
        <v>31325</v>
      </c>
      <c r="D21" s="61">
        <v>154.57650272999999</v>
      </c>
      <c r="E21" s="61">
        <v>1951</v>
      </c>
      <c r="F21" s="61">
        <v>0</v>
      </c>
      <c r="G21" s="61">
        <v>0</v>
      </c>
      <c r="H21" s="61">
        <f t="shared" si="3"/>
        <v>697.70218579000004</v>
      </c>
      <c r="I21" s="61">
        <f t="shared" si="3"/>
        <v>33276</v>
      </c>
    </row>
    <row r="22" spans="1:9" ht="12.6" customHeight="1">
      <c r="A22" s="1" t="s">
        <v>9</v>
      </c>
      <c r="B22" s="61">
        <v>379.68852458999999</v>
      </c>
      <c r="C22" s="61">
        <v>18808</v>
      </c>
      <c r="D22" s="61">
        <v>113</v>
      </c>
      <c r="E22" s="61">
        <v>1909</v>
      </c>
      <c r="F22" s="61">
        <v>96.945355191000004</v>
      </c>
      <c r="G22" s="61">
        <v>1563</v>
      </c>
      <c r="H22" s="61">
        <f t="shared" si="3"/>
        <v>589.63387978100002</v>
      </c>
      <c r="I22" s="61">
        <f t="shared" si="3"/>
        <v>22280</v>
      </c>
    </row>
    <row r="23" spans="1:9" ht="12.6" customHeight="1">
      <c r="A23" s="7" t="s">
        <v>10</v>
      </c>
      <c r="B23" s="61">
        <v>157.99726776</v>
      </c>
      <c r="C23" s="61">
        <v>7588</v>
      </c>
      <c r="D23" s="61">
        <v>12</v>
      </c>
      <c r="E23" s="61">
        <v>110</v>
      </c>
      <c r="F23" s="61">
        <v>179.83879780999999</v>
      </c>
      <c r="G23" s="61">
        <v>2477</v>
      </c>
      <c r="H23" s="61">
        <f t="shared" si="3"/>
        <v>349.83606556999996</v>
      </c>
      <c r="I23" s="61">
        <f t="shared" si="3"/>
        <v>10175</v>
      </c>
    </row>
    <row r="24" spans="1:9">
      <c r="B24" s="62"/>
      <c r="C24" s="62"/>
      <c r="D24" s="62"/>
      <c r="E24" s="62"/>
      <c r="F24" s="62"/>
      <c r="G24" s="62"/>
      <c r="H24" s="62"/>
      <c r="I24" s="62"/>
    </row>
    <row r="25" spans="1:9" ht="12.6" customHeight="1">
      <c r="A25" s="20" t="s">
        <v>21</v>
      </c>
      <c r="B25" s="60">
        <v>3313.8333333</v>
      </c>
      <c r="C25" s="60">
        <v>184810</v>
      </c>
      <c r="D25" s="60">
        <v>1409.6912568</v>
      </c>
      <c r="E25" s="60">
        <v>12316</v>
      </c>
      <c r="F25" s="60">
        <v>1530.2868851999999</v>
      </c>
      <c r="G25" s="60">
        <v>19124</v>
      </c>
      <c r="H25" s="60">
        <v>6253.8114753999998</v>
      </c>
      <c r="I25" s="60">
        <v>216250</v>
      </c>
    </row>
    <row r="26" spans="1:9" ht="12.6" customHeight="1">
      <c r="A26" s="1" t="s">
        <v>24</v>
      </c>
      <c r="B26" s="61">
        <v>1344.0601093</v>
      </c>
      <c r="C26" s="61">
        <v>69869</v>
      </c>
      <c r="D26" s="61">
        <v>427</v>
      </c>
      <c r="E26" s="61">
        <v>3600</v>
      </c>
      <c r="F26" s="61">
        <v>346.67759562999998</v>
      </c>
      <c r="G26" s="61">
        <v>4309</v>
      </c>
      <c r="H26" s="61">
        <f t="shared" ref="H26:I28" si="4">B26+D26+F26</f>
        <v>2117.7377049299998</v>
      </c>
      <c r="I26" s="61">
        <f t="shared" si="4"/>
        <v>77778</v>
      </c>
    </row>
    <row r="27" spans="1:9" ht="12.6" customHeight="1">
      <c r="A27" s="1" t="s">
        <v>23</v>
      </c>
      <c r="B27" s="61">
        <v>551.40983606999998</v>
      </c>
      <c r="C27" s="61">
        <v>28380</v>
      </c>
      <c r="D27" s="61">
        <v>293</v>
      </c>
      <c r="E27" s="61">
        <v>2640</v>
      </c>
      <c r="F27" s="61">
        <v>99</v>
      </c>
      <c r="G27" s="61">
        <v>1638</v>
      </c>
      <c r="H27" s="61">
        <f t="shared" si="4"/>
        <v>943.40983606999998</v>
      </c>
      <c r="I27" s="61">
        <f t="shared" si="4"/>
        <v>32658</v>
      </c>
    </row>
    <row r="28" spans="1:9" ht="12.6" customHeight="1">
      <c r="A28" s="1" t="s">
        <v>22</v>
      </c>
      <c r="B28" s="61">
        <v>1418.363388</v>
      </c>
      <c r="C28" s="61">
        <v>86561</v>
      </c>
      <c r="D28" s="61">
        <v>689.69125683000004</v>
      </c>
      <c r="E28" s="61">
        <v>6076</v>
      </c>
      <c r="F28" s="61">
        <v>1084.6092896</v>
      </c>
      <c r="G28" s="61">
        <v>13177</v>
      </c>
      <c r="H28" s="61">
        <f t="shared" si="4"/>
        <v>3192.6639344300002</v>
      </c>
      <c r="I28" s="61">
        <f t="shared" si="4"/>
        <v>105814</v>
      </c>
    </row>
    <row r="29" spans="1:9">
      <c r="B29" s="62"/>
      <c r="C29" s="62"/>
      <c r="D29" s="62"/>
      <c r="E29" s="62"/>
      <c r="F29" s="62"/>
      <c r="G29" s="62"/>
      <c r="H29" s="62"/>
      <c r="I29" s="62"/>
    </row>
    <row r="30" spans="1:9" ht="12.6" customHeight="1">
      <c r="A30" s="20" t="s">
        <v>25</v>
      </c>
      <c r="B30" s="60">
        <v>4225.1147541</v>
      </c>
      <c r="C30" s="60">
        <v>228191</v>
      </c>
      <c r="D30" s="60">
        <v>1408.636612</v>
      </c>
      <c r="E30" s="60">
        <v>14614</v>
      </c>
      <c r="F30" s="60">
        <v>481.67213114999998</v>
      </c>
      <c r="G30" s="60">
        <v>5815</v>
      </c>
      <c r="H30" s="60">
        <v>6115.4234973000002</v>
      </c>
      <c r="I30" s="60">
        <v>248620</v>
      </c>
    </row>
    <row r="31" spans="1:9" ht="12.6" customHeight="1">
      <c r="B31" s="61"/>
      <c r="C31" s="61"/>
      <c r="D31" s="61"/>
      <c r="E31" s="61"/>
      <c r="F31" s="61"/>
      <c r="G31" s="61"/>
      <c r="H31" s="61"/>
      <c r="I31" s="61"/>
    </row>
    <row r="32" spans="1:9" ht="12.6" customHeight="1">
      <c r="A32" s="20" t="s">
        <v>26</v>
      </c>
      <c r="B32" s="60">
        <v>3118.9016393000002</v>
      </c>
      <c r="C32" s="60">
        <v>168773</v>
      </c>
      <c r="D32" s="60">
        <v>1511.5382514</v>
      </c>
      <c r="E32" s="60">
        <v>13143</v>
      </c>
      <c r="F32" s="60">
        <v>1283.9207650000001</v>
      </c>
      <c r="G32" s="60">
        <v>16829</v>
      </c>
      <c r="H32" s="60">
        <v>5914.3606557000003</v>
      </c>
      <c r="I32" s="60">
        <v>198745</v>
      </c>
    </row>
    <row r="33" spans="1:9" ht="12.6" customHeight="1">
      <c r="A33" s="1" t="s">
        <v>27</v>
      </c>
      <c r="B33" s="61">
        <v>82.773224044000003</v>
      </c>
      <c r="C33" s="61">
        <v>4223</v>
      </c>
      <c r="D33" s="61">
        <v>36.898907104000003</v>
      </c>
      <c r="E33" s="61">
        <v>313</v>
      </c>
      <c r="F33" s="61">
        <v>23.93442623</v>
      </c>
      <c r="G33" s="61">
        <v>267</v>
      </c>
      <c r="H33" s="61">
        <f t="shared" ref="H33:I39" si="5">B33+D33+F33</f>
        <v>143.60655737799999</v>
      </c>
      <c r="I33" s="61">
        <f t="shared" si="5"/>
        <v>4803</v>
      </c>
    </row>
    <row r="34" spans="1:9" ht="12.6" customHeight="1">
      <c r="A34" s="1" t="s">
        <v>30</v>
      </c>
      <c r="B34" s="61">
        <v>216.48360656</v>
      </c>
      <c r="C34" s="61">
        <v>9879</v>
      </c>
      <c r="D34" s="61">
        <v>61.830601092999999</v>
      </c>
      <c r="E34" s="61">
        <v>742</v>
      </c>
      <c r="F34" s="61">
        <v>27.923497267999998</v>
      </c>
      <c r="G34" s="61">
        <v>484</v>
      </c>
      <c r="H34" s="61">
        <f t="shared" si="5"/>
        <v>306.23770492099999</v>
      </c>
      <c r="I34" s="61">
        <f t="shared" si="5"/>
        <v>11105</v>
      </c>
    </row>
    <row r="35" spans="1:9" ht="12.6" customHeight="1">
      <c r="A35" s="1" t="s">
        <v>38</v>
      </c>
      <c r="B35" s="61">
        <v>206.93989070999999</v>
      </c>
      <c r="C35" s="61">
        <v>13505</v>
      </c>
      <c r="D35" s="61">
        <v>151.78688525000001</v>
      </c>
      <c r="E35" s="61">
        <v>1420</v>
      </c>
      <c r="F35" s="61">
        <v>161.5273224</v>
      </c>
      <c r="G35" s="61">
        <v>2337</v>
      </c>
      <c r="H35" s="61">
        <f t="shared" si="5"/>
        <v>520.25409835999994</v>
      </c>
      <c r="I35" s="61">
        <f t="shared" si="5"/>
        <v>17262</v>
      </c>
    </row>
    <row r="36" spans="1:9" ht="12.6" customHeight="1">
      <c r="A36" s="1" t="s">
        <v>39</v>
      </c>
      <c r="B36" s="61">
        <v>18</v>
      </c>
      <c r="C36" s="61">
        <v>743</v>
      </c>
      <c r="D36" s="61">
        <v>0</v>
      </c>
      <c r="E36" s="61">
        <v>0</v>
      </c>
      <c r="F36" s="61">
        <v>19.289617486000001</v>
      </c>
      <c r="G36" s="61">
        <v>359</v>
      </c>
      <c r="H36" s="61">
        <f t="shared" si="5"/>
        <v>37.289617485999997</v>
      </c>
      <c r="I36" s="61">
        <f t="shared" si="5"/>
        <v>1102</v>
      </c>
    </row>
    <row r="37" spans="1:9" ht="12.6" customHeight="1">
      <c r="A37" s="1" t="s">
        <v>29</v>
      </c>
      <c r="B37" s="61">
        <v>1528.9726776</v>
      </c>
      <c r="C37" s="61">
        <v>75850</v>
      </c>
      <c r="D37" s="61">
        <v>435.97814208</v>
      </c>
      <c r="E37" s="61">
        <v>3932</v>
      </c>
      <c r="F37" s="61">
        <v>306.93989070999999</v>
      </c>
      <c r="G37" s="61">
        <v>3791</v>
      </c>
      <c r="H37" s="61">
        <f t="shared" si="5"/>
        <v>2271.8907103900001</v>
      </c>
      <c r="I37" s="61">
        <f t="shared" si="5"/>
        <v>83573</v>
      </c>
    </row>
    <row r="38" spans="1:9" ht="12.6" customHeight="1">
      <c r="A38" s="1" t="s">
        <v>28</v>
      </c>
      <c r="B38" s="61">
        <v>503.06830601000001</v>
      </c>
      <c r="C38" s="61">
        <v>33320</v>
      </c>
      <c r="D38" s="61">
        <v>288</v>
      </c>
      <c r="E38" s="61">
        <v>2140</v>
      </c>
      <c r="F38" s="61">
        <v>227.4726776</v>
      </c>
      <c r="G38" s="61">
        <v>2547</v>
      </c>
      <c r="H38" s="61">
        <f t="shared" si="5"/>
        <v>1018.54098361</v>
      </c>
      <c r="I38" s="61">
        <f t="shared" si="5"/>
        <v>38007</v>
      </c>
    </row>
    <row r="39" spans="1:9" ht="12.6" customHeight="1">
      <c r="A39" s="1" t="s">
        <v>31</v>
      </c>
      <c r="B39" s="61">
        <v>562.66393443000004</v>
      </c>
      <c r="C39" s="61">
        <v>31253</v>
      </c>
      <c r="D39" s="61">
        <v>537.04371585000001</v>
      </c>
      <c r="E39" s="61">
        <v>4596</v>
      </c>
      <c r="F39" s="61">
        <v>516.83333332999996</v>
      </c>
      <c r="G39" s="61">
        <v>7044</v>
      </c>
      <c r="H39" s="61">
        <f t="shared" si="5"/>
        <v>1616.54098361</v>
      </c>
      <c r="I39" s="61">
        <f t="shared" si="5"/>
        <v>42893</v>
      </c>
    </row>
    <row r="40" spans="1:9">
      <c r="B40" s="62"/>
      <c r="C40" s="62"/>
      <c r="D40" s="62"/>
      <c r="E40" s="62"/>
      <c r="F40" s="62"/>
      <c r="G40" s="62"/>
      <c r="H40" s="62"/>
      <c r="I40" s="62"/>
    </row>
    <row r="41" spans="1:9" ht="12.6" customHeight="1">
      <c r="A41" s="20" t="s">
        <v>32</v>
      </c>
      <c r="B41" s="60">
        <f>B42+B43+B44+B45+B46+B47</f>
        <v>1643.9836065239999</v>
      </c>
      <c r="C41" s="60">
        <f t="shared" ref="C41:I41" si="6">C42+C43+C44+C45+C46+C47</f>
        <v>98792</v>
      </c>
      <c r="D41" s="60">
        <f t="shared" si="6"/>
        <v>602.83060109300004</v>
      </c>
      <c r="E41" s="60">
        <f t="shared" si="6"/>
        <v>5115</v>
      </c>
      <c r="F41" s="60">
        <f t="shared" si="6"/>
        <v>467.92896174449999</v>
      </c>
      <c r="G41" s="60">
        <f t="shared" si="6"/>
        <v>4959</v>
      </c>
      <c r="H41" s="60">
        <f t="shared" si="6"/>
        <v>2714.7431693615003</v>
      </c>
      <c r="I41" s="60">
        <f t="shared" si="6"/>
        <v>108866</v>
      </c>
    </row>
    <row r="42" spans="1:9" ht="12.6" customHeight="1">
      <c r="A42" s="1" t="s">
        <v>100</v>
      </c>
      <c r="B42" s="61">
        <v>1019.0628415</v>
      </c>
      <c r="C42" s="61">
        <v>55623</v>
      </c>
      <c r="D42" s="61">
        <f>326.94808743-34</f>
        <v>292.94808742999999</v>
      </c>
      <c r="E42" s="61">
        <f>2757-300</f>
        <v>2457</v>
      </c>
      <c r="F42" s="61">
        <v>298.02459016</v>
      </c>
      <c r="G42" s="61">
        <v>2530</v>
      </c>
      <c r="H42" s="61">
        <f t="shared" ref="H42:I47" si="7">B42+D42+F42</f>
        <v>1610.03551909</v>
      </c>
      <c r="I42" s="61">
        <f t="shared" si="7"/>
        <v>60610</v>
      </c>
    </row>
    <row r="43" spans="1:9" ht="12.6" customHeight="1">
      <c r="A43" s="1" t="s">
        <v>11</v>
      </c>
      <c r="B43" s="61">
        <v>50.860655737999998</v>
      </c>
      <c r="C43" s="61">
        <v>3641</v>
      </c>
      <c r="D43" s="61">
        <v>0</v>
      </c>
      <c r="E43" s="61">
        <v>0</v>
      </c>
      <c r="F43" s="61">
        <v>0</v>
      </c>
      <c r="G43" s="61">
        <v>0</v>
      </c>
      <c r="H43" s="61">
        <f t="shared" si="7"/>
        <v>50.860655737999998</v>
      </c>
      <c r="I43" s="61">
        <f t="shared" si="7"/>
        <v>3641</v>
      </c>
    </row>
    <row r="44" spans="1:9" ht="12.6" customHeight="1">
      <c r="A44" s="1" t="s">
        <v>36</v>
      </c>
      <c r="B44" s="61">
        <v>246.65027322</v>
      </c>
      <c r="C44" s="61">
        <v>16136</v>
      </c>
      <c r="D44" s="61">
        <v>60.833333332999999</v>
      </c>
      <c r="E44" s="61">
        <v>477</v>
      </c>
      <c r="F44" s="61">
        <v>7.9781420765000002</v>
      </c>
      <c r="G44" s="61">
        <v>170</v>
      </c>
      <c r="H44" s="61">
        <f t="shared" si="7"/>
        <v>315.46174862949999</v>
      </c>
      <c r="I44" s="61">
        <f t="shared" si="7"/>
        <v>16783</v>
      </c>
    </row>
    <row r="45" spans="1:9" ht="12.6" customHeight="1">
      <c r="A45" s="1" t="s">
        <v>101</v>
      </c>
      <c r="B45" s="61">
        <v>48.866120219000003</v>
      </c>
      <c r="C45" s="61">
        <v>3450</v>
      </c>
      <c r="D45" s="61">
        <f>0+34</f>
        <v>34</v>
      </c>
      <c r="E45" s="61">
        <f>0+300</f>
        <v>300</v>
      </c>
      <c r="F45" s="61">
        <v>0</v>
      </c>
      <c r="G45" s="61">
        <v>0</v>
      </c>
      <c r="H45" s="61">
        <f t="shared" si="7"/>
        <v>82.86612021900001</v>
      </c>
      <c r="I45" s="61">
        <f t="shared" si="7"/>
        <v>3750</v>
      </c>
    </row>
    <row r="46" spans="1:9" ht="12.6" customHeight="1">
      <c r="A46" s="1" t="s">
        <v>34</v>
      </c>
      <c r="B46" s="61">
        <v>72.543715847000001</v>
      </c>
      <c r="C46" s="61">
        <v>5089</v>
      </c>
      <c r="D46" s="61">
        <v>0</v>
      </c>
      <c r="E46" s="61">
        <v>0</v>
      </c>
      <c r="F46" s="61">
        <v>26.926229507999999</v>
      </c>
      <c r="G46" s="61">
        <v>269</v>
      </c>
      <c r="H46" s="61">
        <f t="shared" si="7"/>
        <v>99.469945354999993</v>
      </c>
      <c r="I46" s="61">
        <f t="shared" si="7"/>
        <v>5358</v>
      </c>
    </row>
    <row r="47" spans="1:9" ht="12.6" customHeight="1">
      <c r="A47" s="1" t="s">
        <v>37</v>
      </c>
      <c r="B47" s="61">
        <v>206</v>
      </c>
      <c r="C47" s="61">
        <v>14853</v>
      </c>
      <c r="D47" s="61">
        <v>215.04918033000001</v>
      </c>
      <c r="E47" s="61">
        <v>1881</v>
      </c>
      <c r="F47" s="61">
        <v>135</v>
      </c>
      <c r="G47" s="61">
        <v>1990</v>
      </c>
      <c r="H47" s="61">
        <f t="shared" si="7"/>
        <v>556.04918033000001</v>
      </c>
      <c r="I47" s="61">
        <f t="shared" si="7"/>
        <v>18724</v>
      </c>
    </row>
    <row r="48" spans="1:9">
      <c r="B48" s="62"/>
      <c r="C48" s="62"/>
      <c r="D48" s="62"/>
      <c r="E48" s="62"/>
      <c r="F48" s="62"/>
      <c r="G48" s="62"/>
      <c r="H48" s="62"/>
      <c r="I48" s="62"/>
    </row>
    <row r="49" spans="1:20" ht="12.6" customHeight="1">
      <c r="A49" s="20" t="s">
        <v>16</v>
      </c>
      <c r="B49" s="60">
        <v>1317.136612</v>
      </c>
      <c r="C49" s="60">
        <v>51992</v>
      </c>
      <c r="D49" s="60">
        <v>292.44808742999999</v>
      </c>
      <c r="E49" s="60">
        <v>2976</v>
      </c>
      <c r="F49" s="60">
        <v>240</v>
      </c>
      <c r="G49" s="60">
        <v>2669</v>
      </c>
      <c r="H49" s="60">
        <v>1849.5846994999999</v>
      </c>
      <c r="I49" s="60">
        <v>57637</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109</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9"/>
  <sheetViews>
    <sheetView workbookViewId="0">
      <pane xSplit="1" ySplit="9" topLeftCell="B10" activePane="bottomRight" state="frozen"/>
      <selection activeCell="B11" sqref="B11:I49"/>
      <selection pane="topRight" activeCell="B11" sqref="B11:I49"/>
      <selection pane="bottomLeft" activeCell="B11" sqref="B11:I49"/>
      <selection pane="bottomRight" activeCell="A2" sqref="A2"/>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60</v>
      </c>
    </row>
    <row r="2" spans="1:9" s="8" customFormat="1" ht="12">
      <c r="A2" s="8" t="s">
        <v>74</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23963.953399999999</v>
      </c>
      <c r="C11" s="60">
        <v>1194966</v>
      </c>
      <c r="D11" s="60">
        <v>7315.5123299999996</v>
      </c>
      <c r="E11" s="60">
        <v>66828</v>
      </c>
      <c r="F11" s="60">
        <v>7253.2739700000002</v>
      </c>
      <c r="G11" s="60">
        <v>87625</v>
      </c>
      <c r="H11" s="60">
        <v>38532.739699999998</v>
      </c>
      <c r="I11" s="60">
        <v>1349419</v>
      </c>
    </row>
    <row r="12" spans="1:9" ht="12.6" customHeight="1">
      <c r="A12" s="21"/>
      <c r="B12" s="61"/>
      <c r="C12" s="61"/>
      <c r="D12" s="61"/>
      <c r="E12" s="61"/>
      <c r="F12" s="61"/>
      <c r="G12" s="61"/>
      <c r="H12" s="61"/>
      <c r="I12" s="61"/>
    </row>
    <row r="13" spans="1:9" ht="12.6" customHeight="1">
      <c r="A13" s="20" t="s">
        <v>3</v>
      </c>
      <c r="B13" s="60">
        <v>4298.7479499999999</v>
      </c>
      <c r="C13" s="60">
        <v>211753</v>
      </c>
      <c r="D13" s="60">
        <v>1013.52603</v>
      </c>
      <c r="E13" s="60">
        <v>12627</v>
      </c>
      <c r="F13" s="60">
        <v>2348.9178099999999</v>
      </c>
      <c r="G13" s="60">
        <v>27546</v>
      </c>
      <c r="H13" s="60">
        <v>7661.1917800000001</v>
      </c>
      <c r="I13" s="60">
        <v>251926</v>
      </c>
    </row>
    <row r="14" spans="1:9" ht="12.6" customHeight="1">
      <c r="A14" s="1" t="s">
        <v>4</v>
      </c>
      <c r="B14" s="61">
        <v>2126.5205500000002</v>
      </c>
      <c r="C14" s="61">
        <v>103593</v>
      </c>
      <c r="D14" s="61">
        <v>477.04109599999998</v>
      </c>
      <c r="E14" s="61">
        <v>6228</v>
      </c>
      <c r="F14" s="61">
        <v>930.12602700000002</v>
      </c>
      <c r="G14" s="61">
        <v>12290</v>
      </c>
      <c r="H14" s="61">
        <v>3533.6876699999998</v>
      </c>
      <c r="I14" s="61">
        <v>122111</v>
      </c>
    </row>
    <row r="15" spans="1:9" ht="12.6" customHeight="1">
      <c r="A15" s="1" t="s">
        <v>5</v>
      </c>
      <c r="B15" s="61">
        <v>771.90684899999997</v>
      </c>
      <c r="C15" s="61">
        <v>40163</v>
      </c>
      <c r="D15" s="61">
        <v>193</v>
      </c>
      <c r="E15" s="61">
        <v>2117</v>
      </c>
      <c r="F15" s="61">
        <v>473</v>
      </c>
      <c r="G15" s="61">
        <v>5770</v>
      </c>
      <c r="H15" s="61">
        <v>1437.9068500000001</v>
      </c>
      <c r="I15" s="61">
        <v>48050</v>
      </c>
    </row>
    <row r="16" spans="1:9" ht="12.6" customHeight="1">
      <c r="A16" s="1" t="s">
        <v>6</v>
      </c>
      <c r="B16" s="61">
        <v>1400.3205499999999</v>
      </c>
      <c r="C16" s="61">
        <v>67997</v>
      </c>
      <c r="D16" s="61">
        <v>343.48493200000001</v>
      </c>
      <c r="E16" s="61">
        <v>4282</v>
      </c>
      <c r="F16" s="61">
        <v>945.79178100000001</v>
      </c>
      <c r="G16" s="61">
        <v>9486</v>
      </c>
      <c r="H16" s="61">
        <v>2689.59726</v>
      </c>
      <c r="I16" s="61">
        <v>81765</v>
      </c>
    </row>
    <row r="17" spans="1:9">
      <c r="B17" s="62"/>
      <c r="C17" s="62"/>
      <c r="D17" s="62"/>
      <c r="E17" s="62"/>
      <c r="F17" s="62"/>
      <c r="G17" s="62"/>
      <c r="H17" s="62"/>
      <c r="I17" s="62"/>
    </row>
    <row r="18" spans="1:9" ht="12.6" customHeight="1">
      <c r="A18" s="20" t="s">
        <v>7</v>
      </c>
      <c r="B18" s="60">
        <v>4865.3424699999996</v>
      </c>
      <c r="C18" s="60">
        <v>260769</v>
      </c>
      <c r="D18" s="60">
        <v>1796.4438399999999</v>
      </c>
      <c r="E18" s="60">
        <v>15367</v>
      </c>
      <c r="F18" s="60">
        <v>1184.1726000000001</v>
      </c>
      <c r="G18" s="60">
        <v>16722</v>
      </c>
      <c r="H18" s="60">
        <v>7845.9588999999996</v>
      </c>
      <c r="I18" s="60">
        <v>292858</v>
      </c>
    </row>
    <row r="19" spans="1:9" ht="12.6" customHeight="1">
      <c r="A19" s="1" t="s">
        <v>19</v>
      </c>
      <c r="B19" s="61">
        <v>3202.1616399999998</v>
      </c>
      <c r="C19" s="61">
        <v>174809</v>
      </c>
      <c r="D19" s="61">
        <v>1164.2164399999999</v>
      </c>
      <c r="E19" s="61">
        <v>8776</v>
      </c>
      <c r="F19" s="61">
        <v>672.38904100000002</v>
      </c>
      <c r="G19" s="61">
        <v>9289</v>
      </c>
      <c r="H19" s="61">
        <v>5038.7671200000004</v>
      </c>
      <c r="I19" s="61">
        <v>192874</v>
      </c>
    </row>
    <row r="20" spans="1:9" ht="12.6" customHeight="1">
      <c r="A20" s="1" t="s">
        <v>8</v>
      </c>
      <c r="B20" s="61">
        <v>653.04657499999996</v>
      </c>
      <c r="C20" s="61">
        <v>31128</v>
      </c>
      <c r="D20" s="61">
        <v>185</v>
      </c>
      <c r="E20" s="61">
        <v>2129</v>
      </c>
      <c r="F20" s="61">
        <v>142.013699</v>
      </c>
      <c r="G20" s="61">
        <v>2018</v>
      </c>
      <c r="H20" s="61">
        <v>980.06027400000005</v>
      </c>
      <c r="I20" s="61">
        <v>35275</v>
      </c>
    </row>
    <row r="21" spans="1:9" ht="12.6" customHeight="1">
      <c r="A21" s="1" t="s">
        <v>20</v>
      </c>
      <c r="B21" s="61">
        <v>449.85753399999999</v>
      </c>
      <c r="C21" s="61">
        <v>28067</v>
      </c>
      <c r="D21" s="61">
        <v>196.227397</v>
      </c>
      <c r="E21" s="61">
        <v>2199</v>
      </c>
      <c r="F21" s="61">
        <v>71.1671233</v>
      </c>
      <c r="G21" s="61">
        <v>1070</v>
      </c>
      <c r="H21" s="61">
        <v>717.25205500000004</v>
      </c>
      <c r="I21" s="61">
        <v>31336</v>
      </c>
    </row>
    <row r="22" spans="1:9" ht="12.6" customHeight="1">
      <c r="A22" s="1" t="s">
        <v>9</v>
      </c>
      <c r="B22" s="61">
        <v>392.43561599999998</v>
      </c>
      <c r="C22" s="61">
        <v>19076</v>
      </c>
      <c r="D22" s="61">
        <v>217</v>
      </c>
      <c r="E22" s="61">
        <v>1761</v>
      </c>
      <c r="F22" s="61">
        <v>142.76986299999999</v>
      </c>
      <c r="G22" s="61">
        <v>2358</v>
      </c>
      <c r="H22" s="61">
        <v>752.20547899999997</v>
      </c>
      <c r="I22" s="61">
        <v>23195</v>
      </c>
    </row>
    <row r="23" spans="1:9" ht="12.6" customHeight="1">
      <c r="A23" s="7" t="s">
        <v>10</v>
      </c>
      <c r="B23" s="61">
        <v>167.84109599999999</v>
      </c>
      <c r="C23" s="61">
        <v>7689</v>
      </c>
      <c r="D23" s="61">
        <v>34</v>
      </c>
      <c r="E23" s="61">
        <v>502</v>
      </c>
      <c r="F23" s="61">
        <v>155.832877</v>
      </c>
      <c r="G23" s="61">
        <v>1987</v>
      </c>
      <c r="H23" s="61">
        <v>357.67397299999999</v>
      </c>
      <c r="I23" s="61">
        <v>10178</v>
      </c>
    </row>
    <row r="24" spans="1:9">
      <c r="B24" s="62"/>
      <c r="C24" s="62"/>
      <c r="D24" s="62"/>
      <c r="E24" s="62"/>
      <c r="F24" s="62"/>
      <c r="G24" s="62"/>
      <c r="H24" s="62"/>
      <c r="I24" s="62"/>
    </row>
    <row r="25" spans="1:9" ht="12.6" customHeight="1">
      <c r="A25" s="20" t="s">
        <v>21</v>
      </c>
      <c r="B25" s="60">
        <v>3572.46027</v>
      </c>
      <c r="C25" s="60">
        <v>177835</v>
      </c>
      <c r="D25" s="60">
        <v>1086</v>
      </c>
      <c r="E25" s="60">
        <v>9319</v>
      </c>
      <c r="F25" s="60">
        <v>1625.7726</v>
      </c>
      <c r="G25" s="60">
        <v>18964</v>
      </c>
      <c r="H25" s="60">
        <v>6284.2328799999996</v>
      </c>
      <c r="I25" s="60">
        <v>206118</v>
      </c>
    </row>
    <row r="26" spans="1:9" ht="12.6" customHeight="1">
      <c r="A26" s="1" t="s">
        <v>24</v>
      </c>
      <c r="B26" s="61">
        <v>1230.29863</v>
      </c>
      <c r="C26" s="61">
        <v>57959</v>
      </c>
      <c r="D26" s="61">
        <v>353</v>
      </c>
      <c r="E26" s="61">
        <v>3496</v>
      </c>
      <c r="F26" s="61">
        <v>589.964384</v>
      </c>
      <c r="G26" s="61">
        <v>6646</v>
      </c>
      <c r="H26" s="61">
        <v>2173.2630100000001</v>
      </c>
      <c r="I26" s="61">
        <v>68101</v>
      </c>
    </row>
    <row r="27" spans="1:9" ht="12.6" customHeight="1">
      <c r="A27" s="1" t="s">
        <v>23</v>
      </c>
      <c r="B27" s="61">
        <v>853.052055</v>
      </c>
      <c r="C27" s="61">
        <v>34014</v>
      </c>
      <c r="D27" s="61">
        <v>235</v>
      </c>
      <c r="E27" s="61">
        <v>2060</v>
      </c>
      <c r="F27" s="61">
        <v>161</v>
      </c>
      <c r="G27" s="61">
        <v>1421</v>
      </c>
      <c r="H27" s="61">
        <v>1249.05205</v>
      </c>
      <c r="I27" s="61">
        <v>37495</v>
      </c>
    </row>
    <row r="28" spans="1:9" ht="12.6" customHeight="1">
      <c r="A28" s="1" t="s">
        <v>22</v>
      </c>
      <c r="B28" s="61">
        <v>1489.10959</v>
      </c>
      <c r="C28" s="61">
        <v>85862</v>
      </c>
      <c r="D28" s="61">
        <v>498</v>
      </c>
      <c r="E28" s="61">
        <v>3763</v>
      </c>
      <c r="F28" s="61">
        <v>874.80821900000001</v>
      </c>
      <c r="G28" s="61">
        <v>10897</v>
      </c>
      <c r="H28" s="61">
        <v>2861.9178099999999</v>
      </c>
      <c r="I28" s="61">
        <v>100522</v>
      </c>
    </row>
    <row r="29" spans="1:9">
      <c r="B29" s="62"/>
      <c r="C29" s="62"/>
      <c r="D29" s="62"/>
      <c r="E29" s="62"/>
      <c r="F29" s="62"/>
      <c r="G29" s="62"/>
      <c r="H29" s="62"/>
      <c r="I29" s="62"/>
    </row>
    <row r="30" spans="1:9" ht="12.6" customHeight="1">
      <c r="A30" s="20" t="s">
        <v>25</v>
      </c>
      <c r="B30" s="60">
        <v>4686.8109599999998</v>
      </c>
      <c r="C30" s="60">
        <v>223016</v>
      </c>
      <c r="D30" s="60">
        <v>1358.60274</v>
      </c>
      <c r="E30" s="60">
        <v>12785</v>
      </c>
      <c r="F30" s="60">
        <v>290.473973</v>
      </c>
      <c r="G30" s="60">
        <v>3779</v>
      </c>
      <c r="H30" s="60">
        <v>6335.8876700000001</v>
      </c>
      <c r="I30" s="60">
        <v>239580</v>
      </c>
    </row>
    <row r="31" spans="1:9" ht="12.6" customHeight="1">
      <c r="B31" s="61"/>
      <c r="C31" s="61"/>
      <c r="D31" s="61"/>
      <c r="E31" s="61"/>
      <c r="F31" s="61"/>
      <c r="G31" s="61"/>
      <c r="H31" s="61"/>
      <c r="I31" s="61"/>
    </row>
    <row r="32" spans="1:9" ht="12.6" customHeight="1">
      <c r="A32" s="20" t="s">
        <v>26</v>
      </c>
      <c r="B32" s="60">
        <v>3468.9945200000002</v>
      </c>
      <c r="C32" s="60">
        <v>169964</v>
      </c>
      <c r="D32" s="60">
        <v>1233.9397300000001</v>
      </c>
      <c r="E32" s="60">
        <v>9943</v>
      </c>
      <c r="F32" s="60">
        <v>1276.13699</v>
      </c>
      <c r="G32" s="60">
        <v>15068</v>
      </c>
      <c r="H32" s="60">
        <v>5979.0712299999996</v>
      </c>
      <c r="I32" s="60">
        <v>194975</v>
      </c>
    </row>
    <row r="33" spans="1:9" ht="12.6" customHeight="1">
      <c r="A33" s="1" t="s">
        <v>27</v>
      </c>
      <c r="B33" s="61">
        <v>99.975342499999996</v>
      </c>
      <c r="C33" s="61">
        <v>4681</v>
      </c>
      <c r="D33" s="61">
        <v>9</v>
      </c>
      <c r="E33" s="61">
        <v>160</v>
      </c>
      <c r="F33" s="61">
        <v>47</v>
      </c>
      <c r="G33" s="61">
        <v>479</v>
      </c>
      <c r="H33" s="61">
        <v>155.97534200000001</v>
      </c>
      <c r="I33" s="61">
        <v>5320</v>
      </c>
    </row>
    <row r="34" spans="1:9" ht="12.6" customHeight="1">
      <c r="A34" s="1" t="s">
        <v>30</v>
      </c>
      <c r="B34" s="61">
        <v>217</v>
      </c>
      <c r="C34" s="61">
        <v>9836</v>
      </c>
      <c r="D34" s="61">
        <v>62</v>
      </c>
      <c r="E34" s="61">
        <v>574</v>
      </c>
      <c r="F34" s="61">
        <v>28</v>
      </c>
      <c r="G34" s="61">
        <v>434</v>
      </c>
      <c r="H34" s="61">
        <v>307</v>
      </c>
      <c r="I34" s="61">
        <v>10844</v>
      </c>
    </row>
    <row r="35" spans="1:9" ht="12.6" customHeight="1">
      <c r="A35" s="1" t="s">
        <v>38</v>
      </c>
      <c r="B35" s="61">
        <v>237.55890400000001</v>
      </c>
      <c r="C35" s="61">
        <v>11945</v>
      </c>
      <c r="D35" s="61">
        <v>54</v>
      </c>
      <c r="E35" s="61">
        <v>510</v>
      </c>
      <c r="F35" s="61">
        <v>183.460274</v>
      </c>
      <c r="G35" s="61">
        <v>2203</v>
      </c>
      <c r="H35" s="61">
        <v>475.01917800000001</v>
      </c>
      <c r="I35" s="61">
        <v>14658</v>
      </c>
    </row>
    <row r="36" spans="1:9" ht="12.6" customHeight="1">
      <c r="A36" s="1" t="s">
        <v>39</v>
      </c>
      <c r="B36" s="61">
        <v>27</v>
      </c>
      <c r="C36" s="61">
        <v>1492</v>
      </c>
      <c r="D36" s="61" t="s">
        <v>57</v>
      </c>
      <c r="E36" s="61" t="s">
        <v>57</v>
      </c>
      <c r="F36" s="61">
        <v>18</v>
      </c>
      <c r="G36" s="61">
        <v>364</v>
      </c>
      <c r="H36" s="61">
        <v>45</v>
      </c>
      <c r="I36" s="61">
        <v>1856</v>
      </c>
    </row>
    <row r="37" spans="1:9" ht="12.6" customHeight="1">
      <c r="A37" s="1" t="s">
        <v>29</v>
      </c>
      <c r="B37" s="61">
        <v>1593.69589</v>
      </c>
      <c r="C37" s="61">
        <v>76788</v>
      </c>
      <c r="D37" s="61">
        <v>406</v>
      </c>
      <c r="E37" s="61">
        <v>3228</v>
      </c>
      <c r="F37" s="61">
        <v>283.49862999999999</v>
      </c>
      <c r="G37" s="61">
        <v>3799</v>
      </c>
      <c r="H37" s="61">
        <v>2283.19452</v>
      </c>
      <c r="I37" s="61">
        <v>83815</v>
      </c>
    </row>
    <row r="38" spans="1:9" ht="12.6" customHeight="1">
      <c r="A38" s="1" t="s">
        <v>28</v>
      </c>
      <c r="B38" s="61">
        <v>705.123288</v>
      </c>
      <c r="C38" s="61">
        <v>34073</v>
      </c>
      <c r="D38" s="61">
        <v>214.42465799999999</v>
      </c>
      <c r="E38" s="61">
        <v>1616</v>
      </c>
      <c r="F38" s="61">
        <v>363</v>
      </c>
      <c r="G38" s="61">
        <v>2652</v>
      </c>
      <c r="H38" s="61">
        <v>1282.5479499999999</v>
      </c>
      <c r="I38" s="61">
        <v>38341</v>
      </c>
    </row>
    <row r="39" spans="1:9" ht="12.6" customHeight="1">
      <c r="A39" s="1" t="s">
        <v>31</v>
      </c>
      <c r="B39" s="61">
        <v>588.64109599999995</v>
      </c>
      <c r="C39" s="61">
        <v>31149</v>
      </c>
      <c r="D39" s="61">
        <v>488.51506799999999</v>
      </c>
      <c r="E39" s="61">
        <v>3855</v>
      </c>
      <c r="F39" s="61">
        <v>353.17808200000002</v>
      </c>
      <c r="G39" s="61">
        <v>5137</v>
      </c>
      <c r="H39" s="61">
        <v>1430.3342500000001</v>
      </c>
      <c r="I39" s="61">
        <v>40141</v>
      </c>
    </row>
    <row r="40" spans="1:9">
      <c r="B40" s="62"/>
      <c r="C40" s="62"/>
      <c r="D40" s="62"/>
      <c r="E40" s="62"/>
      <c r="F40" s="62"/>
      <c r="G40" s="62"/>
      <c r="H40" s="62"/>
      <c r="I40" s="62"/>
    </row>
    <row r="41" spans="1:9" ht="12.6" customHeight="1">
      <c r="A41" s="20" t="s">
        <v>32</v>
      </c>
      <c r="B41" s="60">
        <v>1686.7643800000001</v>
      </c>
      <c r="C41" s="60">
        <v>90868</v>
      </c>
      <c r="D41" s="60">
        <v>536</v>
      </c>
      <c r="E41" s="60">
        <v>4195</v>
      </c>
      <c r="F41" s="60">
        <v>345.8</v>
      </c>
      <c r="G41" s="60">
        <v>3636</v>
      </c>
      <c r="H41" s="60">
        <v>2568.5643799999998</v>
      </c>
      <c r="I41" s="60">
        <v>98699</v>
      </c>
    </row>
    <row r="42" spans="1:9" ht="12.6" customHeight="1">
      <c r="A42" s="1" t="s">
        <v>33</v>
      </c>
      <c r="B42" s="61">
        <v>981.81643799999995</v>
      </c>
      <c r="C42" s="61">
        <v>50452</v>
      </c>
      <c r="D42" s="61">
        <v>313</v>
      </c>
      <c r="E42" s="61">
        <v>2465</v>
      </c>
      <c r="F42" s="61">
        <v>264.8</v>
      </c>
      <c r="G42" s="61">
        <v>2310</v>
      </c>
      <c r="H42" s="61">
        <v>1559.61644</v>
      </c>
      <c r="I42" s="61">
        <v>55227</v>
      </c>
    </row>
    <row r="43" spans="1:9" ht="12.6" customHeight="1">
      <c r="A43" s="1" t="s">
        <v>11</v>
      </c>
      <c r="B43" s="61">
        <v>73</v>
      </c>
      <c r="C43" s="61">
        <v>3876</v>
      </c>
      <c r="D43" s="61" t="s">
        <v>57</v>
      </c>
      <c r="E43" s="61" t="s">
        <v>57</v>
      </c>
      <c r="F43" s="61" t="s">
        <v>57</v>
      </c>
      <c r="G43" s="61" t="s">
        <v>57</v>
      </c>
      <c r="H43" s="61">
        <v>73</v>
      </c>
      <c r="I43" s="61">
        <v>3876</v>
      </c>
    </row>
    <row r="44" spans="1:9" ht="12.6" customHeight="1">
      <c r="A44" s="1" t="s">
        <v>36</v>
      </c>
      <c r="B44" s="61">
        <v>280.947945</v>
      </c>
      <c r="C44" s="61">
        <v>15552</v>
      </c>
      <c r="D44" s="61" t="s">
        <v>57</v>
      </c>
      <c r="E44" s="61" t="s">
        <v>57</v>
      </c>
      <c r="F44" s="61" t="s">
        <v>57</v>
      </c>
      <c r="G44" s="61" t="s">
        <v>57</v>
      </c>
      <c r="H44" s="61">
        <v>280.947945</v>
      </c>
      <c r="I44" s="61">
        <v>15552</v>
      </c>
    </row>
    <row r="45" spans="1:9" ht="12.6" customHeight="1">
      <c r="A45" s="1" t="s">
        <v>35</v>
      </c>
      <c r="B45" s="61">
        <v>53</v>
      </c>
      <c r="C45" s="61">
        <v>2962</v>
      </c>
      <c r="D45" s="61">
        <v>25</v>
      </c>
      <c r="E45" s="61">
        <v>277</v>
      </c>
      <c r="F45" s="61" t="s">
        <v>57</v>
      </c>
      <c r="G45" s="61" t="s">
        <v>57</v>
      </c>
      <c r="H45" s="61">
        <v>78</v>
      </c>
      <c r="I45" s="61">
        <v>3239</v>
      </c>
    </row>
    <row r="46" spans="1:9" ht="12.6" customHeight="1">
      <c r="A46" s="1" t="s">
        <v>34</v>
      </c>
      <c r="B46" s="61">
        <v>78</v>
      </c>
      <c r="C46" s="61">
        <v>4608</v>
      </c>
      <c r="D46" s="61" t="s">
        <v>57</v>
      </c>
      <c r="E46" s="61" t="s">
        <v>57</v>
      </c>
      <c r="F46" s="61" t="s">
        <v>57</v>
      </c>
      <c r="G46" s="61" t="s">
        <v>57</v>
      </c>
      <c r="H46" s="61">
        <v>78</v>
      </c>
      <c r="I46" s="61">
        <v>4608</v>
      </c>
    </row>
    <row r="47" spans="1:9" ht="12.6" customHeight="1">
      <c r="A47" s="1" t="s">
        <v>37</v>
      </c>
      <c r="B47" s="61">
        <v>220</v>
      </c>
      <c r="C47" s="61">
        <v>13418</v>
      </c>
      <c r="D47" s="61">
        <v>198</v>
      </c>
      <c r="E47" s="61">
        <v>1453</v>
      </c>
      <c r="F47" s="61">
        <v>81</v>
      </c>
      <c r="G47" s="61">
        <v>1326</v>
      </c>
      <c r="H47" s="61">
        <v>499</v>
      </c>
      <c r="I47" s="61">
        <v>16197</v>
      </c>
    </row>
    <row r="48" spans="1:9">
      <c r="B48" s="62"/>
      <c r="C48" s="62"/>
      <c r="D48" s="62"/>
      <c r="E48" s="62"/>
      <c r="F48" s="62"/>
      <c r="G48" s="62"/>
      <c r="H48" s="62"/>
      <c r="I48" s="62"/>
    </row>
    <row r="49" spans="1:20" ht="12.6" customHeight="1">
      <c r="A49" s="20" t="s">
        <v>16</v>
      </c>
      <c r="B49" s="60">
        <v>1384.8328799999999</v>
      </c>
      <c r="C49" s="60">
        <v>60761</v>
      </c>
      <c r="D49" s="60">
        <v>291</v>
      </c>
      <c r="E49" s="60">
        <v>2592</v>
      </c>
      <c r="F49" s="60">
        <v>182</v>
      </c>
      <c r="G49" s="60">
        <v>1910</v>
      </c>
      <c r="H49" s="60">
        <v>1857.8328799999999</v>
      </c>
      <c r="I49" s="60">
        <v>65263</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62</v>
      </c>
      <c r="M52" s="32"/>
      <c r="N52" s="32"/>
      <c r="O52" s="32"/>
      <c r="P52" s="32"/>
      <c r="Q52" s="32"/>
      <c r="R52" s="32"/>
      <c r="S52" s="32"/>
      <c r="T52" s="32"/>
    </row>
    <row r="53" spans="1:20" ht="12.6" customHeight="1">
      <c r="M53" s="32"/>
      <c r="N53" s="32"/>
      <c r="O53" s="32"/>
      <c r="P53" s="32"/>
      <c r="Q53" s="32"/>
      <c r="R53" s="32"/>
      <c r="S53" s="32"/>
      <c r="T53" s="32"/>
    </row>
    <row r="54" spans="1:20" ht="12.6" customHeight="1">
      <c r="A54" s="1" t="s">
        <v>75</v>
      </c>
      <c r="M54" s="32"/>
      <c r="N54" s="32"/>
      <c r="O54" s="32"/>
      <c r="P54" s="32"/>
      <c r="Q54" s="32"/>
      <c r="R54" s="32"/>
      <c r="S54" s="32"/>
      <c r="T54" s="32"/>
    </row>
    <row r="55" spans="1:20" ht="12.6" customHeight="1">
      <c r="A55" s="4" t="s">
        <v>68</v>
      </c>
      <c r="M55" s="32"/>
      <c r="N55" s="32"/>
      <c r="O55" s="32"/>
      <c r="P55" s="32"/>
      <c r="Q55" s="32"/>
      <c r="R55" s="32"/>
      <c r="S55" s="32"/>
      <c r="T55" s="32"/>
    </row>
    <row r="56" spans="1:20" ht="12.6" customHeight="1">
      <c r="A56" s="1" t="s">
        <v>50</v>
      </c>
      <c r="M56" s="32"/>
      <c r="N56" s="32"/>
      <c r="O56" s="32"/>
      <c r="P56" s="32"/>
      <c r="Q56" s="32"/>
      <c r="R56" s="32"/>
      <c r="S56" s="32"/>
      <c r="T56" s="32"/>
    </row>
    <row r="57" spans="1:20">
      <c r="A57" s="23" t="s">
        <v>52</v>
      </c>
      <c r="M57" s="32"/>
      <c r="N57" s="32"/>
      <c r="O57" s="32"/>
      <c r="P57" s="32"/>
      <c r="Q57" s="32"/>
      <c r="R57" s="32"/>
      <c r="S57" s="32"/>
      <c r="T57" s="32"/>
    </row>
    <row r="58" spans="1:20">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sheetData>
  <pageMargins left="0.39370078740157483" right="0.39370078740157483" top="0.39370078740157483" bottom="0.39370078740157483" header="0.51181102362204722" footer="0.51181102362204722"/>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zoomScaleNormal="100" workbookViewId="0">
      <pane xSplit="1" ySplit="9" topLeftCell="B10" activePane="bottomRight" state="frozen"/>
      <selection pane="topRight"/>
      <selection pane="bottomLeft"/>
      <selection pane="bottomRight"/>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60</v>
      </c>
    </row>
    <row r="2" spans="1:9" s="8" customFormat="1" ht="12">
      <c r="A2" s="8" t="s">
        <v>67</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24489.2274</v>
      </c>
      <c r="C11" s="60">
        <v>1181102</v>
      </c>
      <c r="D11" s="60">
        <v>7555.3013700000001</v>
      </c>
      <c r="E11" s="60">
        <v>64600</v>
      </c>
      <c r="F11" s="60">
        <v>6807.9671200000003</v>
      </c>
      <c r="G11" s="60">
        <v>85123</v>
      </c>
      <c r="H11" s="60">
        <v>38852.495900000002</v>
      </c>
      <c r="I11" s="60">
        <v>1330825</v>
      </c>
    </row>
    <row r="12" spans="1:9" ht="12.6" customHeight="1">
      <c r="A12" s="21"/>
      <c r="B12" s="61"/>
      <c r="C12" s="61"/>
      <c r="D12" s="61"/>
      <c r="E12" s="61"/>
      <c r="F12" s="61"/>
      <c r="G12" s="61"/>
      <c r="H12" s="61"/>
      <c r="I12" s="61"/>
    </row>
    <row r="13" spans="1:9" ht="12.6" customHeight="1">
      <c r="A13" s="20" t="s">
        <v>3</v>
      </c>
      <c r="B13" s="60">
        <v>4332.3561600000003</v>
      </c>
      <c r="C13" s="60">
        <v>201489</v>
      </c>
      <c r="D13" s="60">
        <v>1032.1588999999999</v>
      </c>
      <c r="E13" s="60">
        <v>12069</v>
      </c>
      <c r="F13" s="60">
        <v>2191.2054800000001</v>
      </c>
      <c r="G13" s="60">
        <v>25298</v>
      </c>
      <c r="H13" s="60">
        <v>7555.72055</v>
      </c>
      <c r="I13" s="60">
        <v>238856</v>
      </c>
    </row>
    <row r="14" spans="1:9" ht="12.6" customHeight="1">
      <c r="A14" s="1" t="s">
        <v>4</v>
      </c>
      <c r="B14" s="61">
        <v>2151.8493199999998</v>
      </c>
      <c r="C14" s="61">
        <v>99121</v>
      </c>
      <c r="D14" s="61">
        <v>497</v>
      </c>
      <c r="E14" s="61">
        <v>6035</v>
      </c>
      <c r="F14" s="61">
        <v>764.09589000000005</v>
      </c>
      <c r="G14" s="61">
        <v>10604</v>
      </c>
      <c r="H14" s="61">
        <v>3412.9452099999999</v>
      </c>
      <c r="I14" s="61">
        <v>115760</v>
      </c>
    </row>
    <row r="15" spans="1:9" ht="12.6" customHeight="1">
      <c r="A15" s="1" t="s">
        <v>5</v>
      </c>
      <c r="B15" s="61">
        <v>772.4</v>
      </c>
      <c r="C15" s="61">
        <v>40438</v>
      </c>
      <c r="D15" s="61">
        <v>190.49589</v>
      </c>
      <c r="E15" s="61">
        <v>1979</v>
      </c>
      <c r="F15" s="61">
        <v>465.68767100000002</v>
      </c>
      <c r="G15" s="61">
        <v>5871</v>
      </c>
      <c r="H15" s="61">
        <v>1428.58356</v>
      </c>
      <c r="I15" s="61">
        <v>48288</v>
      </c>
    </row>
    <row r="16" spans="1:9" ht="12.6" customHeight="1">
      <c r="A16" s="1" t="s">
        <v>6</v>
      </c>
      <c r="B16" s="61">
        <v>1408.1068499999999</v>
      </c>
      <c r="C16" s="61">
        <v>61930</v>
      </c>
      <c r="D16" s="61">
        <v>344.66301399999998</v>
      </c>
      <c r="E16" s="61">
        <v>4055</v>
      </c>
      <c r="F16" s="61">
        <v>961.42191800000001</v>
      </c>
      <c r="G16" s="61">
        <v>8823</v>
      </c>
      <c r="H16" s="61">
        <v>2714.1917800000001</v>
      </c>
      <c r="I16" s="61">
        <v>74808</v>
      </c>
    </row>
    <row r="17" spans="1:9">
      <c r="B17" s="62"/>
      <c r="C17" s="62"/>
      <c r="D17" s="62"/>
      <c r="E17" s="62"/>
      <c r="F17" s="62"/>
      <c r="G17" s="62"/>
      <c r="H17" s="62"/>
      <c r="I17" s="62"/>
    </row>
    <row r="18" spans="1:9" ht="12.6" customHeight="1">
      <c r="A18" s="20" t="s">
        <v>7</v>
      </c>
      <c r="B18" s="60">
        <v>4935.5698599999996</v>
      </c>
      <c r="C18" s="60">
        <v>258958</v>
      </c>
      <c r="D18" s="60">
        <v>1808.5808199999999</v>
      </c>
      <c r="E18" s="60">
        <v>14706</v>
      </c>
      <c r="F18" s="60">
        <v>1186.30411</v>
      </c>
      <c r="G18" s="60">
        <v>16446</v>
      </c>
      <c r="H18" s="60">
        <v>7930.4547899999998</v>
      </c>
      <c r="I18" s="60">
        <v>290110</v>
      </c>
    </row>
    <row r="19" spans="1:9" ht="12.6" customHeight="1">
      <c r="A19" s="1" t="s">
        <v>19</v>
      </c>
      <c r="B19" s="61">
        <v>3267.6986299999999</v>
      </c>
      <c r="C19" s="61">
        <v>172521</v>
      </c>
      <c r="D19" s="61">
        <v>1193.89589</v>
      </c>
      <c r="E19" s="61">
        <v>8685</v>
      </c>
      <c r="F19" s="61">
        <v>676.51232900000002</v>
      </c>
      <c r="G19" s="61">
        <v>9162</v>
      </c>
      <c r="H19" s="61">
        <v>5138.1068500000001</v>
      </c>
      <c r="I19" s="61">
        <v>190368</v>
      </c>
    </row>
    <row r="20" spans="1:9" ht="12.6" customHeight="1">
      <c r="A20" s="1" t="s">
        <v>8</v>
      </c>
      <c r="B20" s="61">
        <v>661.36712299999999</v>
      </c>
      <c r="C20" s="61">
        <v>31021</v>
      </c>
      <c r="D20" s="61">
        <v>190</v>
      </c>
      <c r="E20" s="61">
        <v>1998</v>
      </c>
      <c r="F20" s="61">
        <v>131.912329</v>
      </c>
      <c r="G20" s="61">
        <v>1762</v>
      </c>
      <c r="H20" s="61">
        <v>983.27945199999999</v>
      </c>
      <c r="I20" s="61">
        <v>34781</v>
      </c>
    </row>
    <row r="21" spans="1:9" ht="12.6" customHeight="1">
      <c r="A21" s="1" t="s">
        <v>20</v>
      </c>
      <c r="B21" s="61">
        <v>444.24931500000002</v>
      </c>
      <c r="C21" s="61">
        <v>27153</v>
      </c>
      <c r="D21" s="61">
        <v>167.19452100000001</v>
      </c>
      <c r="E21" s="61">
        <v>1884</v>
      </c>
      <c r="F21" s="61">
        <v>83.186301400000005</v>
      </c>
      <c r="G21" s="61">
        <v>1176</v>
      </c>
      <c r="H21" s="61">
        <v>694.63013699999999</v>
      </c>
      <c r="I21" s="61">
        <v>30213</v>
      </c>
    </row>
    <row r="22" spans="1:9" ht="12.6" customHeight="1">
      <c r="A22" s="1" t="s">
        <v>9</v>
      </c>
      <c r="B22" s="61">
        <v>395.49315100000001</v>
      </c>
      <c r="C22" s="61">
        <v>20205</v>
      </c>
      <c r="D22" s="61">
        <v>223.49041099999999</v>
      </c>
      <c r="E22" s="61">
        <v>1655</v>
      </c>
      <c r="F22" s="61">
        <v>143</v>
      </c>
      <c r="G22" s="61">
        <v>2293</v>
      </c>
      <c r="H22" s="61">
        <v>761.98356200000001</v>
      </c>
      <c r="I22" s="61">
        <v>24153</v>
      </c>
    </row>
    <row r="23" spans="1:9" ht="12.6" customHeight="1">
      <c r="A23" s="7" t="s">
        <v>10</v>
      </c>
      <c r="B23" s="61">
        <v>166.76164399999999</v>
      </c>
      <c r="C23" s="61">
        <v>8058</v>
      </c>
      <c r="D23" s="61">
        <v>34</v>
      </c>
      <c r="E23" s="61">
        <v>484</v>
      </c>
      <c r="F23" s="61">
        <v>151.693151</v>
      </c>
      <c r="G23" s="61">
        <v>2053</v>
      </c>
      <c r="H23" s="61">
        <v>352.45479499999999</v>
      </c>
      <c r="I23" s="61">
        <v>10595</v>
      </c>
    </row>
    <row r="24" spans="1:9">
      <c r="B24" s="62"/>
      <c r="C24" s="62"/>
      <c r="D24" s="62"/>
      <c r="E24" s="62"/>
      <c r="F24" s="62"/>
      <c r="G24" s="62"/>
      <c r="H24" s="62"/>
      <c r="I24" s="62"/>
    </row>
    <row r="25" spans="1:9" ht="12.6" customHeight="1">
      <c r="A25" s="20" t="s">
        <v>21</v>
      </c>
      <c r="B25" s="60">
        <v>3659.1780800000001</v>
      </c>
      <c r="C25" s="60">
        <v>177228</v>
      </c>
      <c r="D25" s="60">
        <v>1122</v>
      </c>
      <c r="E25" s="60">
        <v>9342</v>
      </c>
      <c r="F25" s="60">
        <v>1650.92329</v>
      </c>
      <c r="G25" s="60">
        <v>19095</v>
      </c>
      <c r="H25" s="60">
        <v>6432.1013700000003</v>
      </c>
      <c r="I25" s="60">
        <v>205665</v>
      </c>
    </row>
    <row r="26" spans="1:9" ht="12.6" customHeight="1">
      <c r="A26" s="1" t="s">
        <v>24</v>
      </c>
      <c r="B26" s="61">
        <v>1114.47397</v>
      </c>
      <c r="C26" s="61">
        <v>52709</v>
      </c>
      <c r="D26" s="61">
        <v>357</v>
      </c>
      <c r="E26" s="61">
        <v>3483</v>
      </c>
      <c r="F26" s="61">
        <v>596.82739700000002</v>
      </c>
      <c r="G26" s="61">
        <v>6583</v>
      </c>
      <c r="H26" s="61">
        <v>2068.3013700000001</v>
      </c>
      <c r="I26" s="61">
        <v>62775</v>
      </c>
    </row>
    <row r="27" spans="1:9" ht="12.6" customHeight="1">
      <c r="A27" s="1" t="s">
        <v>23</v>
      </c>
      <c r="B27" s="61">
        <v>994.49863000000005</v>
      </c>
      <c r="C27" s="61">
        <v>40656</v>
      </c>
      <c r="D27" s="61">
        <v>226</v>
      </c>
      <c r="E27" s="61">
        <v>2087</v>
      </c>
      <c r="F27" s="61">
        <v>141</v>
      </c>
      <c r="G27" s="61">
        <v>1330</v>
      </c>
      <c r="H27" s="61">
        <v>1361.49863</v>
      </c>
      <c r="I27" s="61">
        <v>44073</v>
      </c>
    </row>
    <row r="28" spans="1:9" ht="12.6" customHeight="1">
      <c r="A28" s="1" t="s">
        <v>22</v>
      </c>
      <c r="B28" s="61">
        <v>1550.2054800000001</v>
      </c>
      <c r="C28" s="61">
        <v>83863</v>
      </c>
      <c r="D28" s="61">
        <v>539</v>
      </c>
      <c r="E28" s="61">
        <v>3772</v>
      </c>
      <c r="F28" s="61">
        <v>913.09589000000005</v>
      </c>
      <c r="G28" s="61">
        <v>11182</v>
      </c>
      <c r="H28" s="61">
        <v>3002.3013700000001</v>
      </c>
      <c r="I28" s="61">
        <v>98817</v>
      </c>
    </row>
    <row r="29" spans="1:9">
      <c r="B29" s="62"/>
      <c r="C29" s="62"/>
      <c r="D29" s="62"/>
      <c r="E29" s="62"/>
      <c r="F29" s="62"/>
      <c r="G29" s="62"/>
      <c r="H29" s="62"/>
      <c r="I29" s="62"/>
    </row>
    <row r="30" spans="1:9" ht="12.6" customHeight="1">
      <c r="A30" s="20" t="s">
        <v>25</v>
      </c>
      <c r="B30" s="60">
        <v>4690.2411000000002</v>
      </c>
      <c r="C30" s="60">
        <v>221630</v>
      </c>
      <c r="D30" s="60">
        <v>1541.7506800000001</v>
      </c>
      <c r="E30" s="60">
        <v>12413</v>
      </c>
      <c r="F30" s="60">
        <v>285.85205500000001</v>
      </c>
      <c r="G30" s="60">
        <v>3849</v>
      </c>
      <c r="H30" s="60">
        <v>6517.8438399999995</v>
      </c>
      <c r="I30" s="60">
        <v>237892</v>
      </c>
    </row>
    <row r="31" spans="1:9" ht="12.6" customHeight="1">
      <c r="B31" s="61"/>
      <c r="C31" s="61"/>
      <c r="D31" s="61"/>
      <c r="E31" s="61"/>
      <c r="F31" s="61"/>
      <c r="G31" s="61"/>
      <c r="H31" s="61"/>
      <c r="I31" s="61"/>
    </row>
    <row r="32" spans="1:9" ht="12.6" customHeight="1">
      <c r="A32" s="20" t="s">
        <v>26</v>
      </c>
      <c r="B32" s="60">
        <v>3726.8931499999999</v>
      </c>
      <c r="C32" s="60">
        <v>172720</v>
      </c>
      <c r="D32" s="60">
        <v>1244.03836</v>
      </c>
      <c r="E32" s="60">
        <v>9702</v>
      </c>
      <c r="F32" s="60">
        <v>967.83287700000005</v>
      </c>
      <c r="G32" s="60">
        <v>14618</v>
      </c>
      <c r="H32" s="60">
        <v>5938.7643799999996</v>
      </c>
      <c r="I32" s="60">
        <v>197040</v>
      </c>
    </row>
    <row r="33" spans="1:9" ht="12.6" customHeight="1">
      <c r="A33" s="1" t="s">
        <v>27</v>
      </c>
      <c r="B33" s="61">
        <v>108.99452100000001</v>
      </c>
      <c r="C33" s="61">
        <v>4752</v>
      </c>
      <c r="D33" s="61">
        <v>9</v>
      </c>
      <c r="E33" s="61">
        <v>162</v>
      </c>
      <c r="F33" s="61" t="s">
        <v>57</v>
      </c>
      <c r="G33" s="61" t="s">
        <v>57</v>
      </c>
      <c r="H33" s="61">
        <v>117.99452100000001</v>
      </c>
      <c r="I33" s="61">
        <v>4914</v>
      </c>
    </row>
    <row r="34" spans="1:9" ht="12.6" customHeight="1">
      <c r="A34" s="1" t="s">
        <v>30</v>
      </c>
      <c r="B34" s="61">
        <v>222</v>
      </c>
      <c r="C34" s="61">
        <v>10386</v>
      </c>
      <c r="D34" s="61">
        <v>64</v>
      </c>
      <c r="E34" s="61">
        <v>523</v>
      </c>
      <c r="F34" s="61">
        <v>28</v>
      </c>
      <c r="G34" s="61">
        <v>410</v>
      </c>
      <c r="H34" s="61">
        <v>314</v>
      </c>
      <c r="I34" s="61">
        <v>11319</v>
      </c>
    </row>
    <row r="35" spans="1:9" ht="12.6" customHeight="1">
      <c r="A35" s="1" t="s">
        <v>38</v>
      </c>
      <c r="B35" s="61">
        <v>230.780822</v>
      </c>
      <c r="C35" s="61">
        <v>12304</v>
      </c>
      <c r="D35" s="61">
        <v>56</v>
      </c>
      <c r="E35" s="61">
        <v>543</v>
      </c>
      <c r="F35" s="61">
        <v>198.49589</v>
      </c>
      <c r="G35" s="61">
        <v>2423</v>
      </c>
      <c r="H35" s="61">
        <v>485.27671199999997</v>
      </c>
      <c r="I35" s="61">
        <v>15270</v>
      </c>
    </row>
    <row r="36" spans="1:9" ht="12.6" customHeight="1">
      <c r="A36" s="1" t="s">
        <v>39</v>
      </c>
      <c r="B36" s="61">
        <v>30</v>
      </c>
      <c r="C36" s="61">
        <v>1655</v>
      </c>
      <c r="D36" s="61" t="s">
        <v>57</v>
      </c>
      <c r="E36" s="61" t="s">
        <v>57</v>
      </c>
      <c r="F36" s="61">
        <v>16.709589000000001</v>
      </c>
      <c r="G36" s="61">
        <v>382</v>
      </c>
      <c r="H36" s="61">
        <v>46.709589000000001</v>
      </c>
      <c r="I36" s="61">
        <v>2037</v>
      </c>
    </row>
    <row r="37" spans="1:9" ht="12.6" customHeight="1">
      <c r="A37" s="1" t="s">
        <v>29</v>
      </c>
      <c r="B37" s="61">
        <v>1643.0684900000001</v>
      </c>
      <c r="C37" s="61">
        <v>78188</v>
      </c>
      <c r="D37" s="61">
        <v>408</v>
      </c>
      <c r="E37" s="61">
        <v>3169</v>
      </c>
      <c r="F37" s="61">
        <v>273.75342499999999</v>
      </c>
      <c r="G37" s="61">
        <v>3612</v>
      </c>
      <c r="H37" s="61">
        <v>2324.8219199999999</v>
      </c>
      <c r="I37" s="61">
        <v>84969</v>
      </c>
    </row>
    <row r="38" spans="1:9" ht="12.6" customHeight="1">
      <c r="A38" s="1" t="s">
        <v>28</v>
      </c>
      <c r="B38" s="61">
        <v>931.26027399999998</v>
      </c>
      <c r="C38" s="61">
        <v>33743</v>
      </c>
      <c r="D38" s="61">
        <v>213.91780800000001</v>
      </c>
      <c r="E38" s="61">
        <v>1676</v>
      </c>
      <c r="F38" s="61">
        <v>80.983561600000002</v>
      </c>
      <c r="G38" s="61">
        <v>2960</v>
      </c>
      <c r="H38" s="61">
        <v>1226.16164</v>
      </c>
      <c r="I38" s="61">
        <v>38379</v>
      </c>
    </row>
    <row r="39" spans="1:9" ht="12.6" customHeight="1">
      <c r="A39" s="1" t="s">
        <v>31</v>
      </c>
      <c r="B39" s="61">
        <v>560.789041</v>
      </c>
      <c r="C39" s="61">
        <v>31692</v>
      </c>
      <c r="D39" s="61">
        <v>493.12054799999999</v>
      </c>
      <c r="E39" s="61">
        <v>3629</v>
      </c>
      <c r="F39" s="61">
        <v>369.89041099999997</v>
      </c>
      <c r="G39" s="61">
        <v>4831</v>
      </c>
      <c r="H39" s="61">
        <v>1423.8</v>
      </c>
      <c r="I39" s="61">
        <v>40152</v>
      </c>
    </row>
    <row r="40" spans="1:9">
      <c r="B40" s="62"/>
      <c r="C40" s="62"/>
      <c r="D40" s="62"/>
      <c r="E40" s="62"/>
      <c r="F40" s="62"/>
      <c r="G40" s="62"/>
      <c r="H40" s="62"/>
      <c r="I40" s="62"/>
    </row>
    <row r="41" spans="1:9" ht="12.6" customHeight="1">
      <c r="A41" s="20" t="s">
        <v>32</v>
      </c>
      <c r="B41" s="60">
        <v>1738.9890399999999</v>
      </c>
      <c r="C41" s="60">
        <v>89546</v>
      </c>
      <c r="D41" s="60">
        <v>515.69862999999998</v>
      </c>
      <c r="E41" s="60">
        <v>3788</v>
      </c>
      <c r="F41" s="60">
        <v>336.84931499999999</v>
      </c>
      <c r="G41" s="60">
        <v>3527</v>
      </c>
      <c r="H41" s="60">
        <v>2591.5369900000001</v>
      </c>
      <c r="I41" s="60">
        <v>96861</v>
      </c>
    </row>
    <row r="42" spans="1:9" ht="12.6" customHeight="1">
      <c r="A42" s="1" t="s">
        <v>33</v>
      </c>
      <c r="B42" s="61">
        <v>1002.1643800000001</v>
      </c>
      <c r="C42" s="61">
        <v>49187</v>
      </c>
      <c r="D42" s="61">
        <v>293</v>
      </c>
      <c r="E42" s="61">
        <v>2158</v>
      </c>
      <c r="F42" s="61">
        <v>255.84931499999999</v>
      </c>
      <c r="G42" s="61">
        <v>2251</v>
      </c>
      <c r="H42" s="61">
        <v>1551.0137</v>
      </c>
      <c r="I42" s="61">
        <v>53596</v>
      </c>
    </row>
    <row r="43" spans="1:9" ht="12.6" customHeight="1">
      <c r="A43" s="1" t="s">
        <v>11</v>
      </c>
      <c r="B43" s="61">
        <v>76</v>
      </c>
      <c r="C43" s="61">
        <v>3991</v>
      </c>
      <c r="D43" s="61" t="s">
        <v>57</v>
      </c>
      <c r="E43" s="61" t="s">
        <v>57</v>
      </c>
      <c r="F43" s="61" t="s">
        <v>57</v>
      </c>
      <c r="G43" s="61" t="s">
        <v>57</v>
      </c>
      <c r="H43" s="61">
        <v>76</v>
      </c>
      <c r="I43" s="61">
        <v>3991</v>
      </c>
    </row>
    <row r="44" spans="1:9" ht="12.6" customHeight="1">
      <c r="A44" s="1" t="s">
        <v>36</v>
      </c>
      <c r="B44" s="61">
        <v>288.56438400000002</v>
      </c>
      <c r="C44" s="61">
        <v>15448</v>
      </c>
      <c r="D44" s="61" t="s">
        <v>57</v>
      </c>
      <c r="E44" s="61" t="s">
        <v>57</v>
      </c>
      <c r="F44" s="61" t="s">
        <v>57</v>
      </c>
      <c r="G44" s="61" t="s">
        <v>57</v>
      </c>
      <c r="H44" s="61">
        <v>288.56438400000002</v>
      </c>
      <c r="I44" s="61">
        <v>15448</v>
      </c>
    </row>
    <row r="45" spans="1:9" ht="12.6" customHeight="1">
      <c r="A45" s="1" t="s">
        <v>35</v>
      </c>
      <c r="B45" s="61">
        <v>52</v>
      </c>
      <c r="C45" s="61">
        <v>2885</v>
      </c>
      <c r="D45" s="61">
        <v>25</v>
      </c>
      <c r="E45" s="61">
        <v>253</v>
      </c>
      <c r="F45" s="61" t="s">
        <v>57</v>
      </c>
      <c r="G45" s="61" t="s">
        <v>57</v>
      </c>
      <c r="H45" s="61">
        <v>77</v>
      </c>
      <c r="I45" s="61">
        <v>3138</v>
      </c>
    </row>
    <row r="46" spans="1:9" ht="12.6" customHeight="1">
      <c r="A46" s="1" t="s">
        <v>34</v>
      </c>
      <c r="B46" s="61">
        <v>84.260273999999995</v>
      </c>
      <c r="C46" s="61">
        <v>4570</v>
      </c>
      <c r="D46" s="61" t="s">
        <v>57</v>
      </c>
      <c r="E46" s="61" t="s">
        <v>57</v>
      </c>
      <c r="F46" s="61" t="s">
        <v>57</v>
      </c>
      <c r="G46" s="61" t="s">
        <v>57</v>
      </c>
      <c r="H46" s="61">
        <v>84.260273999999995</v>
      </c>
      <c r="I46" s="61">
        <v>4570</v>
      </c>
    </row>
    <row r="47" spans="1:9" ht="12.6" customHeight="1">
      <c r="A47" s="1" t="s">
        <v>37</v>
      </c>
      <c r="B47" s="61">
        <v>236</v>
      </c>
      <c r="C47" s="61">
        <v>13465</v>
      </c>
      <c r="D47" s="61">
        <v>197.69863000000001</v>
      </c>
      <c r="E47" s="61">
        <v>1377</v>
      </c>
      <c r="F47" s="61">
        <v>81</v>
      </c>
      <c r="G47" s="61">
        <v>1276</v>
      </c>
      <c r="H47" s="61">
        <v>514.69862999999998</v>
      </c>
      <c r="I47" s="61">
        <v>16118</v>
      </c>
    </row>
    <row r="48" spans="1:9">
      <c r="B48" s="62"/>
      <c r="C48" s="62"/>
      <c r="D48" s="62"/>
      <c r="E48" s="62"/>
      <c r="F48" s="62"/>
      <c r="G48" s="62"/>
      <c r="H48" s="62"/>
      <c r="I48" s="62"/>
    </row>
    <row r="49" spans="1:9" ht="12.6" customHeight="1">
      <c r="A49" s="20" t="s">
        <v>16</v>
      </c>
      <c r="B49" s="60">
        <v>1406</v>
      </c>
      <c r="C49" s="60">
        <v>59531</v>
      </c>
      <c r="D49" s="60">
        <v>291.07397300000002</v>
      </c>
      <c r="E49" s="60">
        <v>2580</v>
      </c>
      <c r="F49" s="60">
        <v>189</v>
      </c>
      <c r="G49" s="60">
        <v>2290</v>
      </c>
      <c r="H49" s="60">
        <v>1886.0739699999999</v>
      </c>
      <c r="I49" s="60">
        <v>64401</v>
      </c>
    </row>
    <row r="50" spans="1:9" ht="3.75" customHeight="1">
      <c r="A50" s="13"/>
      <c r="B50" s="13"/>
      <c r="C50" s="13"/>
      <c r="D50" s="13"/>
      <c r="E50" s="13"/>
      <c r="F50" s="13"/>
      <c r="G50" s="13"/>
      <c r="H50" s="13"/>
      <c r="I50" s="13"/>
    </row>
    <row r="51" spans="1:9" ht="12.6" customHeight="1">
      <c r="A51" s="1" t="s">
        <v>61</v>
      </c>
    </row>
    <row r="52" spans="1:9" ht="12.6" customHeight="1">
      <c r="A52" s="1" t="s">
        <v>62</v>
      </c>
    </row>
    <row r="53" spans="1:9" ht="12.6" customHeight="1"/>
    <row r="54" spans="1:9" ht="12.6" customHeight="1">
      <c r="A54" s="1" t="s">
        <v>69</v>
      </c>
    </row>
    <row r="55" spans="1:9" ht="12.6" customHeight="1">
      <c r="A55" s="4" t="s">
        <v>68</v>
      </c>
    </row>
    <row r="56" spans="1:9" ht="12.6" customHeight="1">
      <c r="A56" s="1" t="s">
        <v>50</v>
      </c>
    </row>
    <row r="57" spans="1:9">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64</v>
      </c>
      <c r="M1" s="10" t="s">
        <v>60</v>
      </c>
    </row>
    <row r="2" spans="1:13" s="8" customFormat="1" ht="12">
      <c r="A2" s="8" t="s">
        <v>65</v>
      </c>
      <c r="M2" s="10"/>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14104.605479452051</v>
      </c>
      <c r="C12" s="60">
        <v>584247</v>
      </c>
      <c r="D12" s="60">
        <v>9847.690410958905</v>
      </c>
      <c r="E12" s="60">
        <v>432134</v>
      </c>
      <c r="F12" s="60">
        <v>7612.3917808219148</v>
      </c>
      <c r="G12" s="60">
        <v>60551</v>
      </c>
      <c r="H12" s="60">
        <v>4231.9123287671227</v>
      </c>
      <c r="I12" s="60">
        <v>56077</v>
      </c>
      <c r="J12" s="60">
        <v>3730.7561643835638</v>
      </c>
      <c r="K12" s="60">
        <v>103651</v>
      </c>
      <c r="L12" s="60">
        <v>39527.356164383549</v>
      </c>
      <c r="M12" s="60">
        <v>1236660</v>
      </c>
    </row>
    <row r="13" spans="1:13" ht="12.6" customHeight="1">
      <c r="A13" s="21"/>
      <c r="B13" s="61"/>
      <c r="C13" s="61"/>
      <c r="D13" s="61"/>
      <c r="E13" s="61"/>
      <c r="F13" s="61"/>
      <c r="G13" s="61"/>
      <c r="H13" s="61"/>
      <c r="I13" s="61"/>
      <c r="J13" s="61"/>
      <c r="K13" s="61"/>
      <c r="L13" s="66"/>
      <c r="M13" s="66"/>
    </row>
    <row r="14" spans="1:13" ht="12.6" customHeight="1">
      <c r="A14" s="20" t="s">
        <v>3</v>
      </c>
      <c r="B14" s="60">
        <v>2751.4054794520553</v>
      </c>
      <c r="C14" s="60">
        <v>118913</v>
      </c>
      <c r="D14" s="60">
        <v>1640.3506849315072</v>
      </c>
      <c r="E14" s="60">
        <v>68263</v>
      </c>
      <c r="F14" s="60">
        <v>1061.6767123287671</v>
      </c>
      <c r="G14" s="60">
        <v>12239</v>
      </c>
      <c r="H14" s="60">
        <v>1192.693150684931</v>
      </c>
      <c r="I14" s="60">
        <v>14291</v>
      </c>
      <c r="J14" s="60">
        <v>1073.14794520548</v>
      </c>
      <c r="K14" s="60">
        <v>17878</v>
      </c>
      <c r="L14" s="60">
        <v>7719.2739726027403</v>
      </c>
      <c r="M14" s="60">
        <v>231584</v>
      </c>
    </row>
    <row r="15" spans="1:13" ht="12.6" customHeight="1">
      <c r="A15" s="1" t="s">
        <v>4</v>
      </c>
      <c r="B15" s="61">
        <v>1192</v>
      </c>
      <c r="C15" s="61">
        <v>46712</v>
      </c>
      <c r="D15" s="61">
        <v>1048.8849315068501</v>
      </c>
      <c r="E15" s="61">
        <v>43263</v>
      </c>
      <c r="F15" s="61">
        <v>522</v>
      </c>
      <c r="G15" s="61">
        <v>5724</v>
      </c>
      <c r="H15" s="61">
        <v>584.96164383561597</v>
      </c>
      <c r="I15" s="61">
        <v>8586</v>
      </c>
      <c r="J15" s="61">
        <v>209.356164383562</v>
      </c>
      <c r="K15" s="61">
        <v>4638</v>
      </c>
      <c r="L15" s="61">
        <v>3557.2027397260281</v>
      </c>
      <c r="M15" s="61">
        <v>108923</v>
      </c>
    </row>
    <row r="16" spans="1:13" ht="12.6" customHeight="1">
      <c r="A16" s="1" t="s">
        <v>5</v>
      </c>
      <c r="B16" s="61">
        <v>628</v>
      </c>
      <c r="C16" s="61">
        <v>29185</v>
      </c>
      <c r="D16" s="61">
        <v>138.60273972602701</v>
      </c>
      <c r="E16" s="61">
        <v>7316</v>
      </c>
      <c r="F16" s="61">
        <v>194.219178082192</v>
      </c>
      <c r="G16" s="61">
        <v>1923</v>
      </c>
      <c r="H16" s="61">
        <v>258</v>
      </c>
      <c r="I16" s="61">
        <v>3482</v>
      </c>
      <c r="J16" s="61">
        <v>238.00821917808202</v>
      </c>
      <c r="K16" s="61">
        <v>2671</v>
      </c>
      <c r="L16" s="61">
        <v>1456.8301369863011</v>
      </c>
      <c r="M16" s="61">
        <v>44577</v>
      </c>
    </row>
    <row r="17" spans="1:13" ht="12.6" customHeight="1">
      <c r="A17" s="1" t="s">
        <v>6</v>
      </c>
      <c r="B17" s="61">
        <v>931.40547945205515</v>
      </c>
      <c r="C17" s="61">
        <v>43016</v>
      </c>
      <c r="D17" s="61">
        <v>452.86301369863003</v>
      </c>
      <c r="E17" s="61">
        <v>17684</v>
      </c>
      <c r="F17" s="61">
        <v>345.45753424657499</v>
      </c>
      <c r="G17" s="61">
        <v>4592</v>
      </c>
      <c r="H17" s="61">
        <v>349.731506849315</v>
      </c>
      <c r="I17" s="61">
        <v>2223</v>
      </c>
      <c r="J17" s="61">
        <v>625.78356164383604</v>
      </c>
      <c r="K17" s="61">
        <v>10569</v>
      </c>
      <c r="L17" s="61">
        <v>2705.2410958904111</v>
      </c>
      <c r="M17" s="61">
        <v>78084</v>
      </c>
    </row>
    <row r="18" spans="1:13">
      <c r="B18" s="62"/>
      <c r="C18" s="62"/>
      <c r="D18" s="62"/>
      <c r="E18" s="62"/>
      <c r="F18" s="62"/>
      <c r="G18" s="62"/>
      <c r="H18" s="62"/>
      <c r="I18" s="62"/>
      <c r="J18" s="62"/>
      <c r="K18" s="62"/>
      <c r="L18" s="62"/>
      <c r="M18" s="62"/>
    </row>
    <row r="19" spans="1:13" ht="12.6" customHeight="1">
      <c r="A19" s="20" t="s">
        <v>7</v>
      </c>
      <c r="B19" s="60">
        <v>3589.2684931506797</v>
      </c>
      <c r="C19" s="60">
        <v>145884</v>
      </c>
      <c r="D19" s="60">
        <v>1796.1753424657509</v>
      </c>
      <c r="E19" s="60">
        <v>88326</v>
      </c>
      <c r="F19" s="60">
        <v>1728.9561643835611</v>
      </c>
      <c r="G19" s="60">
        <v>13759</v>
      </c>
      <c r="H19" s="60">
        <v>676.26575342465833</v>
      </c>
      <c r="I19" s="60">
        <v>10668</v>
      </c>
      <c r="J19" s="60">
        <v>252.41643835616475</v>
      </c>
      <c r="K19" s="60">
        <v>10006</v>
      </c>
      <c r="L19" s="60">
        <v>8043.0821917808153</v>
      </c>
      <c r="M19" s="60">
        <v>268643</v>
      </c>
    </row>
    <row r="20" spans="1:13" ht="12.6" customHeight="1">
      <c r="A20" s="1" t="s">
        <v>19</v>
      </c>
      <c r="B20" s="61">
        <v>2275.6684931506798</v>
      </c>
      <c r="C20" s="61">
        <v>95382</v>
      </c>
      <c r="D20" s="61">
        <v>1115.6602739726</v>
      </c>
      <c r="E20" s="61">
        <v>56873</v>
      </c>
      <c r="F20" s="61">
        <v>1116.7150684931501</v>
      </c>
      <c r="G20" s="61">
        <v>7740</v>
      </c>
      <c r="H20" s="61">
        <v>370.87397260274003</v>
      </c>
      <c r="I20" s="61">
        <v>6229</v>
      </c>
      <c r="J20" s="61">
        <v>237.55616438356202</v>
      </c>
      <c r="K20" s="61">
        <v>7667</v>
      </c>
      <c r="L20" s="61">
        <v>5116.473972602731</v>
      </c>
      <c r="M20" s="61">
        <v>173891</v>
      </c>
    </row>
    <row r="21" spans="1:13" ht="12.6" customHeight="1">
      <c r="A21" s="1" t="s">
        <v>8</v>
      </c>
      <c r="B21" s="61">
        <v>345</v>
      </c>
      <c r="C21" s="61">
        <v>11240</v>
      </c>
      <c r="D21" s="61">
        <v>416.8</v>
      </c>
      <c r="E21" s="61">
        <v>19589</v>
      </c>
      <c r="F21" s="61">
        <v>190</v>
      </c>
      <c r="G21" s="61">
        <v>1870</v>
      </c>
      <c r="H21" s="61">
        <v>20.698630136986299</v>
      </c>
      <c r="I21" s="61">
        <v>374</v>
      </c>
      <c r="J21" s="61" t="s">
        <v>57</v>
      </c>
      <c r="K21" s="61" t="s">
        <v>57</v>
      </c>
      <c r="L21" s="61">
        <v>972.49863013698621</v>
      </c>
      <c r="M21" s="61">
        <v>33073</v>
      </c>
    </row>
    <row r="22" spans="1:13" ht="12.6" customHeight="1">
      <c r="A22" s="1" t="s">
        <v>20</v>
      </c>
      <c r="B22" s="61">
        <v>666.6</v>
      </c>
      <c r="C22" s="61">
        <v>24580</v>
      </c>
      <c r="D22" s="61">
        <v>40</v>
      </c>
      <c r="E22" s="61">
        <v>2878</v>
      </c>
      <c r="F22" s="61">
        <v>178.75068493150701</v>
      </c>
      <c r="G22" s="61">
        <v>1792</v>
      </c>
      <c r="H22" s="61" t="s">
        <v>57</v>
      </c>
      <c r="I22" s="61" t="s">
        <v>57</v>
      </c>
      <c r="J22" s="61">
        <v>6.4383561643835598</v>
      </c>
      <c r="K22" s="61">
        <v>660</v>
      </c>
      <c r="L22" s="61">
        <v>891.78904109589052</v>
      </c>
      <c r="M22" s="61">
        <v>29910</v>
      </c>
    </row>
    <row r="23" spans="1:13" ht="12.6" customHeight="1">
      <c r="A23" s="1" t="s">
        <v>9</v>
      </c>
      <c r="B23" s="61">
        <v>302</v>
      </c>
      <c r="C23" s="61">
        <v>14682</v>
      </c>
      <c r="D23" s="61">
        <v>70</v>
      </c>
      <c r="E23" s="61">
        <v>2373</v>
      </c>
      <c r="F23" s="61">
        <v>223.49041095890402</v>
      </c>
      <c r="G23" s="61">
        <v>1974</v>
      </c>
      <c r="H23" s="61">
        <v>129</v>
      </c>
      <c r="I23" s="61">
        <v>2054</v>
      </c>
      <c r="J23" s="61">
        <v>8.4219178082191792</v>
      </c>
      <c r="K23" s="61">
        <v>1679</v>
      </c>
      <c r="L23" s="61">
        <v>732.9123287671232</v>
      </c>
      <c r="M23" s="61">
        <v>22762</v>
      </c>
    </row>
    <row r="24" spans="1:13" ht="12.6" customHeight="1">
      <c r="A24" s="7" t="s">
        <v>10</v>
      </c>
      <c r="B24" s="61" t="s">
        <v>57</v>
      </c>
      <c r="C24" s="61" t="s">
        <v>57</v>
      </c>
      <c r="D24" s="61">
        <v>153.71506849315099</v>
      </c>
      <c r="E24" s="61">
        <v>6613</v>
      </c>
      <c r="F24" s="61">
        <v>20</v>
      </c>
      <c r="G24" s="61">
        <v>383</v>
      </c>
      <c r="H24" s="61">
        <v>155.69315068493202</v>
      </c>
      <c r="I24" s="61">
        <v>2011</v>
      </c>
      <c r="J24" s="61" t="s">
        <v>57</v>
      </c>
      <c r="K24" s="61" t="s">
        <v>57</v>
      </c>
      <c r="L24" s="61">
        <v>329.40821917808302</v>
      </c>
      <c r="M24" s="61">
        <v>9007</v>
      </c>
    </row>
    <row r="25" spans="1:13">
      <c r="B25" s="62"/>
      <c r="C25" s="62"/>
      <c r="D25" s="62"/>
      <c r="E25" s="62"/>
      <c r="F25" s="62"/>
      <c r="G25" s="62"/>
      <c r="H25" s="62"/>
      <c r="I25" s="62"/>
      <c r="J25" s="62"/>
      <c r="K25" s="62"/>
      <c r="L25" s="62"/>
      <c r="M25" s="62"/>
    </row>
    <row r="26" spans="1:13" ht="12.6" customHeight="1">
      <c r="A26" s="20" t="s">
        <v>21</v>
      </c>
      <c r="B26" s="60">
        <v>2379</v>
      </c>
      <c r="C26" s="60">
        <v>94408</v>
      </c>
      <c r="D26" s="60">
        <v>1090.643835616439</v>
      </c>
      <c r="E26" s="60">
        <v>48734</v>
      </c>
      <c r="F26" s="60">
        <v>1044.4739726027401</v>
      </c>
      <c r="G26" s="60">
        <v>7861</v>
      </c>
      <c r="H26" s="60">
        <v>981.28493150684903</v>
      </c>
      <c r="I26" s="60">
        <v>11327</v>
      </c>
      <c r="J26" s="60">
        <v>966.00273972602804</v>
      </c>
      <c r="K26" s="60">
        <v>26751</v>
      </c>
      <c r="L26" s="60">
        <v>6461.4054794520562</v>
      </c>
      <c r="M26" s="60">
        <v>189081</v>
      </c>
    </row>
    <row r="27" spans="1:13" ht="12.6" customHeight="1">
      <c r="A27" s="1" t="s">
        <v>24</v>
      </c>
      <c r="B27" s="61">
        <v>669</v>
      </c>
      <c r="C27" s="61">
        <v>28060</v>
      </c>
      <c r="D27" s="61">
        <v>402.15616438356204</v>
      </c>
      <c r="E27" s="61">
        <v>13717</v>
      </c>
      <c r="F27" s="61">
        <v>352</v>
      </c>
      <c r="G27" s="61">
        <v>3100</v>
      </c>
      <c r="H27" s="61">
        <v>167.18904109589002</v>
      </c>
      <c r="I27" s="61">
        <v>1588</v>
      </c>
      <c r="J27" s="61">
        <v>542.21095890411004</v>
      </c>
      <c r="K27" s="61">
        <v>9658</v>
      </c>
      <c r="L27" s="61">
        <v>2132.5561643835622</v>
      </c>
      <c r="M27" s="61">
        <v>56123</v>
      </c>
    </row>
    <row r="28" spans="1:13" ht="12.6" customHeight="1">
      <c r="A28" s="1" t="s">
        <v>23</v>
      </c>
      <c r="B28" s="61">
        <v>786</v>
      </c>
      <c r="C28" s="61">
        <v>25994</v>
      </c>
      <c r="D28" s="61">
        <v>144.69315068493199</v>
      </c>
      <c r="E28" s="61">
        <v>3281</v>
      </c>
      <c r="F28" s="61">
        <v>208.73698630137002</v>
      </c>
      <c r="G28" s="61">
        <v>1768</v>
      </c>
      <c r="H28" s="61" t="s">
        <v>57</v>
      </c>
      <c r="I28" s="61" t="s">
        <v>57</v>
      </c>
      <c r="J28" s="61">
        <v>232.52602739726001</v>
      </c>
      <c r="K28" s="61">
        <v>10771</v>
      </c>
      <c r="L28" s="61">
        <v>1371.9561643835618</v>
      </c>
      <c r="M28" s="61">
        <v>41814</v>
      </c>
    </row>
    <row r="29" spans="1:13" ht="12.6" customHeight="1">
      <c r="A29" s="1" t="s">
        <v>22</v>
      </c>
      <c r="B29" s="61">
        <v>924</v>
      </c>
      <c r="C29" s="61">
        <v>40354</v>
      </c>
      <c r="D29" s="61">
        <v>543.79452054794501</v>
      </c>
      <c r="E29" s="61">
        <v>31736</v>
      </c>
      <c r="F29" s="61">
        <v>483.73698630137</v>
      </c>
      <c r="G29" s="61">
        <v>2993</v>
      </c>
      <c r="H29" s="61">
        <v>814.09589041095899</v>
      </c>
      <c r="I29" s="61">
        <v>9739</v>
      </c>
      <c r="J29" s="61">
        <v>191.26575342465802</v>
      </c>
      <c r="K29" s="61">
        <v>6322</v>
      </c>
      <c r="L29" s="61">
        <v>2956.8931506849322</v>
      </c>
      <c r="M29" s="61">
        <v>91144</v>
      </c>
    </row>
    <row r="30" spans="1:13">
      <c r="B30" s="62"/>
      <c r="C30" s="62"/>
      <c r="D30" s="62"/>
      <c r="E30" s="62"/>
      <c r="F30" s="62"/>
      <c r="G30" s="62"/>
      <c r="H30" s="62"/>
      <c r="I30" s="62"/>
      <c r="J30" s="62"/>
      <c r="K30" s="62"/>
      <c r="L30" s="62"/>
      <c r="M30" s="62"/>
    </row>
    <row r="31" spans="1:13" ht="12.6" customHeight="1">
      <c r="A31" s="20" t="s">
        <v>25</v>
      </c>
      <c r="B31" s="60">
        <v>2391</v>
      </c>
      <c r="C31" s="60">
        <v>97065</v>
      </c>
      <c r="D31" s="60">
        <v>1997.0547945205501</v>
      </c>
      <c r="E31" s="60">
        <v>82612</v>
      </c>
      <c r="F31" s="60">
        <v>1661.6301369863002</v>
      </c>
      <c r="G31" s="60">
        <v>12131</v>
      </c>
      <c r="H31" s="60">
        <v>244</v>
      </c>
      <c r="I31" s="60">
        <v>3667</v>
      </c>
      <c r="J31" s="60">
        <v>614.78356164383604</v>
      </c>
      <c r="K31" s="60">
        <v>23078</v>
      </c>
      <c r="L31" s="60">
        <v>6908.4684931506863</v>
      </c>
      <c r="M31" s="60">
        <v>218553</v>
      </c>
    </row>
    <row r="32" spans="1:13" ht="12.6" customHeight="1">
      <c r="B32" s="61"/>
      <c r="C32" s="61"/>
      <c r="D32" s="61"/>
      <c r="E32" s="61"/>
      <c r="F32" s="61"/>
      <c r="G32" s="61"/>
      <c r="H32" s="61"/>
      <c r="I32" s="61"/>
      <c r="J32" s="61"/>
      <c r="K32" s="61"/>
      <c r="L32" s="61"/>
      <c r="M32" s="61"/>
    </row>
    <row r="33" spans="1:13" ht="12.6" customHeight="1">
      <c r="A33" s="20" t="s">
        <v>26</v>
      </c>
      <c r="B33" s="60">
        <v>1717</v>
      </c>
      <c r="C33" s="60">
        <v>71392</v>
      </c>
      <c r="D33" s="60">
        <v>1502.1698630136984</v>
      </c>
      <c r="E33" s="60">
        <v>68463</v>
      </c>
      <c r="F33" s="60">
        <v>1352.646575342465</v>
      </c>
      <c r="G33" s="60">
        <v>8752</v>
      </c>
      <c r="H33" s="60">
        <v>818.87397260273929</v>
      </c>
      <c r="I33" s="60">
        <v>11489</v>
      </c>
      <c r="J33" s="60">
        <v>554.12876712328773</v>
      </c>
      <c r="K33" s="60">
        <v>18039</v>
      </c>
      <c r="L33" s="60">
        <v>5944.819178082189</v>
      </c>
      <c r="M33" s="60">
        <v>178135</v>
      </c>
    </row>
    <row r="34" spans="1:13" ht="12.6" customHeight="1">
      <c r="A34" s="1" t="s">
        <v>27</v>
      </c>
      <c r="B34" s="61" t="s">
        <v>57</v>
      </c>
      <c r="C34" s="61" t="s">
        <v>57</v>
      </c>
      <c r="D34" s="61">
        <v>119</v>
      </c>
      <c r="E34" s="61">
        <v>4577</v>
      </c>
      <c r="F34" s="61" t="s">
        <v>57</v>
      </c>
      <c r="G34" s="61" t="s">
        <v>57</v>
      </c>
      <c r="H34" s="61" t="s">
        <v>57</v>
      </c>
      <c r="I34" s="61" t="s">
        <v>57</v>
      </c>
      <c r="J34" s="61" t="s">
        <v>57</v>
      </c>
      <c r="K34" s="61" t="s">
        <v>57</v>
      </c>
      <c r="L34" s="61">
        <v>119</v>
      </c>
      <c r="M34" s="61">
        <v>4577</v>
      </c>
    </row>
    <row r="35" spans="1:13" ht="12.6" customHeight="1">
      <c r="A35" s="1" t="s">
        <v>30</v>
      </c>
      <c r="B35" s="61" t="s">
        <v>57</v>
      </c>
      <c r="C35" s="61" t="s">
        <v>57</v>
      </c>
      <c r="D35" s="61">
        <v>270</v>
      </c>
      <c r="E35" s="61">
        <v>8362</v>
      </c>
      <c r="F35" s="61">
        <v>123.279452054795</v>
      </c>
      <c r="G35" s="61">
        <v>563</v>
      </c>
      <c r="H35" s="61" t="s">
        <v>57</v>
      </c>
      <c r="I35" s="61" t="s">
        <v>57</v>
      </c>
      <c r="J35" s="61">
        <v>26.695890410958899</v>
      </c>
      <c r="K35" s="61">
        <v>1141</v>
      </c>
      <c r="L35" s="61">
        <v>419.9753424657539</v>
      </c>
      <c r="M35" s="61">
        <v>10066</v>
      </c>
    </row>
    <row r="36" spans="1:13" ht="12.6" customHeight="1">
      <c r="A36" s="1" t="s">
        <v>38</v>
      </c>
      <c r="B36" s="61" t="s">
        <v>57</v>
      </c>
      <c r="C36" s="61" t="s">
        <v>57</v>
      </c>
      <c r="D36" s="61">
        <v>118.36164383561601</v>
      </c>
      <c r="E36" s="61">
        <v>6156</v>
      </c>
      <c r="F36" s="61">
        <v>158.27671232876702</v>
      </c>
      <c r="G36" s="61">
        <v>529</v>
      </c>
      <c r="H36" s="61">
        <v>193</v>
      </c>
      <c r="I36" s="61">
        <v>2555</v>
      </c>
      <c r="J36" s="61">
        <v>90.553424657534194</v>
      </c>
      <c r="K36" s="61">
        <v>4503</v>
      </c>
      <c r="L36" s="61">
        <v>560.19178082191718</v>
      </c>
      <c r="M36" s="61">
        <v>13743</v>
      </c>
    </row>
    <row r="37" spans="1:13" ht="12.6" customHeight="1">
      <c r="A37" s="1" t="s">
        <v>39</v>
      </c>
      <c r="B37" s="61" t="s">
        <v>57</v>
      </c>
      <c r="C37" s="61" t="s">
        <v>57</v>
      </c>
      <c r="D37" s="61">
        <v>30</v>
      </c>
      <c r="E37" s="61">
        <v>1690</v>
      </c>
      <c r="F37" s="61" t="s">
        <v>57</v>
      </c>
      <c r="G37" s="61" t="s">
        <v>57</v>
      </c>
      <c r="H37" s="61">
        <v>14.715068493150699</v>
      </c>
      <c r="I37" s="61">
        <v>329</v>
      </c>
      <c r="J37" s="61" t="s">
        <v>57</v>
      </c>
      <c r="K37" s="61" t="s">
        <v>57</v>
      </c>
      <c r="L37" s="61">
        <v>44.715068493150696</v>
      </c>
      <c r="M37" s="61">
        <v>2019</v>
      </c>
    </row>
    <row r="38" spans="1:13" ht="12.6" customHeight="1">
      <c r="A38" s="1" t="s">
        <v>29</v>
      </c>
      <c r="B38" s="61">
        <v>857</v>
      </c>
      <c r="C38" s="61">
        <v>34677</v>
      </c>
      <c r="D38" s="61">
        <v>668.70136986301407</v>
      </c>
      <c r="E38" s="61">
        <v>32374</v>
      </c>
      <c r="F38" s="61">
        <v>390.30684931506801</v>
      </c>
      <c r="G38" s="61">
        <v>3001</v>
      </c>
      <c r="H38" s="61">
        <v>180.58082191780801</v>
      </c>
      <c r="I38" s="61">
        <v>2522</v>
      </c>
      <c r="J38" s="61">
        <v>185.38630136986302</v>
      </c>
      <c r="K38" s="61">
        <v>5931</v>
      </c>
      <c r="L38" s="61">
        <v>2281.9753424657529</v>
      </c>
      <c r="M38" s="61">
        <v>78505</v>
      </c>
    </row>
    <row r="39" spans="1:13" ht="12.6" customHeight="1">
      <c r="A39" s="1" t="s">
        <v>28</v>
      </c>
      <c r="B39" s="61">
        <v>352</v>
      </c>
      <c r="C39" s="61">
        <v>15649</v>
      </c>
      <c r="D39" s="61">
        <v>276.08493150684899</v>
      </c>
      <c r="E39" s="61">
        <v>14208</v>
      </c>
      <c r="F39" s="61">
        <v>213.49863013698601</v>
      </c>
      <c r="G39" s="61">
        <v>1592</v>
      </c>
      <c r="H39" s="61">
        <v>79.9835616438356</v>
      </c>
      <c r="I39" s="61">
        <v>1198</v>
      </c>
      <c r="J39" s="61">
        <v>206.65479452054802</v>
      </c>
      <c r="K39" s="61">
        <v>4204</v>
      </c>
      <c r="L39" s="61">
        <v>1128.2219178082187</v>
      </c>
      <c r="M39" s="61">
        <v>36851</v>
      </c>
    </row>
    <row r="40" spans="1:13" ht="12.6" customHeight="1">
      <c r="A40" s="1" t="s">
        <v>31</v>
      </c>
      <c r="B40" s="61">
        <v>508</v>
      </c>
      <c r="C40" s="61">
        <v>21066</v>
      </c>
      <c r="D40" s="61">
        <v>20.0219178082192</v>
      </c>
      <c r="E40" s="61">
        <v>1096</v>
      </c>
      <c r="F40" s="61">
        <v>467.28493150684903</v>
      </c>
      <c r="G40" s="61">
        <v>3067</v>
      </c>
      <c r="H40" s="61">
        <v>350.59452054794502</v>
      </c>
      <c r="I40" s="61">
        <v>4885</v>
      </c>
      <c r="J40" s="61">
        <v>44.838356164383598</v>
      </c>
      <c r="K40" s="61">
        <v>2260</v>
      </c>
      <c r="L40" s="61">
        <v>1390.739726027397</v>
      </c>
      <c r="M40" s="61">
        <v>32374</v>
      </c>
    </row>
    <row r="41" spans="1:13">
      <c r="B41" s="62"/>
      <c r="C41" s="62"/>
      <c r="D41" s="62"/>
      <c r="E41" s="62"/>
      <c r="F41" s="62"/>
      <c r="G41" s="62"/>
      <c r="H41" s="62"/>
      <c r="I41" s="62"/>
      <c r="J41" s="62"/>
      <c r="K41" s="62"/>
      <c r="L41" s="62"/>
      <c r="M41" s="62"/>
    </row>
    <row r="42" spans="1:13" ht="12.6" customHeight="1">
      <c r="A42" s="20" t="s">
        <v>32</v>
      </c>
      <c r="B42" s="60">
        <v>780.93150684931504</v>
      </c>
      <c r="C42" s="60">
        <v>34643</v>
      </c>
      <c r="D42" s="60">
        <v>959.29589041095892</v>
      </c>
      <c r="E42" s="60">
        <v>45656</v>
      </c>
      <c r="F42" s="60">
        <v>498.00821917808202</v>
      </c>
      <c r="G42" s="60">
        <v>3507</v>
      </c>
      <c r="H42" s="60">
        <v>168.79452054794518</v>
      </c>
      <c r="I42" s="60">
        <v>2813</v>
      </c>
      <c r="J42" s="60">
        <v>155.27671232876702</v>
      </c>
      <c r="K42" s="60">
        <v>1900</v>
      </c>
      <c r="L42" s="60">
        <v>2562.3068493150686</v>
      </c>
      <c r="M42" s="60">
        <v>88519</v>
      </c>
    </row>
    <row r="43" spans="1:13" ht="12.6" customHeight="1">
      <c r="A43" s="1" t="s">
        <v>33</v>
      </c>
      <c r="B43" s="61">
        <v>780.93150684931504</v>
      </c>
      <c r="C43" s="61">
        <v>34643</v>
      </c>
      <c r="D43" s="61">
        <v>172</v>
      </c>
      <c r="E43" s="61">
        <v>8760</v>
      </c>
      <c r="F43" s="61">
        <v>303</v>
      </c>
      <c r="G43" s="61">
        <v>2132</v>
      </c>
      <c r="H43" s="61">
        <v>87.794520547945197</v>
      </c>
      <c r="I43" s="61">
        <v>1490</v>
      </c>
      <c r="J43" s="61">
        <v>155.27671232876702</v>
      </c>
      <c r="K43" s="61">
        <v>1900</v>
      </c>
      <c r="L43" s="61">
        <v>1499.0027397260274</v>
      </c>
      <c r="M43" s="61">
        <v>48925</v>
      </c>
    </row>
    <row r="44" spans="1:13" ht="12.6" customHeight="1">
      <c r="A44" s="1" t="s">
        <v>11</v>
      </c>
      <c r="B44" s="61" t="s">
        <v>57</v>
      </c>
      <c r="C44" s="61" t="s">
        <v>57</v>
      </c>
      <c r="D44" s="61">
        <v>79.594520547945208</v>
      </c>
      <c r="E44" s="61">
        <v>3611</v>
      </c>
      <c r="F44" s="61" t="s">
        <v>57</v>
      </c>
      <c r="G44" s="61" t="s">
        <v>57</v>
      </c>
      <c r="H44" s="61" t="s">
        <v>57</v>
      </c>
      <c r="I44" s="61" t="s">
        <v>57</v>
      </c>
      <c r="J44" s="61" t="s">
        <v>57</v>
      </c>
      <c r="K44" s="61" t="s">
        <v>57</v>
      </c>
      <c r="L44" s="61">
        <v>79.594520547945208</v>
      </c>
      <c r="M44" s="61">
        <v>3611</v>
      </c>
    </row>
    <row r="45" spans="1:13" ht="12.6" customHeight="1">
      <c r="A45" s="1" t="s">
        <v>36</v>
      </c>
      <c r="B45" s="61" t="s">
        <v>57</v>
      </c>
      <c r="C45" s="61" t="s">
        <v>57</v>
      </c>
      <c r="D45" s="61">
        <v>311.8</v>
      </c>
      <c r="E45" s="61">
        <v>14579</v>
      </c>
      <c r="F45" s="61" t="s">
        <v>57</v>
      </c>
      <c r="G45" s="61" t="s">
        <v>57</v>
      </c>
      <c r="H45" s="61" t="s">
        <v>57</v>
      </c>
      <c r="I45" s="61" t="s">
        <v>57</v>
      </c>
      <c r="J45" s="61" t="s">
        <v>57</v>
      </c>
      <c r="K45" s="61" t="s">
        <v>57</v>
      </c>
      <c r="L45" s="61">
        <v>311.8</v>
      </c>
      <c r="M45" s="61">
        <v>14579</v>
      </c>
    </row>
    <row r="46" spans="1:13" ht="12.6" customHeight="1">
      <c r="A46" s="1" t="s">
        <v>35</v>
      </c>
      <c r="B46" s="61" t="s">
        <v>57</v>
      </c>
      <c r="C46" s="61" t="s">
        <v>57</v>
      </c>
      <c r="D46" s="61">
        <v>81</v>
      </c>
      <c r="E46" s="61">
        <v>3069</v>
      </c>
      <c r="F46" s="61" t="s">
        <v>57</v>
      </c>
      <c r="G46" s="61" t="s">
        <v>57</v>
      </c>
      <c r="H46" s="61" t="s">
        <v>57</v>
      </c>
      <c r="I46" s="61" t="s">
        <v>57</v>
      </c>
      <c r="J46" s="61" t="s">
        <v>57</v>
      </c>
      <c r="K46" s="61" t="s">
        <v>57</v>
      </c>
      <c r="L46" s="61">
        <v>81</v>
      </c>
      <c r="M46" s="61">
        <v>3069</v>
      </c>
    </row>
    <row r="47" spans="1:13" ht="12.6" customHeight="1">
      <c r="A47" s="1" t="s">
        <v>34</v>
      </c>
      <c r="B47" s="61" t="s">
        <v>57</v>
      </c>
      <c r="C47" s="61" t="s">
        <v>57</v>
      </c>
      <c r="D47" s="61">
        <v>94.901369863013699</v>
      </c>
      <c r="E47" s="61">
        <v>4112</v>
      </c>
      <c r="F47" s="61" t="s">
        <v>57</v>
      </c>
      <c r="G47" s="61" t="s">
        <v>57</v>
      </c>
      <c r="H47" s="61" t="s">
        <v>57</v>
      </c>
      <c r="I47" s="61" t="s">
        <v>57</v>
      </c>
      <c r="J47" s="61" t="s">
        <v>57</v>
      </c>
      <c r="K47" s="61" t="s">
        <v>57</v>
      </c>
      <c r="L47" s="61">
        <v>94.901369863013699</v>
      </c>
      <c r="M47" s="61">
        <v>4112</v>
      </c>
    </row>
    <row r="48" spans="1:13" ht="12.6" customHeight="1">
      <c r="A48" s="1" t="s">
        <v>37</v>
      </c>
      <c r="B48" s="61" t="s">
        <v>57</v>
      </c>
      <c r="C48" s="61" t="s">
        <v>57</v>
      </c>
      <c r="D48" s="61">
        <v>220</v>
      </c>
      <c r="E48" s="61">
        <v>11525</v>
      </c>
      <c r="F48" s="61">
        <v>195.00821917808202</v>
      </c>
      <c r="G48" s="61">
        <v>1375</v>
      </c>
      <c r="H48" s="61">
        <v>81</v>
      </c>
      <c r="I48" s="61">
        <v>1323</v>
      </c>
      <c r="J48" s="61" t="s">
        <v>57</v>
      </c>
      <c r="K48" s="61" t="s">
        <v>57</v>
      </c>
      <c r="L48" s="61">
        <v>496.00821917808202</v>
      </c>
      <c r="M48" s="61">
        <v>14223</v>
      </c>
    </row>
    <row r="49" spans="1:13">
      <c r="B49" s="62"/>
      <c r="C49" s="62"/>
      <c r="D49" s="62"/>
      <c r="E49" s="62"/>
      <c r="F49" s="62"/>
      <c r="G49" s="62"/>
      <c r="H49" s="62"/>
      <c r="I49" s="62"/>
      <c r="J49" s="62"/>
      <c r="K49" s="62"/>
      <c r="L49" s="62"/>
      <c r="M49" s="62"/>
    </row>
    <row r="50" spans="1:13" ht="12.6" customHeight="1">
      <c r="A50" s="20" t="s">
        <v>16</v>
      </c>
      <c r="B50" s="60">
        <v>496</v>
      </c>
      <c r="C50" s="60">
        <v>21942</v>
      </c>
      <c r="D50" s="60">
        <v>862</v>
      </c>
      <c r="E50" s="60">
        <v>30080</v>
      </c>
      <c r="F50" s="60">
        <v>265</v>
      </c>
      <c r="G50" s="60">
        <v>2302</v>
      </c>
      <c r="H50" s="60">
        <v>150</v>
      </c>
      <c r="I50" s="60">
        <v>1822</v>
      </c>
      <c r="J50" s="60">
        <v>115</v>
      </c>
      <c r="K50" s="60">
        <v>5999</v>
      </c>
      <c r="L50" s="60">
        <v>1888</v>
      </c>
      <c r="M50" s="60">
        <v>62145</v>
      </c>
    </row>
    <row r="51" spans="1:13" ht="3.75" customHeight="1">
      <c r="A51" s="13"/>
      <c r="B51" s="13"/>
      <c r="C51" s="13"/>
      <c r="D51" s="13"/>
      <c r="E51" s="13"/>
      <c r="F51" s="13"/>
      <c r="G51" s="13"/>
      <c r="H51" s="13"/>
      <c r="I51" s="13"/>
      <c r="J51" s="13"/>
      <c r="K51" s="13"/>
      <c r="L51" s="13"/>
      <c r="M51" s="13"/>
    </row>
    <row r="52" spans="1:13" ht="12.6" customHeight="1">
      <c r="A52" s="1" t="s">
        <v>61</v>
      </c>
    </row>
    <row r="53" spans="1:13" ht="12.6" customHeight="1">
      <c r="A53" s="1" t="s">
        <v>62</v>
      </c>
    </row>
    <row r="54" spans="1:13" ht="12.6" customHeight="1">
      <c r="A54" s="1" t="s">
        <v>63</v>
      </c>
    </row>
    <row r="55" spans="1:13" ht="12.6" customHeight="1"/>
    <row r="56" spans="1:13" ht="12.6" customHeight="1">
      <c r="A56" s="1" t="s">
        <v>66</v>
      </c>
    </row>
    <row r="57" spans="1:13" ht="12.6" customHeight="1">
      <c r="A57" s="4" t="s">
        <v>15</v>
      </c>
    </row>
    <row r="58" spans="1:13" ht="12.6" customHeight="1">
      <c r="A58" s="1" t="s">
        <v>50</v>
      </c>
    </row>
    <row r="59" spans="1:13">
      <c r="A59"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59</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14496.978082191785</v>
      </c>
      <c r="C12" s="60">
        <v>656551</v>
      </c>
      <c r="D12" s="60">
        <v>10296.767123287669</v>
      </c>
      <c r="E12" s="60">
        <v>525714</v>
      </c>
      <c r="F12" s="60">
        <v>8191.5315068493137</v>
      </c>
      <c r="G12" s="60">
        <v>120116</v>
      </c>
      <c r="H12" s="60">
        <v>4254.7479452054795</v>
      </c>
      <c r="I12" s="60">
        <v>59321</v>
      </c>
      <c r="J12" s="60">
        <v>4112.1041095890405</v>
      </c>
      <c r="K12" s="60">
        <v>147111</v>
      </c>
      <c r="L12" s="60">
        <v>41352.1287671233</v>
      </c>
      <c r="M12" s="60">
        <v>1508813</v>
      </c>
    </row>
    <row r="13" spans="1:13" ht="12.6" customHeight="1">
      <c r="A13" s="21"/>
      <c r="B13" s="61"/>
      <c r="C13" s="61"/>
      <c r="D13" s="61"/>
      <c r="E13" s="61"/>
      <c r="F13" s="61"/>
      <c r="G13" s="61"/>
      <c r="H13" s="61"/>
      <c r="I13" s="61"/>
      <c r="J13" s="61"/>
      <c r="K13" s="61"/>
      <c r="L13" s="66"/>
      <c r="M13" s="66"/>
    </row>
    <row r="14" spans="1:13" ht="12.6" customHeight="1">
      <c r="A14" s="20" t="s">
        <v>3</v>
      </c>
      <c r="B14" s="60">
        <v>2900.4246575342463</v>
      </c>
      <c r="C14" s="60">
        <v>151957</v>
      </c>
      <c r="D14" s="60">
        <v>1763.5123287671199</v>
      </c>
      <c r="E14" s="60">
        <v>95507</v>
      </c>
      <c r="F14" s="60">
        <v>1207.597260273973</v>
      </c>
      <c r="G14" s="60">
        <v>64700</v>
      </c>
      <c r="H14" s="60">
        <v>1190.6383561643834</v>
      </c>
      <c r="I14" s="60">
        <v>14641</v>
      </c>
      <c r="J14" s="60">
        <v>1202.7424657534252</v>
      </c>
      <c r="K14" s="60">
        <v>29903</v>
      </c>
      <c r="L14" s="60">
        <v>8264.9150684931483</v>
      </c>
      <c r="M14" s="60">
        <v>356708</v>
      </c>
    </row>
    <row r="15" spans="1:13" ht="12.6" customHeight="1">
      <c r="A15" s="1" t="s">
        <v>4</v>
      </c>
      <c r="B15" s="61">
        <v>1235.8</v>
      </c>
      <c r="C15" s="61">
        <v>58681</v>
      </c>
      <c r="D15" s="61">
        <v>1153.3452054794482</v>
      </c>
      <c r="E15" s="61">
        <v>67901</v>
      </c>
      <c r="F15" s="61">
        <v>532</v>
      </c>
      <c r="G15" s="61">
        <v>5922</v>
      </c>
      <c r="H15" s="61">
        <v>586.66027397260234</v>
      </c>
      <c r="I15" s="61">
        <v>8903</v>
      </c>
      <c r="J15" s="61">
        <v>297.84657534246571</v>
      </c>
      <c r="K15" s="61">
        <v>12399</v>
      </c>
      <c r="L15" s="61">
        <v>3805.6520547945161</v>
      </c>
      <c r="M15" s="61">
        <v>153806</v>
      </c>
    </row>
    <row r="16" spans="1:13" ht="12.6" customHeight="1">
      <c r="A16" s="1" t="s">
        <v>5</v>
      </c>
      <c r="B16" s="61">
        <v>652.26575342465731</v>
      </c>
      <c r="C16" s="61">
        <v>35001</v>
      </c>
      <c r="D16" s="61">
        <v>139.44931506849332</v>
      </c>
      <c r="E16" s="61">
        <v>7560</v>
      </c>
      <c r="F16" s="61">
        <v>190.53698630137001</v>
      </c>
      <c r="G16" s="61">
        <v>1877</v>
      </c>
      <c r="H16" s="61">
        <v>271.43561643835602</v>
      </c>
      <c r="I16" s="61">
        <v>3656</v>
      </c>
      <c r="J16" s="61">
        <v>246.07397260274001</v>
      </c>
      <c r="K16" s="61">
        <v>2704</v>
      </c>
      <c r="L16" s="61">
        <v>1499.7616438356165</v>
      </c>
      <c r="M16" s="61">
        <v>50798</v>
      </c>
    </row>
    <row r="17" spans="1:13" ht="12.6" customHeight="1">
      <c r="A17" s="1" t="s">
        <v>6</v>
      </c>
      <c r="B17" s="61">
        <v>1012.358904109589</v>
      </c>
      <c r="C17" s="61">
        <v>58275</v>
      </c>
      <c r="D17" s="61">
        <v>470.71780821917855</v>
      </c>
      <c r="E17" s="61">
        <v>20046</v>
      </c>
      <c r="F17" s="61">
        <v>485.06027397260306</v>
      </c>
      <c r="G17" s="61">
        <v>56901</v>
      </c>
      <c r="H17" s="61">
        <v>332.54246575342501</v>
      </c>
      <c r="I17" s="61">
        <v>2082</v>
      </c>
      <c r="J17" s="61">
        <v>658.82191780821938</v>
      </c>
      <c r="K17" s="61">
        <v>14800</v>
      </c>
      <c r="L17" s="61">
        <v>2959.501369863015</v>
      </c>
      <c r="M17" s="61">
        <v>152104</v>
      </c>
    </row>
    <row r="18" spans="1:13">
      <c r="B18" s="62"/>
      <c r="C18" s="62"/>
      <c r="D18" s="62"/>
      <c r="E18" s="62"/>
      <c r="F18" s="62"/>
      <c r="G18" s="62"/>
      <c r="H18" s="62"/>
      <c r="I18" s="62"/>
      <c r="J18" s="62"/>
      <c r="K18" s="62"/>
      <c r="L18" s="62"/>
      <c r="M18" s="62"/>
    </row>
    <row r="19" spans="1:13" ht="12.6" customHeight="1">
      <c r="A19" s="20" t="s">
        <v>7</v>
      </c>
      <c r="B19" s="60">
        <v>3648.8383561643877</v>
      </c>
      <c r="C19" s="60">
        <v>168056</v>
      </c>
      <c r="D19" s="60">
        <v>1894.8794520547956</v>
      </c>
      <c r="E19" s="60">
        <v>107022</v>
      </c>
      <c r="F19" s="60">
        <v>1879.6739726027379</v>
      </c>
      <c r="G19" s="60">
        <v>17868</v>
      </c>
      <c r="H19" s="60">
        <v>691.9808219178077</v>
      </c>
      <c r="I19" s="60">
        <v>10677</v>
      </c>
      <c r="J19" s="60">
        <v>278.46849315068505</v>
      </c>
      <c r="K19" s="60">
        <v>20561</v>
      </c>
      <c r="L19" s="60">
        <v>8393.8410958904169</v>
      </c>
      <c r="M19" s="60">
        <v>324184</v>
      </c>
    </row>
    <row r="20" spans="1:13" ht="12.6" customHeight="1">
      <c r="A20" s="1" t="s">
        <v>19</v>
      </c>
      <c r="B20" s="61">
        <v>2244.6602739726063</v>
      </c>
      <c r="C20" s="61">
        <v>116730</v>
      </c>
      <c r="D20" s="61">
        <v>1197.7589041095894</v>
      </c>
      <c r="E20" s="61">
        <v>73896</v>
      </c>
      <c r="F20" s="61">
        <v>1244.2383561643821</v>
      </c>
      <c r="G20" s="61">
        <v>8318</v>
      </c>
      <c r="H20" s="61">
        <v>406.02191780821903</v>
      </c>
      <c r="I20" s="61">
        <v>6312</v>
      </c>
      <c r="J20" s="61">
        <v>258.48767123287683</v>
      </c>
      <c r="K20" s="61">
        <v>16178</v>
      </c>
      <c r="L20" s="61">
        <v>5351.1671232876743</v>
      </c>
      <c r="M20" s="61">
        <v>221434</v>
      </c>
    </row>
    <row r="21" spans="1:13" ht="12.6" customHeight="1">
      <c r="A21" s="1" t="s">
        <v>8</v>
      </c>
      <c r="B21" s="61">
        <v>351</v>
      </c>
      <c r="C21" s="61">
        <v>10618</v>
      </c>
      <c r="D21" s="61">
        <v>426.64657534246606</v>
      </c>
      <c r="E21" s="61">
        <v>20883</v>
      </c>
      <c r="F21" s="61">
        <v>202.35068493150672</v>
      </c>
      <c r="G21" s="61">
        <v>5483</v>
      </c>
      <c r="H21" s="61">
        <v>23.4602739726027</v>
      </c>
      <c r="I21" s="61">
        <v>377</v>
      </c>
      <c r="J21" s="61" t="s">
        <v>57</v>
      </c>
      <c r="K21" s="61" t="s">
        <v>57</v>
      </c>
      <c r="L21" s="61">
        <v>1003.4575342465755</v>
      </c>
      <c r="M21" s="61">
        <v>37361</v>
      </c>
    </row>
    <row r="22" spans="1:13" ht="12.6" customHeight="1">
      <c r="A22" s="1" t="s">
        <v>20</v>
      </c>
      <c r="B22" s="61">
        <v>726.28493150684903</v>
      </c>
      <c r="C22" s="61">
        <v>25293</v>
      </c>
      <c r="D22" s="61">
        <v>40</v>
      </c>
      <c r="E22" s="61">
        <v>2930</v>
      </c>
      <c r="F22" s="61">
        <v>177.48493150684899</v>
      </c>
      <c r="G22" s="61">
        <v>1679</v>
      </c>
      <c r="H22" s="61" t="s">
        <v>57</v>
      </c>
      <c r="I22" s="61" t="s">
        <v>57</v>
      </c>
      <c r="J22" s="61">
        <v>6.4383561643835598</v>
      </c>
      <c r="K22" s="61">
        <v>687</v>
      </c>
      <c r="L22" s="61">
        <v>950.20821917808155</v>
      </c>
      <c r="M22" s="61">
        <v>30589</v>
      </c>
    </row>
    <row r="23" spans="1:13" ht="12.6" customHeight="1">
      <c r="A23" s="1" t="s">
        <v>9</v>
      </c>
      <c r="B23" s="61">
        <v>326.89315068493204</v>
      </c>
      <c r="C23" s="61">
        <v>15415</v>
      </c>
      <c r="D23" s="61">
        <v>70.0356164383562</v>
      </c>
      <c r="E23" s="61">
        <v>2460</v>
      </c>
      <c r="F23" s="61">
        <v>235.54520547945202</v>
      </c>
      <c r="G23" s="61">
        <v>1959</v>
      </c>
      <c r="H23" s="61">
        <v>106.290410958904</v>
      </c>
      <c r="I23" s="61">
        <v>1841</v>
      </c>
      <c r="J23" s="61">
        <v>13.542465753424649</v>
      </c>
      <c r="K23" s="61">
        <v>3696</v>
      </c>
      <c r="L23" s="61">
        <v>752.30684931506903</v>
      </c>
      <c r="M23" s="61">
        <v>25371</v>
      </c>
    </row>
    <row r="24" spans="1:13" ht="12.6" customHeight="1">
      <c r="A24" s="7" t="s">
        <v>10</v>
      </c>
      <c r="B24" s="61" t="s">
        <v>57</v>
      </c>
      <c r="C24" s="61" t="s">
        <v>57</v>
      </c>
      <c r="D24" s="61">
        <v>160.438356164384</v>
      </c>
      <c r="E24" s="61">
        <v>6853</v>
      </c>
      <c r="F24" s="61">
        <v>20.054794520547897</v>
      </c>
      <c r="G24" s="61">
        <v>429</v>
      </c>
      <c r="H24" s="61">
        <v>156.208219178082</v>
      </c>
      <c r="I24" s="61">
        <v>2147</v>
      </c>
      <c r="J24" s="61" t="s">
        <v>57</v>
      </c>
      <c r="K24" s="61" t="s">
        <v>57</v>
      </c>
      <c r="L24" s="61">
        <v>336.70136986301389</v>
      </c>
      <c r="M24" s="61">
        <v>9429</v>
      </c>
    </row>
    <row r="25" spans="1:13">
      <c r="B25" s="62"/>
      <c r="C25" s="62"/>
      <c r="D25" s="62"/>
      <c r="E25" s="62"/>
      <c r="F25" s="62"/>
      <c r="G25" s="62"/>
      <c r="H25" s="62"/>
      <c r="I25" s="62"/>
      <c r="J25" s="62"/>
      <c r="K25" s="62"/>
      <c r="L25" s="62"/>
      <c r="M25" s="62"/>
    </row>
    <row r="26" spans="1:13" ht="12.6" customHeight="1">
      <c r="A26" s="20" t="s">
        <v>21</v>
      </c>
      <c r="B26" s="60">
        <v>2389.1506849315065</v>
      </c>
      <c r="C26" s="60">
        <v>96044</v>
      </c>
      <c r="D26" s="60">
        <v>1143.7534246575344</v>
      </c>
      <c r="E26" s="60">
        <v>55197</v>
      </c>
      <c r="F26" s="60">
        <v>1061.3835616438359</v>
      </c>
      <c r="G26" s="60">
        <v>7859</v>
      </c>
      <c r="H26" s="60">
        <v>1002.0657534246575</v>
      </c>
      <c r="I26" s="60">
        <v>13240</v>
      </c>
      <c r="J26" s="60">
        <v>1067.3095890410962</v>
      </c>
      <c r="K26" s="60">
        <v>38314</v>
      </c>
      <c r="L26" s="60">
        <v>6663.6630136986314</v>
      </c>
      <c r="M26" s="60">
        <v>210654</v>
      </c>
    </row>
    <row r="27" spans="1:13" ht="12.6" customHeight="1">
      <c r="A27" s="1" t="s">
        <v>24</v>
      </c>
      <c r="B27" s="61">
        <v>707.93424657534274</v>
      </c>
      <c r="C27" s="61">
        <v>31544</v>
      </c>
      <c r="D27" s="61">
        <v>415.29863013698616</v>
      </c>
      <c r="E27" s="61">
        <v>14155</v>
      </c>
      <c r="F27" s="61">
        <v>355.46575342465707</v>
      </c>
      <c r="G27" s="61">
        <v>3311</v>
      </c>
      <c r="H27" s="61">
        <v>173.67397260273921</v>
      </c>
      <c r="I27" s="61">
        <v>3455</v>
      </c>
      <c r="J27" s="61">
        <v>604.70136986301395</v>
      </c>
      <c r="K27" s="61">
        <v>12710</v>
      </c>
      <c r="L27" s="61">
        <v>2257.0739726027391</v>
      </c>
      <c r="M27" s="61">
        <v>65175</v>
      </c>
    </row>
    <row r="28" spans="1:13" ht="12.6" customHeight="1">
      <c r="A28" s="1" t="s">
        <v>23</v>
      </c>
      <c r="B28" s="61">
        <v>786</v>
      </c>
      <c r="C28" s="61">
        <v>25826</v>
      </c>
      <c r="D28" s="61">
        <v>150.23835616438362</v>
      </c>
      <c r="E28" s="61">
        <v>3524</v>
      </c>
      <c r="F28" s="61">
        <v>212.69315068493179</v>
      </c>
      <c r="G28" s="61">
        <v>1806</v>
      </c>
      <c r="H28" s="61" t="s">
        <v>57</v>
      </c>
      <c r="I28" s="61" t="s">
        <v>57</v>
      </c>
      <c r="J28" s="61">
        <v>268.09863013698651</v>
      </c>
      <c r="K28" s="61">
        <v>19465</v>
      </c>
      <c r="L28" s="61">
        <v>1417.0301369863021</v>
      </c>
      <c r="M28" s="61">
        <v>50621</v>
      </c>
    </row>
    <row r="29" spans="1:13" ht="12.6" customHeight="1">
      <c r="A29" s="1" t="s">
        <v>22</v>
      </c>
      <c r="B29" s="61">
        <v>895.21643835616408</v>
      </c>
      <c r="C29" s="61">
        <v>38674</v>
      </c>
      <c r="D29" s="61">
        <v>578.21643835616464</v>
      </c>
      <c r="E29" s="61">
        <v>37518</v>
      </c>
      <c r="F29" s="61">
        <v>493.224657534247</v>
      </c>
      <c r="G29" s="61">
        <v>2742</v>
      </c>
      <c r="H29" s="61">
        <v>828.39178082191825</v>
      </c>
      <c r="I29" s="61">
        <v>9785</v>
      </c>
      <c r="J29" s="61">
        <v>194.50958904109567</v>
      </c>
      <c r="K29" s="61">
        <v>6139</v>
      </c>
      <c r="L29" s="61">
        <v>2989.5589041095895</v>
      </c>
      <c r="M29" s="61">
        <v>94858</v>
      </c>
    </row>
    <row r="30" spans="1:13">
      <c r="B30" s="62"/>
      <c r="C30" s="62"/>
      <c r="D30" s="62"/>
      <c r="E30" s="62"/>
      <c r="F30" s="62"/>
      <c r="G30" s="62"/>
      <c r="H30" s="62"/>
      <c r="I30" s="62"/>
      <c r="J30" s="62"/>
      <c r="K30" s="62"/>
      <c r="L30" s="62"/>
      <c r="M30" s="62"/>
    </row>
    <row r="31" spans="1:13" ht="12.6" customHeight="1">
      <c r="A31" s="20" t="s">
        <v>25</v>
      </c>
      <c r="B31" s="60">
        <v>2462.8054794520554</v>
      </c>
      <c r="C31" s="60">
        <v>110439</v>
      </c>
      <c r="D31" s="60">
        <v>2072.687671232879</v>
      </c>
      <c r="E31" s="60">
        <v>103639</v>
      </c>
      <c r="F31" s="60">
        <v>1846.334246575344</v>
      </c>
      <c r="G31" s="60">
        <v>14161</v>
      </c>
      <c r="H31" s="60">
        <v>244.66849315068501</v>
      </c>
      <c r="I31" s="60">
        <v>3691</v>
      </c>
      <c r="J31" s="60">
        <v>672.00273972602713</v>
      </c>
      <c r="K31" s="60">
        <v>27319</v>
      </c>
      <c r="L31" s="60">
        <v>7298.4986301369909</v>
      </c>
      <c r="M31" s="60">
        <v>259249</v>
      </c>
    </row>
    <row r="32" spans="1:13" ht="12.6" customHeight="1">
      <c r="B32" s="61"/>
      <c r="C32" s="61"/>
      <c r="D32" s="61"/>
      <c r="E32" s="61"/>
      <c r="F32" s="61"/>
      <c r="G32" s="61"/>
      <c r="H32" s="61"/>
      <c r="I32" s="61"/>
      <c r="J32" s="61"/>
      <c r="K32" s="61"/>
      <c r="L32" s="61"/>
      <c r="M32" s="61"/>
    </row>
    <row r="33" spans="1:13" ht="12.6" customHeight="1">
      <c r="A33" s="20" t="s">
        <v>26</v>
      </c>
      <c r="B33" s="60">
        <v>1755.364383561644</v>
      </c>
      <c r="C33" s="60">
        <v>69875</v>
      </c>
      <c r="D33" s="60">
        <v>1538.4904109589036</v>
      </c>
      <c r="E33" s="60">
        <v>73132</v>
      </c>
      <c r="F33" s="60">
        <v>1442.4821917808222</v>
      </c>
      <c r="G33" s="60">
        <v>9486</v>
      </c>
      <c r="H33" s="60">
        <v>796.21917808219143</v>
      </c>
      <c r="I33" s="60">
        <v>11724</v>
      </c>
      <c r="J33" s="60">
        <v>615.72328767123258</v>
      </c>
      <c r="K33" s="60">
        <v>22148</v>
      </c>
      <c r="L33" s="60">
        <v>6148.2794520547932</v>
      </c>
      <c r="M33" s="60">
        <v>186365</v>
      </c>
    </row>
    <row r="34" spans="1:13" ht="12.6" customHeight="1">
      <c r="A34" s="1" t="s">
        <v>27</v>
      </c>
      <c r="B34" s="61" t="s">
        <v>57</v>
      </c>
      <c r="C34" s="61" t="s">
        <v>57</v>
      </c>
      <c r="D34" s="61">
        <v>127.24383561643809</v>
      </c>
      <c r="E34" s="61">
        <v>7016</v>
      </c>
      <c r="F34" s="61" t="s">
        <v>57</v>
      </c>
      <c r="G34" s="61" t="s">
        <v>57</v>
      </c>
      <c r="H34" s="61" t="s">
        <v>57</v>
      </c>
      <c r="I34" s="61" t="s">
        <v>57</v>
      </c>
      <c r="J34" s="61" t="s">
        <v>57</v>
      </c>
      <c r="K34" s="61" t="s">
        <v>57</v>
      </c>
      <c r="L34" s="61">
        <v>127.24383561643809</v>
      </c>
      <c r="M34" s="61">
        <v>7016</v>
      </c>
    </row>
    <row r="35" spans="1:13" ht="12.6" customHeight="1">
      <c r="A35" s="1" t="s">
        <v>30</v>
      </c>
      <c r="B35" s="61" t="s">
        <v>57</v>
      </c>
      <c r="C35" s="61" t="s">
        <v>57</v>
      </c>
      <c r="D35" s="61">
        <v>290</v>
      </c>
      <c r="E35" s="61">
        <v>8456</v>
      </c>
      <c r="F35" s="61">
        <v>123.279452054795</v>
      </c>
      <c r="G35" s="61">
        <v>546</v>
      </c>
      <c r="H35" s="61" t="s">
        <v>57</v>
      </c>
      <c r="I35" s="61" t="s">
        <v>57</v>
      </c>
      <c r="J35" s="61">
        <v>30.619178082191798</v>
      </c>
      <c r="K35" s="61">
        <v>947</v>
      </c>
      <c r="L35" s="61">
        <v>443.89863013698681</v>
      </c>
      <c r="M35" s="61">
        <v>9949</v>
      </c>
    </row>
    <row r="36" spans="1:13" ht="12.6" customHeight="1">
      <c r="A36" s="1" t="s">
        <v>38</v>
      </c>
      <c r="B36" s="61" t="s">
        <v>57</v>
      </c>
      <c r="C36" s="61" t="s">
        <v>57</v>
      </c>
      <c r="D36" s="61">
        <v>120.323287671233</v>
      </c>
      <c r="E36" s="61">
        <v>6342</v>
      </c>
      <c r="F36" s="61">
        <v>159.704109589041</v>
      </c>
      <c r="G36" s="61">
        <v>544</v>
      </c>
      <c r="H36" s="61">
        <v>191.90410958904101</v>
      </c>
      <c r="I36" s="61">
        <v>2469</v>
      </c>
      <c r="J36" s="61">
        <v>102.65753424657534</v>
      </c>
      <c r="K36" s="61">
        <v>5385</v>
      </c>
      <c r="L36" s="61">
        <v>574.58904109589048</v>
      </c>
      <c r="M36" s="61">
        <v>14740</v>
      </c>
    </row>
    <row r="37" spans="1:13" ht="12.6" customHeight="1">
      <c r="A37" s="1" t="s">
        <v>39</v>
      </c>
      <c r="B37" s="61" t="s">
        <v>57</v>
      </c>
      <c r="C37" s="61" t="s">
        <v>57</v>
      </c>
      <c r="D37" s="61">
        <v>30</v>
      </c>
      <c r="E37" s="61">
        <v>1617</v>
      </c>
      <c r="F37" s="61" t="s">
        <v>57</v>
      </c>
      <c r="G37" s="61" t="s">
        <v>57</v>
      </c>
      <c r="H37" s="61">
        <v>16.372602739725998</v>
      </c>
      <c r="I37" s="61">
        <v>371</v>
      </c>
      <c r="J37" s="61" t="s">
        <v>57</v>
      </c>
      <c r="K37" s="61" t="s">
        <v>57</v>
      </c>
      <c r="L37" s="61">
        <v>46.372602739725998</v>
      </c>
      <c r="M37" s="61">
        <v>1988</v>
      </c>
    </row>
    <row r="38" spans="1:13" ht="12.6" customHeight="1">
      <c r="A38" s="1" t="s">
        <v>29</v>
      </c>
      <c r="B38" s="61">
        <v>903</v>
      </c>
      <c r="C38" s="61">
        <v>33316</v>
      </c>
      <c r="D38" s="61">
        <v>659.87123287671204</v>
      </c>
      <c r="E38" s="61">
        <v>33909</v>
      </c>
      <c r="F38" s="61">
        <v>410.61095890410951</v>
      </c>
      <c r="G38" s="61">
        <v>2821</v>
      </c>
      <c r="H38" s="61">
        <v>181.58630136986301</v>
      </c>
      <c r="I38" s="61">
        <v>2492</v>
      </c>
      <c r="J38" s="61">
        <v>202.19178082191743</v>
      </c>
      <c r="K38" s="61">
        <v>8758</v>
      </c>
      <c r="L38" s="61">
        <v>2357.2602739726021</v>
      </c>
      <c r="M38" s="61">
        <v>81296</v>
      </c>
    </row>
    <row r="39" spans="1:13" ht="12.6" customHeight="1">
      <c r="A39" s="1" t="s">
        <v>28</v>
      </c>
      <c r="B39" s="61">
        <v>353</v>
      </c>
      <c r="C39" s="61">
        <v>15639</v>
      </c>
      <c r="D39" s="61">
        <v>290.31506849315076</v>
      </c>
      <c r="E39" s="61">
        <v>14690</v>
      </c>
      <c r="F39" s="61">
        <v>262.96438356164401</v>
      </c>
      <c r="G39" s="61">
        <v>2449</v>
      </c>
      <c r="H39" s="61">
        <v>78.161643835616402</v>
      </c>
      <c r="I39" s="61">
        <v>1268</v>
      </c>
      <c r="J39" s="61">
        <v>233.378082191781</v>
      </c>
      <c r="K39" s="61">
        <v>4384</v>
      </c>
      <c r="L39" s="61">
        <v>1217.8191780821921</v>
      </c>
      <c r="M39" s="61">
        <v>38430</v>
      </c>
    </row>
    <row r="40" spans="1:13" ht="12.6" customHeight="1">
      <c r="A40" s="1" t="s">
        <v>31</v>
      </c>
      <c r="B40" s="61">
        <v>499.36438356164405</v>
      </c>
      <c r="C40" s="61">
        <v>20920</v>
      </c>
      <c r="D40" s="61">
        <v>20.736986301369885</v>
      </c>
      <c r="E40" s="61">
        <v>1102</v>
      </c>
      <c r="F40" s="61">
        <v>485.92328767123257</v>
      </c>
      <c r="G40" s="61">
        <v>3126</v>
      </c>
      <c r="H40" s="61">
        <v>328.19452054794499</v>
      </c>
      <c r="I40" s="61">
        <v>5124</v>
      </c>
      <c r="J40" s="61">
        <v>46.876712328767141</v>
      </c>
      <c r="K40" s="61">
        <v>2674</v>
      </c>
      <c r="L40" s="61">
        <v>1381.0958904109586</v>
      </c>
      <c r="M40" s="61">
        <v>32946</v>
      </c>
    </row>
    <row r="41" spans="1:13">
      <c r="B41" s="62"/>
      <c r="C41" s="62"/>
      <c r="D41" s="62"/>
      <c r="E41" s="62"/>
      <c r="F41" s="62"/>
      <c r="G41" s="62"/>
      <c r="H41" s="62"/>
      <c r="I41" s="62"/>
      <c r="J41" s="62"/>
      <c r="K41" s="62"/>
      <c r="L41" s="62"/>
      <c r="M41" s="62"/>
    </row>
    <row r="42" spans="1:13" ht="12.6" customHeight="1">
      <c r="A42" s="20" t="s">
        <v>32</v>
      </c>
      <c r="B42" s="60">
        <v>814</v>
      </c>
      <c r="C42" s="60">
        <v>35250</v>
      </c>
      <c r="D42" s="60">
        <v>1004.0712328767117</v>
      </c>
      <c r="E42" s="60">
        <v>56355</v>
      </c>
      <c r="F42" s="60">
        <v>488.33424657534204</v>
      </c>
      <c r="G42" s="60">
        <v>3376</v>
      </c>
      <c r="H42" s="60">
        <v>169.7397260273973</v>
      </c>
      <c r="I42" s="60">
        <v>2734</v>
      </c>
      <c r="J42" s="60">
        <v>154.52602739726001</v>
      </c>
      <c r="K42" s="60">
        <v>1928</v>
      </c>
      <c r="L42" s="60">
        <v>2630.6712328767107</v>
      </c>
      <c r="M42" s="60">
        <v>99643</v>
      </c>
    </row>
    <row r="43" spans="1:13" ht="12.6" customHeight="1">
      <c r="A43" s="1" t="s">
        <v>33</v>
      </c>
      <c r="B43" s="61">
        <v>814</v>
      </c>
      <c r="C43" s="61">
        <v>35250</v>
      </c>
      <c r="D43" s="61">
        <v>182.63287671232879</v>
      </c>
      <c r="E43" s="61">
        <v>15462</v>
      </c>
      <c r="F43" s="61">
        <v>295.80821917808203</v>
      </c>
      <c r="G43" s="61">
        <v>2161</v>
      </c>
      <c r="H43" s="61">
        <v>91.739726027397296</v>
      </c>
      <c r="I43" s="61">
        <v>1490</v>
      </c>
      <c r="J43" s="61">
        <v>154.52602739726001</v>
      </c>
      <c r="K43" s="61">
        <v>1928</v>
      </c>
      <c r="L43" s="61">
        <v>1538.706849315068</v>
      </c>
      <c r="M43" s="61">
        <v>56291</v>
      </c>
    </row>
    <row r="44" spans="1:13" ht="12.6" customHeight="1">
      <c r="A44" s="1" t="s">
        <v>11</v>
      </c>
      <c r="B44" s="61" t="s">
        <v>57</v>
      </c>
      <c r="C44" s="61" t="s">
        <v>57</v>
      </c>
      <c r="D44" s="61">
        <v>97.265753424657589</v>
      </c>
      <c r="E44" s="61">
        <v>4548</v>
      </c>
      <c r="F44" s="61" t="s">
        <v>57</v>
      </c>
      <c r="G44" s="61" t="s">
        <v>57</v>
      </c>
      <c r="H44" s="61" t="s">
        <v>57</v>
      </c>
      <c r="I44" s="61" t="s">
        <v>57</v>
      </c>
      <c r="J44" s="61" t="s">
        <v>57</v>
      </c>
      <c r="K44" s="61" t="s">
        <v>57</v>
      </c>
      <c r="L44" s="61">
        <v>97.265753424657589</v>
      </c>
      <c r="M44" s="61">
        <v>4548</v>
      </c>
    </row>
    <row r="45" spans="1:13" ht="12.6" customHeight="1">
      <c r="A45" s="1" t="s">
        <v>36</v>
      </c>
      <c r="B45" s="61" t="s">
        <v>57</v>
      </c>
      <c r="C45" s="61" t="s">
        <v>57</v>
      </c>
      <c r="D45" s="61">
        <v>319.59726027397238</v>
      </c>
      <c r="E45" s="61">
        <v>16498</v>
      </c>
      <c r="F45" s="61" t="s">
        <v>57</v>
      </c>
      <c r="G45" s="61" t="s">
        <v>57</v>
      </c>
      <c r="H45" s="61" t="s">
        <v>57</v>
      </c>
      <c r="I45" s="61" t="s">
        <v>57</v>
      </c>
      <c r="J45" s="61" t="s">
        <v>57</v>
      </c>
      <c r="K45" s="61" t="s">
        <v>57</v>
      </c>
      <c r="L45" s="61">
        <v>319.59726027397238</v>
      </c>
      <c r="M45" s="61">
        <v>16498</v>
      </c>
    </row>
    <row r="46" spans="1:13" ht="12.6" customHeight="1">
      <c r="A46" s="1" t="s">
        <v>35</v>
      </c>
      <c r="B46" s="61" t="s">
        <v>57</v>
      </c>
      <c r="C46" s="61" t="s">
        <v>57</v>
      </c>
      <c r="D46" s="61">
        <v>80</v>
      </c>
      <c r="E46" s="61">
        <v>3050</v>
      </c>
      <c r="F46" s="61" t="s">
        <v>57</v>
      </c>
      <c r="G46" s="61" t="s">
        <v>57</v>
      </c>
      <c r="H46" s="61" t="s">
        <v>57</v>
      </c>
      <c r="I46" s="61" t="s">
        <v>57</v>
      </c>
      <c r="J46" s="61" t="s">
        <v>57</v>
      </c>
      <c r="K46" s="61" t="s">
        <v>57</v>
      </c>
      <c r="L46" s="61">
        <v>80</v>
      </c>
      <c r="M46" s="61">
        <v>3050</v>
      </c>
    </row>
    <row r="47" spans="1:13" ht="12.6" customHeight="1">
      <c r="A47" s="1" t="s">
        <v>34</v>
      </c>
      <c r="B47" s="61" t="s">
        <v>57</v>
      </c>
      <c r="C47" s="61" t="s">
        <v>57</v>
      </c>
      <c r="D47" s="61">
        <v>95</v>
      </c>
      <c r="E47" s="61">
        <v>4032</v>
      </c>
      <c r="F47" s="61" t="s">
        <v>57</v>
      </c>
      <c r="G47" s="61" t="s">
        <v>57</v>
      </c>
      <c r="H47" s="61" t="s">
        <v>57</v>
      </c>
      <c r="I47" s="61" t="s">
        <v>57</v>
      </c>
      <c r="J47" s="61" t="s">
        <v>57</v>
      </c>
      <c r="K47" s="61" t="s">
        <v>57</v>
      </c>
      <c r="L47" s="61">
        <v>95</v>
      </c>
      <c r="M47" s="61">
        <v>4032</v>
      </c>
    </row>
    <row r="48" spans="1:13" ht="12.6" customHeight="1">
      <c r="A48" s="1" t="s">
        <v>37</v>
      </c>
      <c r="B48" s="61" t="s">
        <v>57</v>
      </c>
      <c r="C48" s="61" t="s">
        <v>57</v>
      </c>
      <c r="D48" s="61">
        <v>229.57534246575301</v>
      </c>
      <c r="E48" s="61">
        <v>12765</v>
      </c>
      <c r="F48" s="61">
        <v>192.52602739726001</v>
      </c>
      <c r="G48" s="61">
        <v>1215</v>
      </c>
      <c r="H48" s="61">
        <v>78</v>
      </c>
      <c r="I48" s="61">
        <v>1244</v>
      </c>
      <c r="J48" s="61" t="s">
        <v>57</v>
      </c>
      <c r="K48" s="61" t="s">
        <v>57</v>
      </c>
      <c r="L48" s="61">
        <v>500.10136986301302</v>
      </c>
      <c r="M48" s="61">
        <v>15224</v>
      </c>
    </row>
    <row r="49" spans="1:13">
      <c r="B49" s="62"/>
      <c r="C49" s="62"/>
      <c r="D49" s="62"/>
      <c r="E49" s="62"/>
      <c r="F49" s="62"/>
      <c r="G49" s="62"/>
      <c r="H49" s="62"/>
      <c r="I49" s="62"/>
      <c r="J49" s="62"/>
      <c r="K49" s="62"/>
      <c r="L49" s="62"/>
      <c r="M49" s="62"/>
    </row>
    <row r="50" spans="1:13" ht="12.6" customHeight="1">
      <c r="A50" s="20" t="s">
        <v>16</v>
      </c>
      <c r="B50" s="60">
        <v>526.39452054794504</v>
      </c>
      <c r="C50" s="60">
        <v>24930</v>
      </c>
      <c r="D50" s="60">
        <v>879.37260273972561</v>
      </c>
      <c r="E50" s="60">
        <v>34862</v>
      </c>
      <c r="F50" s="60">
        <v>265.72602739726</v>
      </c>
      <c r="G50" s="60">
        <v>2666</v>
      </c>
      <c r="H50" s="60">
        <v>159.43561643835659</v>
      </c>
      <c r="I50" s="60">
        <v>2614</v>
      </c>
      <c r="J50" s="60">
        <v>121.33150684931539</v>
      </c>
      <c r="K50" s="60">
        <v>6938</v>
      </c>
      <c r="L50" s="60">
        <v>1952.2602739726026</v>
      </c>
      <c r="M50" s="60">
        <v>72010</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58</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14071.284931506847</v>
      </c>
      <c r="C12" s="60">
        <v>628097</v>
      </c>
      <c r="D12" s="60">
        <v>11212.679452054796</v>
      </c>
      <c r="E12" s="60">
        <v>524457</v>
      </c>
      <c r="F12" s="60">
        <v>8121.2273972602734</v>
      </c>
      <c r="G12" s="60">
        <v>107030</v>
      </c>
      <c r="H12" s="60">
        <v>4237.9917808219179</v>
      </c>
      <c r="I12" s="60">
        <v>57811</v>
      </c>
      <c r="J12" s="60">
        <v>4266.5068493150684</v>
      </c>
      <c r="K12" s="60">
        <v>151247</v>
      </c>
      <c r="L12" s="60">
        <v>41909.690410958909</v>
      </c>
      <c r="M12" s="60">
        <v>1468642</v>
      </c>
    </row>
    <row r="13" spans="1:13" ht="12.6" customHeight="1">
      <c r="A13" s="21"/>
      <c r="B13" s="61"/>
      <c r="C13" s="61"/>
      <c r="D13" s="61"/>
      <c r="E13" s="61"/>
      <c r="F13" s="61"/>
      <c r="G13" s="61"/>
      <c r="H13" s="61"/>
      <c r="I13" s="61"/>
      <c r="J13" s="61"/>
      <c r="K13" s="61"/>
      <c r="L13" s="66"/>
      <c r="M13" s="66"/>
    </row>
    <row r="14" spans="1:13" ht="12.6" customHeight="1">
      <c r="A14" s="20" t="s">
        <v>3</v>
      </c>
      <c r="B14" s="60">
        <v>2772.027397260274</v>
      </c>
      <c r="C14" s="60">
        <v>146892</v>
      </c>
      <c r="D14" s="60">
        <v>1793.641095890408</v>
      </c>
      <c r="E14" s="60">
        <v>94821</v>
      </c>
      <c r="F14" s="60">
        <v>1198.4876712328771</v>
      </c>
      <c r="G14" s="60">
        <v>57057</v>
      </c>
      <c r="H14" s="60">
        <v>1192.701369863014</v>
      </c>
      <c r="I14" s="60">
        <v>13628</v>
      </c>
      <c r="J14" s="60">
        <v>1319.3917808219169</v>
      </c>
      <c r="K14" s="60">
        <v>32695</v>
      </c>
      <c r="L14" s="60">
        <v>8276.2493150684895</v>
      </c>
      <c r="M14" s="60">
        <v>345093</v>
      </c>
    </row>
    <row r="15" spans="1:13" ht="12.6" customHeight="1">
      <c r="A15" s="1" t="s">
        <v>4</v>
      </c>
      <c r="B15" s="61">
        <v>1135.8767123287671</v>
      </c>
      <c r="C15" s="61">
        <v>55440</v>
      </c>
      <c r="D15" s="61">
        <v>1191.3616438356134</v>
      </c>
      <c r="E15" s="61">
        <v>67646</v>
      </c>
      <c r="F15" s="61">
        <v>533</v>
      </c>
      <c r="G15" s="61">
        <v>5673</v>
      </c>
      <c r="H15" s="61">
        <v>560.10684931506898</v>
      </c>
      <c r="I15" s="61">
        <v>7973</v>
      </c>
      <c r="J15" s="61">
        <v>379.54794520547904</v>
      </c>
      <c r="K15" s="61">
        <v>14593</v>
      </c>
      <c r="L15" s="61">
        <v>3799.8931506849285</v>
      </c>
      <c r="M15" s="61">
        <v>151325</v>
      </c>
    </row>
    <row r="16" spans="1:13" ht="12.6" customHeight="1">
      <c r="A16" s="1" t="s">
        <v>5</v>
      </c>
      <c r="B16" s="61">
        <v>636</v>
      </c>
      <c r="C16" s="61">
        <v>34997</v>
      </c>
      <c r="D16" s="61">
        <v>131.82739726027435</v>
      </c>
      <c r="E16" s="61">
        <v>7277</v>
      </c>
      <c r="F16" s="61">
        <v>190.56986301369901</v>
      </c>
      <c r="G16" s="61">
        <v>1887</v>
      </c>
      <c r="H16" s="61">
        <v>276</v>
      </c>
      <c r="I16" s="61">
        <v>3549</v>
      </c>
      <c r="J16" s="61">
        <v>249.186301369863</v>
      </c>
      <c r="K16" s="61">
        <v>2683</v>
      </c>
      <c r="L16" s="61">
        <v>1483.5835616438364</v>
      </c>
      <c r="M16" s="61">
        <v>50393</v>
      </c>
    </row>
    <row r="17" spans="1:13" ht="12.6" customHeight="1">
      <c r="A17" s="1" t="s">
        <v>6</v>
      </c>
      <c r="B17" s="61">
        <v>1000.150684931507</v>
      </c>
      <c r="C17" s="61">
        <v>56455</v>
      </c>
      <c r="D17" s="61">
        <v>470.45205479452011</v>
      </c>
      <c r="E17" s="61">
        <v>19898</v>
      </c>
      <c r="F17" s="61">
        <v>474.91780821917803</v>
      </c>
      <c r="G17" s="61">
        <v>49497</v>
      </c>
      <c r="H17" s="61">
        <v>356.59452054794502</v>
      </c>
      <c r="I17" s="61">
        <v>2106</v>
      </c>
      <c r="J17" s="61">
        <v>690.65753424657487</v>
      </c>
      <c r="K17" s="61">
        <v>15419</v>
      </c>
      <c r="L17" s="61">
        <v>2992.7726027397248</v>
      </c>
      <c r="M17" s="61">
        <v>143375</v>
      </c>
    </row>
    <row r="18" spans="1:13">
      <c r="B18" s="62"/>
      <c r="C18" s="62"/>
      <c r="D18" s="62"/>
      <c r="E18" s="62"/>
      <c r="F18" s="62"/>
      <c r="G18" s="62"/>
      <c r="H18" s="62"/>
      <c r="I18" s="62"/>
      <c r="J18" s="62"/>
      <c r="K18" s="62"/>
      <c r="L18" s="62"/>
      <c r="M18" s="62"/>
    </row>
    <row r="19" spans="1:13" ht="12.6" customHeight="1">
      <c r="A19" s="20" t="s">
        <v>7</v>
      </c>
      <c r="B19" s="60">
        <v>3634.5260273972567</v>
      </c>
      <c r="C19" s="60">
        <v>166126</v>
      </c>
      <c r="D19" s="60">
        <v>1939.2219178082198</v>
      </c>
      <c r="E19" s="60">
        <v>106974</v>
      </c>
      <c r="F19" s="60">
        <v>1879.9452054794501</v>
      </c>
      <c r="G19" s="60">
        <v>13769</v>
      </c>
      <c r="H19" s="60">
        <v>693.31780821917812</v>
      </c>
      <c r="I19" s="60">
        <v>10532</v>
      </c>
      <c r="J19" s="60">
        <v>280.51506849315098</v>
      </c>
      <c r="K19" s="60">
        <v>19333</v>
      </c>
      <c r="L19" s="60">
        <v>8427.5260273972581</v>
      </c>
      <c r="M19" s="60">
        <v>316734</v>
      </c>
    </row>
    <row r="20" spans="1:13" ht="12.6" customHeight="1">
      <c r="A20" s="1" t="s">
        <v>19</v>
      </c>
      <c r="B20" s="61">
        <v>2229.2767123287636</v>
      </c>
      <c r="C20" s="61">
        <v>114580</v>
      </c>
      <c r="D20" s="61">
        <v>1227.2054794520559</v>
      </c>
      <c r="E20" s="61">
        <v>72602</v>
      </c>
      <c r="F20" s="61">
        <v>1227.775342465751</v>
      </c>
      <c r="G20" s="61">
        <v>8235</v>
      </c>
      <c r="H20" s="61">
        <v>417.054794520548</v>
      </c>
      <c r="I20" s="61">
        <v>6376</v>
      </c>
      <c r="J20" s="61">
        <v>260.78630136986334</v>
      </c>
      <c r="K20" s="61">
        <v>15168</v>
      </c>
      <c r="L20" s="61">
        <v>5362.0986301369821</v>
      </c>
      <c r="M20" s="61">
        <v>216961</v>
      </c>
    </row>
    <row r="21" spans="1:13" ht="12.6" customHeight="1">
      <c r="A21" s="1" t="s">
        <v>8</v>
      </c>
      <c r="B21" s="61">
        <v>351</v>
      </c>
      <c r="C21" s="61">
        <v>11071</v>
      </c>
      <c r="D21" s="61">
        <v>430.71232876712281</v>
      </c>
      <c r="E21" s="61">
        <v>22441</v>
      </c>
      <c r="F21" s="61">
        <v>190</v>
      </c>
      <c r="G21" s="61">
        <v>1639</v>
      </c>
      <c r="H21" s="61">
        <v>21.2630136986301</v>
      </c>
      <c r="I21" s="61">
        <v>346</v>
      </c>
      <c r="J21" s="61" t="s">
        <v>57</v>
      </c>
      <c r="K21" s="61" t="s">
        <v>57</v>
      </c>
      <c r="L21" s="61">
        <v>992.97534246575299</v>
      </c>
      <c r="M21" s="61">
        <v>35497</v>
      </c>
    </row>
    <row r="22" spans="1:13" ht="12.6" customHeight="1">
      <c r="A22" s="1" t="s">
        <v>20</v>
      </c>
      <c r="B22" s="61">
        <v>697.44931506849298</v>
      </c>
      <c r="C22" s="61">
        <v>24419</v>
      </c>
      <c r="D22" s="61">
        <v>41</v>
      </c>
      <c r="E22" s="61">
        <v>2763</v>
      </c>
      <c r="F22" s="61">
        <v>191.4</v>
      </c>
      <c r="G22" s="61">
        <v>1507</v>
      </c>
      <c r="H22" s="61" t="s">
        <v>57</v>
      </c>
      <c r="I22" s="61" t="s">
        <v>57</v>
      </c>
      <c r="J22" s="61">
        <v>6.4383561643835598</v>
      </c>
      <c r="K22" s="61">
        <v>576</v>
      </c>
      <c r="L22" s="61">
        <v>936.28767123287651</v>
      </c>
      <c r="M22" s="61">
        <v>29265</v>
      </c>
    </row>
    <row r="23" spans="1:13" ht="12.6" customHeight="1">
      <c r="A23" s="1" t="s">
        <v>9</v>
      </c>
      <c r="B23" s="61">
        <v>356.8</v>
      </c>
      <c r="C23" s="61">
        <v>16056</v>
      </c>
      <c r="D23" s="61">
        <v>80</v>
      </c>
      <c r="E23" s="61">
        <v>2440</v>
      </c>
      <c r="F23" s="61">
        <v>250.76986301369902</v>
      </c>
      <c r="G23" s="61">
        <v>2035</v>
      </c>
      <c r="H23" s="61">
        <v>99</v>
      </c>
      <c r="I23" s="61">
        <v>1694</v>
      </c>
      <c r="J23" s="61">
        <v>13.29041095890411</v>
      </c>
      <c r="K23" s="61">
        <v>3589</v>
      </c>
      <c r="L23" s="61">
        <v>799.86027397260318</v>
      </c>
      <c r="M23" s="61">
        <v>25814</v>
      </c>
    </row>
    <row r="24" spans="1:13" ht="12.6" customHeight="1">
      <c r="A24" s="7" t="s">
        <v>10</v>
      </c>
      <c r="B24" s="61" t="s">
        <v>57</v>
      </c>
      <c r="C24" s="61" t="s">
        <v>57</v>
      </c>
      <c r="D24" s="61">
        <v>160.30410958904102</v>
      </c>
      <c r="E24" s="61">
        <v>6728</v>
      </c>
      <c r="F24" s="61">
        <v>20</v>
      </c>
      <c r="G24" s="61">
        <v>353</v>
      </c>
      <c r="H24" s="61">
        <v>156</v>
      </c>
      <c r="I24" s="61">
        <v>2116</v>
      </c>
      <c r="J24" s="61" t="s">
        <v>57</v>
      </c>
      <c r="K24" s="61" t="s">
        <v>57</v>
      </c>
      <c r="L24" s="61">
        <v>336.30410958904099</v>
      </c>
      <c r="M24" s="61">
        <v>9197</v>
      </c>
    </row>
    <row r="25" spans="1:13">
      <c r="B25" s="62"/>
      <c r="C25" s="62"/>
      <c r="D25" s="62"/>
      <c r="E25" s="62"/>
      <c r="F25" s="62"/>
      <c r="G25" s="62"/>
      <c r="H25" s="62"/>
      <c r="I25" s="62"/>
      <c r="J25" s="62"/>
      <c r="K25" s="62"/>
      <c r="L25" s="62"/>
      <c r="M25" s="62"/>
    </row>
    <row r="26" spans="1:13" ht="12.6" customHeight="1">
      <c r="A26" s="20" t="s">
        <v>21</v>
      </c>
      <c r="B26" s="60">
        <v>2384</v>
      </c>
      <c r="C26" s="60">
        <v>94013</v>
      </c>
      <c r="D26" s="60">
        <v>1136.3150684931506</v>
      </c>
      <c r="E26" s="60">
        <v>54603</v>
      </c>
      <c r="F26" s="60">
        <v>1000.5205479452053</v>
      </c>
      <c r="G26" s="60">
        <v>7032</v>
      </c>
      <c r="H26" s="60">
        <v>979.36438356164399</v>
      </c>
      <c r="I26" s="60">
        <v>13214</v>
      </c>
      <c r="J26" s="60">
        <v>1064.9616438356161</v>
      </c>
      <c r="K26" s="60">
        <v>38449</v>
      </c>
      <c r="L26" s="60">
        <v>6565.1616438356159</v>
      </c>
      <c r="M26" s="60">
        <v>207311</v>
      </c>
    </row>
    <row r="27" spans="1:13" ht="12.6" customHeight="1">
      <c r="A27" s="1" t="s">
        <v>24</v>
      </c>
      <c r="B27" s="61">
        <v>706</v>
      </c>
      <c r="C27" s="61">
        <v>30767</v>
      </c>
      <c r="D27" s="61">
        <v>421.84383561643858</v>
      </c>
      <c r="E27" s="61">
        <v>14058</v>
      </c>
      <c r="F27" s="61">
        <v>346.44383561643838</v>
      </c>
      <c r="G27" s="61">
        <v>3071</v>
      </c>
      <c r="H27" s="61">
        <v>173.36438356164399</v>
      </c>
      <c r="I27" s="61">
        <v>3474</v>
      </c>
      <c r="J27" s="61">
        <v>589.90136986301377</v>
      </c>
      <c r="K27" s="61">
        <v>12457</v>
      </c>
      <c r="L27" s="61">
        <v>2237.5534246575348</v>
      </c>
      <c r="M27" s="61">
        <v>63827</v>
      </c>
    </row>
    <row r="28" spans="1:13" ht="12.6" customHeight="1">
      <c r="A28" s="1" t="s">
        <v>23</v>
      </c>
      <c r="B28" s="61">
        <v>788</v>
      </c>
      <c r="C28" s="61">
        <v>25838</v>
      </c>
      <c r="D28" s="61">
        <v>149.4</v>
      </c>
      <c r="E28" s="61">
        <v>3607</v>
      </c>
      <c r="F28" s="61">
        <v>202.69315068493151</v>
      </c>
      <c r="G28" s="61">
        <v>1599</v>
      </c>
      <c r="H28" s="61" t="s">
        <v>57</v>
      </c>
      <c r="I28" s="61" t="s">
        <v>57</v>
      </c>
      <c r="J28" s="61">
        <v>266.80547945205461</v>
      </c>
      <c r="K28" s="61">
        <v>19314</v>
      </c>
      <c r="L28" s="61">
        <v>1406.8986301369862</v>
      </c>
      <c r="M28" s="61">
        <v>50358</v>
      </c>
    </row>
    <row r="29" spans="1:13" ht="12.6" customHeight="1">
      <c r="A29" s="1" t="s">
        <v>22</v>
      </c>
      <c r="B29" s="61">
        <v>890</v>
      </c>
      <c r="C29" s="61">
        <v>37408</v>
      </c>
      <c r="D29" s="61">
        <v>565.07123287671197</v>
      </c>
      <c r="E29" s="61">
        <v>36938</v>
      </c>
      <c r="F29" s="61">
        <v>451.38356164383538</v>
      </c>
      <c r="G29" s="61">
        <v>2362</v>
      </c>
      <c r="H29" s="61">
        <v>806</v>
      </c>
      <c r="I29" s="61">
        <v>9740</v>
      </c>
      <c r="J29" s="61">
        <v>208.25479452054768</v>
      </c>
      <c r="K29" s="61">
        <v>6678</v>
      </c>
      <c r="L29" s="61">
        <v>2920.7095890410951</v>
      </c>
      <c r="M29" s="61">
        <v>93126</v>
      </c>
    </row>
    <row r="30" spans="1:13">
      <c r="B30" s="62"/>
      <c r="C30" s="62"/>
      <c r="D30" s="62"/>
      <c r="E30" s="62"/>
      <c r="F30" s="62"/>
      <c r="G30" s="62"/>
      <c r="H30" s="62"/>
      <c r="I30" s="62"/>
      <c r="J30" s="62"/>
      <c r="K30" s="62"/>
      <c r="L30" s="62"/>
      <c r="M30" s="62"/>
    </row>
    <row r="31" spans="1:13" ht="12.6" customHeight="1">
      <c r="A31" s="20" t="s">
        <v>25</v>
      </c>
      <c r="B31" s="60">
        <v>2416.7315068493149</v>
      </c>
      <c r="C31" s="60">
        <v>104838</v>
      </c>
      <c r="D31" s="60">
        <v>2041.2986301369885</v>
      </c>
      <c r="E31" s="60">
        <v>98934</v>
      </c>
      <c r="F31" s="60">
        <v>1836.101369863014</v>
      </c>
      <c r="G31" s="60">
        <v>13392</v>
      </c>
      <c r="H31" s="60">
        <v>244</v>
      </c>
      <c r="I31" s="60">
        <v>3703</v>
      </c>
      <c r="J31" s="60">
        <v>694.35616438356203</v>
      </c>
      <c r="K31" s="60">
        <v>29289</v>
      </c>
      <c r="L31" s="60">
        <v>7232.4876712328796</v>
      </c>
      <c r="M31" s="60">
        <v>250156</v>
      </c>
    </row>
    <row r="32" spans="1:13" ht="12.6" customHeight="1">
      <c r="B32" s="61"/>
      <c r="C32" s="61"/>
      <c r="D32" s="61"/>
      <c r="E32" s="61"/>
      <c r="F32" s="61"/>
      <c r="G32" s="61"/>
      <c r="H32" s="61"/>
      <c r="I32" s="61"/>
      <c r="J32" s="61"/>
      <c r="K32" s="61"/>
      <c r="L32" s="61"/>
      <c r="M32" s="61"/>
    </row>
    <row r="33" spans="1:13" ht="12.6" customHeight="1">
      <c r="A33" s="20" t="s">
        <v>26</v>
      </c>
      <c r="B33" s="60">
        <v>1711</v>
      </c>
      <c r="C33" s="60">
        <v>67881</v>
      </c>
      <c r="D33" s="60">
        <v>2169.7534246575342</v>
      </c>
      <c r="E33" s="60">
        <v>69896</v>
      </c>
      <c r="F33" s="60">
        <v>1439.6712328767126</v>
      </c>
      <c r="G33" s="60">
        <v>9178</v>
      </c>
      <c r="H33" s="60">
        <v>798.1698630136982</v>
      </c>
      <c r="I33" s="60">
        <v>11775</v>
      </c>
      <c r="J33" s="60">
        <v>632.60821917808244</v>
      </c>
      <c r="K33" s="60">
        <v>22593</v>
      </c>
      <c r="L33" s="60">
        <v>6751.2027397260272</v>
      </c>
      <c r="M33" s="60">
        <v>181323</v>
      </c>
    </row>
    <row r="34" spans="1:13" ht="12.6" customHeight="1">
      <c r="A34" s="1" t="s">
        <v>27</v>
      </c>
      <c r="B34" s="61" t="s">
        <v>57</v>
      </c>
      <c r="C34" s="61" t="s">
        <v>57</v>
      </c>
      <c r="D34" s="61">
        <v>128.96986301369864</v>
      </c>
      <c r="E34" s="61">
        <v>7060</v>
      </c>
      <c r="F34" s="61" t="s">
        <v>57</v>
      </c>
      <c r="G34" s="61" t="s">
        <v>57</v>
      </c>
      <c r="H34" s="61" t="s">
        <v>57</v>
      </c>
      <c r="I34" s="61" t="s">
        <v>57</v>
      </c>
      <c r="J34" s="61" t="s">
        <v>57</v>
      </c>
      <c r="K34" s="61" t="s">
        <v>57</v>
      </c>
      <c r="L34" s="61">
        <v>128.96986301369864</v>
      </c>
      <c r="M34" s="61">
        <v>7060</v>
      </c>
    </row>
    <row r="35" spans="1:13" ht="12.6" customHeight="1">
      <c r="A35" s="1" t="s">
        <v>30</v>
      </c>
      <c r="B35" s="61" t="s">
        <v>57</v>
      </c>
      <c r="C35" s="61" t="s">
        <v>57</v>
      </c>
      <c r="D35" s="61">
        <v>296</v>
      </c>
      <c r="E35" s="61">
        <v>8735</v>
      </c>
      <c r="F35" s="61">
        <v>123.60821917808201</v>
      </c>
      <c r="G35" s="61">
        <v>496</v>
      </c>
      <c r="H35" s="61" t="s">
        <v>57</v>
      </c>
      <c r="I35" s="61" t="s">
        <v>57</v>
      </c>
      <c r="J35" s="61">
        <v>34</v>
      </c>
      <c r="K35" s="61">
        <v>1200</v>
      </c>
      <c r="L35" s="61">
        <v>453.60821917808198</v>
      </c>
      <c r="M35" s="61">
        <v>10431</v>
      </c>
    </row>
    <row r="36" spans="1:13" ht="12.6" customHeight="1">
      <c r="A36" s="1" t="s">
        <v>38</v>
      </c>
      <c r="B36" s="61" t="s">
        <v>57</v>
      </c>
      <c r="C36" s="61" t="s">
        <v>57</v>
      </c>
      <c r="D36" s="61">
        <v>113.79452054794501</v>
      </c>
      <c r="E36" s="61">
        <v>5592</v>
      </c>
      <c r="F36" s="61">
        <v>152.383561643836</v>
      </c>
      <c r="G36" s="61">
        <v>469</v>
      </c>
      <c r="H36" s="61">
        <v>193</v>
      </c>
      <c r="I36" s="61">
        <v>2459</v>
      </c>
      <c r="J36" s="61">
        <v>103.63013698630139</v>
      </c>
      <c r="K36" s="61">
        <v>5414</v>
      </c>
      <c r="L36" s="61">
        <v>562.80821917808248</v>
      </c>
      <c r="M36" s="61">
        <v>13934</v>
      </c>
    </row>
    <row r="37" spans="1:13" ht="12.6" customHeight="1">
      <c r="A37" s="1" t="s">
        <v>39</v>
      </c>
      <c r="B37" s="61" t="s">
        <v>57</v>
      </c>
      <c r="C37" s="61" t="s">
        <v>57</v>
      </c>
      <c r="D37" s="61">
        <v>30</v>
      </c>
      <c r="E37" s="61">
        <v>1408</v>
      </c>
      <c r="F37" s="61" t="s">
        <v>57</v>
      </c>
      <c r="G37" s="61" t="s">
        <v>57</v>
      </c>
      <c r="H37" s="61">
        <v>16.2465753424658</v>
      </c>
      <c r="I37" s="61">
        <v>357</v>
      </c>
      <c r="J37" s="61" t="s">
        <v>57</v>
      </c>
      <c r="K37" s="61" t="s">
        <v>57</v>
      </c>
      <c r="L37" s="61">
        <v>46.246575342465803</v>
      </c>
      <c r="M37" s="61">
        <v>1765</v>
      </c>
    </row>
    <row r="38" spans="1:13" ht="12.6" customHeight="1">
      <c r="A38" s="1" t="s">
        <v>29</v>
      </c>
      <c r="B38" s="61">
        <v>869</v>
      </c>
      <c r="C38" s="61">
        <v>32604</v>
      </c>
      <c r="D38" s="61">
        <v>655.33150684931502</v>
      </c>
      <c r="E38" s="61">
        <v>31607</v>
      </c>
      <c r="F38" s="61">
        <v>404.00547945205511</v>
      </c>
      <c r="G38" s="61">
        <v>3031</v>
      </c>
      <c r="H38" s="61">
        <v>179.912328767123</v>
      </c>
      <c r="I38" s="61">
        <v>2483</v>
      </c>
      <c r="J38" s="61">
        <v>202</v>
      </c>
      <c r="K38" s="61">
        <v>8970</v>
      </c>
      <c r="L38" s="61">
        <v>2310.2493150684932</v>
      </c>
      <c r="M38" s="61">
        <v>78695</v>
      </c>
    </row>
    <row r="39" spans="1:13" ht="12.6" customHeight="1">
      <c r="A39" s="1" t="s">
        <v>28</v>
      </c>
      <c r="B39" s="61">
        <v>351</v>
      </c>
      <c r="C39" s="61">
        <v>15377</v>
      </c>
      <c r="D39" s="61">
        <v>917.65753424657555</v>
      </c>
      <c r="E39" s="61">
        <v>14401</v>
      </c>
      <c r="F39" s="61">
        <v>252.7342465753425</v>
      </c>
      <c r="G39" s="61">
        <v>2205</v>
      </c>
      <c r="H39" s="61">
        <v>83.9890410958904</v>
      </c>
      <c r="I39" s="61">
        <v>1309</v>
      </c>
      <c r="J39" s="61">
        <v>241.67397260274001</v>
      </c>
      <c r="K39" s="61">
        <v>4394</v>
      </c>
      <c r="L39" s="61">
        <v>1847.0547945205483</v>
      </c>
      <c r="M39" s="61">
        <v>37686</v>
      </c>
    </row>
    <row r="40" spans="1:13" ht="12.6" customHeight="1">
      <c r="A40" s="1" t="s">
        <v>31</v>
      </c>
      <c r="B40" s="61">
        <v>491</v>
      </c>
      <c r="C40" s="61">
        <v>19900</v>
      </c>
      <c r="D40" s="61">
        <v>28</v>
      </c>
      <c r="E40" s="61">
        <v>1093</v>
      </c>
      <c r="F40" s="61">
        <v>506.93972602739706</v>
      </c>
      <c r="G40" s="61">
        <v>2977</v>
      </c>
      <c r="H40" s="61">
        <v>325.02191780821903</v>
      </c>
      <c r="I40" s="61">
        <v>5167</v>
      </c>
      <c r="J40" s="61">
        <v>51.304109589041069</v>
      </c>
      <c r="K40" s="61">
        <v>2615</v>
      </c>
      <c r="L40" s="61">
        <v>1402.2657534246571</v>
      </c>
      <c r="M40" s="61">
        <v>31752</v>
      </c>
    </row>
    <row r="41" spans="1:13">
      <c r="B41" s="62"/>
      <c r="C41" s="62"/>
      <c r="D41" s="62"/>
      <c r="E41" s="62"/>
      <c r="F41" s="62"/>
      <c r="G41" s="62"/>
      <c r="H41" s="62"/>
      <c r="I41" s="62"/>
      <c r="J41" s="62"/>
      <c r="K41" s="62"/>
      <c r="L41" s="62"/>
      <c r="M41" s="62"/>
    </row>
    <row r="42" spans="1:13" ht="12.6" customHeight="1">
      <c r="A42" s="20" t="s">
        <v>32</v>
      </c>
      <c r="B42" s="60">
        <v>608</v>
      </c>
      <c r="C42" s="60">
        <v>23956</v>
      </c>
      <c r="D42" s="60">
        <v>1246.7890410958903</v>
      </c>
      <c r="E42" s="60">
        <v>65401</v>
      </c>
      <c r="F42" s="60">
        <v>487</v>
      </c>
      <c r="G42" s="60">
        <v>3123</v>
      </c>
      <c r="H42" s="60">
        <v>171.43835616438361</v>
      </c>
      <c r="I42" s="60">
        <v>2773</v>
      </c>
      <c r="J42" s="60">
        <v>153.67397260274001</v>
      </c>
      <c r="K42" s="60">
        <v>1743</v>
      </c>
      <c r="L42" s="60">
        <v>2666.9013698630142</v>
      </c>
      <c r="M42" s="60">
        <v>96996</v>
      </c>
    </row>
    <row r="43" spans="1:13" ht="12.6" customHeight="1">
      <c r="A43" s="1" t="s">
        <v>33</v>
      </c>
      <c r="B43" s="61">
        <v>608</v>
      </c>
      <c r="C43" s="61">
        <v>23956</v>
      </c>
      <c r="D43" s="61">
        <v>420.23287671232902</v>
      </c>
      <c r="E43" s="61">
        <v>25674</v>
      </c>
      <c r="F43" s="61">
        <v>295</v>
      </c>
      <c r="G43" s="61">
        <v>2001</v>
      </c>
      <c r="H43" s="61">
        <v>93.438356164383592</v>
      </c>
      <c r="I43" s="61">
        <v>1511</v>
      </c>
      <c r="J43" s="61">
        <v>153.67397260274001</v>
      </c>
      <c r="K43" s="61">
        <v>1743</v>
      </c>
      <c r="L43" s="61">
        <v>1570.3452054794525</v>
      </c>
      <c r="M43" s="61">
        <v>54885</v>
      </c>
    </row>
    <row r="44" spans="1:13" ht="12.6" customHeight="1">
      <c r="A44" s="1" t="s">
        <v>11</v>
      </c>
      <c r="B44" s="61" t="s">
        <v>57</v>
      </c>
      <c r="C44" s="61" t="s">
        <v>57</v>
      </c>
      <c r="D44" s="61">
        <v>103</v>
      </c>
      <c r="E44" s="61">
        <v>4480</v>
      </c>
      <c r="F44" s="61" t="s">
        <v>57</v>
      </c>
      <c r="G44" s="61" t="s">
        <v>57</v>
      </c>
      <c r="H44" s="61" t="s">
        <v>57</v>
      </c>
      <c r="I44" s="61" t="s">
        <v>57</v>
      </c>
      <c r="J44" s="61" t="s">
        <v>57</v>
      </c>
      <c r="K44" s="61" t="s">
        <v>57</v>
      </c>
      <c r="L44" s="61">
        <v>103</v>
      </c>
      <c r="M44" s="61">
        <v>4480</v>
      </c>
    </row>
    <row r="45" spans="1:13" ht="12.6" customHeight="1">
      <c r="A45" s="1" t="s">
        <v>36</v>
      </c>
      <c r="B45" s="61" t="s">
        <v>57</v>
      </c>
      <c r="C45" s="61" t="s">
        <v>57</v>
      </c>
      <c r="D45" s="61">
        <v>319.75616438356138</v>
      </c>
      <c r="E45" s="61">
        <v>16123</v>
      </c>
      <c r="F45" s="61" t="s">
        <v>57</v>
      </c>
      <c r="G45" s="61" t="s">
        <v>57</v>
      </c>
      <c r="H45" s="61" t="s">
        <v>57</v>
      </c>
      <c r="I45" s="61" t="s">
        <v>57</v>
      </c>
      <c r="J45" s="61" t="s">
        <v>57</v>
      </c>
      <c r="K45" s="61" t="s">
        <v>57</v>
      </c>
      <c r="L45" s="61">
        <v>319.75616438356138</v>
      </c>
      <c r="M45" s="61">
        <v>16123</v>
      </c>
    </row>
    <row r="46" spans="1:13" ht="12.6" customHeight="1">
      <c r="A46" s="1" t="s">
        <v>35</v>
      </c>
      <c r="B46" s="61" t="s">
        <v>57</v>
      </c>
      <c r="C46" s="61" t="s">
        <v>57</v>
      </c>
      <c r="D46" s="61">
        <v>86</v>
      </c>
      <c r="E46" s="61">
        <v>2769</v>
      </c>
      <c r="F46" s="61" t="s">
        <v>57</v>
      </c>
      <c r="G46" s="61" t="s">
        <v>57</v>
      </c>
      <c r="H46" s="61" t="s">
        <v>57</v>
      </c>
      <c r="I46" s="61" t="s">
        <v>57</v>
      </c>
      <c r="J46" s="61" t="s">
        <v>57</v>
      </c>
      <c r="K46" s="61" t="s">
        <v>57</v>
      </c>
      <c r="L46" s="61">
        <v>86</v>
      </c>
      <c r="M46" s="61">
        <v>2769</v>
      </c>
    </row>
    <row r="47" spans="1:13" ht="12.6" customHeight="1">
      <c r="A47" s="1" t="s">
        <v>34</v>
      </c>
      <c r="B47" s="61" t="s">
        <v>57</v>
      </c>
      <c r="C47" s="61" t="s">
        <v>57</v>
      </c>
      <c r="D47" s="61">
        <v>98</v>
      </c>
      <c r="E47" s="61">
        <v>3785</v>
      </c>
      <c r="F47" s="61" t="s">
        <v>57</v>
      </c>
      <c r="G47" s="61" t="s">
        <v>57</v>
      </c>
      <c r="H47" s="61" t="s">
        <v>57</v>
      </c>
      <c r="I47" s="61" t="s">
        <v>57</v>
      </c>
      <c r="J47" s="61" t="s">
        <v>57</v>
      </c>
      <c r="K47" s="61" t="s">
        <v>57</v>
      </c>
      <c r="L47" s="61">
        <v>98</v>
      </c>
      <c r="M47" s="61">
        <v>3785</v>
      </c>
    </row>
    <row r="48" spans="1:13" ht="12.6" customHeight="1">
      <c r="A48" s="1" t="s">
        <v>37</v>
      </c>
      <c r="B48" s="61" t="s">
        <v>57</v>
      </c>
      <c r="C48" s="61" t="s">
        <v>57</v>
      </c>
      <c r="D48" s="61">
        <v>219.8</v>
      </c>
      <c r="E48" s="61">
        <v>12570</v>
      </c>
      <c r="F48" s="61">
        <v>192</v>
      </c>
      <c r="G48" s="61">
        <v>1122</v>
      </c>
      <c r="H48" s="61">
        <v>78</v>
      </c>
      <c r="I48" s="61">
        <v>1262</v>
      </c>
      <c r="J48" s="61" t="s">
        <v>57</v>
      </c>
      <c r="K48" s="61" t="s">
        <v>57</v>
      </c>
      <c r="L48" s="61">
        <v>489.8</v>
      </c>
      <c r="M48" s="61">
        <v>14954</v>
      </c>
    </row>
    <row r="49" spans="1:13">
      <c r="B49" s="62"/>
      <c r="C49" s="62"/>
      <c r="D49" s="62"/>
      <c r="E49" s="62"/>
      <c r="F49" s="62"/>
      <c r="G49" s="62"/>
      <c r="H49" s="62"/>
      <c r="I49" s="62"/>
      <c r="J49" s="62"/>
      <c r="K49" s="62"/>
      <c r="L49" s="62"/>
      <c r="M49" s="62"/>
    </row>
    <row r="50" spans="1:13" ht="12.6" customHeight="1">
      <c r="A50" s="20" t="s">
        <v>16</v>
      </c>
      <c r="B50" s="60">
        <v>545</v>
      </c>
      <c r="C50" s="60">
        <v>24391</v>
      </c>
      <c r="D50" s="60">
        <v>885.66027397260302</v>
      </c>
      <c r="E50" s="60">
        <v>33828</v>
      </c>
      <c r="F50" s="60">
        <v>279.50136986301368</v>
      </c>
      <c r="G50" s="60">
        <v>3479</v>
      </c>
      <c r="H50" s="60">
        <v>159</v>
      </c>
      <c r="I50" s="60">
        <v>2186</v>
      </c>
      <c r="J50" s="60">
        <v>121</v>
      </c>
      <c r="K50" s="60">
        <v>7145</v>
      </c>
      <c r="L50" s="60">
        <v>1990.1616438356168</v>
      </c>
      <c r="M50" s="60">
        <v>71029</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56</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13676.419178082197</v>
      </c>
      <c r="C12" s="60">
        <v>596895</v>
      </c>
      <c r="D12" s="60">
        <v>11848.753424657534</v>
      </c>
      <c r="E12" s="60">
        <v>534479</v>
      </c>
      <c r="F12" s="60">
        <v>7988.1013698630122</v>
      </c>
      <c r="G12" s="60">
        <v>100075</v>
      </c>
      <c r="H12" s="60">
        <v>3949.578082191781</v>
      </c>
      <c r="I12" s="60">
        <v>52386</v>
      </c>
      <c r="J12" s="60">
        <v>4305.7972602739719</v>
      </c>
      <c r="K12" s="60">
        <v>148558</v>
      </c>
      <c r="L12" s="60">
        <v>41768.649315068498</v>
      </c>
      <c r="M12" s="60">
        <v>1432393</v>
      </c>
    </row>
    <row r="13" spans="1:13" ht="12.6" customHeight="1">
      <c r="A13" s="21"/>
      <c r="B13" s="61"/>
      <c r="C13" s="61"/>
      <c r="D13" s="61"/>
      <c r="E13" s="61"/>
      <c r="F13" s="61"/>
      <c r="G13" s="61"/>
      <c r="H13" s="61"/>
      <c r="I13" s="61"/>
      <c r="J13" s="61"/>
      <c r="K13" s="61"/>
      <c r="L13" s="66"/>
      <c r="M13" s="66"/>
    </row>
    <row r="14" spans="1:13" ht="12.6" customHeight="1">
      <c r="A14" s="20" t="s">
        <v>3</v>
      </c>
      <c r="B14" s="60">
        <v>3075.0356164383566</v>
      </c>
      <c r="C14" s="60">
        <v>149662</v>
      </c>
      <c r="D14" s="60">
        <v>1862.2</v>
      </c>
      <c r="E14" s="60">
        <v>90895</v>
      </c>
      <c r="F14" s="60">
        <v>1007.6684931506851</v>
      </c>
      <c r="G14" s="60">
        <v>51797</v>
      </c>
      <c r="H14" s="60">
        <v>999.13150684931497</v>
      </c>
      <c r="I14" s="60">
        <v>10151</v>
      </c>
      <c r="J14" s="60">
        <v>1393.4082191780826</v>
      </c>
      <c r="K14" s="60">
        <v>33440</v>
      </c>
      <c r="L14" s="60">
        <v>8337.4438356164392</v>
      </c>
      <c r="M14" s="60">
        <v>335945</v>
      </c>
    </row>
    <row r="15" spans="1:13" ht="12.6" customHeight="1">
      <c r="A15" s="1" t="s">
        <v>4</v>
      </c>
      <c r="B15" s="61">
        <v>1441.1178082191782</v>
      </c>
      <c r="C15" s="61">
        <v>58563</v>
      </c>
      <c r="D15" s="61">
        <v>1258.0958904109598</v>
      </c>
      <c r="E15" s="61">
        <v>63899</v>
      </c>
      <c r="F15" s="61">
        <v>311.39178082191802</v>
      </c>
      <c r="G15" s="61">
        <v>3532</v>
      </c>
      <c r="H15" s="61">
        <v>379.30958904109593</v>
      </c>
      <c r="I15" s="61">
        <v>4492</v>
      </c>
      <c r="J15" s="61">
        <v>383.10136986301347</v>
      </c>
      <c r="K15" s="61">
        <v>14157</v>
      </c>
      <c r="L15" s="61">
        <v>3773.0164383561651</v>
      </c>
      <c r="M15" s="61">
        <v>144643</v>
      </c>
    </row>
    <row r="16" spans="1:13" ht="12.6" customHeight="1">
      <c r="A16" s="1" t="s">
        <v>5</v>
      </c>
      <c r="B16" s="61">
        <v>635</v>
      </c>
      <c r="C16" s="61">
        <v>34355</v>
      </c>
      <c r="D16" s="61">
        <v>133.79452054794501</v>
      </c>
      <c r="E16" s="61">
        <v>7441</v>
      </c>
      <c r="F16" s="61">
        <v>195.44109589041102</v>
      </c>
      <c r="G16" s="61">
        <v>1918</v>
      </c>
      <c r="H16" s="61">
        <v>290</v>
      </c>
      <c r="I16" s="61">
        <v>3687</v>
      </c>
      <c r="J16" s="61">
        <v>251.64657534246601</v>
      </c>
      <c r="K16" s="61">
        <v>2635</v>
      </c>
      <c r="L16" s="61">
        <v>1505.8821917808218</v>
      </c>
      <c r="M16" s="61">
        <v>50036</v>
      </c>
    </row>
    <row r="17" spans="1:13" ht="12.6" customHeight="1">
      <c r="A17" s="1" t="s">
        <v>6</v>
      </c>
      <c r="B17" s="61">
        <v>998.91780821917814</v>
      </c>
      <c r="C17" s="61">
        <v>56744</v>
      </c>
      <c r="D17" s="61">
        <v>470.30958904109548</v>
      </c>
      <c r="E17" s="61">
        <v>19555</v>
      </c>
      <c r="F17" s="61">
        <v>500.83561643835606</v>
      </c>
      <c r="G17" s="61">
        <v>46347</v>
      </c>
      <c r="H17" s="61">
        <v>329.82191780821904</v>
      </c>
      <c r="I17" s="61">
        <v>1972</v>
      </c>
      <c r="J17" s="61">
        <v>758.66027397260302</v>
      </c>
      <c r="K17" s="61">
        <v>16648</v>
      </c>
      <c r="L17" s="61">
        <v>3058.5452054794514</v>
      </c>
      <c r="M17" s="61">
        <v>141266</v>
      </c>
    </row>
    <row r="18" spans="1:13">
      <c r="B18" s="62"/>
      <c r="C18" s="62"/>
      <c r="D18" s="62"/>
      <c r="E18" s="62"/>
      <c r="F18" s="62"/>
      <c r="G18" s="62"/>
      <c r="H18" s="62"/>
      <c r="I18" s="62"/>
      <c r="J18" s="62"/>
      <c r="K18" s="62"/>
      <c r="L18" s="62"/>
      <c r="M18" s="62"/>
    </row>
    <row r="19" spans="1:13" ht="12.6" customHeight="1">
      <c r="A19" s="20" t="s">
        <v>7</v>
      </c>
      <c r="B19" s="60">
        <v>3073.0931506849365</v>
      </c>
      <c r="C19" s="60">
        <v>139643</v>
      </c>
      <c r="D19" s="60">
        <v>2759.1561643835657</v>
      </c>
      <c r="E19" s="60">
        <v>130554</v>
      </c>
      <c r="F19" s="60">
        <v>1896.2958904109541</v>
      </c>
      <c r="G19" s="60">
        <v>13155</v>
      </c>
      <c r="H19" s="60">
        <v>589.40547945205503</v>
      </c>
      <c r="I19" s="60">
        <v>8484</v>
      </c>
      <c r="J19" s="60">
        <v>293.47945205479402</v>
      </c>
      <c r="K19" s="60">
        <v>18535</v>
      </c>
      <c r="L19" s="60">
        <v>8611.4301369863042</v>
      </c>
      <c r="M19" s="60">
        <v>310371</v>
      </c>
    </row>
    <row r="20" spans="1:13" ht="12.6" customHeight="1">
      <c r="A20" s="1" t="s">
        <v>19</v>
      </c>
      <c r="B20" s="61">
        <v>1683.3945205479502</v>
      </c>
      <c r="C20" s="61">
        <v>90670</v>
      </c>
      <c r="D20" s="61">
        <v>1884.8684931506887</v>
      </c>
      <c r="E20" s="61">
        <v>95488</v>
      </c>
      <c r="F20" s="61">
        <v>1262.0767123287621</v>
      </c>
      <c r="G20" s="61">
        <v>7973</v>
      </c>
      <c r="H20" s="61">
        <v>414.268493150685</v>
      </c>
      <c r="I20" s="61">
        <v>6155</v>
      </c>
      <c r="J20" s="61">
        <v>259.7095890410954</v>
      </c>
      <c r="K20" s="61">
        <v>14203</v>
      </c>
      <c r="L20" s="61">
        <v>5504.3178082191826</v>
      </c>
      <c r="M20" s="61">
        <v>214489</v>
      </c>
    </row>
    <row r="21" spans="1:13" ht="12.6" customHeight="1">
      <c r="A21" s="1" t="s">
        <v>8</v>
      </c>
      <c r="B21" s="61">
        <v>351</v>
      </c>
      <c r="C21" s="61">
        <v>10312</v>
      </c>
      <c r="D21" s="61">
        <v>463.63287671232899</v>
      </c>
      <c r="E21" s="61">
        <v>20479</v>
      </c>
      <c r="F21" s="61">
        <v>190</v>
      </c>
      <c r="G21" s="61">
        <v>1605</v>
      </c>
      <c r="H21" s="61">
        <v>17</v>
      </c>
      <c r="I21" s="61">
        <v>265</v>
      </c>
      <c r="J21" s="61" t="s">
        <v>57</v>
      </c>
      <c r="K21" s="61" t="s">
        <v>57</v>
      </c>
      <c r="L21" s="61">
        <v>1021.632876712329</v>
      </c>
      <c r="M21" s="61">
        <v>32661</v>
      </c>
    </row>
    <row r="22" spans="1:13" ht="12.6" customHeight="1">
      <c r="A22" s="1" t="s">
        <v>20</v>
      </c>
      <c r="B22" s="61">
        <v>685.69863013698603</v>
      </c>
      <c r="C22" s="61">
        <v>23785</v>
      </c>
      <c r="D22" s="61">
        <v>41</v>
      </c>
      <c r="E22" s="61">
        <v>2515</v>
      </c>
      <c r="F22" s="61">
        <v>172</v>
      </c>
      <c r="G22" s="61">
        <v>1368</v>
      </c>
      <c r="H22" s="61" t="s">
        <v>57</v>
      </c>
      <c r="I22" s="61" t="s">
        <v>57</v>
      </c>
      <c r="J22" s="61">
        <v>6.4383561643835598</v>
      </c>
      <c r="K22" s="61">
        <v>523</v>
      </c>
      <c r="L22" s="61">
        <v>905.13698630136957</v>
      </c>
      <c r="M22" s="61">
        <v>28191</v>
      </c>
    </row>
    <row r="23" spans="1:13" ht="12.6" customHeight="1">
      <c r="A23" s="1" t="s">
        <v>9</v>
      </c>
      <c r="B23" s="61">
        <v>353</v>
      </c>
      <c r="C23" s="61">
        <v>14876</v>
      </c>
      <c r="D23" s="61">
        <v>202.038356164384</v>
      </c>
      <c r="E23" s="61">
        <v>5199</v>
      </c>
      <c r="F23" s="61">
        <v>252.219178082192</v>
      </c>
      <c r="G23" s="61">
        <v>1885</v>
      </c>
      <c r="H23" s="61" t="s">
        <v>57</v>
      </c>
      <c r="I23" s="61" t="s">
        <v>57</v>
      </c>
      <c r="J23" s="61">
        <v>27.33150684931509</v>
      </c>
      <c r="K23" s="61">
        <v>3809</v>
      </c>
      <c r="L23" s="61">
        <v>834.58904109589105</v>
      </c>
      <c r="M23" s="61">
        <v>25769</v>
      </c>
    </row>
    <row r="24" spans="1:13" ht="12.6" customHeight="1">
      <c r="A24" s="7" t="s">
        <v>10</v>
      </c>
      <c r="B24" s="61" t="s">
        <v>57</v>
      </c>
      <c r="C24" s="61" t="s">
        <v>57</v>
      </c>
      <c r="D24" s="61">
        <v>167.616438356164</v>
      </c>
      <c r="E24" s="61">
        <v>6873</v>
      </c>
      <c r="F24" s="61">
        <v>20</v>
      </c>
      <c r="G24" s="61">
        <v>324</v>
      </c>
      <c r="H24" s="61">
        <v>158.13698630137</v>
      </c>
      <c r="I24" s="61">
        <v>2064</v>
      </c>
      <c r="J24" s="61" t="s">
        <v>57</v>
      </c>
      <c r="K24" s="61" t="s">
        <v>57</v>
      </c>
      <c r="L24" s="61">
        <v>345.75342465753397</v>
      </c>
      <c r="M24" s="61">
        <v>9261</v>
      </c>
    </row>
    <row r="25" spans="1:13">
      <c r="B25" s="62"/>
      <c r="C25" s="62"/>
      <c r="D25" s="62"/>
      <c r="E25" s="62"/>
      <c r="F25" s="62"/>
      <c r="G25" s="62"/>
      <c r="H25" s="62"/>
      <c r="I25" s="62"/>
      <c r="J25" s="62"/>
      <c r="K25" s="62"/>
      <c r="L25" s="62"/>
      <c r="M25" s="62"/>
    </row>
    <row r="26" spans="1:13" ht="12.6" customHeight="1">
      <c r="A26" s="20" t="s">
        <v>21</v>
      </c>
      <c r="B26" s="60">
        <v>2391</v>
      </c>
      <c r="C26" s="60">
        <v>89028</v>
      </c>
      <c r="D26" s="60">
        <v>1490.4630136986295</v>
      </c>
      <c r="E26" s="60">
        <v>52343</v>
      </c>
      <c r="F26" s="60">
        <v>988.69315068493097</v>
      </c>
      <c r="G26" s="60">
        <v>6968</v>
      </c>
      <c r="H26" s="60">
        <v>946.0301369863007</v>
      </c>
      <c r="I26" s="60">
        <v>12607</v>
      </c>
      <c r="J26" s="60">
        <v>1059.0575342465745</v>
      </c>
      <c r="K26" s="60">
        <v>36281</v>
      </c>
      <c r="L26" s="60">
        <v>6875.2438356164357</v>
      </c>
      <c r="M26" s="60">
        <v>197227</v>
      </c>
    </row>
    <row r="27" spans="1:13" ht="12.6" customHeight="1">
      <c r="A27" s="1" t="s">
        <v>24</v>
      </c>
      <c r="B27" s="61">
        <v>714</v>
      </c>
      <c r="C27" s="61">
        <v>30285</v>
      </c>
      <c r="D27" s="61">
        <v>429.72054794520545</v>
      </c>
      <c r="E27" s="61">
        <v>13417</v>
      </c>
      <c r="F27" s="61">
        <v>352.10410958904089</v>
      </c>
      <c r="G27" s="61">
        <v>3102</v>
      </c>
      <c r="H27" s="61">
        <v>167.10410958904075</v>
      </c>
      <c r="I27" s="61">
        <v>3054</v>
      </c>
      <c r="J27" s="61">
        <v>589.21643835616408</v>
      </c>
      <c r="K27" s="61">
        <v>12341</v>
      </c>
      <c r="L27" s="61">
        <v>2252.1452054794509</v>
      </c>
      <c r="M27" s="61">
        <v>62199</v>
      </c>
    </row>
    <row r="28" spans="1:13" ht="12.6" customHeight="1">
      <c r="A28" s="1" t="s">
        <v>23</v>
      </c>
      <c r="B28" s="61">
        <v>788</v>
      </c>
      <c r="C28" s="61">
        <v>24726</v>
      </c>
      <c r="D28" s="61">
        <v>150.698630136986</v>
      </c>
      <c r="E28" s="61">
        <v>3637</v>
      </c>
      <c r="F28" s="61">
        <v>202.3041095890411</v>
      </c>
      <c r="G28" s="61">
        <v>1504</v>
      </c>
      <c r="H28" s="61" t="s">
        <v>57</v>
      </c>
      <c r="I28" s="61" t="s">
        <v>57</v>
      </c>
      <c r="J28" s="61">
        <v>264.76712328767081</v>
      </c>
      <c r="K28" s="61">
        <v>17256</v>
      </c>
      <c r="L28" s="61">
        <v>1405.7698630136979</v>
      </c>
      <c r="M28" s="61">
        <v>47123</v>
      </c>
    </row>
    <row r="29" spans="1:13" ht="12.6" customHeight="1">
      <c r="A29" s="1" t="s">
        <v>22</v>
      </c>
      <c r="B29" s="61">
        <v>889</v>
      </c>
      <c r="C29" s="61">
        <v>34017</v>
      </c>
      <c r="D29" s="61">
        <v>910.04383561643806</v>
      </c>
      <c r="E29" s="61">
        <v>35289</v>
      </c>
      <c r="F29" s="61">
        <v>434.28493150684903</v>
      </c>
      <c r="G29" s="61">
        <v>2362</v>
      </c>
      <c r="H29" s="61">
        <v>778.92602739725999</v>
      </c>
      <c r="I29" s="61">
        <v>9553</v>
      </c>
      <c r="J29" s="61">
        <v>205.07397260273967</v>
      </c>
      <c r="K29" s="61">
        <v>6684</v>
      </c>
      <c r="L29" s="61">
        <v>3217.3287671232874</v>
      </c>
      <c r="M29" s="61">
        <v>87905</v>
      </c>
    </row>
    <row r="30" spans="1:13">
      <c r="B30" s="62"/>
      <c r="C30" s="62"/>
      <c r="D30" s="62"/>
      <c r="E30" s="62"/>
      <c r="F30" s="62"/>
      <c r="G30" s="62"/>
      <c r="H30" s="62"/>
      <c r="I30" s="62"/>
      <c r="J30" s="62"/>
      <c r="K30" s="62"/>
      <c r="L30" s="62"/>
      <c r="M30" s="62"/>
    </row>
    <row r="31" spans="1:13" ht="12.6" customHeight="1">
      <c r="A31" s="20" t="s">
        <v>25</v>
      </c>
      <c r="B31" s="60">
        <v>2405.8575342465765</v>
      </c>
      <c r="C31" s="60">
        <v>103593</v>
      </c>
      <c r="D31" s="60">
        <v>2043.2109589041058</v>
      </c>
      <c r="E31" s="60">
        <v>94817</v>
      </c>
      <c r="F31" s="60">
        <v>1881.4821917808251</v>
      </c>
      <c r="G31" s="60">
        <v>12413</v>
      </c>
      <c r="H31" s="60">
        <v>244</v>
      </c>
      <c r="I31" s="60">
        <v>3775</v>
      </c>
      <c r="J31" s="60">
        <v>706.57260273972645</v>
      </c>
      <c r="K31" s="60">
        <v>29649</v>
      </c>
      <c r="L31" s="60">
        <v>7281.1232876712347</v>
      </c>
      <c r="M31" s="60">
        <v>244247</v>
      </c>
    </row>
    <row r="32" spans="1:13" ht="12.6" customHeight="1">
      <c r="B32" s="61"/>
      <c r="C32" s="61"/>
      <c r="D32" s="61"/>
      <c r="E32" s="61"/>
      <c r="F32" s="61"/>
      <c r="G32" s="61"/>
      <c r="H32" s="61"/>
      <c r="I32" s="61"/>
      <c r="J32" s="61"/>
      <c r="K32" s="61"/>
      <c r="L32" s="61"/>
      <c r="M32" s="61"/>
    </row>
    <row r="33" spans="1:13" ht="12.6" customHeight="1">
      <c r="A33" s="20" t="s">
        <v>26</v>
      </c>
      <c r="B33" s="60">
        <v>1572.4328767123291</v>
      </c>
      <c r="C33" s="60">
        <v>67245</v>
      </c>
      <c r="D33" s="60">
        <v>1574.1123287671226</v>
      </c>
      <c r="E33" s="60">
        <v>69623</v>
      </c>
      <c r="F33" s="60">
        <v>1443.9643835616444</v>
      </c>
      <c r="G33" s="60">
        <v>8551</v>
      </c>
      <c r="H33" s="60">
        <v>794.901369863014</v>
      </c>
      <c r="I33" s="60">
        <v>12474</v>
      </c>
      <c r="J33" s="60">
        <v>579.731506849315</v>
      </c>
      <c r="K33" s="60">
        <v>21831</v>
      </c>
      <c r="L33" s="60">
        <v>5965.1424657534253</v>
      </c>
      <c r="M33" s="60">
        <v>179724</v>
      </c>
    </row>
    <row r="34" spans="1:13" ht="12.6" customHeight="1">
      <c r="A34" s="1" t="s">
        <v>27</v>
      </c>
      <c r="B34" s="61" t="s">
        <v>57</v>
      </c>
      <c r="C34" s="61" t="s">
        <v>57</v>
      </c>
      <c r="D34" s="61">
        <v>129.87671232876713</v>
      </c>
      <c r="E34" s="61">
        <v>7594</v>
      </c>
      <c r="F34" s="61" t="s">
        <v>57</v>
      </c>
      <c r="G34" s="61" t="s">
        <v>57</v>
      </c>
      <c r="H34" s="61" t="s">
        <v>57</v>
      </c>
      <c r="I34" s="61" t="s">
        <v>57</v>
      </c>
      <c r="J34" s="61" t="s">
        <v>57</v>
      </c>
      <c r="K34" s="61" t="s">
        <v>57</v>
      </c>
      <c r="L34" s="61">
        <v>129.87671232876713</v>
      </c>
      <c r="M34" s="61">
        <v>7594</v>
      </c>
    </row>
    <row r="35" spans="1:13" ht="12.6" customHeight="1">
      <c r="A35" s="1" t="s">
        <v>30</v>
      </c>
      <c r="B35" s="61" t="s">
        <v>57</v>
      </c>
      <c r="C35" s="61" t="s">
        <v>57</v>
      </c>
      <c r="D35" s="61">
        <v>302</v>
      </c>
      <c r="E35" s="61">
        <v>8896</v>
      </c>
      <c r="F35" s="61">
        <v>126.8</v>
      </c>
      <c r="G35" s="61">
        <v>541</v>
      </c>
      <c r="H35" s="61" t="s">
        <v>57</v>
      </c>
      <c r="I35" s="61" t="s">
        <v>57</v>
      </c>
      <c r="J35" s="61">
        <v>34</v>
      </c>
      <c r="K35" s="61">
        <v>2283</v>
      </c>
      <c r="L35" s="61">
        <v>462.8</v>
      </c>
      <c r="M35" s="61">
        <v>11720</v>
      </c>
    </row>
    <row r="36" spans="1:13" ht="12.6" customHeight="1">
      <c r="A36" s="1" t="s">
        <v>38</v>
      </c>
      <c r="B36" s="61" t="s">
        <v>57</v>
      </c>
      <c r="C36" s="61" t="s">
        <v>57</v>
      </c>
      <c r="D36" s="61">
        <v>109.62191780821901</v>
      </c>
      <c r="E36" s="61">
        <v>5521</v>
      </c>
      <c r="F36" s="61">
        <v>156.15616438356201</v>
      </c>
      <c r="G36" s="61">
        <v>516</v>
      </c>
      <c r="H36" s="61">
        <v>197.66027397260322</v>
      </c>
      <c r="I36" s="61">
        <v>3754</v>
      </c>
      <c r="J36" s="61">
        <v>60.950684931506892</v>
      </c>
      <c r="K36" s="61">
        <v>3921</v>
      </c>
      <c r="L36" s="61">
        <v>524.38904109589112</v>
      </c>
      <c r="M36" s="61">
        <v>13712</v>
      </c>
    </row>
    <row r="37" spans="1:13" ht="12.6" customHeight="1">
      <c r="A37" s="1" t="s">
        <v>39</v>
      </c>
      <c r="B37" s="61" t="s">
        <v>57</v>
      </c>
      <c r="C37" s="61" t="s">
        <v>57</v>
      </c>
      <c r="D37" s="61">
        <v>92</v>
      </c>
      <c r="E37" s="61">
        <v>1648</v>
      </c>
      <c r="F37" s="61" t="s">
        <v>57</v>
      </c>
      <c r="G37" s="61" t="s">
        <v>57</v>
      </c>
      <c r="H37" s="61">
        <v>15.9561643835616</v>
      </c>
      <c r="I37" s="61">
        <v>339</v>
      </c>
      <c r="J37" s="61" t="s">
        <v>57</v>
      </c>
      <c r="K37" s="61" t="s">
        <v>57</v>
      </c>
      <c r="L37" s="61">
        <v>107.9561643835616</v>
      </c>
      <c r="M37" s="61">
        <v>1987</v>
      </c>
    </row>
    <row r="38" spans="1:13" ht="12.6" customHeight="1">
      <c r="A38" s="1" t="s">
        <v>29</v>
      </c>
      <c r="B38" s="61">
        <v>729.43287671232906</v>
      </c>
      <c r="C38" s="61">
        <v>31828</v>
      </c>
      <c r="D38" s="61">
        <v>619.1342465753421</v>
      </c>
      <c r="E38" s="61">
        <v>30735</v>
      </c>
      <c r="F38" s="61">
        <v>405.88219178082232</v>
      </c>
      <c r="G38" s="61">
        <v>2826</v>
      </c>
      <c r="H38" s="61">
        <v>180.802739726027</v>
      </c>
      <c r="I38" s="61">
        <v>2513</v>
      </c>
      <c r="J38" s="61">
        <v>199.41369863013662</v>
      </c>
      <c r="K38" s="61">
        <v>8935</v>
      </c>
      <c r="L38" s="61">
        <v>2134.6657534246574</v>
      </c>
      <c r="M38" s="61">
        <v>76837</v>
      </c>
    </row>
    <row r="39" spans="1:13" ht="12.6" customHeight="1">
      <c r="A39" s="1" t="s">
        <v>28</v>
      </c>
      <c r="B39" s="61">
        <v>350</v>
      </c>
      <c r="C39" s="61">
        <v>15216</v>
      </c>
      <c r="D39" s="61">
        <v>297.47945205479448</v>
      </c>
      <c r="E39" s="61">
        <v>14240</v>
      </c>
      <c r="F39" s="61">
        <v>249.27945205479472</v>
      </c>
      <c r="G39" s="61">
        <v>1978</v>
      </c>
      <c r="H39" s="61">
        <v>76.567123287671194</v>
      </c>
      <c r="I39" s="61">
        <v>1110</v>
      </c>
      <c r="J39" s="61">
        <v>241.71506849315102</v>
      </c>
      <c r="K39" s="61">
        <v>4230</v>
      </c>
      <c r="L39" s="61">
        <v>1215.0410958904115</v>
      </c>
      <c r="M39" s="61">
        <v>36774</v>
      </c>
    </row>
    <row r="40" spans="1:13" ht="12.6" customHeight="1">
      <c r="A40" s="1" t="s">
        <v>31</v>
      </c>
      <c r="B40" s="61">
        <v>493</v>
      </c>
      <c r="C40" s="61">
        <v>20201</v>
      </c>
      <c r="D40" s="61">
        <v>24</v>
      </c>
      <c r="E40" s="61">
        <v>989</v>
      </c>
      <c r="F40" s="61">
        <v>505.84657534246531</v>
      </c>
      <c r="G40" s="61">
        <v>2690</v>
      </c>
      <c r="H40" s="61">
        <v>323.91506849315101</v>
      </c>
      <c r="I40" s="61">
        <v>4758</v>
      </c>
      <c r="J40" s="61">
        <v>43.652054794520524</v>
      </c>
      <c r="K40" s="61">
        <v>2462</v>
      </c>
      <c r="L40" s="61">
        <v>1390.4136986301367</v>
      </c>
      <c r="M40" s="61">
        <v>31100</v>
      </c>
    </row>
    <row r="41" spans="1:13">
      <c r="B41" s="62"/>
      <c r="C41" s="62"/>
      <c r="D41" s="62"/>
      <c r="E41" s="62"/>
      <c r="F41" s="62"/>
      <c r="G41" s="62"/>
      <c r="H41" s="62"/>
      <c r="I41" s="62"/>
      <c r="J41" s="62"/>
      <c r="K41" s="62"/>
      <c r="L41" s="62"/>
      <c r="M41" s="62"/>
    </row>
    <row r="42" spans="1:13" ht="12.6" customHeight="1">
      <c r="A42" s="20" t="s">
        <v>32</v>
      </c>
      <c r="B42" s="60">
        <v>616</v>
      </c>
      <c r="C42" s="60">
        <v>23412</v>
      </c>
      <c r="D42" s="60">
        <v>1221.5726027397257</v>
      </c>
      <c r="E42" s="60">
        <v>62416</v>
      </c>
      <c r="F42" s="60">
        <v>489.96438356164401</v>
      </c>
      <c r="G42" s="60">
        <v>3058</v>
      </c>
      <c r="H42" s="60">
        <v>170.46849315068488</v>
      </c>
      <c r="I42" s="60">
        <v>2645</v>
      </c>
      <c r="J42" s="60">
        <v>152.54794520547901</v>
      </c>
      <c r="K42" s="60">
        <v>1776</v>
      </c>
      <c r="L42" s="60">
        <v>2650.5534246575339</v>
      </c>
      <c r="M42" s="60">
        <v>93307</v>
      </c>
    </row>
    <row r="43" spans="1:13" ht="12.6" customHeight="1">
      <c r="A43" s="1" t="s">
        <v>33</v>
      </c>
      <c r="B43" s="61">
        <v>616</v>
      </c>
      <c r="C43" s="61">
        <v>23412</v>
      </c>
      <c r="D43" s="61">
        <v>410.66849315068504</v>
      </c>
      <c r="E43" s="61">
        <v>24146</v>
      </c>
      <c r="F43" s="61">
        <v>298.96438356164401</v>
      </c>
      <c r="G43" s="61">
        <v>1858</v>
      </c>
      <c r="H43" s="61">
        <v>92.468493150684893</v>
      </c>
      <c r="I43" s="61">
        <v>1394</v>
      </c>
      <c r="J43" s="61">
        <v>152.54794520547901</v>
      </c>
      <c r="K43" s="61">
        <v>1776</v>
      </c>
      <c r="L43" s="61">
        <v>1570.649315068493</v>
      </c>
      <c r="M43" s="61">
        <v>52586</v>
      </c>
    </row>
    <row r="44" spans="1:13" ht="12.6" customHeight="1">
      <c r="A44" s="1" t="s">
        <v>11</v>
      </c>
      <c r="B44" s="61" t="s">
        <v>57</v>
      </c>
      <c r="C44" s="61" t="s">
        <v>57</v>
      </c>
      <c r="D44" s="61">
        <v>107</v>
      </c>
      <c r="E44" s="61">
        <v>4581</v>
      </c>
      <c r="F44" s="61" t="s">
        <v>57</v>
      </c>
      <c r="G44" s="61" t="s">
        <v>57</v>
      </c>
      <c r="H44" s="61" t="s">
        <v>57</v>
      </c>
      <c r="I44" s="61" t="s">
        <v>57</v>
      </c>
      <c r="J44" s="61" t="s">
        <v>57</v>
      </c>
      <c r="K44" s="61" t="s">
        <v>57</v>
      </c>
      <c r="L44" s="61">
        <v>107</v>
      </c>
      <c r="M44" s="61">
        <v>4581</v>
      </c>
    </row>
    <row r="45" spans="1:13" ht="12.6" customHeight="1">
      <c r="A45" s="1" t="s">
        <v>36</v>
      </c>
      <c r="B45" s="61" t="s">
        <v>57</v>
      </c>
      <c r="C45" s="61" t="s">
        <v>57</v>
      </c>
      <c r="D45" s="61">
        <v>313.00547945205477</v>
      </c>
      <c r="E45" s="61">
        <v>15242</v>
      </c>
      <c r="F45" s="61" t="s">
        <v>57</v>
      </c>
      <c r="G45" s="61" t="s">
        <v>57</v>
      </c>
      <c r="H45" s="61" t="s">
        <v>57</v>
      </c>
      <c r="I45" s="61" t="s">
        <v>57</v>
      </c>
      <c r="J45" s="61" t="s">
        <v>57</v>
      </c>
      <c r="K45" s="61" t="s">
        <v>57</v>
      </c>
      <c r="L45" s="61">
        <v>313.00547945205477</v>
      </c>
      <c r="M45" s="61">
        <v>15242</v>
      </c>
    </row>
    <row r="46" spans="1:13" ht="12.6" customHeight="1">
      <c r="A46" s="1" t="s">
        <v>35</v>
      </c>
      <c r="B46" s="61" t="s">
        <v>57</v>
      </c>
      <c r="C46" s="61" t="s">
        <v>57</v>
      </c>
      <c r="D46" s="61">
        <v>77</v>
      </c>
      <c r="E46" s="61">
        <v>2787</v>
      </c>
      <c r="F46" s="61" t="s">
        <v>57</v>
      </c>
      <c r="G46" s="61" t="s">
        <v>57</v>
      </c>
      <c r="H46" s="61" t="s">
        <v>57</v>
      </c>
      <c r="I46" s="61" t="s">
        <v>57</v>
      </c>
      <c r="J46" s="61" t="s">
        <v>57</v>
      </c>
      <c r="K46" s="61" t="s">
        <v>57</v>
      </c>
      <c r="L46" s="61">
        <v>77</v>
      </c>
      <c r="M46" s="61">
        <v>2787</v>
      </c>
    </row>
    <row r="47" spans="1:13" ht="12.6" customHeight="1">
      <c r="A47" s="1" t="s">
        <v>34</v>
      </c>
      <c r="B47" s="61" t="s">
        <v>57</v>
      </c>
      <c r="C47" s="61" t="s">
        <v>57</v>
      </c>
      <c r="D47" s="61">
        <v>95</v>
      </c>
      <c r="E47" s="61">
        <v>3648</v>
      </c>
      <c r="F47" s="61" t="s">
        <v>57</v>
      </c>
      <c r="G47" s="61" t="s">
        <v>57</v>
      </c>
      <c r="H47" s="61" t="s">
        <v>57</v>
      </c>
      <c r="I47" s="61" t="s">
        <v>57</v>
      </c>
      <c r="J47" s="61" t="s">
        <v>57</v>
      </c>
      <c r="K47" s="61" t="s">
        <v>57</v>
      </c>
      <c r="L47" s="61">
        <v>95</v>
      </c>
      <c r="M47" s="61">
        <v>3648</v>
      </c>
    </row>
    <row r="48" spans="1:13" ht="12.6" customHeight="1">
      <c r="A48" s="1" t="s">
        <v>37</v>
      </c>
      <c r="B48" s="61" t="s">
        <v>57</v>
      </c>
      <c r="C48" s="61" t="s">
        <v>57</v>
      </c>
      <c r="D48" s="61">
        <v>218.89863013698601</v>
      </c>
      <c r="E48" s="61">
        <v>12012</v>
      </c>
      <c r="F48" s="61">
        <v>191</v>
      </c>
      <c r="G48" s="61">
        <v>1200</v>
      </c>
      <c r="H48" s="61">
        <v>78</v>
      </c>
      <c r="I48" s="61">
        <v>1251</v>
      </c>
      <c r="J48" s="61" t="s">
        <v>57</v>
      </c>
      <c r="K48" s="61" t="s">
        <v>57</v>
      </c>
      <c r="L48" s="61">
        <v>487.89863013698601</v>
      </c>
      <c r="M48" s="61">
        <v>14463</v>
      </c>
    </row>
    <row r="49" spans="1:13">
      <c r="B49" s="62"/>
      <c r="C49" s="62"/>
      <c r="D49" s="62"/>
      <c r="E49" s="62"/>
      <c r="F49" s="62"/>
      <c r="G49" s="62"/>
      <c r="H49" s="62"/>
      <c r="I49" s="62"/>
      <c r="J49" s="62"/>
      <c r="K49" s="62"/>
      <c r="L49" s="62"/>
      <c r="M49" s="62"/>
    </row>
    <row r="50" spans="1:13" ht="12.6" customHeight="1">
      <c r="A50" s="20" t="s">
        <v>16</v>
      </c>
      <c r="B50" s="60">
        <v>543</v>
      </c>
      <c r="C50" s="60">
        <v>24312</v>
      </c>
      <c r="D50" s="60">
        <v>898.03835616438357</v>
      </c>
      <c r="E50" s="60">
        <v>33831</v>
      </c>
      <c r="F50" s="60">
        <v>280.03287671232874</v>
      </c>
      <c r="G50" s="60">
        <v>4133</v>
      </c>
      <c r="H50" s="60">
        <v>205.64109589041101</v>
      </c>
      <c r="I50" s="60">
        <v>2250</v>
      </c>
      <c r="J50" s="60">
        <v>121</v>
      </c>
      <c r="K50" s="60">
        <v>7046</v>
      </c>
      <c r="L50" s="60">
        <v>2047.7123287671234</v>
      </c>
      <c r="M50" s="60">
        <v>71572</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55</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12601.11232876712</v>
      </c>
      <c r="C12" s="60">
        <v>535426</v>
      </c>
      <c r="D12" s="60">
        <v>13688.594520547951</v>
      </c>
      <c r="E12" s="60">
        <v>579916</v>
      </c>
      <c r="F12" s="60">
        <v>8259.2821917808287</v>
      </c>
      <c r="G12" s="60">
        <v>99145</v>
      </c>
      <c r="H12" s="60">
        <v>3720.6082191780829</v>
      </c>
      <c r="I12" s="60">
        <v>48646</v>
      </c>
      <c r="J12" s="60">
        <v>4294.0739726027414</v>
      </c>
      <c r="K12" s="60">
        <v>140437</v>
      </c>
      <c r="L12" s="60">
        <v>42563.671232876717</v>
      </c>
      <c r="M12" s="60">
        <v>1403570</v>
      </c>
    </row>
    <row r="13" spans="1:13" ht="12.6" customHeight="1">
      <c r="A13" s="21"/>
      <c r="B13" s="61"/>
      <c r="C13" s="61"/>
      <c r="D13" s="61"/>
      <c r="E13" s="61"/>
      <c r="F13" s="61"/>
      <c r="G13" s="61"/>
      <c r="H13" s="61"/>
      <c r="I13" s="61"/>
      <c r="J13" s="61"/>
      <c r="K13" s="61"/>
      <c r="L13" s="66"/>
      <c r="M13" s="66"/>
    </row>
    <row r="14" spans="1:13" ht="12.6" customHeight="1">
      <c r="A14" s="20" t="s">
        <v>3</v>
      </c>
      <c r="B14" s="60">
        <v>2738.2657534246573</v>
      </c>
      <c r="C14" s="60">
        <v>130727</v>
      </c>
      <c r="D14" s="60">
        <v>2455.0054794520543</v>
      </c>
      <c r="E14" s="60">
        <v>108672</v>
      </c>
      <c r="F14" s="60">
        <v>998.98082191780918</v>
      </c>
      <c r="G14" s="60">
        <v>48943</v>
      </c>
      <c r="H14" s="60">
        <v>998.46027397260264</v>
      </c>
      <c r="I14" s="60">
        <v>9431</v>
      </c>
      <c r="J14" s="60">
        <v>1423.4739726027399</v>
      </c>
      <c r="K14" s="60">
        <v>34340</v>
      </c>
      <c r="L14" s="60">
        <v>8614.1863013698621</v>
      </c>
      <c r="M14" s="60">
        <v>332113</v>
      </c>
    </row>
    <row r="15" spans="1:13" ht="12.6" customHeight="1">
      <c r="A15" s="1" t="s">
        <v>4</v>
      </c>
      <c r="B15" s="61">
        <v>1093.7808219178082</v>
      </c>
      <c r="C15" s="61">
        <v>42412</v>
      </c>
      <c r="D15" s="61">
        <v>1844.6465753424652</v>
      </c>
      <c r="E15" s="61">
        <v>81624</v>
      </c>
      <c r="F15" s="61">
        <v>311.39178082191802</v>
      </c>
      <c r="G15" s="61">
        <v>3472</v>
      </c>
      <c r="H15" s="61">
        <v>365.08219178082192</v>
      </c>
      <c r="I15" s="61">
        <v>3931</v>
      </c>
      <c r="J15" s="61">
        <v>387.23561643835632</v>
      </c>
      <c r="K15" s="61">
        <v>14132</v>
      </c>
      <c r="L15" s="61">
        <v>4002.1369863013697</v>
      </c>
      <c r="M15" s="61">
        <v>145571</v>
      </c>
    </row>
    <row r="16" spans="1:13" ht="12.6" customHeight="1">
      <c r="A16" s="1" t="s">
        <v>5</v>
      </c>
      <c r="B16" s="61">
        <v>632</v>
      </c>
      <c r="C16" s="61">
        <v>34724</v>
      </c>
      <c r="D16" s="61">
        <v>135.37260273972601</v>
      </c>
      <c r="E16" s="61">
        <v>7544</v>
      </c>
      <c r="F16" s="61">
        <v>197.054794520548</v>
      </c>
      <c r="G16" s="61">
        <v>1904</v>
      </c>
      <c r="H16" s="61">
        <v>292</v>
      </c>
      <c r="I16" s="61">
        <v>3799</v>
      </c>
      <c r="J16" s="61">
        <v>269.895890410959</v>
      </c>
      <c r="K16" s="61">
        <v>2828</v>
      </c>
      <c r="L16" s="61">
        <v>1526.3232876712332</v>
      </c>
      <c r="M16" s="61">
        <v>50799</v>
      </c>
    </row>
    <row r="17" spans="1:13" ht="12.6" customHeight="1">
      <c r="A17" s="1" t="s">
        <v>6</v>
      </c>
      <c r="B17" s="61">
        <v>1012.484931506849</v>
      </c>
      <c r="C17" s="61">
        <v>53591</v>
      </c>
      <c r="D17" s="61">
        <v>474.98630136986299</v>
      </c>
      <c r="E17" s="61">
        <v>19504</v>
      </c>
      <c r="F17" s="61">
        <v>490.53424657534305</v>
      </c>
      <c r="G17" s="61">
        <v>43567</v>
      </c>
      <c r="H17" s="61">
        <v>341.37808219178078</v>
      </c>
      <c r="I17" s="61">
        <v>1701</v>
      </c>
      <c r="J17" s="61">
        <v>766.34246575342445</v>
      </c>
      <c r="K17" s="61">
        <v>17380</v>
      </c>
      <c r="L17" s="61">
        <v>3085.7260273972606</v>
      </c>
      <c r="M17" s="61">
        <v>135743</v>
      </c>
    </row>
    <row r="18" spans="1:13">
      <c r="B18" s="62"/>
      <c r="C18" s="62"/>
      <c r="D18" s="62"/>
      <c r="E18" s="62"/>
      <c r="F18" s="62"/>
      <c r="G18" s="62"/>
      <c r="H18" s="62"/>
      <c r="I18" s="62"/>
      <c r="J18" s="62"/>
      <c r="K18" s="62"/>
      <c r="L18" s="62"/>
      <c r="M18" s="62"/>
    </row>
    <row r="19" spans="1:13" ht="12.6" customHeight="1">
      <c r="A19" s="20" t="s">
        <v>7</v>
      </c>
      <c r="B19" s="60">
        <v>2436.8630136986303</v>
      </c>
      <c r="C19" s="60">
        <v>112933</v>
      </c>
      <c r="D19" s="60">
        <v>3571.101369863015</v>
      </c>
      <c r="E19" s="60">
        <v>157448</v>
      </c>
      <c r="F19" s="60">
        <v>1927.6356164383571</v>
      </c>
      <c r="G19" s="60">
        <v>13078</v>
      </c>
      <c r="H19" s="60">
        <v>502.26575342465804</v>
      </c>
      <c r="I19" s="60">
        <v>7136</v>
      </c>
      <c r="J19" s="60">
        <v>316.65205479452072</v>
      </c>
      <c r="K19" s="60">
        <v>18737</v>
      </c>
      <c r="L19" s="60">
        <v>8754.5178082191815</v>
      </c>
      <c r="M19" s="60">
        <v>309332</v>
      </c>
    </row>
    <row r="20" spans="1:13" ht="12.6" customHeight="1">
      <c r="A20" s="1" t="s">
        <v>19</v>
      </c>
      <c r="B20" s="61">
        <v>1449.6739726027399</v>
      </c>
      <c r="C20" s="61">
        <v>74120</v>
      </c>
      <c r="D20" s="61">
        <v>2148.4794520547957</v>
      </c>
      <c r="E20" s="61">
        <v>106576</v>
      </c>
      <c r="F20" s="61">
        <v>1279.2</v>
      </c>
      <c r="G20" s="61">
        <v>8025</v>
      </c>
      <c r="H20" s="61">
        <v>422.26575342465804</v>
      </c>
      <c r="I20" s="61">
        <v>6092</v>
      </c>
      <c r="J20" s="61">
        <v>262.25753424657557</v>
      </c>
      <c r="K20" s="61">
        <v>13806</v>
      </c>
      <c r="L20" s="61">
        <v>5561.8767123287698</v>
      </c>
      <c r="M20" s="61">
        <v>208619</v>
      </c>
    </row>
    <row r="21" spans="1:13" ht="12.6" customHeight="1">
      <c r="A21" s="1" t="s">
        <v>8</v>
      </c>
      <c r="B21" s="61">
        <v>360.18904109589039</v>
      </c>
      <c r="C21" s="61">
        <v>14199</v>
      </c>
      <c r="D21" s="61">
        <v>404.87671232876704</v>
      </c>
      <c r="E21" s="61">
        <v>17397</v>
      </c>
      <c r="F21" s="61">
        <v>190</v>
      </c>
      <c r="G21" s="61">
        <v>1639</v>
      </c>
      <c r="H21" s="61" t="s">
        <v>57</v>
      </c>
      <c r="I21" s="61" t="s">
        <v>57</v>
      </c>
      <c r="J21" s="61">
        <v>18.586301369862998</v>
      </c>
      <c r="K21" s="61">
        <v>767</v>
      </c>
      <c r="L21" s="61">
        <v>973.6520547945205</v>
      </c>
      <c r="M21" s="61">
        <v>34002</v>
      </c>
    </row>
    <row r="22" spans="1:13" ht="12.6" customHeight="1">
      <c r="A22" s="1" t="s">
        <v>20</v>
      </c>
      <c r="B22" s="61">
        <v>251</v>
      </c>
      <c r="C22" s="61">
        <v>9103</v>
      </c>
      <c r="D22" s="61">
        <v>482.61369863013704</v>
      </c>
      <c r="E22" s="61">
        <v>17095</v>
      </c>
      <c r="F22" s="61">
        <v>172</v>
      </c>
      <c r="G22" s="61">
        <v>1285</v>
      </c>
      <c r="H22" s="61" t="s">
        <v>57</v>
      </c>
      <c r="I22" s="61" t="s">
        <v>57</v>
      </c>
      <c r="J22" s="61">
        <v>4.8958904109589021</v>
      </c>
      <c r="K22" s="61">
        <v>582</v>
      </c>
      <c r="L22" s="61">
        <v>910.50958904109586</v>
      </c>
      <c r="M22" s="61">
        <v>28065</v>
      </c>
    </row>
    <row r="23" spans="1:13" ht="12.6" customHeight="1">
      <c r="A23" s="1" t="s">
        <v>9</v>
      </c>
      <c r="B23" s="61">
        <v>376</v>
      </c>
      <c r="C23" s="61">
        <v>15511</v>
      </c>
      <c r="D23" s="61">
        <v>192.065753424658</v>
      </c>
      <c r="E23" s="61">
        <v>5937</v>
      </c>
      <c r="F23" s="61">
        <v>266.43561643835602</v>
      </c>
      <c r="G23" s="61">
        <v>1837</v>
      </c>
      <c r="H23" s="61" t="s">
        <v>57</v>
      </c>
      <c r="I23" s="61" t="s">
        <v>57</v>
      </c>
      <c r="J23" s="61">
        <v>30.912328767123277</v>
      </c>
      <c r="K23" s="61">
        <v>3582</v>
      </c>
      <c r="L23" s="61">
        <v>865.41369863013711</v>
      </c>
      <c r="M23" s="61">
        <v>26867</v>
      </c>
    </row>
    <row r="24" spans="1:13" ht="12.6" customHeight="1">
      <c r="A24" s="7" t="s">
        <v>10</v>
      </c>
      <c r="B24" s="61" t="s">
        <v>57</v>
      </c>
      <c r="C24" s="61" t="s">
        <v>57</v>
      </c>
      <c r="D24" s="61">
        <v>343.06575342465703</v>
      </c>
      <c r="E24" s="61">
        <v>10443</v>
      </c>
      <c r="F24" s="61">
        <v>20</v>
      </c>
      <c r="G24" s="61">
        <v>292</v>
      </c>
      <c r="H24" s="61">
        <v>80</v>
      </c>
      <c r="I24" s="61">
        <v>1044</v>
      </c>
      <c r="J24" s="61" t="s">
        <v>57</v>
      </c>
      <c r="K24" s="61" t="s">
        <v>57</v>
      </c>
      <c r="L24" s="61">
        <v>443.06575342465703</v>
      </c>
      <c r="M24" s="61">
        <v>11779</v>
      </c>
    </row>
    <row r="25" spans="1:13">
      <c r="B25" s="62"/>
      <c r="C25" s="62"/>
      <c r="D25" s="62"/>
      <c r="E25" s="62"/>
      <c r="F25" s="62"/>
      <c r="G25" s="62"/>
      <c r="H25" s="62"/>
      <c r="I25" s="62"/>
      <c r="J25" s="62"/>
      <c r="K25" s="62"/>
      <c r="L25" s="62"/>
      <c r="M25" s="62"/>
    </row>
    <row r="26" spans="1:13" ht="12.6" customHeight="1">
      <c r="A26" s="20" t="s">
        <v>21</v>
      </c>
      <c r="B26" s="60">
        <v>2398</v>
      </c>
      <c r="C26" s="60">
        <v>87929</v>
      </c>
      <c r="D26" s="60">
        <v>1630.8027397260275</v>
      </c>
      <c r="E26" s="60">
        <v>57895</v>
      </c>
      <c r="F26" s="60">
        <v>1008.8712328767126</v>
      </c>
      <c r="G26" s="60">
        <v>6913</v>
      </c>
      <c r="H26" s="60">
        <v>945.0931506849314</v>
      </c>
      <c r="I26" s="60">
        <v>12240</v>
      </c>
      <c r="J26" s="60">
        <v>977.2712328767127</v>
      </c>
      <c r="K26" s="60">
        <v>26780</v>
      </c>
      <c r="L26" s="60">
        <v>6960.038356164383</v>
      </c>
      <c r="M26" s="60">
        <v>191757</v>
      </c>
    </row>
    <row r="27" spans="1:13" ht="12.6" customHeight="1">
      <c r="A27" s="1" t="s">
        <v>24</v>
      </c>
      <c r="B27" s="61">
        <v>732</v>
      </c>
      <c r="C27" s="61">
        <v>30320</v>
      </c>
      <c r="D27" s="61">
        <v>564.01643835616449</v>
      </c>
      <c r="E27" s="61">
        <v>20703</v>
      </c>
      <c r="F27" s="61">
        <v>357.77260273972655</v>
      </c>
      <c r="G27" s="61">
        <v>2985</v>
      </c>
      <c r="H27" s="61">
        <v>165.10136986301336</v>
      </c>
      <c r="I27" s="61">
        <v>2641</v>
      </c>
      <c r="J27" s="61">
        <v>493.9671232876712</v>
      </c>
      <c r="K27" s="61">
        <v>4373</v>
      </c>
      <c r="L27" s="61">
        <v>2312.8575342465756</v>
      </c>
      <c r="M27" s="61">
        <v>61022</v>
      </c>
    </row>
    <row r="28" spans="1:13" ht="12.6" customHeight="1">
      <c r="A28" s="1" t="s">
        <v>23</v>
      </c>
      <c r="B28" s="61">
        <v>787</v>
      </c>
      <c r="C28" s="61">
        <v>24300</v>
      </c>
      <c r="D28" s="61">
        <v>153</v>
      </c>
      <c r="E28" s="61">
        <v>3773</v>
      </c>
      <c r="F28" s="61">
        <v>202.98630136986301</v>
      </c>
      <c r="G28" s="61">
        <v>1556</v>
      </c>
      <c r="H28" s="61" t="s">
        <v>57</v>
      </c>
      <c r="I28" s="61" t="s">
        <v>57</v>
      </c>
      <c r="J28" s="61">
        <v>272.39452054794549</v>
      </c>
      <c r="K28" s="61">
        <v>15777</v>
      </c>
      <c r="L28" s="61">
        <v>1415.3808219178086</v>
      </c>
      <c r="M28" s="61">
        <v>45406</v>
      </c>
    </row>
    <row r="29" spans="1:13" ht="12.6" customHeight="1">
      <c r="A29" s="1" t="s">
        <v>22</v>
      </c>
      <c r="B29" s="61">
        <v>879</v>
      </c>
      <c r="C29" s="61">
        <v>33309</v>
      </c>
      <c r="D29" s="61">
        <v>913.78630136986305</v>
      </c>
      <c r="E29" s="61">
        <v>33419</v>
      </c>
      <c r="F29" s="61">
        <v>448.11232876712302</v>
      </c>
      <c r="G29" s="61">
        <v>2372</v>
      </c>
      <c r="H29" s="61">
        <v>779.99178082191804</v>
      </c>
      <c r="I29" s="61">
        <v>9599</v>
      </c>
      <c r="J29" s="61">
        <v>210.90958904109601</v>
      </c>
      <c r="K29" s="61">
        <v>6630</v>
      </c>
      <c r="L29" s="61">
        <v>3231.8</v>
      </c>
      <c r="M29" s="61">
        <v>85329</v>
      </c>
    </row>
    <row r="30" spans="1:13">
      <c r="B30" s="62"/>
      <c r="C30" s="62"/>
      <c r="D30" s="62"/>
      <c r="E30" s="62"/>
      <c r="F30" s="62"/>
      <c r="G30" s="62"/>
      <c r="H30" s="62"/>
      <c r="I30" s="62"/>
      <c r="J30" s="62"/>
      <c r="K30" s="62"/>
      <c r="L30" s="62"/>
      <c r="M30" s="62"/>
    </row>
    <row r="31" spans="1:13" ht="12.6" customHeight="1">
      <c r="A31" s="20" t="s">
        <v>25</v>
      </c>
      <c r="B31" s="60">
        <v>2399.0246575342444</v>
      </c>
      <c r="C31" s="60">
        <v>100052</v>
      </c>
      <c r="D31" s="60">
        <v>2150.9479452054811</v>
      </c>
      <c r="E31" s="60">
        <v>94176</v>
      </c>
      <c r="F31" s="60">
        <v>2119.9890410958942</v>
      </c>
      <c r="G31" s="60">
        <v>12342</v>
      </c>
      <c r="H31" s="60">
        <v>144</v>
      </c>
      <c r="I31" s="60">
        <v>2369</v>
      </c>
      <c r="J31" s="60">
        <v>698.0191780821923</v>
      </c>
      <c r="K31" s="60">
        <v>28003</v>
      </c>
      <c r="L31" s="60">
        <v>7511.9808219178121</v>
      </c>
      <c r="M31" s="60">
        <v>236942</v>
      </c>
    </row>
    <row r="32" spans="1:13" ht="12.6" customHeight="1">
      <c r="B32" s="61"/>
      <c r="C32" s="61"/>
      <c r="D32" s="61"/>
      <c r="E32" s="61"/>
      <c r="F32" s="61"/>
      <c r="G32" s="61"/>
      <c r="H32" s="61"/>
      <c r="I32" s="61"/>
      <c r="J32" s="61"/>
      <c r="K32" s="61"/>
      <c r="L32" s="61"/>
      <c r="M32" s="61"/>
    </row>
    <row r="33" spans="1:13" ht="12.6" customHeight="1">
      <c r="A33" s="20" t="s">
        <v>26</v>
      </c>
      <c r="B33" s="60">
        <v>1468.9589041095892</v>
      </c>
      <c r="C33" s="60">
        <v>58742</v>
      </c>
      <c r="D33" s="60">
        <v>1743.3863013698635</v>
      </c>
      <c r="E33" s="60">
        <v>72522</v>
      </c>
      <c r="F33" s="60">
        <v>1432.8465753424659</v>
      </c>
      <c r="G33" s="60">
        <v>8843</v>
      </c>
      <c r="H33" s="60">
        <v>769.62191780821922</v>
      </c>
      <c r="I33" s="60">
        <v>12538</v>
      </c>
      <c r="J33" s="60">
        <v>613.93972602739723</v>
      </c>
      <c r="K33" s="60">
        <v>24665</v>
      </c>
      <c r="L33" s="60">
        <v>6028.7534246575342</v>
      </c>
      <c r="M33" s="60">
        <v>177310</v>
      </c>
    </row>
    <row r="34" spans="1:13" ht="12.6" customHeight="1">
      <c r="A34" s="1" t="s">
        <v>27</v>
      </c>
      <c r="B34" s="61" t="s">
        <v>57</v>
      </c>
      <c r="C34" s="61" t="s">
        <v>57</v>
      </c>
      <c r="D34" s="61">
        <v>131</v>
      </c>
      <c r="E34" s="61">
        <v>7221</v>
      </c>
      <c r="F34" s="61" t="s">
        <v>57</v>
      </c>
      <c r="G34" s="61" t="s">
        <v>57</v>
      </c>
      <c r="H34" s="61" t="s">
        <v>57</v>
      </c>
      <c r="I34" s="61" t="s">
        <v>57</v>
      </c>
      <c r="J34" s="61" t="s">
        <v>57</v>
      </c>
      <c r="K34" s="61" t="s">
        <v>57</v>
      </c>
      <c r="L34" s="61">
        <v>131</v>
      </c>
      <c r="M34" s="61">
        <v>7221</v>
      </c>
    </row>
    <row r="35" spans="1:13" ht="12.6" customHeight="1">
      <c r="A35" s="1" t="s">
        <v>30</v>
      </c>
      <c r="B35" s="61" t="s">
        <v>57</v>
      </c>
      <c r="C35" s="61" t="s">
        <v>57</v>
      </c>
      <c r="D35" s="61">
        <v>313</v>
      </c>
      <c r="E35" s="61">
        <v>8586</v>
      </c>
      <c r="F35" s="61">
        <v>123.356164383562</v>
      </c>
      <c r="G35" s="61">
        <v>497</v>
      </c>
      <c r="H35" s="61" t="s">
        <v>57</v>
      </c>
      <c r="I35" s="61" t="s">
        <v>57</v>
      </c>
      <c r="J35" s="61">
        <v>34</v>
      </c>
      <c r="K35" s="61">
        <v>2309</v>
      </c>
      <c r="L35" s="61">
        <v>470.35616438356203</v>
      </c>
      <c r="M35" s="61">
        <v>11392</v>
      </c>
    </row>
    <row r="36" spans="1:13" ht="12.6" customHeight="1">
      <c r="A36" s="1" t="s">
        <v>38</v>
      </c>
      <c r="B36" s="61" t="s">
        <v>57</v>
      </c>
      <c r="C36" s="61" t="s">
        <v>57</v>
      </c>
      <c r="D36" s="61">
        <v>113.53972602739701</v>
      </c>
      <c r="E36" s="61">
        <v>5240</v>
      </c>
      <c r="F36" s="61">
        <v>154.31506849315102</v>
      </c>
      <c r="G36" s="61">
        <v>544</v>
      </c>
      <c r="H36" s="61">
        <v>206.534246575342</v>
      </c>
      <c r="I36" s="61">
        <v>3645</v>
      </c>
      <c r="J36" s="61">
        <v>61.2</v>
      </c>
      <c r="K36" s="61">
        <v>3803</v>
      </c>
      <c r="L36" s="61">
        <v>535.58904109588991</v>
      </c>
      <c r="M36" s="61">
        <v>13232</v>
      </c>
    </row>
    <row r="37" spans="1:13" ht="12.6" customHeight="1">
      <c r="A37" s="1" t="s">
        <v>39</v>
      </c>
      <c r="B37" s="61" t="s">
        <v>57</v>
      </c>
      <c r="C37" s="61" t="s">
        <v>57</v>
      </c>
      <c r="D37" s="61">
        <v>95</v>
      </c>
      <c r="E37" s="61">
        <v>1687</v>
      </c>
      <c r="F37" s="61" t="s">
        <v>57</v>
      </c>
      <c r="G37" s="61" t="s">
        <v>57</v>
      </c>
      <c r="H37" s="61">
        <v>15.671232876712299</v>
      </c>
      <c r="I37" s="61">
        <v>322</v>
      </c>
      <c r="J37" s="61" t="s">
        <v>57</v>
      </c>
      <c r="K37" s="61" t="s">
        <v>57</v>
      </c>
      <c r="L37" s="61">
        <v>110.6712328767123</v>
      </c>
      <c r="M37" s="61">
        <v>2009</v>
      </c>
    </row>
    <row r="38" spans="1:13" ht="12.6" customHeight="1">
      <c r="A38" s="1" t="s">
        <v>29</v>
      </c>
      <c r="B38" s="61">
        <v>704.95890410958907</v>
      </c>
      <c r="C38" s="61">
        <v>28475</v>
      </c>
      <c r="D38" s="61">
        <v>701.81095890411007</v>
      </c>
      <c r="E38" s="61">
        <v>33107</v>
      </c>
      <c r="F38" s="61">
        <v>410.58904109589071</v>
      </c>
      <c r="G38" s="61">
        <v>2747</v>
      </c>
      <c r="H38" s="61">
        <v>177.15616438356201</v>
      </c>
      <c r="I38" s="61">
        <v>2554</v>
      </c>
      <c r="J38" s="61">
        <v>197.9178082191776</v>
      </c>
      <c r="K38" s="61">
        <v>8952</v>
      </c>
      <c r="L38" s="61">
        <v>2192.4328767123297</v>
      </c>
      <c r="M38" s="61">
        <v>75835</v>
      </c>
    </row>
    <row r="39" spans="1:13" ht="12.6" customHeight="1">
      <c r="A39" s="1" t="s">
        <v>28</v>
      </c>
      <c r="B39" s="61">
        <v>252</v>
      </c>
      <c r="C39" s="61">
        <v>10790</v>
      </c>
      <c r="D39" s="61">
        <v>365.03561643835644</v>
      </c>
      <c r="E39" s="61">
        <v>15643</v>
      </c>
      <c r="F39" s="61">
        <v>239.36712328767072</v>
      </c>
      <c r="G39" s="61">
        <v>1835</v>
      </c>
      <c r="H39" s="61">
        <v>57.813698630136997</v>
      </c>
      <c r="I39" s="61">
        <v>837</v>
      </c>
      <c r="J39" s="61">
        <v>286.21095890410999</v>
      </c>
      <c r="K39" s="61">
        <v>7303</v>
      </c>
      <c r="L39" s="61">
        <v>1200.4273972602741</v>
      </c>
      <c r="M39" s="61">
        <v>36408</v>
      </c>
    </row>
    <row r="40" spans="1:13" ht="12.6" customHeight="1">
      <c r="A40" s="1" t="s">
        <v>31</v>
      </c>
      <c r="B40" s="61">
        <v>512</v>
      </c>
      <c r="C40" s="61">
        <v>19477</v>
      </c>
      <c r="D40" s="61">
        <v>24</v>
      </c>
      <c r="E40" s="61">
        <v>1038</v>
      </c>
      <c r="F40" s="61">
        <v>505.21917808219143</v>
      </c>
      <c r="G40" s="61">
        <v>3220</v>
      </c>
      <c r="H40" s="61">
        <v>312.44657534246602</v>
      </c>
      <c r="I40" s="61">
        <v>5180</v>
      </c>
      <c r="J40" s="61">
        <v>34.610958904109609</v>
      </c>
      <c r="K40" s="61">
        <v>2298</v>
      </c>
      <c r="L40" s="61">
        <v>1388.2767123287672</v>
      </c>
      <c r="M40" s="61">
        <v>31213</v>
      </c>
    </row>
    <row r="41" spans="1:13">
      <c r="B41" s="62"/>
      <c r="C41" s="62"/>
      <c r="D41" s="62"/>
      <c r="E41" s="62"/>
      <c r="F41" s="62"/>
      <c r="G41" s="62"/>
      <c r="H41" s="62"/>
      <c r="I41" s="62"/>
      <c r="J41" s="62"/>
      <c r="K41" s="62"/>
      <c r="L41" s="62"/>
      <c r="M41" s="62"/>
    </row>
    <row r="42" spans="1:13" ht="12.6" customHeight="1">
      <c r="A42" s="20" t="s">
        <v>32</v>
      </c>
      <c r="B42" s="60">
        <v>616</v>
      </c>
      <c r="C42" s="60">
        <v>23216</v>
      </c>
      <c r="D42" s="60">
        <v>1241.3123287671242</v>
      </c>
      <c r="E42" s="60">
        <v>56363</v>
      </c>
      <c r="F42" s="60">
        <v>489.96438356164401</v>
      </c>
      <c r="G42" s="60">
        <v>2976</v>
      </c>
      <c r="H42" s="60">
        <v>141.16712328767119</v>
      </c>
      <c r="I42" s="60">
        <v>2462</v>
      </c>
      <c r="J42" s="60">
        <v>153.71780821917801</v>
      </c>
      <c r="K42" s="60">
        <v>1878</v>
      </c>
      <c r="L42" s="60">
        <v>2642.1616438356173</v>
      </c>
      <c r="M42" s="60">
        <v>86895</v>
      </c>
    </row>
    <row r="43" spans="1:13" ht="12.6" customHeight="1">
      <c r="A43" s="1" t="s">
        <v>33</v>
      </c>
      <c r="B43" s="61">
        <v>616</v>
      </c>
      <c r="C43" s="61">
        <v>23216</v>
      </c>
      <c r="D43" s="61">
        <v>395.71506849315108</v>
      </c>
      <c r="E43" s="61">
        <v>22232</v>
      </c>
      <c r="F43" s="61">
        <v>298.96438356164401</v>
      </c>
      <c r="G43" s="61">
        <v>1826</v>
      </c>
      <c r="H43" s="61">
        <v>64.816438356164397</v>
      </c>
      <c r="I43" s="61">
        <v>1196</v>
      </c>
      <c r="J43" s="61">
        <v>153.71780821917801</v>
      </c>
      <c r="K43" s="61">
        <v>1878</v>
      </c>
      <c r="L43" s="61">
        <v>1529.2136986301375</v>
      </c>
      <c r="M43" s="61">
        <v>50348</v>
      </c>
    </row>
    <row r="44" spans="1:13" ht="12.6" customHeight="1">
      <c r="A44" s="1" t="s">
        <v>11</v>
      </c>
      <c r="B44" s="61" t="s">
        <v>57</v>
      </c>
      <c r="C44" s="61" t="s">
        <v>57</v>
      </c>
      <c r="D44" s="61">
        <v>144.41369863013699</v>
      </c>
      <c r="E44" s="61">
        <v>3454</v>
      </c>
      <c r="F44" s="61" t="s">
        <v>57</v>
      </c>
      <c r="G44" s="61" t="s">
        <v>57</v>
      </c>
      <c r="H44" s="61" t="s">
        <v>57</v>
      </c>
      <c r="I44" s="61" t="s">
        <v>57</v>
      </c>
      <c r="J44" s="61" t="s">
        <v>57</v>
      </c>
      <c r="K44" s="61" t="s">
        <v>57</v>
      </c>
      <c r="L44" s="61">
        <v>144.41369863013699</v>
      </c>
      <c r="M44" s="61">
        <v>3454</v>
      </c>
    </row>
    <row r="45" spans="1:13" ht="12.6" customHeight="1">
      <c r="A45" s="1" t="s">
        <v>36</v>
      </c>
      <c r="B45" s="61" t="s">
        <v>57</v>
      </c>
      <c r="C45" s="61" t="s">
        <v>57</v>
      </c>
      <c r="D45" s="61">
        <v>311.58356164383611</v>
      </c>
      <c r="E45" s="61">
        <v>14570</v>
      </c>
      <c r="F45" s="61" t="s">
        <v>57</v>
      </c>
      <c r="G45" s="61" t="s">
        <v>57</v>
      </c>
      <c r="H45" s="61" t="s">
        <v>57</v>
      </c>
      <c r="I45" s="61" t="s">
        <v>57</v>
      </c>
      <c r="J45" s="61" t="s">
        <v>57</v>
      </c>
      <c r="K45" s="61" t="s">
        <v>57</v>
      </c>
      <c r="L45" s="61">
        <v>311.58356164383611</v>
      </c>
      <c r="M45" s="61">
        <v>14570</v>
      </c>
    </row>
    <row r="46" spans="1:13" ht="12.6" customHeight="1">
      <c r="A46" s="1" t="s">
        <v>35</v>
      </c>
      <c r="B46" s="61" t="s">
        <v>57</v>
      </c>
      <c r="C46" s="61" t="s">
        <v>57</v>
      </c>
      <c r="D46" s="61">
        <v>77</v>
      </c>
      <c r="E46" s="61">
        <v>2377</v>
      </c>
      <c r="F46" s="61" t="s">
        <v>57</v>
      </c>
      <c r="G46" s="61" t="s">
        <v>57</v>
      </c>
      <c r="H46" s="61" t="s">
        <v>57</v>
      </c>
      <c r="I46" s="61" t="s">
        <v>57</v>
      </c>
      <c r="J46" s="61" t="s">
        <v>57</v>
      </c>
      <c r="K46" s="61" t="s">
        <v>57</v>
      </c>
      <c r="L46" s="61">
        <v>77</v>
      </c>
      <c r="M46" s="61">
        <v>2377</v>
      </c>
    </row>
    <row r="47" spans="1:13" ht="12.6" customHeight="1">
      <c r="A47" s="1" t="s">
        <v>34</v>
      </c>
      <c r="B47" s="61" t="s">
        <v>57</v>
      </c>
      <c r="C47" s="61" t="s">
        <v>57</v>
      </c>
      <c r="D47" s="61">
        <v>102</v>
      </c>
      <c r="E47" s="61">
        <v>3395</v>
      </c>
      <c r="F47" s="61" t="s">
        <v>57</v>
      </c>
      <c r="G47" s="61" t="s">
        <v>57</v>
      </c>
      <c r="H47" s="61" t="s">
        <v>57</v>
      </c>
      <c r="I47" s="61" t="s">
        <v>57</v>
      </c>
      <c r="J47" s="61" t="s">
        <v>57</v>
      </c>
      <c r="K47" s="61" t="s">
        <v>57</v>
      </c>
      <c r="L47" s="61">
        <v>102</v>
      </c>
      <c r="M47" s="61">
        <v>3395</v>
      </c>
    </row>
    <row r="48" spans="1:13" ht="12.6" customHeight="1">
      <c r="A48" s="1" t="s">
        <v>37</v>
      </c>
      <c r="B48" s="61" t="s">
        <v>57</v>
      </c>
      <c r="C48" s="61" t="s">
        <v>57</v>
      </c>
      <c r="D48" s="61">
        <v>210.6</v>
      </c>
      <c r="E48" s="61">
        <v>10335</v>
      </c>
      <c r="F48" s="61">
        <v>191</v>
      </c>
      <c r="G48" s="61">
        <v>1150</v>
      </c>
      <c r="H48" s="61">
        <v>76.350684931506791</v>
      </c>
      <c r="I48" s="61">
        <v>1266</v>
      </c>
      <c r="J48" s="61" t="s">
        <v>57</v>
      </c>
      <c r="K48" s="61" t="s">
        <v>57</v>
      </c>
      <c r="L48" s="61">
        <v>477.95068493150683</v>
      </c>
      <c r="M48" s="61">
        <v>12751</v>
      </c>
    </row>
    <row r="49" spans="1:13">
      <c r="B49" s="62"/>
      <c r="C49" s="62"/>
      <c r="D49" s="62"/>
      <c r="E49" s="62"/>
      <c r="F49" s="62"/>
      <c r="G49" s="62"/>
      <c r="H49" s="62"/>
      <c r="I49" s="62"/>
      <c r="J49" s="62"/>
      <c r="K49" s="62"/>
      <c r="L49" s="62"/>
      <c r="M49" s="62"/>
    </row>
    <row r="50" spans="1:13" ht="12.6" customHeight="1">
      <c r="A50" s="20" t="s">
        <v>16</v>
      </c>
      <c r="B50" s="60">
        <v>544</v>
      </c>
      <c r="C50" s="60">
        <v>21827</v>
      </c>
      <c r="D50" s="60">
        <v>896.03835616438357</v>
      </c>
      <c r="E50" s="60">
        <v>32840</v>
      </c>
      <c r="F50" s="60">
        <v>280.99452054794523</v>
      </c>
      <c r="G50" s="60">
        <v>6050</v>
      </c>
      <c r="H50" s="60">
        <v>220</v>
      </c>
      <c r="I50" s="60">
        <v>2470</v>
      </c>
      <c r="J50" s="60">
        <v>111</v>
      </c>
      <c r="K50" s="60">
        <v>6034</v>
      </c>
      <c r="L50" s="60">
        <v>2052.0328767123287</v>
      </c>
      <c r="M50" s="60">
        <v>69221</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54</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12449.996999999999</v>
      </c>
      <c r="C12" s="60">
        <v>516367</v>
      </c>
      <c r="D12" s="60">
        <v>14532.307000000001</v>
      </c>
      <c r="E12" s="60">
        <v>607596</v>
      </c>
      <c r="F12" s="60">
        <v>8234.1589999999997</v>
      </c>
      <c r="G12" s="60">
        <v>89574</v>
      </c>
      <c r="H12" s="60">
        <v>3833.4929999999999</v>
      </c>
      <c r="I12" s="60">
        <v>49464</v>
      </c>
      <c r="J12" s="60">
        <v>4204.8680000000004</v>
      </c>
      <c r="K12" s="60">
        <v>140028</v>
      </c>
      <c r="L12" s="60">
        <v>43254.824999999997</v>
      </c>
      <c r="M12" s="60">
        <v>1403029</v>
      </c>
    </row>
    <row r="13" spans="1:13" ht="12.6" customHeight="1">
      <c r="A13" s="21"/>
      <c r="B13" s="61"/>
      <c r="C13" s="61"/>
      <c r="D13" s="61"/>
      <c r="E13" s="61"/>
      <c r="F13" s="61"/>
      <c r="G13" s="61"/>
      <c r="H13" s="61"/>
      <c r="I13" s="61"/>
      <c r="J13" s="61"/>
      <c r="K13" s="61"/>
      <c r="L13" s="66"/>
      <c r="M13" s="66"/>
    </row>
    <row r="14" spans="1:13" ht="12.6" customHeight="1">
      <c r="A14" s="20" t="s">
        <v>3</v>
      </c>
      <c r="B14" s="60">
        <v>2530.616</v>
      </c>
      <c r="C14" s="60">
        <v>106431</v>
      </c>
      <c r="D14" s="60">
        <v>2917.6579999999999</v>
      </c>
      <c r="E14" s="60">
        <v>134379</v>
      </c>
      <c r="F14" s="60">
        <v>967.43799999999999</v>
      </c>
      <c r="G14" s="60">
        <v>40013</v>
      </c>
      <c r="H14" s="60">
        <v>1033.027</v>
      </c>
      <c r="I14" s="60">
        <v>9818</v>
      </c>
      <c r="J14" s="60">
        <v>1196.4190000000001</v>
      </c>
      <c r="K14" s="60">
        <v>33752</v>
      </c>
      <c r="L14" s="60">
        <v>8645.1589999999997</v>
      </c>
      <c r="M14" s="60">
        <v>324393</v>
      </c>
    </row>
    <row r="15" spans="1:13" ht="12.6" customHeight="1">
      <c r="A15" s="1" t="s">
        <v>4</v>
      </c>
      <c r="B15" s="61">
        <v>1087.356</v>
      </c>
      <c r="C15" s="61">
        <v>42177</v>
      </c>
      <c r="D15" s="61">
        <v>1843.356</v>
      </c>
      <c r="E15" s="61">
        <v>85389</v>
      </c>
      <c r="F15" s="61">
        <v>311.392</v>
      </c>
      <c r="G15" s="61">
        <v>3392</v>
      </c>
      <c r="H15" s="61">
        <v>368.53199999999998</v>
      </c>
      <c r="I15" s="61">
        <v>3770</v>
      </c>
      <c r="J15" s="61">
        <v>384.82499999999999</v>
      </c>
      <c r="K15" s="61">
        <v>14661</v>
      </c>
      <c r="L15" s="61">
        <v>3995.46</v>
      </c>
      <c r="M15" s="61">
        <v>149389</v>
      </c>
    </row>
    <row r="16" spans="1:13" ht="12.6" customHeight="1">
      <c r="A16" s="1" t="s">
        <v>5</v>
      </c>
      <c r="B16" s="61">
        <v>219.00299999999999</v>
      </c>
      <c r="C16" s="61">
        <v>12364</v>
      </c>
      <c r="D16" s="61">
        <v>600.08500000000004</v>
      </c>
      <c r="E16" s="61">
        <v>30047</v>
      </c>
      <c r="F16" s="61">
        <v>158.32900000000001</v>
      </c>
      <c r="G16" s="61">
        <v>1500</v>
      </c>
      <c r="H16" s="61">
        <v>318.74</v>
      </c>
      <c r="I16" s="61">
        <v>4320</v>
      </c>
      <c r="J16" s="61">
        <v>280.42200000000003</v>
      </c>
      <c r="K16" s="61">
        <v>2633</v>
      </c>
      <c r="L16" s="61">
        <v>1576.578</v>
      </c>
      <c r="M16" s="61">
        <v>50864</v>
      </c>
    </row>
    <row r="17" spans="1:13" ht="12.6" customHeight="1">
      <c r="A17" s="1" t="s">
        <v>6</v>
      </c>
      <c r="B17" s="61">
        <v>1224.258</v>
      </c>
      <c r="C17" s="61">
        <v>51890</v>
      </c>
      <c r="D17" s="61">
        <v>474.21600000000001</v>
      </c>
      <c r="E17" s="61">
        <v>18943</v>
      </c>
      <c r="F17" s="61">
        <v>497.71800000000002</v>
      </c>
      <c r="G17" s="61">
        <v>35121</v>
      </c>
      <c r="H17" s="61">
        <v>345.75599999999997</v>
      </c>
      <c r="I17" s="61">
        <v>1728</v>
      </c>
      <c r="J17" s="61">
        <v>531.173</v>
      </c>
      <c r="K17" s="61">
        <v>16458</v>
      </c>
      <c r="L17" s="61">
        <v>3073.1210000000001</v>
      </c>
      <c r="M17" s="61">
        <v>124140</v>
      </c>
    </row>
    <row r="18" spans="1:13">
      <c r="B18" s="62"/>
      <c r="C18" s="62"/>
      <c r="D18" s="62"/>
      <c r="E18" s="62"/>
      <c r="F18" s="62"/>
      <c r="G18" s="62"/>
      <c r="H18" s="62"/>
      <c r="I18" s="62"/>
      <c r="J18" s="62"/>
      <c r="K18" s="62"/>
      <c r="L18" s="62"/>
      <c r="M18" s="62"/>
    </row>
    <row r="19" spans="1:13" ht="12.6" customHeight="1">
      <c r="A19" s="20" t="s">
        <v>7</v>
      </c>
      <c r="B19" s="60">
        <v>2491.3319999999999</v>
      </c>
      <c r="C19" s="60">
        <v>125373</v>
      </c>
      <c r="D19" s="60">
        <v>3675.2080000000001</v>
      </c>
      <c r="E19" s="60">
        <v>159124</v>
      </c>
      <c r="F19" s="60">
        <v>1899.2470000000001</v>
      </c>
      <c r="G19" s="60">
        <v>12171</v>
      </c>
      <c r="H19" s="60">
        <v>506.03300000000002</v>
      </c>
      <c r="I19" s="60">
        <v>7455</v>
      </c>
      <c r="J19" s="60">
        <v>309.529</v>
      </c>
      <c r="K19" s="60">
        <v>18426</v>
      </c>
      <c r="L19" s="60">
        <v>8881.348</v>
      </c>
      <c r="M19" s="60">
        <v>322549</v>
      </c>
    </row>
    <row r="20" spans="1:13" ht="12.6" customHeight="1">
      <c r="A20" s="1" t="s">
        <v>19</v>
      </c>
      <c r="B20" s="61">
        <v>1502.4079999999999</v>
      </c>
      <c r="C20" s="61">
        <v>85619</v>
      </c>
      <c r="D20" s="61">
        <v>2212.6439999999998</v>
      </c>
      <c r="E20" s="61">
        <v>105240</v>
      </c>
      <c r="F20" s="61">
        <v>1223.633</v>
      </c>
      <c r="G20" s="61">
        <v>7204</v>
      </c>
      <c r="H20" s="61">
        <v>426.03300000000002</v>
      </c>
      <c r="I20" s="61">
        <v>6440</v>
      </c>
      <c r="J20" s="61">
        <v>252.12899999999999</v>
      </c>
      <c r="K20" s="61">
        <v>12949</v>
      </c>
      <c r="L20" s="61">
        <v>5616.8469999999998</v>
      </c>
      <c r="M20" s="61">
        <v>217452</v>
      </c>
    </row>
    <row r="21" spans="1:13" ht="12.6" customHeight="1">
      <c r="A21" s="1" t="s">
        <v>8</v>
      </c>
      <c r="B21" s="61">
        <v>342.66</v>
      </c>
      <c r="C21" s="61">
        <v>14160</v>
      </c>
      <c r="D21" s="61">
        <v>406.96699999999998</v>
      </c>
      <c r="E21" s="61">
        <v>17047</v>
      </c>
      <c r="F21" s="61">
        <v>190.52099999999999</v>
      </c>
      <c r="G21" s="61">
        <v>1531</v>
      </c>
      <c r="H21" s="61">
        <v>0</v>
      </c>
      <c r="I21" s="61">
        <v>0</v>
      </c>
      <c r="J21" s="61">
        <v>22.202999999999999</v>
      </c>
      <c r="K21" s="61">
        <v>1271</v>
      </c>
      <c r="L21" s="61">
        <v>962.351</v>
      </c>
      <c r="M21" s="61">
        <v>34009</v>
      </c>
    </row>
    <row r="22" spans="1:13" ht="12.6" customHeight="1">
      <c r="A22" s="1" t="s">
        <v>20</v>
      </c>
      <c r="B22" s="61">
        <v>253.69300000000001</v>
      </c>
      <c r="C22" s="61">
        <v>9206</v>
      </c>
      <c r="D22" s="61">
        <v>480.07400000000001</v>
      </c>
      <c r="E22" s="61">
        <v>17344</v>
      </c>
      <c r="F22" s="61">
        <v>174.477</v>
      </c>
      <c r="G22" s="61">
        <v>1223</v>
      </c>
      <c r="H22" s="61">
        <v>0</v>
      </c>
      <c r="I22" s="61">
        <v>0</v>
      </c>
      <c r="J22" s="61">
        <v>5.3319999999999999</v>
      </c>
      <c r="K22" s="61">
        <v>787</v>
      </c>
      <c r="L22" s="61">
        <v>913.57500000000005</v>
      </c>
      <c r="M22" s="61">
        <v>28560</v>
      </c>
    </row>
    <row r="23" spans="1:13" ht="12.6" customHeight="1">
      <c r="A23" s="1" t="s">
        <v>9</v>
      </c>
      <c r="B23" s="61">
        <v>392.57</v>
      </c>
      <c r="C23" s="61">
        <v>16388</v>
      </c>
      <c r="D23" s="61">
        <v>219.17500000000001</v>
      </c>
      <c r="E23" s="61">
        <v>6611</v>
      </c>
      <c r="F23" s="61">
        <v>294.29599999999999</v>
      </c>
      <c r="G23" s="61">
        <v>1968</v>
      </c>
      <c r="H23" s="61">
        <v>0</v>
      </c>
      <c r="I23" s="61">
        <v>0</v>
      </c>
      <c r="J23" s="61">
        <v>29.866</v>
      </c>
      <c r="K23" s="61">
        <v>3419</v>
      </c>
      <c r="L23" s="61">
        <v>935.90700000000004</v>
      </c>
      <c r="M23" s="61">
        <v>28386</v>
      </c>
    </row>
    <row r="24" spans="1:13" ht="12.6" customHeight="1">
      <c r="A24" s="7" t="s">
        <v>10</v>
      </c>
      <c r="B24" s="61">
        <v>0</v>
      </c>
      <c r="C24" s="61">
        <v>0</v>
      </c>
      <c r="D24" s="61">
        <v>356.34800000000001</v>
      </c>
      <c r="E24" s="61">
        <v>12882</v>
      </c>
      <c r="F24" s="61">
        <v>16.321000000000002</v>
      </c>
      <c r="G24" s="61">
        <v>245</v>
      </c>
      <c r="H24" s="61">
        <v>80</v>
      </c>
      <c r="I24" s="61">
        <v>1015</v>
      </c>
      <c r="J24" s="61">
        <v>0</v>
      </c>
      <c r="K24" s="61">
        <v>0</v>
      </c>
      <c r="L24" s="61">
        <v>452.66800000000001</v>
      </c>
      <c r="M24" s="61">
        <v>14142</v>
      </c>
    </row>
    <row r="25" spans="1:13">
      <c r="B25" s="62"/>
      <c r="C25" s="62"/>
      <c r="D25" s="62"/>
      <c r="E25" s="62"/>
      <c r="F25" s="62"/>
      <c r="G25" s="62"/>
      <c r="H25" s="62"/>
      <c r="I25" s="62"/>
      <c r="J25" s="62"/>
      <c r="K25" s="62"/>
      <c r="L25" s="62"/>
      <c r="M25" s="62"/>
    </row>
    <row r="26" spans="1:13" ht="12.6" customHeight="1">
      <c r="A26" s="20" t="s">
        <v>21</v>
      </c>
      <c r="B26" s="60">
        <v>2399.0709999999999</v>
      </c>
      <c r="C26" s="60">
        <v>86724</v>
      </c>
      <c r="D26" s="60">
        <v>1767.778</v>
      </c>
      <c r="E26" s="60">
        <v>59993</v>
      </c>
      <c r="F26" s="60">
        <v>1011.447</v>
      </c>
      <c r="G26" s="60">
        <v>6684</v>
      </c>
      <c r="H26" s="60">
        <v>947.21600000000001</v>
      </c>
      <c r="I26" s="60">
        <v>11659</v>
      </c>
      <c r="J26" s="60">
        <v>1059.866</v>
      </c>
      <c r="K26" s="60">
        <v>26825</v>
      </c>
      <c r="L26" s="60">
        <v>7185.3779999999997</v>
      </c>
      <c r="M26" s="60">
        <v>191885</v>
      </c>
    </row>
    <row r="27" spans="1:13" ht="12.6" customHeight="1">
      <c r="A27" s="1" t="s">
        <v>24</v>
      </c>
      <c r="B27" s="61">
        <v>731</v>
      </c>
      <c r="C27" s="61">
        <v>29959</v>
      </c>
      <c r="D27" s="61">
        <v>572.65800000000002</v>
      </c>
      <c r="E27" s="61">
        <v>20630</v>
      </c>
      <c r="F27" s="61">
        <v>360.584</v>
      </c>
      <c r="G27" s="61">
        <v>2945</v>
      </c>
      <c r="H27" s="61">
        <v>166.58099999999999</v>
      </c>
      <c r="I27" s="61">
        <v>1871</v>
      </c>
      <c r="J27" s="61">
        <v>580.14200000000005</v>
      </c>
      <c r="K27" s="61">
        <v>4224</v>
      </c>
      <c r="L27" s="61">
        <v>2410.9639999999999</v>
      </c>
      <c r="M27" s="61">
        <v>59629</v>
      </c>
    </row>
    <row r="28" spans="1:13" ht="12.6" customHeight="1">
      <c r="A28" s="1" t="s">
        <v>23</v>
      </c>
      <c r="B28" s="61">
        <v>788.14</v>
      </c>
      <c r="C28" s="61">
        <v>23771</v>
      </c>
      <c r="D28" s="61">
        <v>152.244</v>
      </c>
      <c r="E28" s="61">
        <v>3804</v>
      </c>
      <c r="F28" s="61">
        <v>203.268</v>
      </c>
      <c r="G28" s="61">
        <v>1628</v>
      </c>
      <c r="H28" s="61">
        <v>0</v>
      </c>
      <c r="I28" s="61">
        <v>0</v>
      </c>
      <c r="J28" s="61">
        <v>269.00799999999998</v>
      </c>
      <c r="K28" s="61">
        <v>15219</v>
      </c>
      <c r="L28" s="61">
        <v>1412.66</v>
      </c>
      <c r="M28" s="61">
        <v>44422</v>
      </c>
    </row>
    <row r="29" spans="1:13" ht="12.6" customHeight="1">
      <c r="A29" s="1" t="s">
        <v>22</v>
      </c>
      <c r="B29" s="61">
        <v>879.93200000000002</v>
      </c>
      <c r="C29" s="61">
        <v>32994</v>
      </c>
      <c r="D29" s="61">
        <v>1042.877</v>
      </c>
      <c r="E29" s="61">
        <v>35559</v>
      </c>
      <c r="F29" s="61">
        <v>447.59500000000003</v>
      </c>
      <c r="G29" s="61">
        <v>2111</v>
      </c>
      <c r="H29" s="61">
        <v>780.63599999999997</v>
      </c>
      <c r="I29" s="61">
        <v>9788</v>
      </c>
      <c r="J29" s="61">
        <v>210.715</v>
      </c>
      <c r="K29" s="61">
        <v>7382</v>
      </c>
      <c r="L29" s="61">
        <v>3361.7530000000002</v>
      </c>
      <c r="M29" s="61">
        <v>87834</v>
      </c>
    </row>
    <row r="30" spans="1:13">
      <c r="B30" s="62"/>
      <c r="C30" s="62"/>
      <c r="D30" s="62"/>
      <c r="E30" s="62"/>
      <c r="F30" s="62"/>
      <c r="G30" s="62"/>
      <c r="H30" s="62"/>
      <c r="I30" s="62"/>
      <c r="J30" s="62"/>
      <c r="K30" s="62"/>
      <c r="L30" s="62"/>
      <c r="M30" s="62"/>
    </row>
    <row r="31" spans="1:13" ht="12.6" customHeight="1">
      <c r="A31" s="20" t="s">
        <v>25</v>
      </c>
      <c r="B31" s="60">
        <v>2386.6109999999999</v>
      </c>
      <c r="C31" s="60">
        <v>95612</v>
      </c>
      <c r="D31" s="60">
        <v>2175.4630000000002</v>
      </c>
      <c r="E31" s="60">
        <v>92366</v>
      </c>
      <c r="F31" s="60">
        <v>2122.4380000000001</v>
      </c>
      <c r="G31" s="60">
        <v>12151</v>
      </c>
      <c r="H31" s="60">
        <v>144.39500000000001</v>
      </c>
      <c r="I31" s="60">
        <v>2357</v>
      </c>
      <c r="J31" s="60">
        <v>757.06799999999998</v>
      </c>
      <c r="K31" s="60">
        <v>30905</v>
      </c>
      <c r="L31" s="60">
        <v>7585.9750000000004</v>
      </c>
      <c r="M31" s="60">
        <v>233391</v>
      </c>
    </row>
    <row r="32" spans="1:13" ht="12.6" customHeight="1">
      <c r="B32" s="61"/>
      <c r="C32" s="61"/>
      <c r="D32" s="61"/>
      <c r="E32" s="61"/>
      <c r="F32" s="61"/>
      <c r="G32" s="61"/>
      <c r="H32" s="61"/>
      <c r="I32" s="61"/>
      <c r="J32" s="61"/>
      <c r="K32" s="61"/>
      <c r="L32" s="61"/>
      <c r="M32" s="61"/>
    </row>
    <row r="33" spans="1:13" ht="12.6" customHeight="1">
      <c r="A33" s="20" t="s">
        <v>26</v>
      </c>
      <c r="B33" s="60">
        <v>1477.8679999999999</v>
      </c>
      <c r="C33" s="60">
        <v>58095</v>
      </c>
      <c r="D33" s="60">
        <v>1799.923</v>
      </c>
      <c r="E33" s="60">
        <v>74329</v>
      </c>
      <c r="F33" s="60">
        <v>1453.1010000000001</v>
      </c>
      <c r="G33" s="60">
        <v>8956</v>
      </c>
      <c r="H33" s="60">
        <v>836.69</v>
      </c>
      <c r="I33" s="60">
        <v>13189</v>
      </c>
      <c r="J33" s="60">
        <v>619.17499999999995</v>
      </c>
      <c r="K33" s="60">
        <v>22780</v>
      </c>
      <c r="L33" s="60">
        <v>6186.759</v>
      </c>
      <c r="M33" s="60">
        <v>177349</v>
      </c>
    </row>
    <row r="34" spans="1:13" ht="12.6" customHeight="1">
      <c r="A34" s="1" t="s">
        <v>27</v>
      </c>
      <c r="B34" s="61">
        <v>0</v>
      </c>
      <c r="C34" s="61">
        <v>0</v>
      </c>
      <c r="D34" s="61">
        <v>132</v>
      </c>
      <c r="E34" s="61">
        <v>7011</v>
      </c>
      <c r="F34" s="61">
        <v>0</v>
      </c>
      <c r="G34" s="61">
        <v>0</v>
      </c>
      <c r="H34" s="61">
        <v>0</v>
      </c>
      <c r="I34" s="61">
        <v>0</v>
      </c>
      <c r="J34" s="61">
        <v>0</v>
      </c>
      <c r="K34" s="61">
        <v>0</v>
      </c>
      <c r="L34" s="61">
        <v>132</v>
      </c>
      <c r="M34" s="61">
        <v>7011</v>
      </c>
    </row>
    <row r="35" spans="1:13" ht="12.6" customHeight="1">
      <c r="A35" s="1" t="s">
        <v>30</v>
      </c>
      <c r="B35" s="61">
        <v>0</v>
      </c>
      <c r="C35" s="61">
        <v>0</v>
      </c>
      <c r="D35" s="61">
        <v>319.87400000000002</v>
      </c>
      <c r="E35" s="61">
        <v>8943</v>
      </c>
      <c r="F35" s="61">
        <v>126.92100000000001</v>
      </c>
      <c r="G35" s="61">
        <v>529</v>
      </c>
      <c r="H35" s="61">
        <v>0</v>
      </c>
      <c r="I35" s="61">
        <v>0</v>
      </c>
      <c r="J35" s="61">
        <v>30.449000000000002</v>
      </c>
      <c r="K35" s="61">
        <v>2137</v>
      </c>
      <c r="L35" s="61">
        <v>477.24400000000003</v>
      </c>
      <c r="M35" s="61">
        <v>11609</v>
      </c>
    </row>
    <row r="36" spans="1:13" ht="12.6" customHeight="1">
      <c r="A36" s="1" t="s">
        <v>38</v>
      </c>
      <c r="B36" s="61">
        <v>0</v>
      </c>
      <c r="C36" s="61">
        <v>0</v>
      </c>
      <c r="D36" s="61">
        <v>120.337</v>
      </c>
      <c r="E36" s="61">
        <v>5535</v>
      </c>
      <c r="F36" s="61">
        <v>165.167</v>
      </c>
      <c r="G36" s="61">
        <v>529</v>
      </c>
      <c r="H36" s="61">
        <v>206.53399999999999</v>
      </c>
      <c r="I36" s="61">
        <v>3716</v>
      </c>
      <c r="J36" s="61">
        <v>60.988999999999997</v>
      </c>
      <c r="K36" s="61">
        <v>3796</v>
      </c>
      <c r="L36" s="61">
        <v>553.02700000000004</v>
      </c>
      <c r="M36" s="61">
        <v>13576</v>
      </c>
    </row>
    <row r="37" spans="1:13" ht="12.6" customHeight="1">
      <c r="A37" s="1" t="s">
        <v>39</v>
      </c>
      <c r="B37" s="61">
        <v>0</v>
      </c>
      <c r="C37" s="61">
        <v>0</v>
      </c>
      <c r="D37" s="61">
        <v>95.26</v>
      </c>
      <c r="E37" s="61">
        <v>1731</v>
      </c>
      <c r="F37" s="61">
        <v>0</v>
      </c>
      <c r="G37" s="61">
        <v>0</v>
      </c>
      <c r="H37" s="61">
        <v>13.196999999999999</v>
      </c>
      <c r="I37" s="61">
        <v>273</v>
      </c>
      <c r="J37" s="61">
        <v>0</v>
      </c>
      <c r="K37" s="61">
        <v>0</v>
      </c>
      <c r="L37" s="61">
        <v>108.458</v>
      </c>
      <c r="M37" s="61">
        <v>2004</v>
      </c>
    </row>
    <row r="38" spans="1:13" ht="12.6" customHeight="1">
      <c r="A38" s="1" t="s">
        <v>29</v>
      </c>
      <c r="B38" s="61">
        <v>724.15099999999995</v>
      </c>
      <c r="C38" s="61">
        <v>28523</v>
      </c>
      <c r="D38" s="61">
        <v>710.40300000000002</v>
      </c>
      <c r="E38" s="61">
        <v>33709</v>
      </c>
      <c r="F38" s="61">
        <v>402.08499999999998</v>
      </c>
      <c r="G38" s="61">
        <v>2561</v>
      </c>
      <c r="H38" s="61">
        <v>176.89</v>
      </c>
      <c r="I38" s="61">
        <v>2554</v>
      </c>
      <c r="J38" s="61">
        <v>227.803</v>
      </c>
      <c r="K38" s="61">
        <v>8285</v>
      </c>
      <c r="L38" s="61">
        <v>2241.3319999999999</v>
      </c>
      <c r="M38" s="61">
        <v>75632</v>
      </c>
    </row>
    <row r="39" spans="1:13" ht="12.6" customHeight="1">
      <c r="A39" s="1" t="s">
        <v>28</v>
      </c>
      <c r="B39" s="61">
        <v>239</v>
      </c>
      <c r="C39" s="61">
        <v>10183</v>
      </c>
      <c r="D39" s="61">
        <v>398.04899999999998</v>
      </c>
      <c r="E39" s="61">
        <v>16459</v>
      </c>
      <c r="F39" s="61">
        <v>258.74</v>
      </c>
      <c r="G39" s="61">
        <v>1688</v>
      </c>
      <c r="H39" s="61">
        <v>101.093</v>
      </c>
      <c r="I39" s="61">
        <v>1538</v>
      </c>
      <c r="J39" s="61">
        <v>263.98099999999999</v>
      </c>
      <c r="K39" s="61">
        <v>6108</v>
      </c>
      <c r="L39" s="61">
        <v>1260.8630000000001</v>
      </c>
      <c r="M39" s="61">
        <v>35976</v>
      </c>
    </row>
    <row r="40" spans="1:13" ht="12.6" customHeight="1">
      <c r="A40" s="1" t="s">
        <v>31</v>
      </c>
      <c r="B40" s="61">
        <v>514.71799999999996</v>
      </c>
      <c r="C40" s="61">
        <v>19389</v>
      </c>
      <c r="D40" s="61">
        <v>24</v>
      </c>
      <c r="E40" s="61">
        <v>941</v>
      </c>
      <c r="F40" s="61">
        <v>500.18900000000002</v>
      </c>
      <c r="G40" s="61">
        <v>3649</v>
      </c>
      <c r="H40" s="61">
        <v>338.97500000000002</v>
      </c>
      <c r="I40" s="61">
        <v>5108</v>
      </c>
      <c r="J40" s="61">
        <v>35.953000000000003</v>
      </c>
      <c r="K40" s="61">
        <v>2454</v>
      </c>
      <c r="L40" s="61">
        <v>1413.836</v>
      </c>
      <c r="M40" s="61">
        <v>31541</v>
      </c>
    </row>
    <row r="41" spans="1:13">
      <c r="B41" s="62"/>
      <c r="C41" s="62"/>
      <c r="D41" s="62"/>
      <c r="E41" s="62"/>
      <c r="F41" s="62"/>
      <c r="G41" s="62"/>
      <c r="H41" s="62"/>
      <c r="I41" s="62"/>
      <c r="J41" s="62"/>
      <c r="K41" s="62"/>
      <c r="L41" s="62"/>
      <c r="M41" s="62"/>
    </row>
    <row r="42" spans="1:13" ht="12.6" customHeight="1">
      <c r="A42" s="20" t="s">
        <v>32</v>
      </c>
      <c r="B42" s="60">
        <v>616</v>
      </c>
      <c r="C42" s="60">
        <v>23361</v>
      </c>
      <c r="D42" s="60">
        <v>1253.992</v>
      </c>
      <c r="E42" s="60">
        <v>55624</v>
      </c>
      <c r="F42" s="60">
        <v>489.61399999999998</v>
      </c>
      <c r="G42" s="60">
        <v>2907</v>
      </c>
      <c r="H42" s="60">
        <v>145.529</v>
      </c>
      <c r="I42" s="60">
        <v>2457</v>
      </c>
      <c r="J42" s="60">
        <v>152.57499999999999</v>
      </c>
      <c r="K42" s="60">
        <v>1879</v>
      </c>
      <c r="L42" s="60">
        <v>2657.71</v>
      </c>
      <c r="M42" s="60">
        <v>86228</v>
      </c>
    </row>
    <row r="43" spans="1:13" ht="12.6" customHeight="1">
      <c r="A43" s="1" t="s">
        <v>33</v>
      </c>
      <c r="B43" s="61">
        <v>616</v>
      </c>
      <c r="C43" s="61">
        <v>23361</v>
      </c>
      <c r="D43" s="61">
        <v>397.92599999999999</v>
      </c>
      <c r="E43" s="61">
        <v>22317</v>
      </c>
      <c r="F43" s="61">
        <v>299.59500000000003</v>
      </c>
      <c r="G43" s="61">
        <v>1736</v>
      </c>
      <c r="H43" s="61">
        <v>67.528999999999996</v>
      </c>
      <c r="I43" s="61">
        <v>1194</v>
      </c>
      <c r="J43" s="61">
        <v>152.57499999999999</v>
      </c>
      <c r="K43" s="61">
        <v>1879</v>
      </c>
      <c r="L43" s="61">
        <v>1533.625</v>
      </c>
      <c r="M43" s="61">
        <v>50487</v>
      </c>
    </row>
    <row r="44" spans="1:13" ht="12.6" customHeight="1">
      <c r="A44" s="1" t="s">
        <v>11</v>
      </c>
      <c r="B44" s="61">
        <v>0</v>
      </c>
      <c r="C44" s="61">
        <v>0</v>
      </c>
      <c r="D44" s="61">
        <v>147.40299999999999</v>
      </c>
      <c r="E44" s="61">
        <v>3370</v>
      </c>
      <c r="F44" s="61">
        <v>0</v>
      </c>
      <c r="G44" s="61">
        <v>0</v>
      </c>
      <c r="H44" s="61">
        <v>0</v>
      </c>
      <c r="I44" s="61">
        <v>0</v>
      </c>
      <c r="J44" s="61">
        <v>0</v>
      </c>
      <c r="K44" s="61">
        <v>0</v>
      </c>
      <c r="L44" s="61">
        <v>147.40299999999999</v>
      </c>
      <c r="M44" s="61">
        <v>3370</v>
      </c>
    </row>
    <row r="45" spans="1:13" ht="12.6" customHeight="1">
      <c r="A45" s="1" t="s">
        <v>36</v>
      </c>
      <c r="B45" s="61">
        <v>0</v>
      </c>
      <c r="C45" s="61">
        <v>0</v>
      </c>
      <c r="D45" s="61">
        <v>307.87700000000001</v>
      </c>
      <c r="E45" s="61">
        <v>13994</v>
      </c>
      <c r="F45" s="61">
        <v>0</v>
      </c>
      <c r="G45" s="61">
        <v>0</v>
      </c>
      <c r="H45" s="61">
        <v>0</v>
      </c>
      <c r="I45" s="61">
        <v>0</v>
      </c>
      <c r="J45" s="61">
        <v>0</v>
      </c>
      <c r="K45" s="61">
        <v>0</v>
      </c>
      <c r="L45" s="61">
        <v>307.87700000000001</v>
      </c>
      <c r="M45" s="61">
        <v>13994</v>
      </c>
    </row>
    <row r="46" spans="1:13" ht="12.6" customHeight="1">
      <c r="A46" s="1" t="s">
        <v>35</v>
      </c>
      <c r="B46" s="61">
        <v>0</v>
      </c>
      <c r="C46" s="61">
        <v>0</v>
      </c>
      <c r="D46" s="61">
        <v>81.221999999999994</v>
      </c>
      <c r="E46" s="61">
        <v>2515</v>
      </c>
      <c r="F46" s="61">
        <v>0</v>
      </c>
      <c r="G46" s="61">
        <v>0</v>
      </c>
      <c r="H46" s="61">
        <v>0</v>
      </c>
      <c r="I46" s="61">
        <v>0</v>
      </c>
      <c r="J46" s="61">
        <v>0</v>
      </c>
      <c r="K46" s="61">
        <v>0</v>
      </c>
      <c r="L46" s="61">
        <v>81.221999999999994</v>
      </c>
      <c r="M46" s="61">
        <v>2515</v>
      </c>
    </row>
    <row r="47" spans="1:13" ht="12.6" customHeight="1">
      <c r="A47" s="1" t="s">
        <v>34</v>
      </c>
      <c r="B47" s="61">
        <v>0</v>
      </c>
      <c r="C47" s="61">
        <v>0</v>
      </c>
      <c r="D47" s="61">
        <v>97.266000000000005</v>
      </c>
      <c r="E47" s="61">
        <v>3494</v>
      </c>
      <c r="F47" s="61">
        <v>0</v>
      </c>
      <c r="G47" s="61">
        <v>0</v>
      </c>
      <c r="H47" s="61">
        <v>0</v>
      </c>
      <c r="I47" s="61">
        <v>0</v>
      </c>
      <c r="J47" s="61">
        <v>0</v>
      </c>
      <c r="K47" s="61">
        <v>0</v>
      </c>
      <c r="L47" s="61">
        <v>97.266000000000005</v>
      </c>
      <c r="M47" s="61">
        <v>3494</v>
      </c>
    </row>
    <row r="48" spans="1:13" ht="12.6" customHeight="1">
      <c r="A48" s="1" t="s">
        <v>37</v>
      </c>
      <c r="B48" s="61">
        <v>0</v>
      </c>
      <c r="C48" s="61">
        <v>0</v>
      </c>
      <c r="D48" s="61">
        <v>222.29900000000001</v>
      </c>
      <c r="E48" s="61">
        <v>9934</v>
      </c>
      <c r="F48" s="61">
        <v>190.01900000000001</v>
      </c>
      <c r="G48" s="61">
        <v>1171</v>
      </c>
      <c r="H48" s="61">
        <v>78</v>
      </c>
      <c r="I48" s="61">
        <v>1263</v>
      </c>
      <c r="J48" s="61">
        <v>0</v>
      </c>
      <c r="K48" s="61">
        <v>0</v>
      </c>
      <c r="L48" s="61">
        <v>490.31799999999998</v>
      </c>
      <c r="M48" s="61">
        <v>12368</v>
      </c>
    </row>
    <row r="49" spans="1:13">
      <c r="B49" s="62"/>
      <c r="C49" s="62"/>
      <c r="D49" s="62"/>
      <c r="E49" s="62"/>
      <c r="F49" s="62"/>
      <c r="G49" s="62"/>
      <c r="H49" s="62"/>
      <c r="I49" s="62"/>
      <c r="J49" s="62"/>
      <c r="K49" s="62"/>
      <c r="L49" s="62"/>
      <c r="M49" s="62"/>
    </row>
    <row r="50" spans="1:13" ht="12.6" customHeight="1">
      <c r="A50" s="20" t="s">
        <v>16</v>
      </c>
      <c r="B50" s="60">
        <v>548.49900000000002</v>
      </c>
      <c r="C50" s="60">
        <v>20771</v>
      </c>
      <c r="D50" s="60">
        <v>942.28499999999997</v>
      </c>
      <c r="E50" s="60">
        <v>31781</v>
      </c>
      <c r="F50" s="60">
        <v>290.87400000000002</v>
      </c>
      <c r="G50" s="60">
        <v>6692</v>
      </c>
      <c r="H50" s="60">
        <v>220.60300000000001</v>
      </c>
      <c r="I50" s="60">
        <v>2529</v>
      </c>
      <c r="J50" s="60">
        <v>110.236</v>
      </c>
      <c r="K50" s="60">
        <v>5461</v>
      </c>
      <c r="L50" s="60">
        <v>2112.4960000000001</v>
      </c>
      <c r="M50" s="60">
        <v>67234</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53</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12463.436</v>
      </c>
      <c r="C12" s="60">
        <v>493402</v>
      </c>
      <c r="D12" s="60">
        <v>14740.77</v>
      </c>
      <c r="E12" s="60">
        <v>613212</v>
      </c>
      <c r="F12" s="60">
        <v>8342.5589999999993</v>
      </c>
      <c r="G12" s="60">
        <v>70548</v>
      </c>
      <c r="H12" s="60">
        <v>3999.9859999999999</v>
      </c>
      <c r="I12" s="60">
        <v>49842</v>
      </c>
      <c r="J12" s="60">
        <v>4568.7070000000003</v>
      </c>
      <c r="K12" s="60">
        <v>144612</v>
      </c>
      <c r="L12" s="60">
        <v>44115.457999999999</v>
      </c>
      <c r="M12" s="60">
        <v>1371616</v>
      </c>
    </row>
    <row r="13" spans="1:13" ht="12.6" customHeight="1">
      <c r="A13" s="21"/>
      <c r="B13" s="61"/>
      <c r="C13" s="61"/>
      <c r="D13" s="61"/>
      <c r="E13" s="61"/>
      <c r="F13" s="61"/>
      <c r="G13" s="61"/>
      <c r="H13" s="61"/>
      <c r="I13" s="61"/>
      <c r="J13" s="61"/>
      <c r="K13" s="61"/>
      <c r="L13" s="61"/>
      <c r="M13" s="61"/>
    </row>
    <row r="14" spans="1:13" ht="12.6" customHeight="1">
      <c r="A14" s="20" t="s">
        <v>3</v>
      </c>
      <c r="B14" s="60">
        <v>2502.4299999999998</v>
      </c>
      <c r="C14" s="60">
        <v>99080</v>
      </c>
      <c r="D14" s="60">
        <v>3001.4789999999998</v>
      </c>
      <c r="E14" s="60">
        <v>139806</v>
      </c>
      <c r="F14" s="60">
        <v>956.46299999999997</v>
      </c>
      <c r="G14" s="60">
        <v>27747</v>
      </c>
      <c r="H14" s="60">
        <v>1037.46</v>
      </c>
      <c r="I14" s="60">
        <v>10456</v>
      </c>
      <c r="J14" s="60">
        <v>1274.3889999999999</v>
      </c>
      <c r="K14" s="60">
        <v>36878</v>
      </c>
      <c r="L14" s="60">
        <v>8772.2219999999998</v>
      </c>
      <c r="M14" s="60">
        <v>313967</v>
      </c>
    </row>
    <row r="15" spans="1:13" ht="12.6" customHeight="1">
      <c r="A15" s="1" t="s">
        <v>4</v>
      </c>
      <c r="B15" s="61">
        <v>1047</v>
      </c>
      <c r="C15" s="61">
        <v>32064</v>
      </c>
      <c r="D15" s="61">
        <v>1887.26</v>
      </c>
      <c r="E15" s="61">
        <v>83585</v>
      </c>
      <c r="F15" s="61">
        <v>318</v>
      </c>
      <c r="G15" s="61">
        <v>3372</v>
      </c>
      <c r="H15" s="61">
        <v>366.63299999999998</v>
      </c>
      <c r="I15" s="61">
        <v>4318</v>
      </c>
      <c r="J15" s="61">
        <v>417.64699999999999</v>
      </c>
      <c r="K15" s="61">
        <v>18393</v>
      </c>
      <c r="L15" s="61">
        <v>4036.54</v>
      </c>
      <c r="M15" s="61">
        <v>141732</v>
      </c>
    </row>
    <row r="16" spans="1:13" ht="12.6" customHeight="1">
      <c r="A16" s="1" t="s">
        <v>5</v>
      </c>
      <c r="B16" s="61">
        <v>237.00299999999999</v>
      </c>
      <c r="C16" s="61">
        <v>12285</v>
      </c>
      <c r="D16" s="61">
        <v>632.21900000000005</v>
      </c>
      <c r="E16" s="61">
        <v>34795</v>
      </c>
      <c r="F16" s="61">
        <v>206.37299999999999</v>
      </c>
      <c r="G16" s="61">
        <v>1587</v>
      </c>
      <c r="H16" s="61">
        <v>325.25799999999998</v>
      </c>
      <c r="I16" s="61">
        <v>4418</v>
      </c>
      <c r="J16" s="61">
        <v>292.42700000000002</v>
      </c>
      <c r="K16" s="61">
        <v>2654</v>
      </c>
      <c r="L16" s="61">
        <v>1693.279</v>
      </c>
      <c r="M16" s="61">
        <v>55739</v>
      </c>
    </row>
    <row r="17" spans="1:13" ht="12.6" customHeight="1">
      <c r="A17" s="1" t="s">
        <v>6</v>
      </c>
      <c r="B17" s="61">
        <v>1218.4269999999999</v>
      </c>
      <c r="C17" s="61">
        <v>54731</v>
      </c>
      <c r="D17" s="61">
        <v>482</v>
      </c>
      <c r="E17" s="61">
        <v>21426</v>
      </c>
      <c r="F17" s="61">
        <v>432.09</v>
      </c>
      <c r="G17" s="61">
        <v>22788</v>
      </c>
      <c r="H17" s="61">
        <v>345.57</v>
      </c>
      <c r="I17" s="61">
        <v>1720</v>
      </c>
      <c r="J17" s="61">
        <v>564.31500000000005</v>
      </c>
      <c r="K17" s="61">
        <v>15831</v>
      </c>
      <c r="L17" s="61">
        <v>3042.4029999999998</v>
      </c>
      <c r="M17" s="61">
        <v>116496</v>
      </c>
    </row>
    <row r="18" spans="1:13">
      <c r="B18" s="62"/>
      <c r="C18" s="62"/>
      <c r="D18" s="62"/>
      <c r="E18" s="62"/>
      <c r="F18" s="62"/>
      <c r="G18" s="62"/>
      <c r="H18" s="62"/>
      <c r="I18" s="62"/>
      <c r="J18" s="62"/>
      <c r="K18" s="62"/>
      <c r="L18" s="62"/>
      <c r="M18" s="62"/>
    </row>
    <row r="19" spans="1:13" ht="12.6" customHeight="1">
      <c r="A19" s="20" t="s">
        <v>7</v>
      </c>
      <c r="B19" s="60">
        <v>2494.5320000000002</v>
      </c>
      <c r="C19" s="60">
        <v>123398</v>
      </c>
      <c r="D19" s="60">
        <v>3651.951</v>
      </c>
      <c r="E19" s="60">
        <v>160578</v>
      </c>
      <c r="F19" s="60">
        <v>1909.6579999999999</v>
      </c>
      <c r="G19" s="60">
        <v>11651</v>
      </c>
      <c r="H19" s="60">
        <v>464.279</v>
      </c>
      <c r="I19" s="60">
        <v>7172</v>
      </c>
      <c r="J19" s="60">
        <v>336.78399999999999</v>
      </c>
      <c r="K19" s="60">
        <v>17965</v>
      </c>
      <c r="L19" s="60">
        <v>8857.2029999999995</v>
      </c>
      <c r="M19" s="60">
        <v>320764</v>
      </c>
    </row>
    <row r="20" spans="1:13" ht="12.6" customHeight="1">
      <c r="A20" s="1" t="s">
        <v>19</v>
      </c>
      <c r="B20" s="61">
        <v>1541.6469999999999</v>
      </c>
      <c r="C20" s="61">
        <v>82681</v>
      </c>
      <c r="D20" s="61">
        <v>2229.2629999999999</v>
      </c>
      <c r="E20" s="61">
        <v>107330</v>
      </c>
      <c r="F20" s="61">
        <v>1205.433</v>
      </c>
      <c r="G20" s="61">
        <v>6839</v>
      </c>
      <c r="H20" s="61">
        <v>384.279</v>
      </c>
      <c r="I20" s="61">
        <v>6175</v>
      </c>
      <c r="J20" s="61">
        <v>258.73200000000003</v>
      </c>
      <c r="K20" s="61">
        <v>12736</v>
      </c>
      <c r="L20" s="61">
        <v>5619.3530000000001</v>
      </c>
      <c r="M20" s="61">
        <v>215761</v>
      </c>
    </row>
    <row r="21" spans="1:13" ht="12.6" customHeight="1">
      <c r="A21" s="1" t="s">
        <v>8</v>
      </c>
      <c r="B21" s="61">
        <v>311.88499999999999</v>
      </c>
      <c r="C21" s="61">
        <v>13749</v>
      </c>
      <c r="D21" s="61">
        <v>394.51799999999997</v>
      </c>
      <c r="E21" s="61">
        <v>16715</v>
      </c>
      <c r="F21" s="61">
        <v>190</v>
      </c>
      <c r="G21" s="61">
        <v>1500</v>
      </c>
      <c r="H21" s="61">
        <v>0</v>
      </c>
      <c r="I21" s="61">
        <v>0</v>
      </c>
      <c r="J21" s="61">
        <v>35</v>
      </c>
      <c r="K21" s="61">
        <v>1419</v>
      </c>
      <c r="L21" s="61">
        <v>931.40300000000002</v>
      </c>
      <c r="M21" s="61">
        <v>33383</v>
      </c>
    </row>
    <row r="22" spans="1:13" ht="12.6" customHeight="1">
      <c r="A22" s="1" t="s">
        <v>20</v>
      </c>
      <c r="B22" s="61">
        <v>253</v>
      </c>
      <c r="C22" s="61">
        <v>9029</v>
      </c>
      <c r="D22" s="61">
        <v>476.89600000000002</v>
      </c>
      <c r="E22" s="61">
        <v>17308</v>
      </c>
      <c r="F22" s="61">
        <v>196</v>
      </c>
      <c r="G22" s="61">
        <v>1154</v>
      </c>
      <c r="H22" s="61">
        <v>0</v>
      </c>
      <c r="I22" s="61">
        <v>0</v>
      </c>
      <c r="J22" s="61">
        <v>5.4880000000000004</v>
      </c>
      <c r="K22" s="61">
        <v>856</v>
      </c>
      <c r="L22" s="61">
        <v>931.38400000000001</v>
      </c>
      <c r="M22" s="61">
        <v>28347</v>
      </c>
    </row>
    <row r="23" spans="1:13" ht="12.6" customHeight="1">
      <c r="A23" s="1" t="s">
        <v>9</v>
      </c>
      <c r="B23" s="61">
        <v>388</v>
      </c>
      <c r="C23" s="61">
        <v>17939</v>
      </c>
      <c r="D23" s="61">
        <v>193.386</v>
      </c>
      <c r="E23" s="61">
        <v>6724</v>
      </c>
      <c r="F23" s="61">
        <v>298.22500000000002</v>
      </c>
      <c r="G23" s="61">
        <v>1844</v>
      </c>
      <c r="H23" s="61">
        <v>0</v>
      </c>
      <c r="I23" s="61">
        <v>0</v>
      </c>
      <c r="J23" s="61">
        <v>37.564</v>
      </c>
      <c r="K23" s="61">
        <v>2954</v>
      </c>
      <c r="L23" s="61">
        <v>917.17499999999995</v>
      </c>
      <c r="M23" s="61">
        <v>29461</v>
      </c>
    </row>
    <row r="24" spans="1:13" ht="12.6" customHeight="1">
      <c r="A24" s="7" t="s">
        <v>10</v>
      </c>
      <c r="B24" s="61">
        <v>0</v>
      </c>
      <c r="C24" s="61">
        <v>0</v>
      </c>
      <c r="D24" s="61">
        <v>357.88799999999998</v>
      </c>
      <c r="E24" s="61">
        <v>12501</v>
      </c>
      <c r="F24" s="61">
        <v>20</v>
      </c>
      <c r="G24" s="61">
        <v>314</v>
      </c>
      <c r="H24" s="61">
        <v>80</v>
      </c>
      <c r="I24" s="61">
        <v>997</v>
      </c>
      <c r="J24" s="61">
        <v>0</v>
      </c>
      <c r="K24" s="61">
        <v>0</v>
      </c>
      <c r="L24" s="61">
        <v>457.88799999999998</v>
      </c>
      <c r="M24" s="61">
        <v>13812</v>
      </c>
    </row>
    <row r="25" spans="1:13">
      <c r="B25" s="62"/>
      <c r="C25" s="62"/>
      <c r="D25" s="62"/>
      <c r="E25" s="62"/>
      <c r="F25" s="62"/>
      <c r="G25" s="62"/>
      <c r="H25" s="62"/>
      <c r="I25" s="62"/>
      <c r="J25" s="62"/>
      <c r="K25" s="62"/>
      <c r="L25" s="62"/>
      <c r="M25" s="62"/>
    </row>
    <row r="26" spans="1:13" ht="12.6" customHeight="1">
      <c r="A26" s="20" t="s">
        <v>21</v>
      </c>
      <c r="B26" s="60">
        <v>2388.529</v>
      </c>
      <c r="C26" s="60">
        <v>83237</v>
      </c>
      <c r="D26" s="60">
        <v>1775.529</v>
      </c>
      <c r="E26" s="60">
        <v>58745</v>
      </c>
      <c r="F26" s="60">
        <v>1010.8579999999999</v>
      </c>
      <c r="G26" s="60">
        <v>6465</v>
      </c>
      <c r="H26" s="60">
        <v>1030.6579999999999</v>
      </c>
      <c r="I26" s="60">
        <v>12089</v>
      </c>
      <c r="J26" s="60">
        <v>1093.3230000000001</v>
      </c>
      <c r="K26" s="60">
        <v>25149</v>
      </c>
      <c r="L26" s="60">
        <v>7298.8959999999997</v>
      </c>
      <c r="M26" s="60">
        <v>185685</v>
      </c>
    </row>
    <row r="27" spans="1:13" ht="12.6" customHeight="1">
      <c r="A27" s="1" t="s">
        <v>24</v>
      </c>
      <c r="B27" s="61">
        <v>711.2</v>
      </c>
      <c r="C27" s="61">
        <v>27936</v>
      </c>
      <c r="D27" s="61">
        <v>567.79499999999996</v>
      </c>
      <c r="E27" s="61">
        <v>19960</v>
      </c>
      <c r="F27" s="61">
        <v>360.46</v>
      </c>
      <c r="G27" s="61">
        <v>2821</v>
      </c>
      <c r="H27" s="61">
        <v>166.17500000000001</v>
      </c>
      <c r="I27" s="61">
        <v>1623</v>
      </c>
      <c r="J27" s="61">
        <v>611.40800000000002</v>
      </c>
      <c r="K27" s="61">
        <v>4162</v>
      </c>
      <c r="L27" s="61">
        <v>2417.038</v>
      </c>
      <c r="M27" s="61">
        <v>56502</v>
      </c>
    </row>
    <row r="28" spans="1:13" ht="12.6" customHeight="1">
      <c r="A28" s="1" t="s">
        <v>23</v>
      </c>
      <c r="B28" s="61">
        <v>772</v>
      </c>
      <c r="C28" s="61">
        <v>22934</v>
      </c>
      <c r="D28" s="61">
        <v>147.501</v>
      </c>
      <c r="E28" s="61">
        <v>3579</v>
      </c>
      <c r="F28" s="61">
        <v>201</v>
      </c>
      <c r="G28" s="61">
        <v>1519</v>
      </c>
      <c r="H28" s="61">
        <v>0</v>
      </c>
      <c r="I28" s="61">
        <v>0</v>
      </c>
      <c r="J28" s="61">
        <v>269.51</v>
      </c>
      <c r="K28" s="61">
        <v>13861</v>
      </c>
      <c r="L28" s="61">
        <v>1390.011</v>
      </c>
      <c r="M28" s="61">
        <v>41893</v>
      </c>
    </row>
    <row r="29" spans="1:13" ht="12.6" customHeight="1">
      <c r="A29" s="1" t="s">
        <v>22</v>
      </c>
      <c r="B29" s="61">
        <v>905.32899999999995</v>
      </c>
      <c r="C29" s="61">
        <v>32367</v>
      </c>
      <c r="D29" s="61">
        <v>1060.2329999999999</v>
      </c>
      <c r="E29" s="61">
        <v>35206</v>
      </c>
      <c r="F29" s="61">
        <v>449.39699999999999</v>
      </c>
      <c r="G29" s="61">
        <v>2125</v>
      </c>
      <c r="H29" s="61">
        <v>864.48199999999997</v>
      </c>
      <c r="I29" s="61">
        <v>10466</v>
      </c>
      <c r="J29" s="61">
        <v>212.405</v>
      </c>
      <c r="K29" s="61">
        <v>7126</v>
      </c>
      <c r="L29" s="61">
        <v>3491.8470000000002</v>
      </c>
      <c r="M29" s="61">
        <v>87290</v>
      </c>
    </row>
    <row r="30" spans="1:13">
      <c r="B30" s="62"/>
      <c r="C30" s="62"/>
      <c r="D30" s="62"/>
      <c r="E30" s="62"/>
      <c r="F30" s="62"/>
      <c r="G30" s="62"/>
      <c r="H30" s="62"/>
      <c r="I30" s="62"/>
      <c r="J30" s="62"/>
      <c r="K30" s="62"/>
      <c r="L30" s="62"/>
      <c r="M30" s="62"/>
    </row>
    <row r="31" spans="1:13" ht="12.6" customHeight="1">
      <c r="A31" s="20" t="s">
        <v>25</v>
      </c>
      <c r="B31" s="60">
        <v>2478.9450000000002</v>
      </c>
      <c r="C31" s="60">
        <v>92824</v>
      </c>
      <c r="D31" s="60">
        <v>2200.1950000000002</v>
      </c>
      <c r="E31" s="60">
        <v>91536</v>
      </c>
      <c r="F31" s="60">
        <v>2177.6819999999998</v>
      </c>
      <c r="G31" s="60">
        <v>11630</v>
      </c>
      <c r="H31" s="60">
        <v>144</v>
      </c>
      <c r="I31" s="60">
        <v>2227</v>
      </c>
      <c r="J31" s="60">
        <v>770.54200000000003</v>
      </c>
      <c r="K31" s="60">
        <v>29670</v>
      </c>
      <c r="L31" s="60">
        <v>7771.3639999999996</v>
      </c>
      <c r="M31" s="60">
        <v>227887</v>
      </c>
    </row>
    <row r="32" spans="1:13" ht="12.6" customHeight="1">
      <c r="B32" s="61"/>
      <c r="C32" s="61"/>
      <c r="D32" s="61"/>
      <c r="E32" s="61"/>
      <c r="F32" s="61"/>
      <c r="G32" s="61"/>
      <c r="H32" s="61"/>
      <c r="I32" s="61"/>
      <c r="J32" s="61"/>
      <c r="K32" s="61"/>
      <c r="L32" s="61"/>
      <c r="M32" s="61"/>
    </row>
    <row r="33" spans="1:13" ht="12.6" customHeight="1">
      <c r="A33" s="20" t="s">
        <v>26</v>
      </c>
      <c r="B33" s="60">
        <v>1469</v>
      </c>
      <c r="C33" s="60">
        <v>53443</v>
      </c>
      <c r="D33" s="60">
        <v>1866.4659999999999</v>
      </c>
      <c r="E33" s="60">
        <v>77280</v>
      </c>
      <c r="F33" s="60">
        <v>1526.8989999999999</v>
      </c>
      <c r="G33" s="60">
        <v>7095</v>
      </c>
      <c r="H33" s="60">
        <v>958.39700000000005</v>
      </c>
      <c r="I33" s="60">
        <v>12966</v>
      </c>
      <c r="J33" s="60">
        <v>839.47900000000004</v>
      </c>
      <c r="K33" s="60">
        <v>24208</v>
      </c>
      <c r="L33" s="60">
        <v>6660.241</v>
      </c>
      <c r="M33" s="60">
        <v>174992</v>
      </c>
    </row>
    <row r="34" spans="1:13" ht="12.6" customHeight="1">
      <c r="A34" s="1" t="s">
        <v>27</v>
      </c>
      <c r="B34" s="61">
        <v>0</v>
      </c>
      <c r="C34" s="61">
        <v>0</v>
      </c>
      <c r="D34" s="61">
        <v>132.98599999999999</v>
      </c>
      <c r="E34" s="61">
        <v>7514</v>
      </c>
      <c r="F34" s="61">
        <v>0</v>
      </c>
      <c r="G34" s="61">
        <v>0</v>
      </c>
      <c r="H34" s="61">
        <v>0</v>
      </c>
      <c r="I34" s="61">
        <v>0</v>
      </c>
      <c r="J34" s="61">
        <v>0</v>
      </c>
      <c r="K34" s="61">
        <v>0</v>
      </c>
      <c r="L34" s="61">
        <v>132.98599999999999</v>
      </c>
      <c r="M34" s="61">
        <v>7514</v>
      </c>
    </row>
    <row r="35" spans="1:13" ht="12.6" customHeight="1">
      <c r="A35" s="1" t="s">
        <v>30</v>
      </c>
      <c r="B35" s="61">
        <v>0</v>
      </c>
      <c r="C35" s="61">
        <v>0</v>
      </c>
      <c r="D35" s="61">
        <v>227</v>
      </c>
      <c r="E35" s="61">
        <v>7189</v>
      </c>
      <c r="F35" s="61">
        <v>121.29600000000001</v>
      </c>
      <c r="G35" s="61">
        <v>476</v>
      </c>
      <c r="H35" s="61">
        <v>0</v>
      </c>
      <c r="I35" s="61">
        <v>0</v>
      </c>
      <c r="J35" s="61">
        <v>145.334</v>
      </c>
      <c r="K35" s="61">
        <v>2366</v>
      </c>
      <c r="L35" s="61">
        <v>493.63</v>
      </c>
      <c r="M35" s="61">
        <v>10031</v>
      </c>
    </row>
    <row r="36" spans="1:13" ht="12.6" customHeight="1">
      <c r="A36" s="1" t="s">
        <v>38</v>
      </c>
      <c r="B36" s="61">
        <v>0</v>
      </c>
      <c r="C36" s="61">
        <v>0</v>
      </c>
      <c r="D36" s="61">
        <v>121.992</v>
      </c>
      <c r="E36" s="61">
        <v>5677</v>
      </c>
      <c r="F36" s="61">
        <v>163.74199999999999</v>
      </c>
      <c r="G36" s="61">
        <v>463</v>
      </c>
      <c r="H36" s="61">
        <v>229.756</v>
      </c>
      <c r="I36" s="61">
        <v>3530</v>
      </c>
      <c r="J36" s="61">
        <v>61.759</v>
      </c>
      <c r="K36" s="61">
        <v>3652</v>
      </c>
      <c r="L36" s="61">
        <v>577.24900000000002</v>
      </c>
      <c r="M36" s="61">
        <v>13322</v>
      </c>
    </row>
    <row r="37" spans="1:13" ht="12.6" customHeight="1">
      <c r="A37" s="1" t="s">
        <v>39</v>
      </c>
      <c r="B37" s="61">
        <v>0</v>
      </c>
      <c r="C37" s="61">
        <v>0</v>
      </c>
      <c r="D37" s="61">
        <v>97</v>
      </c>
      <c r="E37" s="61">
        <v>2087</v>
      </c>
      <c r="F37" s="61">
        <v>0</v>
      </c>
      <c r="G37" s="61">
        <v>0</v>
      </c>
      <c r="H37" s="61">
        <v>16.718</v>
      </c>
      <c r="I37" s="61">
        <v>322</v>
      </c>
      <c r="J37" s="61">
        <v>0</v>
      </c>
      <c r="K37" s="61">
        <v>0</v>
      </c>
      <c r="L37" s="61">
        <v>113.718</v>
      </c>
      <c r="M37" s="61">
        <v>2409</v>
      </c>
    </row>
    <row r="38" spans="1:13" ht="12.6" customHeight="1">
      <c r="A38" s="1" t="s">
        <v>29</v>
      </c>
      <c r="B38" s="61">
        <v>698</v>
      </c>
      <c r="C38" s="61">
        <v>24931</v>
      </c>
      <c r="D38" s="61">
        <v>838.98599999999999</v>
      </c>
      <c r="E38" s="61">
        <v>36138</v>
      </c>
      <c r="F38" s="61">
        <v>483</v>
      </c>
      <c r="G38" s="61">
        <v>2362</v>
      </c>
      <c r="H38" s="61">
        <v>175.65199999999999</v>
      </c>
      <c r="I38" s="61">
        <v>2664</v>
      </c>
      <c r="J38" s="61">
        <v>225.89</v>
      </c>
      <c r="K38" s="61">
        <v>8591</v>
      </c>
      <c r="L38" s="61">
        <v>2421.529</v>
      </c>
      <c r="M38" s="61">
        <v>74686</v>
      </c>
    </row>
    <row r="39" spans="1:13" ht="12.6" customHeight="1">
      <c r="A39" s="1" t="s">
        <v>28</v>
      </c>
      <c r="B39" s="61">
        <v>254</v>
      </c>
      <c r="C39" s="61">
        <v>10004</v>
      </c>
      <c r="D39" s="61">
        <v>424.50099999999998</v>
      </c>
      <c r="E39" s="61">
        <v>17751</v>
      </c>
      <c r="F39" s="61">
        <v>265.11</v>
      </c>
      <c r="G39" s="61">
        <v>1589</v>
      </c>
      <c r="H39" s="61">
        <v>196.24700000000001</v>
      </c>
      <c r="I39" s="61">
        <v>2189</v>
      </c>
      <c r="J39" s="61">
        <v>362.67099999999999</v>
      </c>
      <c r="K39" s="61">
        <v>6707</v>
      </c>
      <c r="L39" s="61">
        <v>1502.529</v>
      </c>
      <c r="M39" s="61">
        <v>38240</v>
      </c>
    </row>
    <row r="40" spans="1:13" ht="12.6" customHeight="1">
      <c r="A40" s="1" t="s">
        <v>31</v>
      </c>
      <c r="B40" s="61">
        <v>517</v>
      </c>
      <c r="C40" s="61">
        <v>18508</v>
      </c>
      <c r="D40" s="61">
        <v>24</v>
      </c>
      <c r="E40" s="61">
        <v>924</v>
      </c>
      <c r="F40" s="61">
        <v>493.75099999999998</v>
      </c>
      <c r="G40" s="61">
        <v>2205</v>
      </c>
      <c r="H40" s="61">
        <v>340.02499999999998</v>
      </c>
      <c r="I40" s="61">
        <v>4261</v>
      </c>
      <c r="J40" s="61">
        <v>43.825000000000003</v>
      </c>
      <c r="K40" s="61">
        <v>2892</v>
      </c>
      <c r="L40" s="61">
        <v>1418.6</v>
      </c>
      <c r="M40" s="61">
        <v>28790</v>
      </c>
    </row>
    <row r="41" spans="1:13">
      <c r="B41" s="62"/>
      <c r="C41" s="62"/>
      <c r="D41" s="62"/>
      <c r="E41" s="62"/>
      <c r="F41" s="62"/>
      <c r="G41" s="62"/>
      <c r="H41" s="62"/>
      <c r="I41" s="62"/>
      <c r="J41" s="62"/>
      <c r="K41" s="62"/>
      <c r="L41" s="62"/>
      <c r="M41" s="62"/>
    </row>
    <row r="42" spans="1:13" ht="12.6" customHeight="1">
      <c r="A42" s="20" t="s">
        <v>32</v>
      </c>
      <c r="B42" s="60">
        <v>616</v>
      </c>
      <c r="C42" s="60">
        <v>22513</v>
      </c>
      <c r="D42" s="60">
        <v>1235.1510000000001</v>
      </c>
      <c r="E42" s="60">
        <v>54187</v>
      </c>
      <c r="F42" s="60">
        <v>482</v>
      </c>
      <c r="G42" s="60">
        <v>2868</v>
      </c>
      <c r="H42" s="60">
        <v>145.19200000000001</v>
      </c>
      <c r="I42" s="60">
        <v>2345</v>
      </c>
      <c r="J42" s="60">
        <v>149.18899999999999</v>
      </c>
      <c r="K42" s="60">
        <v>1863</v>
      </c>
      <c r="L42" s="60">
        <v>2627.5320000000002</v>
      </c>
      <c r="M42" s="60">
        <v>83776</v>
      </c>
    </row>
    <row r="43" spans="1:13" ht="12.6" customHeight="1">
      <c r="A43" s="1" t="s">
        <v>33</v>
      </c>
      <c r="B43" s="61">
        <v>616</v>
      </c>
      <c r="C43" s="61">
        <v>22513</v>
      </c>
      <c r="D43" s="61">
        <v>393</v>
      </c>
      <c r="E43" s="61">
        <v>20904</v>
      </c>
      <c r="F43" s="61">
        <v>297</v>
      </c>
      <c r="G43" s="61">
        <v>1751</v>
      </c>
      <c r="H43" s="61">
        <v>67.191999999999993</v>
      </c>
      <c r="I43" s="61">
        <v>1196</v>
      </c>
      <c r="J43" s="61">
        <v>149.18899999999999</v>
      </c>
      <c r="K43" s="61">
        <v>1863</v>
      </c>
      <c r="L43" s="61">
        <v>1522.3810000000001</v>
      </c>
      <c r="M43" s="61">
        <v>48227</v>
      </c>
    </row>
    <row r="44" spans="1:13" ht="12.6" customHeight="1">
      <c r="A44" s="1" t="s">
        <v>11</v>
      </c>
      <c r="B44" s="61">
        <v>0</v>
      </c>
      <c r="C44" s="61">
        <v>0</v>
      </c>
      <c r="D44" s="61">
        <v>143</v>
      </c>
      <c r="E44" s="61">
        <v>3579</v>
      </c>
      <c r="F44" s="61">
        <v>0</v>
      </c>
      <c r="G44" s="61">
        <v>0</v>
      </c>
      <c r="H44" s="61">
        <v>0</v>
      </c>
      <c r="I44" s="61">
        <v>0</v>
      </c>
      <c r="J44" s="61">
        <v>0</v>
      </c>
      <c r="K44" s="61">
        <v>0</v>
      </c>
      <c r="L44" s="61">
        <v>143</v>
      </c>
      <c r="M44" s="61">
        <v>3579</v>
      </c>
    </row>
    <row r="45" spans="1:13" ht="12.6" customHeight="1">
      <c r="A45" s="1" t="s">
        <v>36</v>
      </c>
      <c r="B45" s="61">
        <v>0</v>
      </c>
      <c r="C45" s="61">
        <v>0</v>
      </c>
      <c r="D45" s="61">
        <v>299.55099999999999</v>
      </c>
      <c r="E45" s="61">
        <v>13627</v>
      </c>
      <c r="F45" s="61">
        <v>0</v>
      </c>
      <c r="G45" s="61">
        <v>0</v>
      </c>
      <c r="H45" s="61">
        <v>0</v>
      </c>
      <c r="I45" s="61">
        <v>0</v>
      </c>
      <c r="J45" s="61">
        <v>0</v>
      </c>
      <c r="K45" s="61">
        <v>0</v>
      </c>
      <c r="L45" s="61">
        <v>299.55099999999999</v>
      </c>
      <c r="M45" s="61">
        <v>13627</v>
      </c>
    </row>
    <row r="46" spans="1:13" ht="12.6" customHeight="1">
      <c r="A46" s="1" t="s">
        <v>35</v>
      </c>
      <c r="B46" s="61">
        <v>0</v>
      </c>
      <c r="C46" s="61">
        <v>0</v>
      </c>
      <c r="D46" s="61">
        <v>81</v>
      </c>
      <c r="E46" s="61">
        <v>2495</v>
      </c>
      <c r="F46" s="61">
        <v>0</v>
      </c>
      <c r="G46" s="61">
        <v>0</v>
      </c>
      <c r="H46" s="61">
        <v>0</v>
      </c>
      <c r="I46" s="61">
        <v>0</v>
      </c>
      <c r="J46" s="61">
        <v>0</v>
      </c>
      <c r="K46" s="61">
        <v>0</v>
      </c>
      <c r="L46" s="61">
        <v>81</v>
      </c>
      <c r="M46" s="61">
        <v>2495</v>
      </c>
    </row>
    <row r="47" spans="1:13" ht="12.6" customHeight="1">
      <c r="A47" s="1" t="s">
        <v>34</v>
      </c>
      <c r="B47" s="61">
        <v>0</v>
      </c>
      <c r="C47" s="61">
        <v>0</v>
      </c>
      <c r="D47" s="61">
        <v>97.6</v>
      </c>
      <c r="E47" s="61">
        <v>3519</v>
      </c>
      <c r="F47" s="61">
        <v>0</v>
      </c>
      <c r="G47" s="61">
        <v>0</v>
      </c>
      <c r="H47" s="61">
        <v>0</v>
      </c>
      <c r="I47" s="61">
        <v>0</v>
      </c>
      <c r="J47" s="61">
        <v>0</v>
      </c>
      <c r="K47" s="61">
        <v>0</v>
      </c>
      <c r="L47" s="61">
        <v>97.6</v>
      </c>
      <c r="M47" s="61">
        <v>3519</v>
      </c>
    </row>
    <row r="48" spans="1:13" ht="12.6" customHeight="1">
      <c r="A48" s="1" t="s">
        <v>37</v>
      </c>
      <c r="B48" s="61">
        <v>0</v>
      </c>
      <c r="C48" s="61">
        <v>0</v>
      </c>
      <c r="D48" s="61">
        <v>221</v>
      </c>
      <c r="E48" s="61">
        <v>10063</v>
      </c>
      <c r="F48" s="61">
        <v>185</v>
      </c>
      <c r="G48" s="61">
        <v>1117</v>
      </c>
      <c r="H48" s="61">
        <v>78</v>
      </c>
      <c r="I48" s="61">
        <v>1149</v>
      </c>
      <c r="J48" s="61">
        <v>0</v>
      </c>
      <c r="K48" s="61">
        <v>0</v>
      </c>
      <c r="L48" s="61">
        <v>484</v>
      </c>
      <c r="M48" s="61">
        <v>12329</v>
      </c>
    </row>
    <row r="49" spans="1:13">
      <c r="B49" s="62"/>
      <c r="C49" s="62"/>
      <c r="D49" s="62"/>
      <c r="E49" s="62"/>
      <c r="F49" s="62"/>
      <c r="G49" s="62"/>
      <c r="H49" s="62"/>
      <c r="I49" s="62"/>
      <c r="J49" s="62"/>
      <c r="K49" s="62"/>
      <c r="L49" s="62"/>
      <c r="M49" s="62"/>
    </row>
    <row r="50" spans="1:13" ht="12.6" customHeight="1">
      <c r="A50" s="20" t="s">
        <v>16</v>
      </c>
      <c r="B50" s="60">
        <v>514</v>
      </c>
      <c r="C50" s="60">
        <v>18907</v>
      </c>
      <c r="D50" s="60">
        <v>1010</v>
      </c>
      <c r="E50" s="60">
        <v>31080</v>
      </c>
      <c r="F50" s="60">
        <v>279</v>
      </c>
      <c r="G50" s="60">
        <v>3092</v>
      </c>
      <c r="H50" s="60">
        <v>220</v>
      </c>
      <c r="I50" s="60">
        <v>2587</v>
      </c>
      <c r="J50" s="60">
        <v>105</v>
      </c>
      <c r="K50" s="60">
        <v>8879</v>
      </c>
      <c r="L50" s="60">
        <v>2128</v>
      </c>
      <c r="M50" s="60">
        <v>64545</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51</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12367.032999999999</v>
      </c>
      <c r="C12" s="60">
        <v>473083</v>
      </c>
      <c r="D12" s="60">
        <v>14972.019</v>
      </c>
      <c r="E12" s="60">
        <v>598902</v>
      </c>
      <c r="F12" s="60">
        <v>8251.3619999999992</v>
      </c>
      <c r="G12" s="60">
        <v>72372</v>
      </c>
      <c r="H12" s="60">
        <v>3679.5639999999999</v>
      </c>
      <c r="I12" s="60">
        <v>46819</v>
      </c>
      <c r="J12" s="60">
        <v>4803.4880000000003</v>
      </c>
      <c r="K12" s="60">
        <v>142421</v>
      </c>
      <c r="L12" s="60">
        <v>44073.466</v>
      </c>
      <c r="M12" s="60">
        <v>1333597</v>
      </c>
    </row>
    <row r="13" spans="1:13" ht="12.6" customHeight="1">
      <c r="A13" s="21"/>
      <c r="B13" s="61"/>
      <c r="C13" s="61"/>
      <c r="D13" s="61"/>
      <c r="E13" s="61"/>
      <c r="F13" s="61"/>
      <c r="G13" s="61"/>
      <c r="H13" s="61"/>
      <c r="I13" s="61"/>
      <c r="J13" s="61"/>
      <c r="K13" s="61"/>
      <c r="L13" s="61"/>
      <c r="M13" s="61"/>
    </row>
    <row r="14" spans="1:13" ht="12.6" customHeight="1">
      <c r="A14" s="20" t="s">
        <v>3</v>
      </c>
      <c r="B14" s="60">
        <v>2277.8519999999999</v>
      </c>
      <c r="C14" s="60">
        <v>87386</v>
      </c>
      <c r="D14" s="60">
        <v>3057.0420000000004</v>
      </c>
      <c r="E14" s="60">
        <v>141132</v>
      </c>
      <c r="F14" s="60">
        <v>1131.43</v>
      </c>
      <c r="G14" s="60">
        <v>28463</v>
      </c>
      <c r="H14" s="60">
        <v>876.88799999999992</v>
      </c>
      <c r="I14" s="60">
        <v>8546</v>
      </c>
      <c r="J14" s="60">
        <v>1363.287</v>
      </c>
      <c r="K14" s="60">
        <v>41722</v>
      </c>
      <c r="L14" s="60">
        <v>8706.4989999999998</v>
      </c>
      <c r="M14" s="60">
        <v>307249</v>
      </c>
    </row>
    <row r="15" spans="1:13" ht="12.6" customHeight="1">
      <c r="A15" s="1" t="s">
        <v>4</v>
      </c>
      <c r="B15" s="61">
        <v>814.50099999999998</v>
      </c>
      <c r="C15" s="61">
        <v>28184</v>
      </c>
      <c r="D15" s="61">
        <v>2071.1950000000002</v>
      </c>
      <c r="E15" s="61">
        <v>91503</v>
      </c>
      <c r="F15" s="61">
        <v>539</v>
      </c>
      <c r="G15" s="61">
        <v>5999</v>
      </c>
      <c r="H15" s="61">
        <v>199</v>
      </c>
      <c r="I15" s="61">
        <v>2292</v>
      </c>
      <c r="J15" s="61">
        <v>480.63</v>
      </c>
      <c r="K15" s="61">
        <v>16345</v>
      </c>
      <c r="L15" s="61">
        <v>4104.326</v>
      </c>
      <c r="M15" s="61">
        <v>144323</v>
      </c>
    </row>
    <row r="16" spans="1:13" ht="12.6" customHeight="1">
      <c r="A16" s="1" t="s">
        <v>5</v>
      </c>
      <c r="B16" s="61">
        <v>242</v>
      </c>
      <c r="C16" s="61">
        <v>11764</v>
      </c>
      <c r="D16" s="61">
        <v>548.84699999999998</v>
      </c>
      <c r="E16" s="61">
        <v>29217</v>
      </c>
      <c r="F16" s="61">
        <v>181.37799999999999</v>
      </c>
      <c r="G16" s="61">
        <v>1482</v>
      </c>
      <c r="H16" s="61">
        <v>329.88799999999998</v>
      </c>
      <c r="I16" s="61">
        <v>4537</v>
      </c>
      <c r="J16" s="61">
        <v>299.01900000000001</v>
      </c>
      <c r="K16" s="61">
        <v>2613</v>
      </c>
      <c r="L16" s="61">
        <v>1601.1320000000001</v>
      </c>
      <c r="M16" s="61">
        <v>49613</v>
      </c>
    </row>
    <row r="17" spans="1:13" ht="12.6" customHeight="1">
      <c r="A17" s="1" t="s">
        <v>6</v>
      </c>
      <c r="B17" s="61">
        <v>1221.3510000000001</v>
      </c>
      <c r="C17" s="61">
        <v>47438</v>
      </c>
      <c r="D17" s="61">
        <v>437</v>
      </c>
      <c r="E17" s="61">
        <v>20412</v>
      </c>
      <c r="F17" s="61">
        <v>411.05200000000002</v>
      </c>
      <c r="G17" s="61">
        <v>20982</v>
      </c>
      <c r="H17" s="61">
        <v>348</v>
      </c>
      <c r="I17" s="61">
        <v>1717</v>
      </c>
      <c r="J17" s="61">
        <v>583.63800000000003</v>
      </c>
      <c r="K17" s="61">
        <v>22764</v>
      </c>
      <c r="L17" s="61">
        <v>3001.0410000000002</v>
      </c>
      <c r="M17" s="61">
        <v>113313</v>
      </c>
    </row>
    <row r="18" spans="1:13">
      <c r="B18" s="62"/>
      <c r="C18" s="62"/>
      <c r="D18" s="62"/>
      <c r="E18" s="62"/>
      <c r="F18" s="62"/>
      <c r="G18" s="62"/>
      <c r="H18" s="62"/>
      <c r="I18" s="62"/>
      <c r="J18" s="62"/>
      <c r="K18" s="62"/>
      <c r="L18" s="62"/>
      <c r="M18" s="62"/>
    </row>
    <row r="19" spans="1:13" ht="12.6" customHeight="1">
      <c r="A19" s="20" t="s">
        <v>7</v>
      </c>
      <c r="B19" s="60">
        <v>2600.9980000000005</v>
      </c>
      <c r="C19" s="60">
        <v>120343</v>
      </c>
      <c r="D19" s="60">
        <v>3690.982</v>
      </c>
      <c r="E19" s="60">
        <v>160437</v>
      </c>
      <c r="F19" s="60">
        <v>1890.4580000000001</v>
      </c>
      <c r="G19" s="60">
        <v>14485</v>
      </c>
      <c r="H19" s="60">
        <v>435.17</v>
      </c>
      <c r="I19" s="60">
        <v>6951</v>
      </c>
      <c r="J19" s="60">
        <v>401.74199999999996</v>
      </c>
      <c r="K19" s="60">
        <v>17201</v>
      </c>
      <c r="L19" s="60">
        <v>9019.3469999999998</v>
      </c>
      <c r="M19" s="60">
        <v>319417</v>
      </c>
    </row>
    <row r="20" spans="1:13" ht="12.6" customHeight="1">
      <c r="A20" s="1" t="s">
        <v>19</v>
      </c>
      <c r="B20" s="61">
        <v>1560.4580000000001</v>
      </c>
      <c r="C20" s="61">
        <v>80148</v>
      </c>
      <c r="D20" s="61">
        <v>2189.556</v>
      </c>
      <c r="E20" s="61">
        <v>106768</v>
      </c>
      <c r="F20" s="61">
        <v>1183.921</v>
      </c>
      <c r="G20" s="61">
        <v>9881</v>
      </c>
      <c r="H20" s="61">
        <v>353.17</v>
      </c>
      <c r="I20" s="61">
        <v>5952</v>
      </c>
      <c r="J20" s="61">
        <v>247.649</v>
      </c>
      <c r="K20" s="61">
        <v>11712</v>
      </c>
      <c r="L20" s="61">
        <v>5534.7529999999997</v>
      </c>
      <c r="M20" s="61">
        <v>214461</v>
      </c>
    </row>
    <row r="21" spans="1:13" ht="12.6" customHeight="1">
      <c r="A21" s="1" t="s">
        <v>8</v>
      </c>
      <c r="B21" s="61">
        <v>371.49900000000002</v>
      </c>
      <c r="C21" s="61">
        <v>13665</v>
      </c>
      <c r="D21" s="61">
        <v>415.20299999999997</v>
      </c>
      <c r="E21" s="61">
        <v>16774</v>
      </c>
      <c r="F21" s="61">
        <v>190</v>
      </c>
      <c r="G21" s="61">
        <v>1442</v>
      </c>
      <c r="H21" s="61">
        <v>0</v>
      </c>
      <c r="I21" s="61">
        <v>0</v>
      </c>
      <c r="J21" s="61">
        <v>36</v>
      </c>
      <c r="K21" s="61">
        <v>1565</v>
      </c>
      <c r="L21" s="61">
        <v>1012.701</v>
      </c>
      <c r="M21" s="61">
        <v>33446</v>
      </c>
    </row>
    <row r="22" spans="1:13" ht="12.6" customHeight="1">
      <c r="A22" s="1" t="s">
        <v>20</v>
      </c>
      <c r="B22" s="61">
        <v>253.041</v>
      </c>
      <c r="C22" s="61">
        <v>8791</v>
      </c>
      <c r="D22" s="61">
        <v>553.93200000000002</v>
      </c>
      <c r="E22" s="61">
        <v>18047</v>
      </c>
      <c r="F22" s="61">
        <v>204</v>
      </c>
      <c r="G22" s="61">
        <v>1072</v>
      </c>
      <c r="H22" s="61">
        <v>0</v>
      </c>
      <c r="I22" s="61">
        <v>0</v>
      </c>
      <c r="J22" s="61">
        <v>5.7919999999999998</v>
      </c>
      <c r="K22" s="61">
        <v>917</v>
      </c>
      <c r="L22" s="61">
        <v>1016.764</v>
      </c>
      <c r="M22" s="61">
        <v>28827</v>
      </c>
    </row>
    <row r="23" spans="1:13" ht="12.6" customHeight="1">
      <c r="A23" s="1" t="s">
        <v>9</v>
      </c>
      <c r="B23" s="61">
        <v>416</v>
      </c>
      <c r="C23" s="61">
        <v>17739</v>
      </c>
      <c r="D23" s="61">
        <v>248.93199999999999</v>
      </c>
      <c r="E23" s="61">
        <v>6649</v>
      </c>
      <c r="F23" s="61">
        <v>292.53699999999998</v>
      </c>
      <c r="G23" s="61">
        <v>1816</v>
      </c>
      <c r="H23" s="61">
        <v>0</v>
      </c>
      <c r="I23" s="61">
        <v>0</v>
      </c>
      <c r="J23" s="61">
        <v>37.301000000000002</v>
      </c>
      <c r="K23" s="61">
        <v>2753</v>
      </c>
      <c r="L23" s="61">
        <v>994.77</v>
      </c>
      <c r="M23" s="61">
        <v>28957</v>
      </c>
    </row>
    <row r="24" spans="1:13" ht="12.6" customHeight="1">
      <c r="A24" s="7" t="s">
        <v>10</v>
      </c>
      <c r="B24" s="61">
        <v>0</v>
      </c>
      <c r="C24" s="61">
        <v>0</v>
      </c>
      <c r="D24" s="61">
        <v>283.35899999999998</v>
      </c>
      <c r="E24" s="61">
        <v>12199</v>
      </c>
      <c r="F24" s="61">
        <v>20</v>
      </c>
      <c r="G24" s="61">
        <v>274</v>
      </c>
      <c r="H24" s="61">
        <v>82</v>
      </c>
      <c r="I24" s="61">
        <v>999</v>
      </c>
      <c r="J24" s="61">
        <v>75</v>
      </c>
      <c r="K24" s="61">
        <v>254</v>
      </c>
      <c r="L24" s="61">
        <v>460.35899999999998</v>
      </c>
      <c r="M24" s="61">
        <v>13726</v>
      </c>
    </row>
    <row r="25" spans="1:13">
      <c r="B25" s="62"/>
      <c r="C25" s="62"/>
      <c r="D25" s="62"/>
      <c r="E25" s="62"/>
      <c r="F25" s="62"/>
      <c r="G25" s="62"/>
      <c r="H25" s="62"/>
      <c r="I25" s="62"/>
      <c r="J25" s="62"/>
      <c r="K25" s="62"/>
      <c r="L25" s="62"/>
      <c r="M25" s="62"/>
    </row>
    <row r="26" spans="1:13" ht="12.6" customHeight="1">
      <c r="A26" s="20" t="s">
        <v>21</v>
      </c>
      <c r="B26" s="60">
        <v>2395.8879999999999</v>
      </c>
      <c r="C26" s="60">
        <v>81272</v>
      </c>
      <c r="D26" s="60">
        <v>1815.4060000000002</v>
      </c>
      <c r="E26" s="60">
        <v>56470</v>
      </c>
      <c r="F26" s="60">
        <v>1004.5509999999999</v>
      </c>
      <c r="G26" s="60">
        <v>6588</v>
      </c>
      <c r="H26" s="60">
        <v>988.28300000000002</v>
      </c>
      <c r="I26" s="60">
        <v>11952</v>
      </c>
      <c r="J26" s="60">
        <v>1107.4760000000001</v>
      </c>
      <c r="K26" s="60">
        <v>22954</v>
      </c>
      <c r="L26" s="60">
        <v>7311.6030000000001</v>
      </c>
      <c r="M26" s="60">
        <v>179236</v>
      </c>
    </row>
    <row r="27" spans="1:13" ht="12.6" customHeight="1">
      <c r="A27" s="1" t="s">
        <v>24</v>
      </c>
      <c r="B27" s="61">
        <v>769.899</v>
      </c>
      <c r="C27" s="61">
        <v>26638</v>
      </c>
      <c r="D27" s="61">
        <v>598.82500000000005</v>
      </c>
      <c r="E27" s="61">
        <v>19759</v>
      </c>
      <c r="F27" s="61">
        <v>358.55099999999999</v>
      </c>
      <c r="G27" s="61">
        <v>2940</v>
      </c>
      <c r="H27" s="61">
        <v>168.184</v>
      </c>
      <c r="I27" s="61">
        <v>1545</v>
      </c>
      <c r="J27" s="61">
        <v>624.20799999999997</v>
      </c>
      <c r="K27" s="61">
        <v>4792</v>
      </c>
      <c r="L27" s="61">
        <v>2519.6660000000002</v>
      </c>
      <c r="M27" s="61">
        <v>55674</v>
      </c>
    </row>
    <row r="28" spans="1:13" ht="12.6" customHeight="1">
      <c r="A28" s="1" t="s">
        <v>23</v>
      </c>
      <c r="B28" s="61">
        <v>772</v>
      </c>
      <c r="C28" s="61">
        <v>22975</v>
      </c>
      <c r="D28" s="61">
        <v>145.833</v>
      </c>
      <c r="E28" s="61">
        <v>3123</v>
      </c>
      <c r="F28" s="61">
        <v>201</v>
      </c>
      <c r="G28" s="61">
        <v>1465</v>
      </c>
      <c r="H28" s="61">
        <v>0</v>
      </c>
      <c r="I28" s="61">
        <v>0</v>
      </c>
      <c r="J28" s="61">
        <v>263.38900000000001</v>
      </c>
      <c r="K28" s="61">
        <v>10711</v>
      </c>
      <c r="L28" s="61">
        <v>1382.222</v>
      </c>
      <c r="M28" s="61">
        <v>38274</v>
      </c>
    </row>
    <row r="29" spans="1:13" ht="12.6" customHeight="1">
      <c r="A29" s="1" t="s">
        <v>22</v>
      </c>
      <c r="B29" s="61">
        <v>853.98900000000003</v>
      </c>
      <c r="C29" s="61">
        <v>31659</v>
      </c>
      <c r="D29" s="61">
        <v>1070.748</v>
      </c>
      <c r="E29" s="61">
        <v>33588</v>
      </c>
      <c r="F29" s="61">
        <v>445</v>
      </c>
      <c r="G29" s="61">
        <v>2183</v>
      </c>
      <c r="H29" s="61">
        <v>820.09900000000005</v>
      </c>
      <c r="I29" s="61">
        <v>10407</v>
      </c>
      <c r="J29" s="61">
        <v>219.87899999999999</v>
      </c>
      <c r="K29" s="61">
        <v>7451</v>
      </c>
      <c r="L29" s="61">
        <v>3409.7150000000001</v>
      </c>
      <c r="M29" s="61">
        <v>85288</v>
      </c>
    </row>
    <row r="30" spans="1:13">
      <c r="B30" s="62"/>
      <c r="C30" s="62"/>
      <c r="D30" s="62"/>
      <c r="E30" s="62"/>
      <c r="F30" s="62"/>
      <c r="G30" s="62"/>
      <c r="H30" s="62"/>
      <c r="I30" s="62"/>
      <c r="J30" s="62"/>
      <c r="K30" s="62"/>
      <c r="L30" s="62"/>
      <c r="M30" s="62"/>
    </row>
    <row r="31" spans="1:13" ht="12.6" customHeight="1">
      <c r="A31" s="20" t="s">
        <v>25</v>
      </c>
      <c r="B31" s="60">
        <v>2477.2550000000001</v>
      </c>
      <c r="C31" s="60">
        <v>90892</v>
      </c>
      <c r="D31" s="60">
        <v>2236.7620000000002</v>
      </c>
      <c r="E31" s="60">
        <v>88034</v>
      </c>
      <c r="F31" s="60">
        <v>2084.9009999999998</v>
      </c>
      <c r="G31" s="60">
        <v>10793</v>
      </c>
      <c r="H31" s="60">
        <v>144</v>
      </c>
      <c r="I31" s="60">
        <v>2312</v>
      </c>
      <c r="J31" s="60">
        <v>775.34799999999996</v>
      </c>
      <c r="K31" s="60">
        <v>29494</v>
      </c>
      <c r="L31" s="60">
        <v>7718.2659999999996</v>
      </c>
      <c r="M31" s="60">
        <v>221525</v>
      </c>
    </row>
    <row r="32" spans="1:13" ht="12.6" customHeight="1">
      <c r="B32" s="61"/>
      <c r="C32" s="61"/>
      <c r="D32" s="61"/>
      <c r="E32" s="61"/>
      <c r="F32" s="61"/>
      <c r="G32" s="61"/>
      <c r="H32" s="61"/>
      <c r="I32" s="61"/>
      <c r="J32" s="61"/>
      <c r="K32" s="61"/>
      <c r="L32" s="61"/>
      <c r="M32" s="61"/>
    </row>
    <row r="33" spans="1:13" ht="12.6" customHeight="1">
      <c r="A33" s="20" t="s">
        <v>26</v>
      </c>
      <c r="B33" s="60">
        <v>1465.0409999999999</v>
      </c>
      <c r="C33" s="60">
        <v>51521</v>
      </c>
      <c r="D33" s="60">
        <v>1811.2190000000001</v>
      </c>
      <c r="E33" s="60">
        <v>70336</v>
      </c>
      <c r="F33" s="60">
        <v>1403.721</v>
      </c>
      <c r="G33" s="60">
        <v>6662</v>
      </c>
      <c r="H33" s="60">
        <v>866.89799999999991</v>
      </c>
      <c r="I33" s="60">
        <v>12024</v>
      </c>
      <c r="J33" s="60">
        <v>898.99400000000003</v>
      </c>
      <c r="K33" s="60">
        <v>24218</v>
      </c>
      <c r="L33" s="60">
        <v>6445.8739999999998</v>
      </c>
      <c r="M33" s="60">
        <v>164761</v>
      </c>
    </row>
    <row r="34" spans="1:13" ht="12.6" customHeight="1">
      <c r="A34" s="1" t="s">
        <v>27</v>
      </c>
      <c r="B34" s="61">
        <v>0</v>
      </c>
      <c r="C34" s="61">
        <v>0</v>
      </c>
      <c r="D34" s="61">
        <v>129</v>
      </c>
      <c r="E34" s="61">
        <v>3848</v>
      </c>
      <c r="F34" s="61">
        <v>0</v>
      </c>
      <c r="G34" s="61">
        <v>0</v>
      </c>
      <c r="H34" s="61">
        <v>46</v>
      </c>
      <c r="I34" s="61">
        <v>364</v>
      </c>
      <c r="J34" s="61">
        <v>0</v>
      </c>
      <c r="K34" s="61">
        <v>0</v>
      </c>
      <c r="L34" s="61">
        <v>175</v>
      </c>
      <c r="M34" s="61">
        <v>4212</v>
      </c>
    </row>
    <row r="35" spans="1:13" ht="12.6" customHeight="1">
      <c r="A35" s="1" t="s">
        <v>30</v>
      </c>
      <c r="B35" s="61">
        <v>0</v>
      </c>
      <c r="C35" s="61">
        <v>0</v>
      </c>
      <c r="D35" s="61">
        <v>218</v>
      </c>
      <c r="E35" s="61">
        <v>7061</v>
      </c>
      <c r="F35" s="61">
        <v>115.584</v>
      </c>
      <c r="G35" s="61">
        <v>431</v>
      </c>
      <c r="H35" s="61">
        <v>0</v>
      </c>
      <c r="I35" s="61">
        <v>0</v>
      </c>
      <c r="J35" s="61">
        <v>113.91500000000001</v>
      </c>
      <c r="K35" s="61">
        <v>315</v>
      </c>
      <c r="L35" s="61">
        <v>447.49900000000002</v>
      </c>
      <c r="M35" s="61">
        <v>7807</v>
      </c>
    </row>
    <row r="36" spans="1:13" ht="12.6" customHeight="1">
      <c r="A36" s="1" t="s">
        <v>38</v>
      </c>
      <c r="B36" s="61">
        <v>0</v>
      </c>
      <c r="C36" s="61">
        <v>0</v>
      </c>
      <c r="D36" s="61">
        <v>125.096</v>
      </c>
      <c r="E36" s="61">
        <v>5512</v>
      </c>
      <c r="F36" s="61">
        <v>159.19999999999999</v>
      </c>
      <c r="G36" s="61">
        <v>421</v>
      </c>
      <c r="H36" s="61">
        <v>229.53399999999999</v>
      </c>
      <c r="I36" s="61">
        <v>3775</v>
      </c>
      <c r="J36" s="61">
        <v>59.249000000000002</v>
      </c>
      <c r="K36" s="61">
        <v>3642</v>
      </c>
      <c r="L36" s="61">
        <v>573.07899999999995</v>
      </c>
      <c r="M36" s="61">
        <v>13350</v>
      </c>
    </row>
    <row r="37" spans="1:13" ht="12.6" customHeight="1">
      <c r="A37" s="1" t="s">
        <v>39</v>
      </c>
      <c r="B37" s="61">
        <v>0</v>
      </c>
      <c r="C37" s="61">
        <v>0</v>
      </c>
      <c r="D37" s="61">
        <v>80.004999999999995</v>
      </c>
      <c r="E37" s="61">
        <v>1865</v>
      </c>
      <c r="F37" s="61">
        <v>0</v>
      </c>
      <c r="G37" s="61">
        <v>0</v>
      </c>
      <c r="H37" s="61">
        <v>14.348000000000001</v>
      </c>
      <c r="I37" s="61">
        <v>297</v>
      </c>
      <c r="J37" s="61">
        <v>0</v>
      </c>
      <c r="K37" s="61">
        <v>0</v>
      </c>
      <c r="L37" s="61">
        <v>94.352999999999994</v>
      </c>
      <c r="M37" s="61">
        <v>2162</v>
      </c>
    </row>
    <row r="38" spans="1:13" ht="12.6" customHeight="1">
      <c r="A38" s="1" t="s">
        <v>29</v>
      </c>
      <c r="B38" s="61">
        <v>704.90099999999995</v>
      </c>
      <c r="C38" s="61">
        <v>23964</v>
      </c>
      <c r="D38" s="61">
        <v>798.12300000000005</v>
      </c>
      <c r="E38" s="61">
        <v>34973</v>
      </c>
      <c r="F38" s="61">
        <v>369.69</v>
      </c>
      <c r="G38" s="61">
        <v>2153</v>
      </c>
      <c r="H38" s="61">
        <v>185.54499999999999</v>
      </c>
      <c r="I38" s="61">
        <v>2592</v>
      </c>
      <c r="J38" s="61">
        <v>224.13200000000001</v>
      </c>
      <c r="K38" s="61">
        <v>7626</v>
      </c>
      <c r="L38" s="61">
        <v>2282.3919999999998</v>
      </c>
      <c r="M38" s="61">
        <v>71308</v>
      </c>
    </row>
    <row r="39" spans="1:13" ht="12.6" customHeight="1">
      <c r="A39" s="1" t="s">
        <v>28</v>
      </c>
      <c r="B39" s="61">
        <v>243.14</v>
      </c>
      <c r="C39" s="61">
        <v>9347</v>
      </c>
      <c r="D39" s="61">
        <v>436.995</v>
      </c>
      <c r="E39" s="61">
        <v>16242</v>
      </c>
      <c r="F39" s="61">
        <v>266.68799999999999</v>
      </c>
      <c r="G39" s="61">
        <v>1578</v>
      </c>
      <c r="H39" s="61">
        <v>206.392</v>
      </c>
      <c r="I39" s="61">
        <v>2592</v>
      </c>
      <c r="J39" s="61">
        <v>319.69299999999998</v>
      </c>
      <c r="K39" s="61">
        <v>7823</v>
      </c>
      <c r="L39" s="61">
        <v>1472.9069999999999</v>
      </c>
      <c r="M39" s="61">
        <v>37582</v>
      </c>
    </row>
    <row r="40" spans="1:13" ht="12.6" customHeight="1">
      <c r="A40" s="1" t="s">
        <v>31</v>
      </c>
      <c r="B40" s="61">
        <v>517</v>
      </c>
      <c r="C40" s="61">
        <v>18210</v>
      </c>
      <c r="D40" s="61">
        <v>24</v>
      </c>
      <c r="E40" s="61">
        <v>835</v>
      </c>
      <c r="F40" s="61">
        <v>492.55900000000003</v>
      </c>
      <c r="G40" s="61">
        <v>2079</v>
      </c>
      <c r="H40" s="61">
        <v>185.07900000000001</v>
      </c>
      <c r="I40" s="61">
        <v>2404</v>
      </c>
      <c r="J40" s="61">
        <v>182.005</v>
      </c>
      <c r="K40" s="61">
        <v>4812</v>
      </c>
      <c r="L40" s="61">
        <v>1400.644</v>
      </c>
      <c r="M40" s="61">
        <v>28340</v>
      </c>
    </row>
    <row r="41" spans="1:13">
      <c r="B41" s="62"/>
      <c r="C41" s="62"/>
      <c r="D41" s="62"/>
      <c r="E41" s="62"/>
      <c r="F41" s="62"/>
      <c r="G41" s="62"/>
      <c r="H41" s="62"/>
      <c r="I41" s="62"/>
      <c r="J41" s="62"/>
      <c r="K41" s="62"/>
      <c r="L41" s="62"/>
      <c r="M41" s="62"/>
    </row>
    <row r="42" spans="1:13" ht="12.6" customHeight="1">
      <c r="A42" s="20" t="s">
        <v>32</v>
      </c>
      <c r="B42" s="60">
        <v>621</v>
      </c>
      <c r="C42" s="60">
        <v>22713</v>
      </c>
      <c r="D42" s="60">
        <v>1253.241</v>
      </c>
      <c r="E42" s="60">
        <v>52605</v>
      </c>
      <c r="F42" s="60">
        <v>457.30099999999999</v>
      </c>
      <c r="G42" s="60">
        <v>2806</v>
      </c>
      <c r="H42" s="60">
        <v>148.32599999999999</v>
      </c>
      <c r="I42" s="60">
        <v>2428</v>
      </c>
      <c r="J42" s="60">
        <v>156.762</v>
      </c>
      <c r="K42" s="60">
        <v>1741</v>
      </c>
      <c r="L42" s="60">
        <v>2636.63</v>
      </c>
      <c r="M42" s="60">
        <v>82293</v>
      </c>
    </row>
    <row r="43" spans="1:13" ht="12.6" customHeight="1">
      <c r="A43" s="1" t="s">
        <v>33</v>
      </c>
      <c r="B43" s="61">
        <v>621</v>
      </c>
      <c r="C43" s="61">
        <v>22713</v>
      </c>
      <c r="D43" s="61">
        <v>400</v>
      </c>
      <c r="E43" s="61">
        <v>19407</v>
      </c>
      <c r="F43" s="61">
        <v>283</v>
      </c>
      <c r="G43" s="61">
        <v>1770</v>
      </c>
      <c r="H43" s="61">
        <v>70.325999999999993</v>
      </c>
      <c r="I43" s="61">
        <v>1344</v>
      </c>
      <c r="J43" s="61">
        <v>156.762</v>
      </c>
      <c r="K43" s="61">
        <v>1741</v>
      </c>
      <c r="L43" s="61">
        <v>1531.088</v>
      </c>
      <c r="M43" s="61">
        <v>46975</v>
      </c>
    </row>
    <row r="44" spans="1:13" ht="12.6" customHeight="1">
      <c r="A44" s="1" t="s">
        <v>11</v>
      </c>
      <c r="B44" s="61">
        <v>0</v>
      </c>
      <c r="C44" s="61">
        <v>0</v>
      </c>
      <c r="D44" s="61">
        <v>143</v>
      </c>
      <c r="E44" s="61">
        <v>3349</v>
      </c>
      <c r="F44" s="61">
        <v>0</v>
      </c>
      <c r="G44" s="61">
        <v>0</v>
      </c>
      <c r="H44" s="61">
        <v>0</v>
      </c>
      <c r="I44" s="61">
        <v>0</v>
      </c>
      <c r="J44" s="61">
        <v>0</v>
      </c>
      <c r="K44" s="61">
        <v>0</v>
      </c>
      <c r="L44" s="61">
        <v>143</v>
      </c>
      <c r="M44" s="61">
        <v>3349</v>
      </c>
    </row>
    <row r="45" spans="1:13" ht="12.6" customHeight="1">
      <c r="A45" s="1" t="s">
        <v>36</v>
      </c>
      <c r="B45" s="61">
        <v>0</v>
      </c>
      <c r="C45" s="61">
        <v>0</v>
      </c>
      <c r="D45" s="61">
        <v>312.34199999999998</v>
      </c>
      <c r="E45" s="61">
        <v>13023</v>
      </c>
      <c r="F45" s="61">
        <v>0</v>
      </c>
      <c r="G45" s="61">
        <v>0</v>
      </c>
      <c r="H45" s="61">
        <v>0</v>
      </c>
      <c r="I45" s="61">
        <v>0</v>
      </c>
      <c r="J45" s="61">
        <v>0</v>
      </c>
      <c r="K45" s="61">
        <v>0</v>
      </c>
      <c r="L45" s="61">
        <v>312.34199999999998</v>
      </c>
      <c r="M45" s="61">
        <v>13023</v>
      </c>
    </row>
    <row r="46" spans="1:13" ht="12.6" customHeight="1">
      <c r="A46" s="1" t="s">
        <v>35</v>
      </c>
      <c r="B46" s="61">
        <v>0</v>
      </c>
      <c r="C46" s="61">
        <v>0</v>
      </c>
      <c r="D46" s="61">
        <v>90</v>
      </c>
      <c r="E46" s="61">
        <v>2423</v>
      </c>
      <c r="F46" s="61">
        <v>0</v>
      </c>
      <c r="G46" s="61">
        <v>0</v>
      </c>
      <c r="H46" s="61">
        <v>0</v>
      </c>
      <c r="I46" s="61">
        <v>0</v>
      </c>
      <c r="J46" s="61">
        <v>0</v>
      </c>
      <c r="K46" s="61">
        <v>0</v>
      </c>
      <c r="L46" s="61">
        <v>90</v>
      </c>
      <c r="M46" s="61">
        <v>2423</v>
      </c>
    </row>
    <row r="47" spans="1:13" ht="12.6" customHeight="1">
      <c r="A47" s="1" t="s">
        <v>34</v>
      </c>
      <c r="B47" s="61">
        <v>0</v>
      </c>
      <c r="C47" s="61">
        <v>0</v>
      </c>
      <c r="D47" s="61">
        <v>97.899000000000001</v>
      </c>
      <c r="E47" s="61">
        <v>3437</v>
      </c>
      <c r="F47" s="61">
        <v>0</v>
      </c>
      <c r="G47" s="61">
        <v>0</v>
      </c>
      <c r="H47" s="61">
        <v>0</v>
      </c>
      <c r="I47" s="61">
        <v>0</v>
      </c>
      <c r="J47" s="61">
        <v>0</v>
      </c>
      <c r="K47" s="61">
        <v>0</v>
      </c>
      <c r="L47" s="61">
        <v>97.899000000000001</v>
      </c>
      <c r="M47" s="61">
        <v>3437</v>
      </c>
    </row>
    <row r="48" spans="1:13" ht="12.6" customHeight="1">
      <c r="A48" s="1" t="s">
        <v>37</v>
      </c>
      <c r="B48" s="61">
        <v>0</v>
      </c>
      <c r="C48" s="61">
        <v>0</v>
      </c>
      <c r="D48" s="61">
        <v>210</v>
      </c>
      <c r="E48" s="61">
        <v>10966</v>
      </c>
      <c r="F48" s="61">
        <v>174.30099999999999</v>
      </c>
      <c r="G48" s="61">
        <v>1036</v>
      </c>
      <c r="H48" s="61">
        <v>78</v>
      </c>
      <c r="I48" s="61">
        <v>1084</v>
      </c>
      <c r="J48" s="61">
        <v>0</v>
      </c>
      <c r="K48" s="61">
        <v>0</v>
      </c>
      <c r="L48" s="61">
        <v>462.30099999999999</v>
      </c>
      <c r="M48" s="61">
        <v>13086</v>
      </c>
    </row>
    <row r="49" spans="1:13">
      <c r="B49" s="62"/>
      <c r="C49" s="62"/>
      <c r="D49" s="62"/>
      <c r="E49" s="62"/>
      <c r="F49" s="62"/>
      <c r="G49" s="62"/>
      <c r="H49" s="62"/>
      <c r="I49" s="62"/>
      <c r="J49" s="62"/>
      <c r="K49" s="62"/>
      <c r="L49" s="62"/>
      <c r="M49" s="62"/>
    </row>
    <row r="50" spans="1:13" ht="12.6" customHeight="1">
      <c r="A50" s="20" t="s">
        <v>16</v>
      </c>
      <c r="B50" s="60">
        <v>529</v>
      </c>
      <c r="C50" s="60">
        <v>18956</v>
      </c>
      <c r="D50" s="60">
        <v>1107.3699999999999</v>
      </c>
      <c r="E50" s="60">
        <v>29888</v>
      </c>
      <c r="F50" s="60">
        <v>279</v>
      </c>
      <c r="G50" s="60">
        <v>2575</v>
      </c>
      <c r="H50" s="60">
        <v>220</v>
      </c>
      <c r="I50" s="60">
        <v>2606</v>
      </c>
      <c r="J50" s="60">
        <v>99.876999999999995</v>
      </c>
      <c r="K50" s="60">
        <v>5091</v>
      </c>
      <c r="L50" s="60">
        <v>2235.2469999999998</v>
      </c>
      <c r="M50" s="60">
        <v>59116</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workbookViewId="0">
      <selection activeCell="A58" sqref="A58"/>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106</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23067.556164000001</v>
      </c>
      <c r="C11" s="60">
        <v>1271718</v>
      </c>
      <c r="D11" s="60">
        <v>7858.6273972999998</v>
      </c>
      <c r="E11" s="60">
        <v>77639</v>
      </c>
      <c r="F11" s="60">
        <v>7130.5890411</v>
      </c>
      <c r="G11" s="60">
        <v>97849</v>
      </c>
      <c r="H11" s="60">
        <v>38056.772602999998</v>
      </c>
      <c r="I11" s="60">
        <v>1447206</v>
      </c>
    </row>
    <row r="12" spans="1:9" ht="12.6" customHeight="1">
      <c r="A12" s="21"/>
      <c r="B12" s="67"/>
      <c r="C12" s="67"/>
      <c r="D12" s="67"/>
      <c r="E12" s="67"/>
      <c r="F12" s="67"/>
      <c r="G12" s="67"/>
      <c r="H12" s="67"/>
      <c r="I12" s="67"/>
    </row>
    <row r="13" spans="1:9" ht="12.6" customHeight="1">
      <c r="A13" s="20" t="s">
        <v>3</v>
      </c>
      <c r="B13" s="60">
        <f>SUM(B14:B16)</f>
        <v>4701.1616438700003</v>
      </c>
      <c r="C13" s="60">
        <f t="shared" ref="C13:I13" si="0">SUM(C14:C16)</f>
        <v>227055</v>
      </c>
      <c r="D13" s="60">
        <f t="shared" si="0"/>
        <v>1024.84657535</v>
      </c>
      <c r="E13" s="60">
        <f t="shared" si="0"/>
        <v>11684</v>
      </c>
      <c r="F13" s="60">
        <f t="shared" si="0"/>
        <v>1752.3123287699989</v>
      </c>
      <c r="G13" s="60">
        <f t="shared" si="0"/>
        <v>24852</v>
      </c>
      <c r="H13" s="60">
        <f t="shared" si="0"/>
        <v>7478.3205479899989</v>
      </c>
      <c r="I13" s="60">
        <f t="shared" si="0"/>
        <v>263591</v>
      </c>
    </row>
    <row r="14" spans="1:9" ht="12.6" customHeight="1">
      <c r="A14" s="1" t="s">
        <v>85</v>
      </c>
      <c r="B14" s="61">
        <f>2427.4383562-102</f>
        <v>2325.4383561999998</v>
      </c>
      <c r="C14" s="61">
        <f>117249-4640</f>
        <v>112609</v>
      </c>
      <c r="D14" s="61">
        <v>505.76164383999998</v>
      </c>
      <c r="E14" s="61">
        <v>6004</v>
      </c>
      <c r="F14" s="61">
        <f>790.309589039999-47</f>
        <v>743.30958903999897</v>
      </c>
      <c r="G14" s="61">
        <f>10735-778</f>
        <v>9957</v>
      </c>
      <c r="H14" s="61">
        <f>+B14+D14+F14</f>
        <v>3574.5095890799989</v>
      </c>
      <c r="I14" s="61">
        <f>+C14+E14+G14</f>
        <v>128570</v>
      </c>
    </row>
    <row r="15" spans="1:9" ht="12.6" customHeight="1">
      <c r="A15" s="1" t="s">
        <v>82</v>
      </c>
      <c r="B15" s="61">
        <f>721.32328767+102</f>
        <v>823.32328767000001</v>
      </c>
      <c r="C15" s="61">
        <f>38538+4640</f>
        <v>43178</v>
      </c>
      <c r="D15" s="61">
        <v>197</v>
      </c>
      <c r="E15" s="61">
        <v>2035</v>
      </c>
      <c r="F15" s="61">
        <v>431.2</v>
      </c>
      <c r="G15" s="61">
        <v>6002</v>
      </c>
      <c r="H15" s="61">
        <f t="shared" ref="H15:I16" si="1">+B15+D15+F15</f>
        <v>1451.5232876699999</v>
      </c>
      <c r="I15" s="61">
        <f t="shared" si="1"/>
        <v>51215</v>
      </c>
    </row>
    <row r="16" spans="1:9" ht="12.6" customHeight="1">
      <c r="A16" s="1" t="s">
        <v>6</v>
      </c>
      <c r="B16" s="61">
        <v>1552.4</v>
      </c>
      <c r="C16" s="61">
        <v>71268</v>
      </c>
      <c r="D16" s="61">
        <v>322.08493150999999</v>
      </c>
      <c r="E16" s="61">
        <v>3645</v>
      </c>
      <c r="F16" s="61">
        <v>577.80273972999998</v>
      </c>
      <c r="G16" s="61">
        <v>8893</v>
      </c>
      <c r="H16" s="61">
        <f t="shared" si="1"/>
        <v>2452.2876712400002</v>
      </c>
      <c r="I16" s="61">
        <f t="shared" si="1"/>
        <v>83806</v>
      </c>
    </row>
    <row r="17" spans="1:9">
      <c r="B17" s="62"/>
      <c r="C17" s="62"/>
      <c r="D17" s="62"/>
      <c r="E17" s="62"/>
      <c r="F17" s="62"/>
      <c r="G17" s="62"/>
      <c r="H17" s="62"/>
      <c r="I17" s="62"/>
    </row>
    <row r="18" spans="1:9" ht="12.6" customHeight="1">
      <c r="A18" s="20" t="s">
        <v>7</v>
      </c>
      <c r="B18" s="60">
        <f>SUM(B19:B23)</f>
        <v>4671.5095889999993</v>
      </c>
      <c r="C18" s="60">
        <f t="shared" ref="C18:I18" si="2">SUM(C19:C23)</f>
        <v>274596</v>
      </c>
      <c r="D18" s="60">
        <f t="shared" si="2"/>
        <v>1693.3945205099999</v>
      </c>
      <c r="E18" s="60">
        <f t="shared" si="2"/>
        <v>17957</v>
      </c>
      <c r="F18" s="60">
        <f t="shared" si="2"/>
        <v>1229.4684931489999</v>
      </c>
      <c r="G18" s="60">
        <f t="shared" si="2"/>
        <v>18505</v>
      </c>
      <c r="H18" s="60">
        <f t="shared" si="2"/>
        <v>7594.3726026589993</v>
      </c>
      <c r="I18" s="60">
        <f t="shared" si="2"/>
        <v>311058</v>
      </c>
    </row>
    <row r="19" spans="1:9" ht="12.6" customHeight="1">
      <c r="A19" s="1" t="s">
        <v>19</v>
      </c>
      <c r="B19" s="61">
        <v>3046.7315067999998</v>
      </c>
      <c r="C19" s="61">
        <v>183032</v>
      </c>
      <c r="D19" s="61">
        <v>1233.6465753</v>
      </c>
      <c r="E19" s="61">
        <v>11979</v>
      </c>
      <c r="F19" s="61">
        <v>751.66301369999996</v>
      </c>
      <c r="G19" s="61">
        <v>11907</v>
      </c>
      <c r="H19" s="61">
        <f t="shared" ref="H19:I23" si="3">+B19+D19+F19</f>
        <v>5032.0410958000002</v>
      </c>
      <c r="I19" s="61">
        <f t="shared" si="3"/>
        <v>206918</v>
      </c>
    </row>
    <row r="20" spans="1:9" ht="12.6" customHeight="1">
      <c r="A20" s="1" t="s">
        <v>86</v>
      </c>
      <c r="B20" s="61">
        <v>544.58904110000003</v>
      </c>
      <c r="C20" s="61">
        <v>29978</v>
      </c>
      <c r="D20" s="61">
        <v>170</v>
      </c>
      <c r="E20" s="61">
        <v>2283</v>
      </c>
      <c r="F20" s="61">
        <f>149+47</f>
        <v>196</v>
      </c>
      <c r="G20" s="61">
        <f>1612+778</f>
        <v>2390</v>
      </c>
      <c r="H20" s="61">
        <f t="shared" si="3"/>
        <v>910.58904110000003</v>
      </c>
      <c r="I20" s="61">
        <f t="shared" si="3"/>
        <v>34651</v>
      </c>
    </row>
    <row r="21" spans="1:9" ht="12.6" customHeight="1">
      <c r="A21" s="1" t="s">
        <v>20</v>
      </c>
      <c r="B21" s="61">
        <v>547.95342466</v>
      </c>
      <c r="C21" s="61">
        <v>32963</v>
      </c>
      <c r="D21" s="61">
        <v>155</v>
      </c>
      <c r="E21" s="61">
        <v>2017</v>
      </c>
      <c r="F21" s="61">
        <v>11.506849315</v>
      </c>
      <c r="G21" s="61">
        <v>95</v>
      </c>
      <c r="H21" s="61">
        <f t="shared" si="3"/>
        <v>714.46027397499995</v>
      </c>
      <c r="I21" s="61">
        <f t="shared" si="3"/>
        <v>35075</v>
      </c>
    </row>
    <row r="22" spans="1:9" ht="12.6" customHeight="1">
      <c r="A22" s="1" t="s">
        <v>9</v>
      </c>
      <c r="B22" s="61">
        <v>376.07123288000003</v>
      </c>
      <c r="C22" s="61">
        <v>20107</v>
      </c>
      <c r="D22" s="61">
        <v>122.74794521</v>
      </c>
      <c r="E22" s="61">
        <v>1574</v>
      </c>
      <c r="F22" s="61">
        <v>90.997260273999999</v>
      </c>
      <c r="G22" s="61">
        <v>1580</v>
      </c>
      <c r="H22" s="61">
        <f t="shared" si="3"/>
        <v>589.81643836400008</v>
      </c>
      <c r="I22" s="61">
        <f t="shared" si="3"/>
        <v>23261</v>
      </c>
    </row>
    <row r="23" spans="1:9" ht="12.6" customHeight="1">
      <c r="A23" s="7" t="s">
        <v>10</v>
      </c>
      <c r="B23" s="61">
        <v>156.16438356</v>
      </c>
      <c r="C23" s="61">
        <v>8516</v>
      </c>
      <c r="D23" s="61">
        <v>12</v>
      </c>
      <c r="E23" s="61">
        <v>104</v>
      </c>
      <c r="F23" s="61">
        <v>179.30136985999999</v>
      </c>
      <c r="G23" s="61">
        <v>2533</v>
      </c>
      <c r="H23" s="61">
        <f t="shared" si="3"/>
        <v>347.46575342</v>
      </c>
      <c r="I23" s="61">
        <f t="shared" si="3"/>
        <v>11153</v>
      </c>
    </row>
    <row r="24" spans="1:9">
      <c r="B24" s="62"/>
      <c r="C24" s="62"/>
      <c r="D24" s="62"/>
      <c r="E24" s="62"/>
      <c r="F24" s="62"/>
      <c r="G24" s="62"/>
      <c r="H24" s="62"/>
      <c r="I24" s="62"/>
    </row>
    <row r="25" spans="1:9" ht="12.6" customHeight="1">
      <c r="A25" s="20" t="s">
        <v>21</v>
      </c>
      <c r="B25" s="60">
        <v>3254.1397259999999</v>
      </c>
      <c r="C25" s="60">
        <v>191833</v>
      </c>
      <c r="D25" s="60">
        <v>1375.7013698999999</v>
      </c>
      <c r="E25" s="60">
        <v>12186</v>
      </c>
      <c r="F25" s="60">
        <v>1674.0712329</v>
      </c>
      <c r="G25" s="60">
        <v>23158</v>
      </c>
      <c r="H25" s="60">
        <v>6303.9123288000001</v>
      </c>
      <c r="I25" s="60">
        <v>227177</v>
      </c>
    </row>
    <row r="26" spans="1:9" ht="12.6" customHeight="1">
      <c r="A26" s="1" t="s">
        <v>24</v>
      </c>
      <c r="B26" s="61">
        <v>1199.6821918000001</v>
      </c>
      <c r="C26" s="61">
        <v>70033</v>
      </c>
      <c r="D26" s="61">
        <v>425</v>
      </c>
      <c r="E26" s="61">
        <v>3784</v>
      </c>
      <c r="F26" s="61">
        <v>508</v>
      </c>
      <c r="G26" s="61">
        <v>8106</v>
      </c>
      <c r="H26" s="61">
        <v>2132.6821918000001</v>
      </c>
      <c r="I26" s="61">
        <v>81923</v>
      </c>
    </row>
    <row r="27" spans="1:9" ht="12.6" customHeight="1">
      <c r="A27" s="1" t="s">
        <v>23</v>
      </c>
      <c r="B27" s="61">
        <v>583.93698629999994</v>
      </c>
      <c r="C27" s="61">
        <v>30855</v>
      </c>
      <c r="D27" s="61">
        <v>291</v>
      </c>
      <c r="E27" s="61">
        <v>2538</v>
      </c>
      <c r="F27" s="61">
        <v>105.38630137</v>
      </c>
      <c r="G27" s="61">
        <v>1780</v>
      </c>
      <c r="H27" s="61">
        <v>980.32328767000001</v>
      </c>
      <c r="I27" s="61">
        <v>35173</v>
      </c>
    </row>
    <row r="28" spans="1:9" ht="12.6" customHeight="1">
      <c r="A28" s="1" t="s">
        <v>22</v>
      </c>
      <c r="B28" s="61">
        <v>1470.5205479000001</v>
      </c>
      <c r="C28" s="61">
        <v>90945</v>
      </c>
      <c r="D28" s="61">
        <v>659.70136986</v>
      </c>
      <c r="E28" s="61">
        <v>5864</v>
      </c>
      <c r="F28" s="61">
        <v>1060.6849314999999</v>
      </c>
      <c r="G28" s="61">
        <v>13272</v>
      </c>
      <c r="H28" s="61">
        <v>3190.9068493</v>
      </c>
      <c r="I28" s="61">
        <v>110081</v>
      </c>
    </row>
    <row r="29" spans="1:9">
      <c r="B29" s="62"/>
      <c r="C29" s="62"/>
      <c r="D29" s="62"/>
      <c r="E29" s="62"/>
      <c r="F29" s="62"/>
      <c r="G29" s="62"/>
      <c r="H29" s="62"/>
      <c r="I29" s="62"/>
    </row>
    <row r="30" spans="1:9" ht="12.6" customHeight="1">
      <c r="A30" s="20" t="s">
        <v>25</v>
      </c>
      <c r="B30" s="60">
        <v>4371.5835616000004</v>
      </c>
      <c r="C30" s="60">
        <v>240429</v>
      </c>
      <c r="D30" s="60">
        <v>1433.3753425</v>
      </c>
      <c r="E30" s="60">
        <v>14765</v>
      </c>
      <c r="F30" s="60">
        <v>474.83013699000003</v>
      </c>
      <c r="G30" s="60">
        <v>5881</v>
      </c>
      <c r="H30" s="60">
        <v>6279.7890410999998</v>
      </c>
      <c r="I30" s="60">
        <v>261075</v>
      </c>
    </row>
    <row r="31" spans="1:9" ht="12.6" customHeight="1">
      <c r="B31" s="61"/>
      <c r="C31" s="61"/>
      <c r="D31" s="61"/>
      <c r="E31" s="61"/>
      <c r="F31" s="61"/>
      <c r="G31" s="61"/>
      <c r="H31" s="61"/>
      <c r="I31" s="61"/>
    </row>
    <row r="32" spans="1:9" ht="12.6" customHeight="1">
      <c r="A32" s="20" t="s">
        <v>26</v>
      </c>
      <c r="B32" s="60">
        <v>3150.6273973000002</v>
      </c>
      <c r="C32" s="60">
        <v>176944</v>
      </c>
      <c r="D32" s="60">
        <v>1441.8630137</v>
      </c>
      <c r="E32" s="60">
        <v>12989</v>
      </c>
      <c r="F32" s="60">
        <v>1284.9561644</v>
      </c>
      <c r="G32" s="60">
        <v>17213</v>
      </c>
      <c r="H32" s="60">
        <v>5877.4465753000004</v>
      </c>
      <c r="I32" s="60">
        <v>207146</v>
      </c>
    </row>
    <row r="33" spans="1:9" ht="12.6" customHeight="1">
      <c r="A33" s="1" t="s">
        <v>27</v>
      </c>
      <c r="B33" s="61">
        <v>84</v>
      </c>
      <c r="C33" s="61">
        <v>4605</v>
      </c>
      <c r="D33" s="61">
        <v>11</v>
      </c>
      <c r="E33" s="61">
        <v>160</v>
      </c>
      <c r="F33" s="61">
        <v>50</v>
      </c>
      <c r="G33" s="61">
        <v>490</v>
      </c>
      <c r="H33" s="61">
        <v>145</v>
      </c>
      <c r="I33" s="61">
        <v>5255</v>
      </c>
    </row>
    <row r="34" spans="1:9" ht="12.6" customHeight="1">
      <c r="A34" s="1" t="s">
        <v>30</v>
      </c>
      <c r="B34" s="61">
        <v>189</v>
      </c>
      <c r="C34" s="61">
        <v>10409</v>
      </c>
      <c r="D34" s="61">
        <v>62</v>
      </c>
      <c r="E34" s="61">
        <v>776</v>
      </c>
      <c r="F34" s="61">
        <v>43</v>
      </c>
      <c r="G34" s="61">
        <v>691</v>
      </c>
      <c r="H34" s="61">
        <v>294</v>
      </c>
      <c r="I34" s="61">
        <v>11876</v>
      </c>
    </row>
    <row r="35" spans="1:9" ht="12.6" customHeight="1">
      <c r="A35" s="1" t="s">
        <v>38</v>
      </c>
      <c r="B35" s="61">
        <v>213.60273973</v>
      </c>
      <c r="C35" s="61">
        <v>14170</v>
      </c>
      <c r="D35" s="61">
        <v>128.45479452000001</v>
      </c>
      <c r="E35" s="61">
        <v>1327</v>
      </c>
      <c r="F35" s="61">
        <v>166</v>
      </c>
      <c r="G35" s="61">
        <v>2405</v>
      </c>
      <c r="H35" s="61">
        <v>508.05753425</v>
      </c>
      <c r="I35" s="61">
        <v>17902</v>
      </c>
    </row>
    <row r="36" spans="1:9" ht="12.6" customHeight="1">
      <c r="A36" s="1" t="s">
        <v>39</v>
      </c>
      <c r="B36" s="61">
        <v>18</v>
      </c>
      <c r="C36" s="61">
        <v>831</v>
      </c>
      <c r="D36" s="61">
        <v>0</v>
      </c>
      <c r="E36" s="61">
        <v>0</v>
      </c>
      <c r="F36" s="61">
        <v>16.084931507</v>
      </c>
      <c r="G36" s="61">
        <v>341</v>
      </c>
      <c r="H36" s="61">
        <v>34.084931507</v>
      </c>
      <c r="I36" s="61">
        <v>1172</v>
      </c>
    </row>
    <row r="37" spans="1:9" ht="12.6" customHeight="1">
      <c r="A37" s="1" t="s">
        <v>29</v>
      </c>
      <c r="B37" s="61">
        <v>1556.6821918000001</v>
      </c>
      <c r="C37" s="61">
        <v>80506</v>
      </c>
      <c r="D37" s="61">
        <v>433.75342466000001</v>
      </c>
      <c r="E37" s="61">
        <v>3913</v>
      </c>
      <c r="F37" s="61">
        <v>289.83013699000003</v>
      </c>
      <c r="G37" s="61">
        <v>3456</v>
      </c>
      <c r="H37" s="61">
        <v>2280.2657534</v>
      </c>
      <c r="I37" s="61">
        <v>87875</v>
      </c>
    </row>
    <row r="38" spans="1:9" ht="12.6" customHeight="1">
      <c r="A38" s="1" t="s">
        <v>28</v>
      </c>
      <c r="B38" s="61">
        <v>516.05479451999997</v>
      </c>
      <c r="C38" s="61">
        <v>34459</v>
      </c>
      <c r="D38" s="61">
        <v>288.65479452</v>
      </c>
      <c r="E38" s="61">
        <v>2289</v>
      </c>
      <c r="F38" s="61">
        <v>229.93150685000001</v>
      </c>
      <c r="G38" s="61">
        <v>2896</v>
      </c>
      <c r="H38" s="61">
        <v>1034.6410959</v>
      </c>
      <c r="I38" s="61">
        <v>39644</v>
      </c>
    </row>
    <row r="39" spans="1:9" ht="12.6" customHeight="1">
      <c r="A39" s="1" t="s">
        <v>31</v>
      </c>
      <c r="B39" s="61">
        <v>573.28767123</v>
      </c>
      <c r="C39" s="61">
        <v>31964</v>
      </c>
      <c r="D39" s="61">
        <v>518</v>
      </c>
      <c r="E39" s="61">
        <v>4524</v>
      </c>
      <c r="F39" s="61">
        <v>490.10958904</v>
      </c>
      <c r="G39" s="61">
        <v>6934</v>
      </c>
      <c r="H39" s="61">
        <v>1581.3972603</v>
      </c>
      <c r="I39" s="61">
        <v>43422</v>
      </c>
    </row>
    <row r="40" spans="1:9">
      <c r="B40" s="62"/>
      <c r="C40" s="62"/>
      <c r="D40" s="62"/>
      <c r="E40" s="62"/>
      <c r="F40" s="62"/>
      <c r="G40" s="62"/>
      <c r="H40" s="62"/>
      <c r="I40" s="62"/>
    </row>
    <row r="41" spans="1:9" ht="12.6" customHeight="1">
      <c r="A41" s="20" t="s">
        <v>32</v>
      </c>
      <c r="B41" s="60">
        <v>1615.5342466</v>
      </c>
      <c r="C41" s="60">
        <v>102904</v>
      </c>
      <c r="D41" s="60">
        <v>590.44657533999998</v>
      </c>
      <c r="E41" s="60">
        <v>4928</v>
      </c>
      <c r="F41" s="60">
        <v>475.95068493000002</v>
      </c>
      <c r="G41" s="60">
        <v>5233</v>
      </c>
      <c r="H41" s="60">
        <v>2681.9315068000001</v>
      </c>
      <c r="I41" s="60">
        <v>113065</v>
      </c>
    </row>
    <row r="42" spans="1:9" ht="12.6" customHeight="1">
      <c r="A42" s="1" t="s">
        <v>100</v>
      </c>
      <c r="B42" s="61">
        <v>977.72328766999999</v>
      </c>
      <c r="C42" s="61">
        <v>58453</v>
      </c>
      <c r="D42" s="61">
        <f>310-27</f>
        <v>283</v>
      </c>
      <c r="E42" s="61">
        <f>2721-241</f>
        <v>2480</v>
      </c>
      <c r="F42" s="61">
        <v>304.39452054999998</v>
      </c>
      <c r="G42" s="61">
        <v>2943</v>
      </c>
      <c r="H42" s="61">
        <f t="shared" ref="H42:I47" si="4">+B42+D42+F42</f>
        <v>1565.1178082199999</v>
      </c>
      <c r="I42" s="61">
        <f t="shared" si="4"/>
        <v>63876</v>
      </c>
    </row>
    <row r="43" spans="1:9" ht="12.6" customHeight="1">
      <c r="A43" s="1" t="s">
        <v>11</v>
      </c>
      <c r="B43" s="61">
        <v>59</v>
      </c>
      <c r="C43" s="61">
        <v>3895</v>
      </c>
      <c r="D43" s="61">
        <v>0</v>
      </c>
      <c r="E43" s="61">
        <v>0</v>
      </c>
      <c r="F43" s="61">
        <v>0</v>
      </c>
      <c r="G43" s="61">
        <v>0</v>
      </c>
      <c r="H43" s="61">
        <f t="shared" si="4"/>
        <v>59</v>
      </c>
      <c r="I43" s="61">
        <f t="shared" si="4"/>
        <v>3895</v>
      </c>
    </row>
    <row r="44" spans="1:9" ht="12.6" customHeight="1">
      <c r="A44" s="1" t="s">
        <v>36</v>
      </c>
      <c r="B44" s="61">
        <v>252</v>
      </c>
      <c r="C44" s="61">
        <v>16577</v>
      </c>
      <c r="D44" s="61">
        <v>61</v>
      </c>
      <c r="E44" s="61">
        <v>486</v>
      </c>
      <c r="F44" s="61">
        <v>10</v>
      </c>
      <c r="G44" s="61">
        <v>186</v>
      </c>
      <c r="H44" s="61">
        <f t="shared" si="4"/>
        <v>323</v>
      </c>
      <c r="I44" s="61">
        <f t="shared" si="4"/>
        <v>17249</v>
      </c>
    </row>
    <row r="45" spans="1:9" ht="12.6" customHeight="1">
      <c r="A45" s="1" t="s">
        <v>101</v>
      </c>
      <c r="B45" s="61">
        <v>48.032876711999997</v>
      </c>
      <c r="C45" s="61">
        <v>3460</v>
      </c>
      <c r="D45" s="61">
        <v>27</v>
      </c>
      <c r="E45" s="61">
        <v>241</v>
      </c>
      <c r="F45" s="61">
        <v>0</v>
      </c>
      <c r="G45" s="61">
        <v>0</v>
      </c>
      <c r="H45" s="61">
        <f t="shared" si="4"/>
        <v>75.03287671199999</v>
      </c>
      <c r="I45" s="61">
        <f t="shared" si="4"/>
        <v>3701</v>
      </c>
    </row>
    <row r="46" spans="1:9" ht="12.6" customHeight="1">
      <c r="A46" s="1" t="s">
        <v>34</v>
      </c>
      <c r="B46" s="61">
        <v>72.778082191999999</v>
      </c>
      <c r="C46" s="61">
        <v>5382</v>
      </c>
      <c r="D46" s="61">
        <v>0</v>
      </c>
      <c r="E46" s="61">
        <v>0</v>
      </c>
      <c r="F46" s="61">
        <v>26.556164383999999</v>
      </c>
      <c r="G46" s="61">
        <v>197</v>
      </c>
      <c r="H46" s="61">
        <f t="shared" si="4"/>
        <v>99.334246575999998</v>
      </c>
      <c r="I46" s="61">
        <f t="shared" si="4"/>
        <v>5579</v>
      </c>
    </row>
    <row r="47" spans="1:9" ht="12.6" customHeight="1">
      <c r="A47" s="1" t="s">
        <v>37</v>
      </c>
      <c r="B47" s="61">
        <v>206</v>
      </c>
      <c r="C47" s="61">
        <v>15137</v>
      </c>
      <c r="D47" s="61">
        <v>219.44657534000001</v>
      </c>
      <c r="E47" s="61">
        <v>1721</v>
      </c>
      <c r="F47" s="61">
        <v>135</v>
      </c>
      <c r="G47" s="61">
        <v>1907</v>
      </c>
      <c r="H47" s="61">
        <f t="shared" si="4"/>
        <v>560.44657533999998</v>
      </c>
      <c r="I47" s="61">
        <f t="shared" si="4"/>
        <v>18765</v>
      </c>
    </row>
    <row r="48" spans="1:9">
      <c r="B48" s="62"/>
      <c r="C48" s="62"/>
      <c r="D48" s="62"/>
      <c r="E48" s="62"/>
      <c r="F48" s="62"/>
      <c r="G48" s="62"/>
      <c r="H48" s="62"/>
      <c r="I48" s="62"/>
    </row>
    <row r="49" spans="1:20" ht="12.6" customHeight="1">
      <c r="A49" s="20" t="s">
        <v>16</v>
      </c>
      <c r="B49" s="60">
        <v>1303</v>
      </c>
      <c r="C49" s="60">
        <v>57957</v>
      </c>
      <c r="D49" s="60">
        <v>299</v>
      </c>
      <c r="E49" s="60">
        <v>3130</v>
      </c>
      <c r="F49" s="60">
        <v>239</v>
      </c>
      <c r="G49" s="60">
        <v>3007</v>
      </c>
      <c r="H49" s="60">
        <v>1841</v>
      </c>
      <c r="I49" s="60">
        <v>64094</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107</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49</v>
      </c>
      <c r="E2" s="24"/>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12052.893</v>
      </c>
      <c r="C12" s="60">
        <v>522900</v>
      </c>
      <c r="D12" s="60">
        <v>15379.870999999999</v>
      </c>
      <c r="E12" s="60">
        <v>630511</v>
      </c>
      <c r="F12" s="60">
        <v>8293.3950000000004</v>
      </c>
      <c r="G12" s="60">
        <v>50503</v>
      </c>
      <c r="H12" s="60">
        <v>3686.8960000000002</v>
      </c>
      <c r="I12" s="60">
        <v>49540</v>
      </c>
      <c r="J12" s="60">
        <v>4902.8630000000003</v>
      </c>
      <c r="K12" s="60">
        <v>133992</v>
      </c>
      <c r="L12" s="60">
        <v>44315.917999999998</v>
      </c>
      <c r="M12" s="60">
        <v>1387446</v>
      </c>
    </row>
    <row r="13" spans="1:13" ht="12.6" customHeight="1">
      <c r="A13" s="21"/>
      <c r="B13" s="61"/>
      <c r="C13" s="61"/>
      <c r="D13" s="61"/>
      <c r="E13" s="61"/>
      <c r="F13" s="61"/>
      <c r="G13" s="61"/>
      <c r="H13" s="61"/>
      <c r="I13" s="61"/>
      <c r="J13" s="61"/>
      <c r="K13" s="61"/>
      <c r="L13" s="61"/>
      <c r="M13" s="61"/>
    </row>
    <row r="14" spans="1:13" ht="12.6" customHeight="1">
      <c r="A14" s="20" t="s">
        <v>3</v>
      </c>
      <c r="B14" s="60">
        <v>2355.183</v>
      </c>
      <c r="C14" s="60">
        <v>149849</v>
      </c>
      <c r="D14" s="60">
        <v>3134.4739999999997</v>
      </c>
      <c r="E14" s="60">
        <v>142989</v>
      </c>
      <c r="F14" s="60">
        <v>1038.1860000000001</v>
      </c>
      <c r="G14" s="60">
        <v>11119</v>
      </c>
      <c r="H14" s="60">
        <v>895.77800000000002</v>
      </c>
      <c r="I14" s="60">
        <v>11506</v>
      </c>
      <c r="J14" s="60">
        <v>1217.9269999999999</v>
      </c>
      <c r="K14" s="60">
        <v>33077</v>
      </c>
      <c r="L14" s="60">
        <v>8641.5479999999989</v>
      </c>
      <c r="M14" s="60">
        <v>348540</v>
      </c>
    </row>
    <row r="15" spans="1:13" ht="12.6" customHeight="1">
      <c r="A15" s="1" t="s">
        <v>4</v>
      </c>
      <c r="B15" s="61">
        <v>822.71199999999999</v>
      </c>
      <c r="C15" s="61">
        <v>30368</v>
      </c>
      <c r="D15" s="61">
        <v>2080.1419999999998</v>
      </c>
      <c r="E15" s="61">
        <v>94568</v>
      </c>
      <c r="F15" s="61">
        <v>540</v>
      </c>
      <c r="G15" s="61">
        <v>5934</v>
      </c>
      <c r="H15" s="61">
        <v>189</v>
      </c>
      <c r="I15" s="61">
        <v>2237</v>
      </c>
      <c r="J15" s="61">
        <v>461.53699999999998</v>
      </c>
      <c r="K15" s="61">
        <v>16063</v>
      </c>
      <c r="L15" s="61">
        <v>4093.3919999999998</v>
      </c>
      <c r="M15" s="61">
        <v>149170</v>
      </c>
    </row>
    <row r="16" spans="1:13" ht="12.6" customHeight="1">
      <c r="A16" s="1" t="s">
        <v>5</v>
      </c>
      <c r="B16" s="61">
        <v>325</v>
      </c>
      <c r="C16" s="61">
        <v>10166</v>
      </c>
      <c r="D16" s="61">
        <v>617.33199999999999</v>
      </c>
      <c r="E16" s="61">
        <v>28219</v>
      </c>
      <c r="F16" s="61">
        <v>137.18600000000001</v>
      </c>
      <c r="G16" s="61">
        <v>977</v>
      </c>
      <c r="H16" s="61">
        <v>358.77800000000002</v>
      </c>
      <c r="I16" s="61">
        <v>7600</v>
      </c>
      <c r="J16" s="61">
        <v>152.732</v>
      </c>
      <c r="K16" s="61">
        <v>1250</v>
      </c>
      <c r="L16" s="61">
        <v>1591.027</v>
      </c>
      <c r="M16" s="61">
        <v>48212</v>
      </c>
    </row>
    <row r="17" spans="1:13" ht="12.6" customHeight="1">
      <c r="A17" s="1" t="s">
        <v>6</v>
      </c>
      <c r="B17" s="61">
        <v>1207.471</v>
      </c>
      <c r="C17" s="61">
        <v>109315</v>
      </c>
      <c r="D17" s="61">
        <v>437</v>
      </c>
      <c r="E17" s="61">
        <v>20202</v>
      </c>
      <c r="F17" s="61">
        <v>361</v>
      </c>
      <c r="G17" s="61">
        <v>4208</v>
      </c>
      <c r="H17" s="61">
        <v>348</v>
      </c>
      <c r="I17" s="61">
        <v>1669</v>
      </c>
      <c r="J17" s="61">
        <v>603.65800000000002</v>
      </c>
      <c r="K17" s="61">
        <v>15764</v>
      </c>
      <c r="L17" s="61">
        <v>2957.1289999999999</v>
      </c>
      <c r="M17" s="61">
        <v>151158</v>
      </c>
    </row>
    <row r="18" spans="1:13">
      <c r="B18" s="62"/>
      <c r="C18" s="62"/>
      <c r="D18" s="62"/>
      <c r="E18" s="62"/>
      <c r="F18" s="62"/>
      <c r="G18" s="62"/>
      <c r="H18" s="62"/>
      <c r="I18" s="62"/>
      <c r="J18" s="62"/>
      <c r="K18" s="62"/>
      <c r="L18" s="62"/>
      <c r="M18" s="62"/>
    </row>
    <row r="19" spans="1:13" ht="12.6" customHeight="1">
      <c r="A19" s="20" t="s">
        <v>7</v>
      </c>
      <c r="B19" s="60">
        <v>2359.4110000000001</v>
      </c>
      <c r="C19" s="60">
        <v>113747</v>
      </c>
      <c r="D19" s="60">
        <v>3997.1670000000004</v>
      </c>
      <c r="E19" s="60">
        <v>177249</v>
      </c>
      <c r="F19" s="60">
        <v>1962.877</v>
      </c>
      <c r="G19" s="60">
        <v>10474</v>
      </c>
      <c r="H19" s="60">
        <v>444.214</v>
      </c>
      <c r="I19" s="60">
        <v>6985</v>
      </c>
      <c r="J19" s="60">
        <v>404.32</v>
      </c>
      <c r="K19" s="60">
        <v>16937</v>
      </c>
      <c r="L19" s="60">
        <v>9167.9890000000014</v>
      </c>
      <c r="M19" s="60">
        <v>325392</v>
      </c>
    </row>
    <row r="20" spans="1:13" ht="12.6" customHeight="1">
      <c r="A20" s="1" t="s">
        <v>19</v>
      </c>
      <c r="B20" s="61">
        <v>1303.912</v>
      </c>
      <c r="C20" s="61">
        <v>72768</v>
      </c>
      <c r="D20" s="61">
        <v>2466.855</v>
      </c>
      <c r="E20" s="61">
        <v>124800</v>
      </c>
      <c r="F20" s="61">
        <v>1230.877</v>
      </c>
      <c r="G20" s="61">
        <v>6072</v>
      </c>
      <c r="H20" s="61">
        <v>361.74799999999999</v>
      </c>
      <c r="I20" s="61">
        <v>5959</v>
      </c>
      <c r="J20" s="61">
        <v>242.66300000000001</v>
      </c>
      <c r="K20" s="61">
        <v>12022</v>
      </c>
      <c r="L20" s="61">
        <v>5606.0550000000003</v>
      </c>
      <c r="M20" s="61">
        <v>221621</v>
      </c>
    </row>
    <row r="21" spans="1:13" ht="12.6" customHeight="1">
      <c r="A21" s="1" t="s">
        <v>8</v>
      </c>
      <c r="B21" s="61">
        <v>371.49900000000002</v>
      </c>
      <c r="C21" s="61">
        <v>13754</v>
      </c>
      <c r="D21" s="61">
        <v>430.55599999999998</v>
      </c>
      <c r="E21" s="61">
        <v>15567</v>
      </c>
      <c r="F21" s="61">
        <v>204</v>
      </c>
      <c r="G21" s="61">
        <v>1467</v>
      </c>
      <c r="H21" s="61">
        <v>0</v>
      </c>
      <c r="I21" s="61">
        <v>0</v>
      </c>
      <c r="J21" s="61">
        <v>36</v>
      </c>
      <c r="K21" s="61">
        <v>1747</v>
      </c>
      <c r="L21" s="61">
        <v>1042.0550000000001</v>
      </c>
      <c r="M21" s="61">
        <v>32535</v>
      </c>
    </row>
    <row r="22" spans="1:13" ht="12.6" customHeight="1">
      <c r="A22" s="1" t="s">
        <v>20</v>
      </c>
      <c r="B22" s="61">
        <v>260</v>
      </c>
      <c r="C22" s="61">
        <v>9230</v>
      </c>
      <c r="D22" s="61">
        <v>560.41600000000005</v>
      </c>
      <c r="E22" s="61">
        <v>18391</v>
      </c>
      <c r="F22" s="61">
        <v>208</v>
      </c>
      <c r="G22" s="61">
        <v>977</v>
      </c>
      <c r="H22" s="61">
        <v>0</v>
      </c>
      <c r="I22" s="61">
        <v>0</v>
      </c>
      <c r="J22" s="61">
        <v>5.43</v>
      </c>
      <c r="K22" s="61">
        <v>908</v>
      </c>
      <c r="L22" s="61">
        <v>1033.847</v>
      </c>
      <c r="M22" s="61">
        <v>29506</v>
      </c>
    </row>
    <row r="23" spans="1:13" ht="12.6" customHeight="1">
      <c r="A23" s="1" t="s">
        <v>9</v>
      </c>
      <c r="B23" s="61">
        <v>424</v>
      </c>
      <c r="C23" s="61">
        <v>17995</v>
      </c>
      <c r="D23" s="61">
        <v>252</v>
      </c>
      <c r="E23" s="61">
        <v>6829</v>
      </c>
      <c r="F23" s="61">
        <v>300</v>
      </c>
      <c r="G23" s="61">
        <v>1678</v>
      </c>
      <c r="H23" s="61">
        <v>0</v>
      </c>
      <c r="I23" s="61">
        <v>0</v>
      </c>
      <c r="J23" s="61">
        <v>45.226999999999997</v>
      </c>
      <c r="K23" s="61">
        <v>1995</v>
      </c>
      <c r="L23" s="61">
        <v>1021.227</v>
      </c>
      <c r="M23" s="61">
        <v>28497</v>
      </c>
    </row>
    <row r="24" spans="1:13" ht="12.6" customHeight="1">
      <c r="A24" s="7" t="s">
        <v>10</v>
      </c>
      <c r="B24" s="61">
        <v>0</v>
      </c>
      <c r="C24" s="61">
        <v>0</v>
      </c>
      <c r="D24" s="61">
        <v>287.33999999999997</v>
      </c>
      <c r="E24" s="61">
        <v>11662</v>
      </c>
      <c r="F24" s="61">
        <v>20</v>
      </c>
      <c r="G24" s="61">
        <v>280</v>
      </c>
      <c r="H24" s="61">
        <v>82.465999999999994</v>
      </c>
      <c r="I24" s="61">
        <v>1026</v>
      </c>
      <c r="J24" s="61">
        <v>75</v>
      </c>
      <c r="K24" s="61">
        <v>265</v>
      </c>
      <c r="L24" s="61">
        <v>464.80500000000001</v>
      </c>
      <c r="M24" s="61">
        <v>13233</v>
      </c>
    </row>
    <row r="25" spans="1:13">
      <c r="B25" s="62"/>
      <c r="C25" s="62"/>
      <c r="D25" s="62"/>
      <c r="E25" s="62"/>
      <c r="F25" s="62"/>
      <c r="G25" s="62"/>
      <c r="H25" s="62"/>
      <c r="I25" s="62"/>
      <c r="J25" s="62"/>
      <c r="K25" s="62"/>
      <c r="L25" s="62"/>
      <c r="M25" s="62"/>
    </row>
    <row r="26" spans="1:13" ht="12.6" customHeight="1">
      <c r="A26" s="20" t="s">
        <v>21</v>
      </c>
      <c r="B26" s="60">
        <v>2369.808</v>
      </c>
      <c r="C26" s="60">
        <v>78194</v>
      </c>
      <c r="D26" s="60">
        <v>1796.241</v>
      </c>
      <c r="E26" s="60">
        <v>53127</v>
      </c>
      <c r="F26" s="60">
        <v>1011</v>
      </c>
      <c r="G26" s="60">
        <v>6369</v>
      </c>
      <c r="H26" s="60">
        <v>970.03</v>
      </c>
      <c r="I26" s="60">
        <v>11777</v>
      </c>
      <c r="J26" s="60">
        <v>1114.5340000000001</v>
      </c>
      <c r="K26" s="60">
        <v>22437</v>
      </c>
      <c r="L26" s="60">
        <v>7261.6139999999996</v>
      </c>
      <c r="M26" s="60">
        <v>171904</v>
      </c>
    </row>
    <row r="27" spans="1:13" ht="12.6" customHeight="1">
      <c r="A27" s="1" t="s">
        <v>24</v>
      </c>
      <c r="B27" s="61">
        <v>769.12300000000005</v>
      </c>
      <c r="C27" s="61">
        <v>26190</v>
      </c>
      <c r="D27" s="61">
        <v>599.14200000000005</v>
      </c>
      <c r="E27" s="61">
        <v>19455</v>
      </c>
      <c r="F27" s="61">
        <v>358</v>
      </c>
      <c r="G27" s="61">
        <v>2915</v>
      </c>
      <c r="H27" s="61">
        <v>143</v>
      </c>
      <c r="I27" s="61">
        <v>1611</v>
      </c>
      <c r="J27" s="61">
        <v>636.70399999999995</v>
      </c>
      <c r="K27" s="61">
        <v>4558</v>
      </c>
      <c r="L27" s="61">
        <v>2505.9699999999998</v>
      </c>
      <c r="M27" s="61">
        <v>54729</v>
      </c>
    </row>
    <row r="28" spans="1:13" ht="12.6" customHeight="1">
      <c r="A28" s="1" t="s">
        <v>23</v>
      </c>
      <c r="B28" s="61">
        <v>758</v>
      </c>
      <c r="C28" s="61">
        <v>22786</v>
      </c>
      <c r="D28" s="61">
        <v>147</v>
      </c>
      <c r="E28" s="61">
        <v>2996</v>
      </c>
      <c r="F28" s="61">
        <v>204</v>
      </c>
      <c r="G28" s="61">
        <v>1393</v>
      </c>
      <c r="H28" s="61">
        <v>0</v>
      </c>
      <c r="I28" s="61">
        <v>0</v>
      </c>
      <c r="J28" s="61">
        <v>266.88200000000001</v>
      </c>
      <c r="K28" s="61">
        <v>10728</v>
      </c>
      <c r="L28" s="61">
        <v>1375.8820000000001</v>
      </c>
      <c r="M28" s="61">
        <v>37903</v>
      </c>
    </row>
    <row r="29" spans="1:13" ht="12.6" customHeight="1">
      <c r="A29" s="1" t="s">
        <v>22</v>
      </c>
      <c r="B29" s="61">
        <v>842.68499999999995</v>
      </c>
      <c r="C29" s="61">
        <v>29218</v>
      </c>
      <c r="D29" s="61">
        <v>1050.0989999999999</v>
      </c>
      <c r="E29" s="61">
        <v>30676</v>
      </c>
      <c r="F29" s="61">
        <v>449</v>
      </c>
      <c r="G29" s="61">
        <v>2061</v>
      </c>
      <c r="H29" s="61">
        <v>827.03</v>
      </c>
      <c r="I29" s="61">
        <v>10166</v>
      </c>
      <c r="J29" s="61">
        <v>210.94800000000001</v>
      </c>
      <c r="K29" s="61">
        <v>7151</v>
      </c>
      <c r="L29" s="61">
        <v>3379.7620000000002</v>
      </c>
      <c r="M29" s="61">
        <v>79272</v>
      </c>
    </row>
    <row r="30" spans="1:13">
      <c r="B30" s="62"/>
      <c r="C30" s="62"/>
      <c r="D30" s="62"/>
      <c r="E30" s="62"/>
      <c r="F30" s="62"/>
      <c r="G30" s="62"/>
      <c r="H30" s="62"/>
      <c r="I30" s="62"/>
      <c r="J30" s="62"/>
      <c r="K30" s="62"/>
      <c r="L30" s="62"/>
      <c r="M30" s="62"/>
    </row>
    <row r="31" spans="1:13" ht="12.6" customHeight="1">
      <c r="A31" s="20" t="s">
        <v>25</v>
      </c>
      <c r="B31" s="60">
        <v>2385.6489999999999</v>
      </c>
      <c r="C31" s="60">
        <v>89988</v>
      </c>
      <c r="D31" s="60">
        <v>2218.9810000000002</v>
      </c>
      <c r="E31" s="60">
        <v>86118</v>
      </c>
      <c r="F31" s="60">
        <v>2148.3969999999999</v>
      </c>
      <c r="G31" s="60">
        <v>10897</v>
      </c>
      <c r="H31" s="60">
        <v>144</v>
      </c>
      <c r="I31" s="60">
        <v>2296</v>
      </c>
      <c r="J31" s="60">
        <v>765.08500000000004</v>
      </c>
      <c r="K31" s="60">
        <v>27432</v>
      </c>
      <c r="L31" s="60">
        <v>7662.1120000000001</v>
      </c>
      <c r="M31" s="60">
        <v>216731</v>
      </c>
    </row>
    <row r="32" spans="1:13" ht="12.6" customHeight="1">
      <c r="B32" s="61"/>
      <c r="C32" s="61"/>
      <c r="D32" s="61"/>
      <c r="E32" s="61"/>
      <c r="F32" s="61"/>
      <c r="G32" s="61"/>
      <c r="H32" s="61"/>
      <c r="I32" s="61"/>
      <c r="J32" s="61"/>
      <c r="K32" s="61"/>
      <c r="L32" s="61"/>
      <c r="M32" s="61"/>
    </row>
    <row r="33" spans="1:13" ht="12.6" customHeight="1">
      <c r="A33" s="20" t="s">
        <v>26</v>
      </c>
      <c r="B33" s="60">
        <v>1439.8409999999999</v>
      </c>
      <c r="C33" s="60">
        <v>50541</v>
      </c>
      <c r="D33" s="60">
        <v>1854.252</v>
      </c>
      <c r="E33" s="60">
        <v>89026</v>
      </c>
      <c r="F33" s="60">
        <v>1370.5229999999999</v>
      </c>
      <c r="G33" s="60">
        <v>6482</v>
      </c>
      <c r="H33" s="60">
        <v>866.82400000000007</v>
      </c>
      <c r="I33" s="60">
        <v>11949</v>
      </c>
      <c r="J33" s="60">
        <v>1150.29</v>
      </c>
      <c r="K33" s="60">
        <v>27738</v>
      </c>
      <c r="L33" s="60">
        <v>6681.7309999999998</v>
      </c>
      <c r="M33" s="60">
        <v>185736</v>
      </c>
    </row>
    <row r="34" spans="1:13" ht="12.6" customHeight="1">
      <c r="A34" s="1" t="s">
        <v>27</v>
      </c>
      <c r="B34" s="61">
        <v>0</v>
      </c>
      <c r="C34" s="61">
        <v>0</v>
      </c>
      <c r="D34" s="61">
        <v>120</v>
      </c>
      <c r="E34" s="61">
        <v>3640</v>
      </c>
      <c r="F34" s="61">
        <v>0</v>
      </c>
      <c r="G34" s="61">
        <v>0</v>
      </c>
      <c r="H34" s="61">
        <v>38</v>
      </c>
      <c r="I34" s="61">
        <v>370</v>
      </c>
      <c r="J34" s="61">
        <v>0</v>
      </c>
      <c r="K34" s="61">
        <v>0</v>
      </c>
      <c r="L34" s="61">
        <v>158</v>
      </c>
      <c r="M34" s="61">
        <v>4010</v>
      </c>
    </row>
    <row r="35" spans="1:13" ht="12.6" customHeight="1">
      <c r="A35" s="1" t="s">
        <v>30</v>
      </c>
      <c r="B35" s="61">
        <v>0</v>
      </c>
      <c r="C35" s="61">
        <v>0</v>
      </c>
      <c r="D35" s="61">
        <v>218</v>
      </c>
      <c r="E35" s="61">
        <v>6796</v>
      </c>
      <c r="F35" s="61">
        <v>118.934</v>
      </c>
      <c r="G35" s="61">
        <v>406</v>
      </c>
      <c r="H35" s="61">
        <v>0</v>
      </c>
      <c r="I35" s="61">
        <v>0</v>
      </c>
      <c r="J35" s="61">
        <v>148.19999999999999</v>
      </c>
      <c r="K35" s="61">
        <v>2715</v>
      </c>
      <c r="L35" s="61">
        <v>485.13400000000001</v>
      </c>
      <c r="M35" s="61">
        <v>9917</v>
      </c>
    </row>
    <row r="36" spans="1:13" ht="12.6" customHeight="1">
      <c r="A36" s="1" t="s">
        <v>38</v>
      </c>
      <c r="B36" s="61">
        <v>0</v>
      </c>
      <c r="C36" s="61">
        <v>0</v>
      </c>
      <c r="D36" s="61">
        <v>128.578</v>
      </c>
      <c r="E36" s="61">
        <v>5592</v>
      </c>
      <c r="F36" s="61">
        <v>159.28800000000001</v>
      </c>
      <c r="G36" s="61">
        <v>426</v>
      </c>
      <c r="H36" s="61">
        <v>229.53399999999999</v>
      </c>
      <c r="I36" s="61">
        <v>3830</v>
      </c>
      <c r="J36" s="61">
        <v>58.945</v>
      </c>
      <c r="K36" s="61">
        <v>3549</v>
      </c>
      <c r="L36" s="61">
        <v>576.34500000000003</v>
      </c>
      <c r="M36" s="61">
        <v>13397</v>
      </c>
    </row>
    <row r="37" spans="1:13" ht="12.6" customHeight="1">
      <c r="A37" s="1" t="s">
        <v>39</v>
      </c>
      <c r="B37" s="61">
        <v>0</v>
      </c>
      <c r="C37" s="61">
        <v>0</v>
      </c>
      <c r="D37" s="61">
        <v>96.281999999999996</v>
      </c>
      <c r="E37" s="61">
        <v>1522</v>
      </c>
      <c r="F37" s="61">
        <v>0</v>
      </c>
      <c r="G37" s="61">
        <v>0</v>
      </c>
      <c r="H37" s="61">
        <v>15</v>
      </c>
      <c r="I37" s="61">
        <v>279</v>
      </c>
      <c r="J37" s="61">
        <v>0</v>
      </c>
      <c r="K37" s="61">
        <v>0</v>
      </c>
      <c r="L37" s="61">
        <v>111.282</v>
      </c>
      <c r="M37" s="61">
        <v>1801</v>
      </c>
    </row>
    <row r="38" spans="1:13" ht="12.6" customHeight="1">
      <c r="A38" s="1" t="s">
        <v>29</v>
      </c>
      <c r="B38" s="61">
        <v>687.8</v>
      </c>
      <c r="C38" s="61">
        <v>23271</v>
      </c>
      <c r="D38" s="61">
        <v>813.81100000000004</v>
      </c>
      <c r="E38" s="61">
        <v>53890</v>
      </c>
      <c r="F38" s="61">
        <v>368.85199999999998</v>
      </c>
      <c r="G38" s="61">
        <v>2065</v>
      </c>
      <c r="H38" s="61">
        <v>187.26</v>
      </c>
      <c r="I38" s="61">
        <v>2492</v>
      </c>
      <c r="J38" s="61">
        <v>224.08799999999999</v>
      </c>
      <c r="K38" s="61">
        <v>7472</v>
      </c>
      <c r="L38" s="61">
        <v>2281.8110000000001</v>
      </c>
      <c r="M38" s="61">
        <v>89190</v>
      </c>
    </row>
    <row r="39" spans="1:13" ht="12.6" customHeight="1">
      <c r="A39" s="1" t="s">
        <v>28</v>
      </c>
      <c r="B39" s="61">
        <v>224.041</v>
      </c>
      <c r="C39" s="61">
        <v>8945</v>
      </c>
      <c r="D39" s="61">
        <v>453.58100000000002</v>
      </c>
      <c r="E39" s="61">
        <v>16852</v>
      </c>
      <c r="F39" s="61">
        <v>262.54500000000002</v>
      </c>
      <c r="G39" s="61">
        <v>1619</v>
      </c>
      <c r="H39" s="61">
        <v>210.60499999999999</v>
      </c>
      <c r="I39" s="61">
        <v>2552</v>
      </c>
      <c r="J39" s="61">
        <v>498.75299999999999</v>
      </c>
      <c r="K39" s="61">
        <v>8233</v>
      </c>
      <c r="L39" s="61">
        <v>1649.5260000000001</v>
      </c>
      <c r="M39" s="61">
        <v>38201</v>
      </c>
    </row>
    <row r="40" spans="1:13" ht="12.6" customHeight="1">
      <c r="A40" s="1" t="s">
        <v>31</v>
      </c>
      <c r="B40" s="61">
        <v>528</v>
      </c>
      <c r="C40" s="61">
        <v>18325</v>
      </c>
      <c r="D40" s="61">
        <v>24</v>
      </c>
      <c r="E40" s="61">
        <v>734</v>
      </c>
      <c r="F40" s="61">
        <v>460.904</v>
      </c>
      <c r="G40" s="61">
        <v>1966</v>
      </c>
      <c r="H40" s="61">
        <v>186.42500000000001</v>
      </c>
      <c r="I40" s="61">
        <v>2426</v>
      </c>
      <c r="J40" s="61">
        <v>220.304</v>
      </c>
      <c r="K40" s="61">
        <v>5769</v>
      </c>
      <c r="L40" s="61">
        <v>1419.633</v>
      </c>
      <c r="M40" s="61">
        <v>29220</v>
      </c>
    </row>
    <row r="41" spans="1:13">
      <c r="B41" s="62"/>
      <c r="C41" s="62"/>
      <c r="D41" s="62"/>
      <c r="E41" s="62"/>
      <c r="F41" s="62"/>
      <c r="G41" s="62"/>
      <c r="H41" s="62"/>
      <c r="I41" s="62"/>
      <c r="J41" s="62"/>
      <c r="K41" s="62"/>
      <c r="L41" s="62"/>
      <c r="M41" s="62"/>
    </row>
    <row r="42" spans="1:13" ht="12.6" customHeight="1">
      <c r="A42" s="20" t="s">
        <v>32</v>
      </c>
      <c r="B42" s="60">
        <v>622</v>
      </c>
      <c r="C42" s="60">
        <v>22005</v>
      </c>
      <c r="D42" s="60">
        <v>1253.1210000000001</v>
      </c>
      <c r="E42" s="60">
        <v>51836</v>
      </c>
      <c r="F42" s="60">
        <v>483.411</v>
      </c>
      <c r="G42" s="60">
        <v>2664</v>
      </c>
      <c r="H42" s="60">
        <v>148.04900000000001</v>
      </c>
      <c r="I42" s="60">
        <v>2475</v>
      </c>
      <c r="J42" s="60">
        <v>153.70699999999999</v>
      </c>
      <c r="K42" s="60">
        <v>1729</v>
      </c>
      <c r="L42" s="60">
        <v>2660.288</v>
      </c>
      <c r="M42" s="60">
        <v>80709</v>
      </c>
    </row>
    <row r="43" spans="1:13" ht="12.6" customHeight="1">
      <c r="A43" s="1" t="s">
        <v>33</v>
      </c>
      <c r="B43" s="61">
        <v>622</v>
      </c>
      <c r="C43" s="61">
        <v>22005</v>
      </c>
      <c r="D43" s="61">
        <v>411.05500000000001</v>
      </c>
      <c r="E43" s="61">
        <v>19415</v>
      </c>
      <c r="F43" s="61">
        <v>283</v>
      </c>
      <c r="G43" s="61">
        <v>1725</v>
      </c>
      <c r="H43" s="61">
        <v>70.049000000000007</v>
      </c>
      <c r="I43" s="61">
        <v>1347</v>
      </c>
      <c r="J43" s="61">
        <v>153.70699999999999</v>
      </c>
      <c r="K43" s="61">
        <v>1729</v>
      </c>
      <c r="L43" s="61">
        <v>1539.8109999999999</v>
      </c>
      <c r="M43" s="61">
        <v>46221</v>
      </c>
    </row>
    <row r="44" spans="1:13" ht="12.6" customHeight="1">
      <c r="A44" s="1" t="s">
        <v>11</v>
      </c>
      <c r="B44" s="61">
        <v>0</v>
      </c>
      <c r="C44" s="61">
        <v>0</v>
      </c>
      <c r="D44" s="61">
        <v>145</v>
      </c>
      <c r="E44" s="61">
        <v>3260</v>
      </c>
      <c r="F44" s="61">
        <v>0</v>
      </c>
      <c r="G44" s="61">
        <v>0</v>
      </c>
      <c r="H44" s="61">
        <v>0</v>
      </c>
      <c r="I44" s="61">
        <v>0</v>
      </c>
      <c r="J44" s="61">
        <v>0</v>
      </c>
      <c r="K44" s="61">
        <v>0</v>
      </c>
      <c r="L44" s="61">
        <v>145</v>
      </c>
      <c r="M44" s="61">
        <v>3260</v>
      </c>
    </row>
    <row r="45" spans="1:13" ht="12.6" customHeight="1">
      <c r="A45" s="1" t="s">
        <v>36</v>
      </c>
      <c r="B45" s="61">
        <v>0</v>
      </c>
      <c r="C45" s="61">
        <v>0</v>
      </c>
      <c r="D45" s="61">
        <v>308.36700000000002</v>
      </c>
      <c r="E45" s="61">
        <v>12655</v>
      </c>
      <c r="F45" s="61">
        <v>0</v>
      </c>
      <c r="G45" s="61">
        <v>0</v>
      </c>
      <c r="H45" s="61">
        <v>0</v>
      </c>
      <c r="I45" s="61">
        <v>0</v>
      </c>
      <c r="J45" s="61">
        <v>0</v>
      </c>
      <c r="K45" s="61">
        <v>0</v>
      </c>
      <c r="L45" s="61">
        <v>308.36700000000002</v>
      </c>
      <c r="M45" s="61">
        <v>12655</v>
      </c>
    </row>
    <row r="46" spans="1:13" ht="12.6" customHeight="1">
      <c r="A46" s="1" t="s">
        <v>35</v>
      </c>
      <c r="B46" s="61">
        <v>0</v>
      </c>
      <c r="C46" s="61">
        <v>0</v>
      </c>
      <c r="D46" s="61">
        <v>90</v>
      </c>
      <c r="E46" s="61">
        <v>2429</v>
      </c>
      <c r="F46" s="61">
        <v>0</v>
      </c>
      <c r="G46" s="61">
        <v>0</v>
      </c>
      <c r="H46" s="61">
        <v>0</v>
      </c>
      <c r="I46" s="61">
        <v>0</v>
      </c>
      <c r="J46" s="61">
        <v>0</v>
      </c>
      <c r="K46" s="61">
        <v>0</v>
      </c>
      <c r="L46" s="61">
        <v>90</v>
      </c>
      <c r="M46" s="61">
        <v>2429</v>
      </c>
    </row>
    <row r="47" spans="1:13" ht="12.6" customHeight="1">
      <c r="A47" s="1" t="s">
        <v>34</v>
      </c>
      <c r="B47" s="61">
        <v>0</v>
      </c>
      <c r="C47" s="61">
        <v>0</v>
      </c>
      <c r="D47" s="61">
        <v>90.698999999999998</v>
      </c>
      <c r="E47" s="61">
        <v>3185</v>
      </c>
      <c r="F47" s="61">
        <v>0</v>
      </c>
      <c r="G47" s="61">
        <v>0</v>
      </c>
      <c r="H47" s="61">
        <v>0</v>
      </c>
      <c r="I47" s="61">
        <v>0</v>
      </c>
      <c r="J47" s="61">
        <v>0</v>
      </c>
      <c r="K47" s="61">
        <v>0</v>
      </c>
      <c r="L47" s="61">
        <v>90.698999999999998</v>
      </c>
      <c r="M47" s="61">
        <v>3185</v>
      </c>
    </row>
    <row r="48" spans="1:13" ht="12.6" customHeight="1">
      <c r="A48" s="1" t="s">
        <v>37</v>
      </c>
      <c r="B48" s="61">
        <v>0</v>
      </c>
      <c r="C48" s="61">
        <v>0</v>
      </c>
      <c r="D48" s="61">
        <v>208</v>
      </c>
      <c r="E48" s="61">
        <v>10892</v>
      </c>
      <c r="F48" s="61">
        <v>200.411</v>
      </c>
      <c r="G48" s="61">
        <v>939</v>
      </c>
      <c r="H48" s="61">
        <v>78</v>
      </c>
      <c r="I48" s="61">
        <v>1128</v>
      </c>
      <c r="J48" s="61">
        <v>0</v>
      </c>
      <c r="K48" s="61">
        <v>0</v>
      </c>
      <c r="L48" s="61">
        <v>486.411</v>
      </c>
      <c r="M48" s="61">
        <v>12959</v>
      </c>
    </row>
    <row r="49" spans="1:13">
      <c r="B49" s="62"/>
      <c r="C49" s="62"/>
      <c r="D49" s="62"/>
      <c r="E49" s="62"/>
      <c r="F49" s="62"/>
      <c r="G49" s="62"/>
      <c r="H49" s="62"/>
      <c r="I49" s="62"/>
      <c r="J49" s="62"/>
      <c r="K49" s="62"/>
      <c r="L49" s="62"/>
      <c r="M49" s="62"/>
    </row>
    <row r="50" spans="1:13" ht="12.6" customHeight="1">
      <c r="A50" s="20" t="s">
        <v>16</v>
      </c>
      <c r="B50" s="60">
        <v>521</v>
      </c>
      <c r="C50" s="60">
        <v>18576</v>
      </c>
      <c r="D50" s="60">
        <v>1125.636</v>
      </c>
      <c r="E50" s="60">
        <v>30166</v>
      </c>
      <c r="F50" s="60">
        <v>279</v>
      </c>
      <c r="G50" s="60">
        <v>2498</v>
      </c>
      <c r="H50" s="60">
        <v>218</v>
      </c>
      <c r="I50" s="60">
        <v>2552</v>
      </c>
      <c r="J50" s="60">
        <v>97</v>
      </c>
      <c r="K50" s="60">
        <v>4642</v>
      </c>
      <c r="L50" s="60">
        <v>2240.636</v>
      </c>
      <c r="M50" s="60">
        <v>58434</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0" type="noConversion"/>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41</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11959</v>
      </c>
      <c r="C12" s="60">
        <v>451749</v>
      </c>
      <c r="D12" s="60">
        <v>16156</v>
      </c>
      <c r="E12" s="60">
        <v>632430</v>
      </c>
      <c r="F12" s="60">
        <v>8468</v>
      </c>
      <c r="G12" s="60">
        <v>54638</v>
      </c>
      <c r="H12" s="60">
        <v>3848</v>
      </c>
      <c r="I12" s="60">
        <v>53499</v>
      </c>
      <c r="J12" s="60">
        <v>5139</v>
      </c>
      <c r="K12" s="60">
        <v>134680</v>
      </c>
      <c r="L12" s="60">
        <v>45569</v>
      </c>
      <c r="M12" s="60">
        <v>1326996</v>
      </c>
    </row>
    <row r="13" spans="1:13" ht="12.6" customHeight="1">
      <c r="A13" s="21"/>
      <c r="B13" s="61"/>
      <c r="C13" s="61"/>
      <c r="D13" s="61"/>
      <c r="E13" s="61"/>
      <c r="F13" s="61"/>
      <c r="G13" s="61"/>
      <c r="H13" s="61"/>
      <c r="I13" s="61"/>
      <c r="J13" s="61"/>
      <c r="K13" s="61"/>
      <c r="L13" s="61"/>
      <c r="M13" s="61"/>
    </row>
    <row r="14" spans="1:13" ht="12.6" customHeight="1">
      <c r="A14" s="20" t="s">
        <v>3</v>
      </c>
      <c r="B14" s="60">
        <v>2282</v>
      </c>
      <c r="C14" s="60">
        <v>82338</v>
      </c>
      <c r="D14" s="60">
        <v>3229</v>
      </c>
      <c r="E14" s="60">
        <v>146276</v>
      </c>
      <c r="F14" s="60">
        <v>1016</v>
      </c>
      <c r="G14" s="60">
        <v>10521</v>
      </c>
      <c r="H14" s="60">
        <v>1020</v>
      </c>
      <c r="I14" s="60">
        <v>12782</v>
      </c>
      <c r="J14" s="60">
        <v>1207</v>
      </c>
      <c r="K14" s="60">
        <v>32082</v>
      </c>
      <c r="L14" s="60">
        <v>8754</v>
      </c>
      <c r="M14" s="60">
        <v>283999</v>
      </c>
    </row>
    <row r="15" spans="1:13" ht="12.6" customHeight="1">
      <c r="A15" s="1" t="s">
        <v>4</v>
      </c>
      <c r="B15" s="61">
        <v>756</v>
      </c>
      <c r="C15" s="61">
        <v>29136</v>
      </c>
      <c r="D15" s="61">
        <v>2104</v>
      </c>
      <c r="E15" s="61">
        <v>93470</v>
      </c>
      <c r="F15" s="61">
        <v>534</v>
      </c>
      <c r="G15" s="61">
        <v>5322</v>
      </c>
      <c r="H15" s="61">
        <v>241</v>
      </c>
      <c r="I15" s="61">
        <v>3262</v>
      </c>
      <c r="J15" s="61">
        <v>514</v>
      </c>
      <c r="K15" s="61">
        <v>15298</v>
      </c>
      <c r="L15" s="61">
        <v>4148</v>
      </c>
      <c r="M15" s="61">
        <v>146488</v>
      </c>
    </row>
    <row r="16" spans="1:13" ht="12.6" customHeight="1">
      <c r="A16" s="1" t="s">
        <v>5</v>
      </c>
      <c r="B16" s="61">
        <v>325</v>
      </c>
      <c r="C16" s="61">
        <v>10220</v>
      </c>
      <c r="D16" s="61">
        <v>631</v>
      </c>
      <c r="E16" s="61">
        <v>28495</v>
      </c>
      <c r="F16" s="61">
        <v>134</v>
      </c>
      <c r="G16" s="61">
        <v>936</v>
      </c>
      <c r="H16" s="61">
        <v>418</v>
      </c>
      <c r="I16" s="61">
        <v>7863</v>
      </c>
      <c r="J16" s="61">
        <v>145</v>
      </c>
      <c r="K16" s="61">
        <v>1286</v>
      </c>
      <c r="L16" s="61">
        <v>1652</v>
      </c>
      <c r="M16" s="61">
        <v>48800</v>
      </c>
    </row>
    <row r="17" spans="1:13" ht="12.6" customHeight="1">
      <c r="A17" s="1" t="s">
        <v>6</v>
      </c>
      <c r="B17" s="61">
        <v>1201</v>
      </c>
      <c r="C17" s="61">
        <v>42982</v>
      </c>
      <c r="D17" s="61">
        <v>494</v>
      </c>
      <c r="E17" s="61">
        <v>24311</v>
      </c>
      <c r="F17" s="61">
        <v>348</v>
      </c>
      <c r="G17" s="61">
        <v>4263</v>
      </c>
      <c r="H17" s="61">
        <v>361</v>
      </c>
      <c r="I17" s="61">
        <v>1657</v>
      </c>
      <c r="J17" s="61">
        <v>549</v>
      </c>
      <c r="K17" s="61">
        <v>15498</v>
      </c>
      <c r="L17" s="61">
        <v>2953</v>
      </c>
      <c r="M17" s="61">
        <v>88711</v>
      </c>
    </row>
    <row r="18" spans="1:13">
      <c r="B18" s="62"/>
      <c r="C18" s="62"/>
      <c r="D18" s="62"/>
      <c r="E18" s="62"/>
      <c r="F18" s="62"/>
      <c r="G18" s="62"/>
      <c r="H18" s="62"/>
      <c r="I18" s="62"/>
      <c r="J18" s="62"/>
      <c r="K18" s="62"/>
      <c r="L18" s="62"/>
      <c r="M18" s="62"/>
    </row>
    <row r="19" spans="1:13" ht="12.6" customHeight="1">
      <c r="A19" s="20" t="s">
        <v>7</v>
      </c>
      <c r="B19" s="60">
        <v>2154</v>
      </c>
      <c r="C19" s="60">
        <v>110145</v>
      </c>
      <c r="D19" s="60">
        <v>4319</v>
      </c>
      <c r="E19" s="60">
        <v>175844</v>
      </c>
      <c r="F19" s="60">
        <v>1986</v>
      </c>
      <c r="G19" s="60">
        <v>10492</v>
      </c>
      <c r="H19" s="60">
        <v>437</v>
      </c>
      <c r="I19" s="60">
        <v>6731</v>
      </c>
      <c r="J19" s="60">
        <v>417</v>
      </c>
      <c r="K19" s="60">
        <v>16441</v>
      </c>
      <c r="L19" s="60">
        <v>9313</v>
      </c>
      <c r="M19" s="60">
        <v>319653</v>
      </c>
    </row>
    <row r="20" spans="1:13" ht="12.6" customHeight="1">
      <c r="A20" s="1" t="s">
        <v>19</v>
      </c>
      <c r="B20" s="61">
        <v>1130</v>
      </c>
      <c r="C20" s="61">
        <v>68739</v>
      </c>
      <c r="D20" s="61">
        <v>2758</v>
      </c>
      <c r="E20" s="61">
        <v>122611</v>
      </c>
      <c r="F20" s="61">
        <v>1250</v>
      </c>
      <c r="G20" s="61">
        <v>6021</v>
      </c>
      <c r="H20" s="61">
        <v>351</v>
      </c>
      <c r="I20" s="61">
        <v>5719</v>
      </c>
      <c r="J20" s="61">
        <v>254</v>
      </c>
      <c r="K20" s="61">
        <v>11641</v>
      </c>
      <c r="L20" s="61">
        <v>5742</v>
      </c>
      <c r="M20" s="61">
        <v>214731</v>
      </c>
    </row>
    <row r="21" spans="1:13" ht="12.6" customHeight="1">
      <c r="A21" s="1" t="s">
        <v>8</v>
      </c>
      <c r="B21" s="61">
        <v>397</v>
      </c>
      <c r="C21" s="61">
        <v>14374</v>
      </c>
      <c r="D21" s="61">
        <v>418</v>
      </c>
      <c r="E21" s="61">
        <v>15216</v>
      </c>
      <c r="F21" s="61">
        <v>204</v>
      </c>
      <c r="G21" s="61">
        <v>1431</v>
      </c>
      <c r="H21" s="61">
        <v>0</v>
      </c>
      <c r="I21" s="61">
        <v>0</v>
      </c>
      <c r="J21" s="61">
        <v>38</v>
      </c>
      <c r="K21" s="61">
        <v>1824</v>
      </c>
      <c r="L21" s="61">
        <v>1057</v>
      </c>
      <c r="M21" s="61">
        <v>32845</v>
      </c>
    </row>
    <row r="22" spans="1:13" ht="12.6" customHeight="1">
      <c r="A22" s="1" t="s">
        <v>20</v>
      </c>
      <c r="B22" s="61">
        <v>261</v>
      </c>
      <c r="C22" s="61">
        <v>9414</v>
      </c>
      <c r="D22" s="61">
        <v>589</v>
      </c>
      <c r="E22" s="61">
        <v>18890</v>
      </c>
      <c r="F22" s="61">
        <v>222</v>
      </c>
      <c r="G22" s="61">
        <v>1020</v>
      </c>
      <c r="H22" s="61">
        <v>0</v>
      </c>
      <c r="I22" s="61">
        <v>0</v>
      </c>
      <c r="J22" s="61">
        <v>7</v>
      </c>
      <c r="K22" s="61">
        <v>917</v>
      </c>
      <c r="L22" s="61">
        <v>1079</v>
      </c>
      <c r="M22" s="61">
        <v>30241</v>
      </c>
    </row>
    <row r="23" spans="1:13" ht="12.6" customHeight="1">
      <c r="A23" s="1" t="s">
        <v>9</v>
      </c>
      <c r="B23" s="61">
        <v>367</v>
      </c>
      <c r="C23" s="61">
        <v>17618</v>
      </c>
      <c r="D23" s="61">
        <v>268</v>
      </c>
      <c r="E23" s="61">
        <v>6986</v>
      </c>
      <c r="F23" s="61">
        <v>290</v>
      </c>
      <c r="G23" s="61">
        <v>1724</v>
      </c>
      <c r="H23" s="61">
        <v>0</v>
      </c>
      <c r="I23" s="61">
        <v>0</v>
      </c>
      <c r="J23" s="61">
        <v>34</v>
      </c>
      <c r="K23" s="61">
        <v>1782</v>
      </c>
      <c r="L23" s="61">
        <v>960</v>
      </c>
      <c r="M23" s="61">
        <v>28110</v>
      </c>
    </row>
    <row r="24" spans="1:13" ht="12.6" customHeight="1">
      <c r="A24" s="7" t="s">
        <v>10</v>
      </c>
      <c r="B24" s="61">
        <v>0</v>
      </c>
      <c r="C24" s="61">
        <v>0</v>
      </c>
      <c r="D24" s="61">
        <v>286</v>
      </c>
      <c r="E24" s="61">
        <v>12141</v>
      </c>
      <c r="F24" s="61">
        <v>20.05</v>
      </c>
      <c r="G24" s="61">
        <v>296</v>
      </c>
      <c r="H24" s="61">
        <v>86.07</v>
      </c>
      <c r="I24" s="61">
        <v>1012</v>
      </c>
      <c r="J24" s="61">
        <v>83.23</v>
      </c>
      <c r="K24" s="61">
        <v>277</v>
      </c>
      <c r="L24" s="61">
        <v>475</v>
      </c>
      <c r="M24" s="61">
        <v>13726</v>
      </c>
    </row>
    <row r="25" spans="1:13">
      <c r="B25" s="62"/>
      <c r="C25" s="62"/>
      <c r="D25" s="62"/>
      <c r="E25" s="62"/>
      <c r="F25" s="62"/>
      <c r="G25" s="62"/>
      <c r="H25" s="62"/>
      <c r="I25" s="62"/>
      <c r="J25" s="62"/>
      <c r="K25" s="62"/>
      <c r="L25" s="62"/>
      <c r="M25" s="62"/>
    </row>
    <row r="26" spans="1:13" ht="12.6" customHeight="1">
      <c r="A26" s="20" t="s">
        <v>21</v>
      </c>
      <c r="B26" s="60">
        <v>2439</v>
      </c>
      <c r="C26" s="60">
        <v>79283</v>
      </c>
      <c r="D26" s="60">
        <v>1790</v>
      </c>
      <c r="E26" s="60">
        <v>52551</v>
      </c>
      <c r="F26" s="60">
        <v>1010</v>
      </c>
      <c r="G26" s="60">
        <v>6220</v>
      </c>
      <c r="H26" s="60">
        <v>1000</v>
      </c>
      <c r="I26" s="60">
        <v>15527</v>
      </c>
      <c r="J26" s="60">
        <v>1116</v>
      </c>
      <c r="K26" s="60">
        <v>22934</v>
      </c>
      <c r="L26" s="60">
        <v>7355</v>
      </c>
      <c r="M26" s="60">
        <v>176515</v>
      </c>
    </row>
    <row r="27" spans="1:13" ht="12.6" customHeight="1">
      <c r="A27" s="1" t="s">
        <v>24</v>
      </c>
      <c r="B27" s="61">
        <v>816</v>
      </c>
      <c r="C27" s="61">
        <v>26173</v>
      </c>
      <c r="D27" s="61">
        <v>599</v>
      </c>
      <c r="E27" s="61">
        <v>19599</v>
      </c>
      <c r="F27" s="61">
        <v>358</v>
      </c>
      <c r="G27" s="61">
        <v>2847</v>
      </c>
      <c r="H27" s="61">
        <v>143</v>
      </c>
      <c r="I27" s="61">
        <v>1535</v>
      </c>
      <c r="J27" s="61">
        <v>644</v>
      </c>
      <c r="K27" s="61">
        <v>4488</v>
      </c>
      <c r="L27" s="61">
        <v>2562</v>
      </c>
      <c r="M27" s="61">
        <v>54642</v>
      </c>
    </row>
    <row r="28" spans="1:13" ht="12.6" customHeight="1">
      <c r="A28" s="1" t="s">
        <v>23</v>
      </c>
      <c r="B28" s="61">
        <v>715</v>
      </c>
      <c r="C28" s="61">
        <v>21957</v>
      </c>
      <c r="D28" s="61">
        <v>149</v>
      </c>
      <c r="E28" s="61">
        <v>3185</v>
      </c>
      <c r="F28" s="61">
        <v>205</v>
      </c>
      <c r="G28" s="61">
        <v>1360</v>
      </c>
      <c r="H28" s="61">
        <v>0</v>
      </c>
      <c r="I28" s="61">
        <v>0</v>
      </c>
      <c r="J28" s="61">
        <v>250</v>
      </c>
      <c r="K28" s="61">
        <v>10374</v>
      </c>
      <c r="L28" s="61">
        <v>1319</v>
      </c>
      <c r="M28" s="61">
        <v>36876</v>
      </c>
    </row>
    <row r="29" spans="1:13" ht="12.6" customHeight="1">
      <c r="A29" s="1" t="s">
        <v>22</v>
      </c>
      <c r="B29" s="61">
        <v>908</v>
      </c>
      <c r="C29" s="61">
        <v>31153</v>
      </c>
      <c r="D29" s="61">
        <v>1041</v>
      </c>
      <c r="E29" s="61">
        <v>29767</v>
      </c>
      <c r="F29" s="61">
        <v>447</v>
      </c>
      <c r="G29" s="61">
        <v>2013</v>
      </c>
      <c r="H29" s="61">
        <v>857</v>
      </c>
      <c r="I29" s="61">
        <v>13992</v>
      </c>
      <c r="J29" s="61">
        <v>222</v>
      </c>
      <c r="K29" s="61">
        <v>8072</v>
      </c>
      <c r="L29" s="61">
        <v>3475</v>
      </c>
      <c r="M29" s="61">
        <v>84997</v>
      </c>
    </row>
    <row r="30" spans="1:13">
      <c r="B30" s="62"/>
      <c r="C30" s="62"/>
      <c r="D30" s="62"/>
      <c r="E30" s="62"/>
      <c r="F30" s="62"/>
      <c r="G30" s="62"/>
      <c r="H30" s="62"/>
      <c r="I30" s="62"/>
      <c r="J30" s="62"/>
      <c r="K30" s="62"/>
      <c r="L30" s="62"/>
      <c r="M30" s="62"/>
    </row>
    <row r="31" spans="1:13" ht="12.6" customHeight="1">
      <c r="A31" s="20" t="s">
        <v>25</v>
      </c>
      <c r="B31" s="60">
        <v>2478</v>
      </c>
      <c r="C31" s="60">
        <v>88451</v>
      </c>
      <c r="D31" s="60">
        <v>2444</v>
      </c>
      <c r="E31" s="60">
        <v>86003</v>
      </c>
      <c r="F31" s="60">
        <v>2305</v>
      </c>
      <c r="G31" s="60">
        <v>8924</v>
      </c>
      <c r="H31" s="60">
        <v>144</v>
      </c>
      <c r="I31" s="60">
        <v>2403</v>
      </c>
      <c r="J31" s="60">
        <v>674</v>
      </c>
      <c r="K31" s="60">
        <v>29463</v>
      </c>
      <c r="L31" s="60">
        <v>8046</v>
      </c>
      <c r="M31" s="60">
        <v>215244</v>
      </c>
    </row>
    <row r="32" spans="1:13" ht="12.6" customHeight="1">
      <c r="B32" s="61"/>
      <c r="C32" s="61"/>
      <c r="D32" s="61"/>
      <c r="E32" s="61"/>
      <c r="F32" s="61"/>
      <c r="G32" s="61"/>
      <c r="H32" s="61"/>
      <c r="I32" s="61"/>
      <c r="J32" s="61"/>
      <c r="K32" s="61"/>
      <c r="L32" s="61"/>
      <c r="M32" s="61"/>
    </row>
    <row r="33" spans="1:13" ht="12.6" customHeight="1">
      <c r="A33" s="20" t="s">
        <v>26</v>
      </c>
      <c r="B33" s="60">
        <v>1437</v>
      </c>
      <c r="C33" s="60">
        <v>49850</v>
      </c>
      <c r="D33" s="60">
        <v>1889</v>
      </c>
      <c r="E33" s="60">
        <v>88771</v>
      </c>
      <c r="F33" s="60">
        <v>1367</v>
      </c>
      <c r="G33" s="60">
        <v>13494</v>
      </c>
      <c r="H33" s="60">
        <v>878</v>
      </c>
      <c r="I33" s="60">
        <v>11141</v>
      </c>
      <c r="J33" s="60">
        <v>1471</v>
      </c>
      <c r="K33" s="60">
        <v>27383</v>
      </c>
      <c r="L33" s="60">
        <v>7041</v>
      </c>
      <c r="M33" s="60">
        <v>190639</v>
      </c>
    </row>
    <row r="34" spans="1:13" ht="12.6" customHeight="1">
      <c r="A34" s="1" t="s">
        <v>27</v>
      </c>
      <c r="B34" s="61">
        <v>0</v>
      </c>
      <c r="C34" s="61">
        <v>0</v>
      </c>
      <c r="D34" s="61">
        <v>120</v>
      </c>
      <c r="E34" s="61">
        <v>3736</v>
      </c>
      <c r="F34" s="61">
        <v>0</v>
      </c>
      <c r="G34" s="61">
        <v>0</v>
      </c>
      <c r="H34" s="61">
        <v>35</v>
      </c>
      <c r="I34" s="61">
        <v>367</v>
      </c>
      <c r="J34" s="61">
        <v>0</v>
      </c>
      <c r="K34" s="61">
        <v>0</v>
      </c>
      <c r="L34" s="61">
        <v>155</v>
      </c>
      <c r="M34" s="61">
        <v>4103</v>
      </c>
    </row>
    <row r="35" spans="1:13" ht="12.6" customHeight="1">
      <c r="A35" s="1" t="s">
        <v>30</v>
      </c>
      <c r="B35" s="61">
        <v>0</v>
      </c>
      <c r="C35" s="61">
        <v>0</v>
      </c>
      <c r="D35" s="61">
        <v>228</v>
      </c>
      <c r="E35" s="61">
        <v>7169</v>
      </c>
      <c r="F35" s="61">
        <v>128</v>
      </c>
      <c r="G35" s="61">
        <v>444</v>
      </c>
      <c r="H35" s="61">
        <v>0</v>
      </c>
      <c r="I35" s="61">
        <v>0</v>
      </c>
      <c r="J35" s="61">
        <v>160</v>
      </c>
      <c r="K35" s="61">
        <v>2394</v>
      </c>
      <c r="L35" s="61">
        <v>516</v>
      </c>
      <c r="M35" s="61">
        <v>10007</v>
      </c>
    </row>
    <row r="36" spans="1:13" ht="12.6" customHeight="1">
      <c r="A36" s="1" t="s">
        <v>38</v>
      </c>
      <c r="B36" s="61">
        <v>0</v>
      </c>
      <c r="C36" s="61">
        <v>0</v>
      </c>
      <c r="D36" s="61">
        <v>135</v>
      </c>
      <c r="E36" s="61">
        <v>5765</v>
      </c>
      <c r="F36" s="61">
        <v>168</v>
      </c>
      <c r="G36" s="61">
        <v>413</v>
      </c>
      <c r="H36" s="61">
        <v>226</v>
      </c>
      <c r="I36" s="61">
        <v>3253</v>
      </c>
      <c r="J36" s="61">
        <v>54</v>
      </c>
      <c r="K36" s="61">
        <v>2615</v>
      </c>
      <c r="L36" s="61">
        <v>583</v>
      </c>
      <c r="M36" s="61">
        <v>12046</v>
      </c>
    </row>
    <row r="37" spans="1:13" ht="12.6" customHeight="1">
      <c r="A37" s="1" t="s">
        <v>39</v>
      </c>
      <c r="B37" s="61">
        <v>0</v>
      </c>
      <c r="C37" s="61">
        <v>0</v>
      </c>
      <c r="D37" s="61">
        <v>101</v>
      </c>
      <c r="E37" s="61">
        <v>1408</v>
      </c>
      <c r="F37" s="61">
        <v>0</v>
      </c>
      <c r="G37" s="61">
        <v>0</v>
      </c>
      <c r="H37" s="61">
        <v>15</v>
      </c>
      <c r="I37" s="61">
        <v>210</v>
      </c>
      <c r="J37" s="61">
        <v>0</v>
      </c>
      <c r="K37" s="61">
        <v>0</v>
      </c>
      <c r="L37" s="61">
        <v>116</v>
      </c>
      <c r="M37" s="61">
        <v>1618</v>
      </c>
    </row>
    <row r="38" spans="1:13" ht="12.6" customHeight="1">
      <c r="A38" s="1" t="s">
        <v>29</v>
      </c>
      <c r="B38" s="61">
        <v>679</v>
      </c>
      <c r="C38" s="61">
        <v>22947</v>
      </c>
      <c r="D38" s="61">
        <v>800</v>
      </c>
      <c r="E38" s="61">
        <v>51020</v>
      </c>
      <c r="F38" s="61">
        <v>357</v>
      </c>
      <c r="G38" s="61">
        <v>2045</v>
      </c>
      <c r="H38" s="61">
        <v>182</v>
      </c>
      <c r="I38" s="61">
        <v>2212</v>
      </c>
      <c r="J38" s="61">
        <v>220</v>
      </c>
      <c r="K38" s="61">
        <v>7024</v>
      </c>
      <c r="L38" s="61">
        <v>2237</v>
      </c>
      <c r="M38" s="61">
        <v>85248</v>
      </c>
    </row>
    <row r="39" spans="1:13" ht="12.6" customHeight="1">
      <c r="A39" s="1" t="s">
        <v>28</v>
      </c>
      <c r="B39" s="61">
        <v>223</v>
      </c>
      <c r="C39" s="61">
        <v>8876</v>
      </c>
      <c r="D39" s="61">
        <v>479</v>
      </c>
      <c r="E39" s="61">
        <v>17307</v>
      </c>
      <c r="F39" s="61">
        <v>263</v>
      </c>
      <c r="G39" s="61">
        <v>1540</v>
      </c>
      <c r="H39" s="61">
        <v>238</v>
      </c>
      <c r="I39" s="61">
        <v>2697</v>
      </c>
      <c r="J39" s="61">
        <v>552</v>
      </c>
      <c r="K39" s="61">
        <v>8720</v>
      </c>
      <c r="L39" s="61">
        <v>1755</v>
      </c>
      <c r="M39" s="61">
        <v>39140</v>
      </c>
    </row>
    <row r="40" spans="1:13" ht="12.6" customHeight="1">
      <c r="A40" s="1" t="s">
        <v>31</v>
      </c>
      <c r="B40" s="61">
        <v>535</v>
      </c>
      <c r="C40" s="61">
        <v>18027</v>
      </c>
      <c r="D40" s="61">
        <v>26</v>
      </c>
      <c r="E40" s="61">
        <v>2366</v>
      </c>
      <c r="F40" s="61">
        <v>451</v>
      </c>
      <c r="G40" s="61">
        <v>9052</v>
      </c>
      <c r="H40" s="61">
        <v>182</v>
      </c>
      <c r="I40" s="61">
        <v>2402</v>
      </c>
      <c r="J40" s="61">
        <v>485</v>
      </c>
      <c r="K40" s="61">
        <v>6630</v>
      </c>
      <c r="L40" s="61">
        <v>1679</v>
      </c>
      <c r="M40" s="61">
        <v>38477</v>
      </c>
    </row>
    <row r="41" spans="1:13">
      <c r="B41" s="62"/>
      <c r="C41" s="62"/>
      <c r="D41" s="62"/>
      <c r="E41" s="62"/>
      <c r="F41" s="62"/>
      <c r="G41" s="62"/>
      <c r="H41" s="62"/>
      <c r="I41" s="62"/>
      <c r="J41" s="62"/>
      <c r="K41" s="62"/>
      <c r="L41" s="62"/>
      <c r="M41" s="62"/>
    </row>
    <row r="42" spans="1:13" ht="12.6" customHeight="1">
      <c r="A42" s="20" t="s">
        <v>32</v>
      </c>
      <c r="B42" s="60">
        <v>631</v>
      </c>
      <c r="C42" s="60">
        <v>22397</v>
      </c>
      <c r="D42" s="60">
        <v>1309</v>
      </c>
      <c r="E42" s="60">
        <v>52673</v>
      </c>
      <c r="F42" s="60">
        <v>504</v>
      </c>
      <c r="G42" s="60">
        <v>2587</v>
      </c>
      <c r="H42" s="60">
        <v>149</v>
      </c>
      <c r="I42" s="60">
        <v>2492</v>
      </c>
      <c r="J42" s="60">
        <v>157</v>
      </c>
      <c r="K42" s="60">
        <v>1818</v>
      </c>
      <c r="L42" s="60">
        <v>2750</v>
      </c>
      <c r="M42" s="60">
        <v>81967</v>
      </c>
    </row>
    <row r="43" spans="1:13" ht="12.6" customHeight="1">
      <c r="A43" s="1" t="s">
        <v>33</v>
      </c>
      <c r="B43" s="61">
        <v>631</v>
      </c>
      <c r="C43" s="61">
        <v>22397</v>
      </c>
      <c r="D43" s="61">
        <v>448</v>
      </c>
      <c r="E43" s="61">
        <v>19339</v>
      </c>
      <c r="F43" s="61">
        <v>304</v>
      </c>
      <c r="G43" s="61">
        <v>1641</v>
      </c>
      <c r="H43" s="61">
        <v>71</v>
      </c>
      <c r="I43" s="61">
        <v>1385</v>
      </c>
      <c r="J43" s="61">
        <v>157</v>
      </c>
      <c r="K43" s="61">
        <v>1818</v>
      </c>
      <c r="L43" s="61">
        <v>1611</v>
      </c>
      <c r="M43" s="61">
        <v>46580</v>
      </c>
    </row>
    <row r="44" spans="1:13" ht="12.6" customHeight="1">
      <c r="A44" s="1" t="s">
        <v>11</v>
      </c>
      <c r="B44" s="61">
        <v>0</v>
      </c>
      <c r="C44" s="61">
        <v>0</v>
      </c>
      <c r="D44" s="61">
        <v>145</v>
      </c>
      <c r="E44" s="61">
        <v>3335</v>
      </c>
      <c r="F44" s="61">
        <v>0</v>
      </c>
      <c r="G44" s="61">
        <v>0</v>
      </c>
      <c r="H44" s="61">
        <v>0</v>
      </c>
      <c r="I44" s="61">
        <v>0</v>
      </c>
      <c r="J44" s="61">
        <v>0</v>
      </c>
      <c r="K44" s="61">
        <v>0</v>
      </c>
      <c r="L44" s="61">
        <v>145</v>
      </c>
      <c r="M44" s="61">
        <v>3335</v>
      </c>
    </row>
    <row r="45" spans="1:13" ht="12.6" customHeight="1">
      <c r="A45" s="1" t="s">
        <v>36</v>
      </c>
      <c r="B45" s="61">
        <v>0</v>
      </c>
      <c r="C45" s="61">
        <v>0</v>
      </c>
      <c r="D45" s="61">
        <v>315</v>
      </c>
      <c r="E45" s="61">
        <v>13403</v>
      </c>
      <c r="F45" s="61">
        <v>0</v>
      </c>
      <c r="G45" s="61">
        <v>0</v>
      </c>
      <c r="H45" s="61">
        <v>0</v>
      </c>
      <c r="I45" s="61">
        <v>0</v>
      </c>
      <c r="J45" s="61">
        <v>0</v>
      </c>
      <c r="K45" s="61">
        <v>0</v>
      </c>
      <c r="L45" s="61">
        <v>315</v>
      </c>
      <c r="M45" s="61">
        <v>13403</v>
      </c>
    </row>
    <row r="46" spans="1:13" ht="12.6" customHeight="1">
      <c r="A46" s="1" t="s">
        <v>35</v>
      </c>
      <c r="B46" s="61">
        <v>0</v>
      </c>
      <c r="C46" s="61">
        <v>0</v>
      </c>
      <c r="D46" s="61">
        <v>95</v>
      </c>
      <c r="E46" s="61">
        <v>2469</v>
      </c>
      <c r="F46" s="61">
        <v>0</v>
      </c>
      <c r="G46" s="61">
        <v>0</v>
      </c>
      <c r="H46" s="61">
        <v>0</v>
      </c>
      <c r="I46" s="61">
        <v>0</v>
      </c>
      <c r="J46" s="61">
        <v>0</v>
      </c>
      <c r="K46" s="61">
        <v>0</v>
      </c>
      <c r="L46" s="61">
        <v>95</v>
      </c>
      <c r="M46" s="61">
        <v>2469</v>
      </c>
    </row>
    <row r="47" spans="1:13" ht="12.6" customHeight="1">
      <c r="A47" s="1" t="s">
        <v>34</v>
      </c>
      <c r="B47" s="61">
        <v>0</v>
      </c>
      <c r="C47" s="61">
        <v>0</v>
      </c>
      <c r="D47" s="61">
        <v>86</v>
      </c>
      <c r="E47" s="61">
        <v>3035</v>
      </c>
      <c r="F47" s="61">
        <v>0</v>
      </c>
      <c r="G47" s="61">
        <v>0</v>
      </c>
      <c r="H47" s="61">
        <v>0</v>
      </c>
      <c r="I47" s="61">
        <v>0</v>
      </c>
      <c r="J47" s="61">
        <v>0</v>
      </c>
      <c r="K47" s="61">
        <v>0</v>
      </c>
      <c r="L47" s="61">
        <v>86</v>
      </c>
      <c r="M47" s="61">
        <v>3035</v>
      </c>
    </row>
    <row r="48" spans="1:13" ht="12.6" customHeight="1">
      <c r="A48" s="1" t="s">
        <v>37</v>
      </c>
      <c r="B48" s="61">
        <v>0</v>
      </c>
      <c r="C48" s="61">
        <v>0</v>
      </c>
      <c r="D48" s="61">
        <v>219</v>
      </c>
      <c r="E48" s="61">
        <v>11092</v>
      </c>
      <c r="F48" s="61">
        <v>200</v>
      </c>
      <c r="G48" s="61">
        <v>946</v>
      </c>
      <c r="H48" s="61">
        <v>78</v>
      </c>
      <c r="I48" s="61">
        <v>1107</v>
      </c>
      <c r="J48" s="61">
        <v>0</v>
      </c>
      <c r="K48" s="61">
        <v>0</v>
      </c>
      <c r="L48" s="61">
        <v>497</v>
      </c>
      <c r="M48" s="61">
        <v>13145</v>
      </c>
    </row>
    <row r="49" spans="1:13">
      <c r="B49" s="62"/>
      <c r="C49" s="62"/>
      <c r="D49" s="62"/>
      <c r="E49" s="62"/>
      <c r="F49" s="62"/>
      <c r="G49" s="62"/>
      <c r="H49" s="62"/>
      <c r="I49" s="62"/>
      <c r="J49" s="62"/>
      <c r="K49" s="62"/>
      <c r="L49" s="62"/>
      <c r="M49" s="62"/>
    </row>
    <row r="50" spans="1:13" ht="12.6" customHeight="1">
      <c r="A50" s="20" t="s">
        <v>16</v>
      </c>
      <c r="B50" s="60">
        <v>537</v>
      </c>
      <c r="C50" s="60">
        <v>19285</v>
      </c>
      <c r="D50" s="60">
        <v>1177</v>
      </c>
      <c r="E50" s="60">
        <v>30312</v>
      </c>
      <c r="F50" s="60">
        <v>280</v>
      </c>
      <c r="G50" s="60">
        <v>2400</v>
      </c>
      <c r="H50" s="60">
        <v>219</v>
      </c>
      <c r="I50" s="60">
        <v>2423</v>
      </c>
      <c r="J50" s="60">
        <v>97</v>
      </c>
      <c r="K50" s="60">
        <v>4559</v>
      </c>
      <c r="L50" s="60">
        <v>2310</v>
      </c>
      <c r="M50" s="60">
        <v>58979</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4" type="noConversion"/>
  <pageMargins left="0.39370078740157483" right="0.39370078740157483" top="0.39370078740157483" bottom="0.39370078740157483" header="0.51181102362204722" footer="0.51181102362204722"/>
  <pageSetup paperSize="9" scale="84" orientation="landscape"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3" s="8" customFormat="1" ht="12">
      <c r="A1" s="9" t="s">
        <v>14</v>
      </c>
      <c r="M1" s="10" t="s">
        <v>60</v>
      </c>
    </row>
    <row r="2" spans="1:13" s="8" customFormat="1" ht="12">
      <c r="A2" s="8" t="s">
        <v>47</v>
      </c>
    </row>
    <row r="3" spans="1:13" s="8" customFormat="1" ht="3.75" customHeight="1">
      <c r="A3" s="11"/>
      <c r="B3" s="11"/>
      <c r="C3" s="11"/>
      <c r="D3" s="11"/>
      <c r="E3" s="11"/>
      <c r="F3" s="11"/>
      <c r="G3" s="11"/>
      <c r="H3" s="11"/>
      <c r="I3" s="11"/>
      <c r="J3" s="11"/>
      <c r="K3" s="11"/>
      <c r="L3" s="11"/>
      <c r="M3" s="11"/>
    </row>
    <row r="4" spans="1:13" ht="3.75" customHeight="1">
      <c r="B4" s="17"/>
      <c r="D4" s="22"/>
      <c r="F4" s="17"/>
      <c r="H4" s="22"/>
      <c r="I4" s="22"/>
      <c r="J4" s="22"/>
      <c r="L4" s="17"/>
    </row>
    <row r="5" spans="1:13" ht="12" customHeight="1">
      <c r="B5" s="18" t="s">
        <v>0</v>
      </c>
      <c r="C5" s="7"/>
      <c r="D5" s="7"/>
      <c r="E5" s="7"/>
      <c r="F5" s="18" t="s">
        <v>42</v>
      </c>
      <c r="G5" s="7"/>
      <c r="H5" s="7"/>
      <c r="I5" s="7"/>
      <c r="J5" s="7"/>
      <c r="K5" s="7"/>
      <c r="L5" s="18" t="s">
        <v>2</v>
      </c>
      <c r="M5" s="7"/>
    </row>
    <row r="6" spans="1:13" ht="3.75" customHeight="1">
      <c r="B6" s="19"/>
      <c r="C6" s="12"/>
      <c r="D6" s="12"/>
      <c r="E6" s="12"/>
      <c r="F6" s="19"/>
      <c r="G6" s="12"/>
      <c r="H6" s="12"/>
      <c r="I6" s="12"/>
      <c r="J6" s="12"/>
      <c r="K6" s="12"/>
      <c r="L6" s="18"/>
      <c r="M6" s="7"/>
    </row>
    <row r="7" spans="1:13" ht="12" customHeight="1">
      <c r="B7" s="18" t="s">
        <v>43</v>
      </c>
      <c r="C7" s="7"/>
      <c r="D7" s="18" t="s">
        <v>44</v>
      </c>
      <c r="E7" s="7"/>
      <c r="F7" s="18" t="s">
        <v>1</v>
      </c>
      <c r="G7" s="7"/>
      <c r="H7" s="18" t="s">
        <v>45</v>
      </c>
      <c r="I7" s="7"/>
      <c r="J7" s="18" t="s">
        <v>46</v>
      </c>
      <c r="K7" s="7"/>
      <c r="L7" s="18"/>
      <c r="M7" s="7"/>
    </row>
    <row r="8" spans="1:13" ht="3.75" customHeight="1">
      <c r="B8" s="19"/>
      <c r="C8" s="12"/>
      <c r="D8" s="19"/>
      <c r="E8" s="12"/>
      <c r="F8" s="19"/>
      <c r="G8" s="12"/>
      <c r="H8" s="19"/>
      <c r="I8" s="12"/>
      <c r="J8" s="19"/>
      <c r="K8" s="12"/>
      <c r="L8" s="19"/>
      <c r="M8" s="12"/>
    </row>
    <row r="9" spans="1:13" ht="12" customHeight="1">
      <c r="B9" s="15" t="s">
        <v>17</v>
      </c>
      <c r="C9" s="15" t="s">
        <v>18</v>
      </c>
      <c r="D9" s="15" t="s">
        <v>17</v>
      </c>
      <c r="E9" s="15" t="s">
        <v>18</v>
      </c>
      <c r="F9" s="15" t="s">
        <v>17</v>
      </c>
      <c r="G9" s="15" t="s">
        <v>18</v>
      </c>
      <c r="H9" s="15" t="s">
        <v>17</v>
      </c>
      <c r="I9" s="15" t="s">
        <v>18</v>
      </c>
      <c r="J9" s="15" t="s">
        <v>17</v>
      </c>
      <c r="K9" s="15" t="s">
        <v>18</v>
      </c>
      <c r="L9" s="15" t="s">
        <v>17</v>
      </c>
      <c r="M9" s="5" t="s">
        <v>18</v>
      </c>
    </row>
    <row r="10" spans="1:13" ht="3.75" customHeight="1">
      <c r="A10" s="13"/>
      <c r="B10" s="16"/>
      <c r="C10" s="16"/>
      <c r="D10" s="16"/>
      <c r="E10" s="16"/>
      <c r="F10" s="16"/>
      <c r="G10" s="16"/>
      <c r="H10" s="16"/>
      <c r="I10" s="16"/>
      <c r="J10" s="16"/>
      <c r="K10" s="16"/>
      <c r="L10" s="16"/>
      <c r="M10" s="14"/>
    </row>
    <row r="11" spans="1:13" ht="3.75" customHeight="1">
      <c r="B11" s="6"/>
      <c r="C11" s="6"/>
      <c r="D11" s="6"/>
      <c r="E11" s="6"/>
      <c r="F11" s="2"/>
      <c r="G11" s="2"/>
      <c r="H11" s="2"/>
      <c r="I11" s="2"/>
      <c r="J11" s="2"/>
      <c r="K11" s="2"/>
      <c r="L11" s="2"/>
      <c r="M11" s="2"/>
    </row>
    <row r="12" spans="1:13" ht="12.6" customHeight="1">
      <c r="A12" s="20" t="s">
        <v>12</v>
      </c>
      <c r="B12" s="60">
        <v>12200</v>
      </c>
      <c r="C12" s="60">
        <v>437845</v>
      </c>
      <c r="D12" s="60">
        <v>16786</v>
      </c>
      <c r="E12" s="60">
        <v>597833</v>
      </c>
      <c r="F12" s="60">
        <v>8300</v>
      </c>
      <c r="G12" s="60">
        <v>51401</v>
      </c>
      <c r="H12" s="60">
        <v>3185</v>
      </c>
      <c r="I12" s="60">
        <v>41801</v>
      </c>
      <c r="J12" s="60">
        <v>5307</v>
      </c>
      <c r="K12" s="60">
        <v>134573</v>
      </c>
      <c r="L12" s="60">
        <v>45778</v>
      </c>
      <c r="M12" s="60">
        <v>1263453</v>
      </c>
    </row>
    <row r="13" spans="1:13" ht="12.6" customHeight="1">
      <c r="A13" s="21"/>
      <c r="B13" s="61"/>
      <c r="C13" s="61"/>
      <c r="D13" s="61"/>
      <c r="E13" s="61"/>
      <c r="F13" s="61"/>
      <c r="G13" s="61"/>
      <c r="H13" s="61"/>
      <c r="I13" s="61"/>
      <c r="J13" s="61"/>
      <c r="K13" s="61"/>
      <c r="L13" s="61"/>
      <c r="M13" s="61"/>
    </row>
    <row r="14" spans="1:13" ht="12.6" customHeight="1">
      <c r="A14" s="20" t="s">
        <v>3</v>
      </c>
      <c r="B14" s="60">
        <v>2328</v>
      </c>
      <c r="C14" s="60">
        <v>76208</v>
      </c>
      <c r="D14" s="60">
        <v>3033</v>
      </c>
      <c r="E14" s="60">
        <v>128124</v>
      </c>
      <c r="F14" s="60">
        <v>1004</v>
      </c>
      <c r="G14" s="60">
        <v>10083</v>
      </c>
      <c r="H14" s="60">
        <v>715</v>
      </c>
      <c r="I14" s="60">
        <v>10423</v>
      </c>
      <c r="J14" s="60">
        <v>979</v>
      </c>
      <c r="K14" s="60">
        <v>25493</v>
      </c>
      <c r="L14" s="60">
        <v>8059</v>
      </c>
      <c r="M14" s="60">
        <v>250331</v>
      </c>
    </row>
    <row r="15" spans="1:13" ht="12.6" customHeight="1">
      <c r="A15" s="1" t="s">
        <v>4</v>
      </c>
      <c r="B15" s="61">
        <v>768</v>
      </c>
      <c r="C15" s="61">
        <v>28034</v>
      </c>
      <c r="D15" s="61">
        <v>2109</v>
      </c>
      <c r="E15" s="61">
        <v>89469</v>
      </c>
      <c r="F15" s="61">
        <v>531</v>
      </c>
      <c r="G15" s="61">
        <v>5225</v>
      </c>
      <c r="H15" s="61">
        <v>123</v>
      </c>
      <c r="I15" s="61">
        <v>1682</v>
      </c>
      <c r="J15" s="61">
        <v>396</v>
      </c>
      <c r="K15" s="61">
        <v>18156</v>
      </c>
      <c r="L15" s="61">
        <v>3927</v>
      </c>
      <c r="M15" s="61">
        <v>142566</v>
      </c>
    </row>
    <row r="16" spans="1:13" ht="12.6" customHeight="1">
      <c r="A16" s="1" t="s">
        <v>5</v>
      </c>
      <c r="B16" s="61">
        <v>348</v>
      </c>
      <c r="C16" s="61">
        <v>10219</v>
      </c>
      <c r="D16" s="61">
        <v>631</v>
      </c>
      <c r="E16" s="61">
        <v>27517</v>
      </c>
      <c r="F16" s="61">
        <v>134</v>
      </c>
      <c r="G16" s="61">
        <v>903</v>
      </c>
      <c r="H16" s="61">
        <v>234</v>
      </c>
      <c r="I16" s="61">
        <v>7061</v>
      </c>
      <c r="J16" s="61">
        <v>150</v>
      </c>
      <c r="K16" s="61">
        <v>1061</v>
      </c>
      <c r="L16" s="61">
        <v>1497</v>
      </c>
      <c r="M16" s="61">
        <v>46761</v>
      </c>
    </row>
    <row r="17" spans="1:13" ht="12.6" customHeight="1">
      <c r="A17" s="1" t="s">
        <v>6</v>
      </c>
      <c r="B17" s="61">
        <v>1212</v>
      </c>
      <c r="C17" s="61">
        <v>37955</v>
      </c>
      <c r="D17" s="61">
        <v>293</v>
      </c>
      <c r="E17" s="61">
        <v>11138</v>
      </c>
      <c r="F17" s="61">
        <v>339</v>
      </c>
      <c r="G17" s="61">
        <v>3955</v>
      </c>
      <c r="H17" s="61">
        <v>358</v>
      </c>
      <c r="I17" s="61">
        <v>1680</v>
      </c>
      <c r="J17" s="61">
        <v>433</v>
      </c>
      <c r="K17" s="61">
        <v>6276</v>
      </c>
      <c r="L17" s="61">
        <v>2635</v>
      </c>
      <c r="M17" s="61">
        <v>61004</v>
      </c>
    </row>
    <row r="18" spans="1:13">
      <c r="B18" s="62"/>
      <c r="C18" s="62"/>
      <c r="D18" s="62"/>
      <c r="E18" s="62"/>
      <c r="F18" s="62"/>
      <c r="G18" s="62"/>
      <c r="H18" s="62"/>
      <c r="I18" s="62"/>
      <c r="J18" s="62"/>
      <c r="K18" s="62"/>
      <c r="L18" s="62"/>
      <c r="M18" s="62"/>
    </row>
    <row r="19" spans="1:13" ht="12.6" customHeight="1">
      <c r="A19" s="20" t="s">
        <v>7</v>
      </c>
      <c r="B19" s="60">
        <v>2461</v>
      </c>
      <c r="C19" s="60">
        <v>118725</v>
      </c>
      <c r="D19" s="60">
        <v>4916</v>
      </c>
      <c r="E19" s="60">
        <v>177340</v>
      </c>
      <c r="F19" s="60">
        <v>1902</v>
      </c>
      <c r="G19" s="60">
        <v>9151</v>
      </c>
      <c r="H19" s="60">
        <v>326</v>
      </c>
      <c r="I19" s="60">
        <v>4809</v>
      </c>
      <c r="J19" s="60">
        <v>547</v>
      </c>
      <c r="K19" s="60">
        <v>16826</v>
      </c>
      <c r="L19" s="60">
        <v>10152</v>
      </c>
      <c r="M19" s="60">
        <v>326851</v>
      </c>
    </row>
    <row r="20" spans="1:13" ht="12.6" customHeight="1">
      <c r="A20" s="1" t="s">
        <v>19</v>
      </c>
      <c r="B20" s="61">
        <v>1387</v>
      </c>
      <c r="C20" s="61">
        <v>78000</v>
      </c>
      <c r="D20" s="61">
        <v>3240</v>
      </c>
      <c r="E20" s="61">
        <v>122687</v>
      </c>
      <c r="F20" s="61">
        <v>1280</v>
      </c>
      <c r="G20" s="61">
        <v>5624</v>
      </c>
      <c r="H20" s="61">
        <v>242</v>
      </c>
      <c r="I20" s="61">
        <v>3839</v>
      </c>
      <c r="J20" s="61">
        <v>396</v>
      </c>
      <c r="K20" s="61">
        <v>12008</v>
      </c>
      <c r="L20" s="61">
        <v>6545</v>
      </c>
      <c r="M20" s="61">
        <v>222158</v>
      </c>
    </row>
    <row r="21" spans="1:13" ht="12.6" customHeight="1">
      <c r="A21" s="1" t="s">
        <v>8</v>
      </c>
      <c r="B21" s="61">
        <v>442</v>
      </c>
      <c r="C21" s="61">
        <v>13854</v>
      </c>
      <c r="D21" s="61">
        <v>453</v>
      </c>
      <c r="E21" s="61">
        <v>15752</v>
      </c>
      <c r="F21" s="61">
        <v>204</v>
      </c>
      <c r="G21" s="61">
        <v>1391</v>
      </c>
      <c r="H21" s="61">
        <v>0</v>
      </c>
      <c r="I21" s="61">
        <v>0</v>
      </c>
      <c r="J21" s="61">
        <v>38</v>
      </c>
      <c r="K21" s="61">
        <v>1927</v>
      </c>
      <c r="L21" s="61">
        <v>1136</v>
      </c>
      <c r="M21" s="61">
        <v>32924</v>
      </c>
    </row>
    <row r="22" spans="1:13" ht="12.6" customHeight="1">
      <c r="A22" s="1" t="s">
        <v>20</v>
      </c>
      <c r="B22" s="61">
        <v>251</v>
      </c>
      <c r="C22" s="61">
        <v>9937</v>
      </c>
      <c r="D22" s="61">
        <v>597</v>
      </c>
      <c r="E22" s="61">
        <v>18856</v>
      </c>
      <c r="F22" s="61">
        <v>221</v>
      </c>
      <c r="G22" s="61">
        <v>922</v>
      </c>
      <c r="H22" s="61">
        <v>0</v>
      </c>
      <c r="I22" s="61">
        <v>0</v>
      </c>
      <c r="J22" s="61">
        <v>5</v>
      </c>
      <c r="K22" s="61">
        <v>770</v>
      </c>
      <c r="L22" s="61">
        <v>1074</v>
      </c>
      <c r="M22" s="61">
        <v>30485</v>
      </c>
    </row>
    <row r="23" spans="1:13" ht="12.6" customHeight="1">
      <c r="A23" s="1" t="s">
        <v>9</v>
      </c>
      <c r="B23" s="61">
        <v>381</v>
      </c>
      <c r="C23" s="61">
        <v>16934</v>
      </c>
      <c r="D23" s="61">
        <v>283</v>
      </c>
      <c r="E23" s="61">
        <v>7633</v>
      </c>
      <c r="F23" s="61">
        <v>197</v>
      </c>
      <c r="G23" s="61">
        <v>1214</v>
      </c>
      <c r="H23" s="61">
        <v>0</v>
      </c>
      <c r="I23" s="61">
        <v>0</v>
      </c>
      <c r="J23" s="61">
        <v>8</v>
      </c>
      <c r="K23" s="61">
        <v>1799</v>
      </c>
      <c r="L23" s="61">
        <v>869</v>
      </c>
      <c r="M23" s="61">
        <v>27580</v>
      </c>
    </row>
    <row r="24" spans="1:13" ht="12.6" customHeight="1">
      <c r="A24" s="7" t="s">
        <v>10</v>
      </c>
      <c r="B24" s="61">
        <v>0</v>
      </c>
      <c r="C24" s="61">
        <v>0</v>
      </c>
      <c r="D24" s="61">
        <v>343</v>
      </c>
      <c r="E24" s="61">
        <v>12412</v>
      </c>
      <c r="F24" s="61">
        <v>0</v>
      </c>
      <c r="G24" s="61">
        <v>0</v>
      </c>
      <c r="H24" s="61">
        <v>84</v>
      </c>
      <c r="I24" s="61">
        <v>970</v>
      </c>
      <c r="J24" s="61">
        <v>100</v>
      </c>
      <c r="K24" s="61">
        <v>322</v>
      </c>
      <c r="L24" s="61">
        <v>527</v>
      </c>
      <c r="M24" s="61">
        <v>13704</v>
      </c>
    </row>
    <row r="25" spans="1:13">
      <c r="B25" s="62"/>
      <c r="C25" s="62"/>
      <c r="D25" s="62"/>
      <c r="E25" s="62"/>
      <c r="F25" s="62"/>
      <c r="G25" s="62"/>
      <c r="H25" s="62"/>
      <c r="I25" s="62"/>
      <c r="J25" s="62"/>
      <c r="K25" s="62"/>
      <c r="L25" s="62"/>
      <c r="M25" s="62"/>
    </row>
    <row r="26" spans="1:13" ht="12.6" customHeight="1">
      <c r="A26" s="20" t="s">
        <v>21</v>
      </c>
      <c r="B26" s="60">
        <v>2527</v>
      </c>
      <c r="C26" s="60">
        <v>78197</v>
      </c>
      <c r="D26" s="60">
        <v>1653</v>
      </c>
      <c r="E26" s="60">
        <v>45224</v>
      </c>
      <c r="F26" s="60">
        <v>953</v>
      </c>
      <c r="G26" s="60">
        <v>5796</v>
      </c>
      <c r="H26" s="60">
        <v>1029</v>
      </c>
      <c r="I26" s="60">
        <v>12009</v>
      </c>
      <c r="J26" s="60">
        <v>1231</v>
      </c>
      <c r="K26" s="60">
        <v>30277</v>
      </c>
      <c r="L26" s="60">
        <v>7393</v>
      </c>
      <c r="M26" s="60">
        <v>171503</v>
      </c>
    </row>
    <row r="27" spans="1:13" ht="12.6" customHeight="1">
      <c r="A27" s="1" t="s">
        <v>24</v>
      </c>
      <c r="B27" s="61">
        <v>814</v>
      </c>
      <c r="C27" s="61">
        <v>25309</v>
      </c>
      <c r="D27" s="61">
        <v>598</v>
      </c>
      <c r="E27" s="61">
        <v>20365</v>
      </c>
      <c r="F27" s="61">
        <v>359</v>
      </c>
      <c r="G27" s="61">
        <v>2609</v>
      </c>
      <c r="H27" s="61">
        <v>143</v>
      </c>
      <c r="I27" s="61">
        <v>1433</v>
      </c>
      <c r="J27" s="61">
        <v>676</v>
      </c>
      <c r="K27" s="61">
        <v>4477</v>
      </c>
      <c r="L27" s="61">
        <v>2590</v>
      </c>
      <c r="M27" s="61">
        <v>54193</v>
      </c>
    </row>
    <row r="28" spans="1:13" ht="12.6" customHeight="1">
      <c r="A28" s="1" t="s">
        <v>23</v>
      </c>
      <c r="B28" s="61">
        <v>785</v>
      </c>
      <c r="C28" s="61">
        <v>21143</v>
      </c>
      <c r="D28" s="61">
        <v>149</v>
      </c>
      <c r="E28" s="61">
        <v>2988</v>
      </c>
      <c r="F28" s="61">
        <v>206</v>
      </c>
      <c r="G28" s="61">
        <v>1237</v>
      </c>
      <c r="H28" s="61">
        <v>0</v>
      </c>
      <c r="I28" s="61">
        <v>0</v>
      </c>
      <c r="J28" s="61">
        <v>254</v>
      </c>
      <c r="K28" s="61">
        <v>11576</v>
      </c>
      <c r="L28" s="61">
        <v>1394</v>
      </c>
      <c r="M28" s="61">
        <v>36944</v>
      </c>
    </row>
    <row r="29" spans="1:13" ht="12.6" customHeight="1">
      <c r="A29" s="1" t="s">
        <v>22</v>
      </c>
      <c r="B29" s="61">
        <v>928</v>
      </c>
      <c r="C29" s="61">
        <v>31745</v>
      </c>
      <c r="D29" s="61">
        <v>906</v>
      </c>
      <c r="E29" s="61">
        <v>21871</v>
      </c>
      <c r="F29" s="61">
        <v>388</v>
      </c>
      <c r="G29" s="61">
        <v>1950</v>
      </c>
      <c r="H29" s="61">
        <v>886</v>
      </c>
      <c r="I29" s="61">
        <v>10576</v>
      </c>
      <c r="J29" s="61">
        <v>301</v>
      </c>
      <c r="K29" s="61">
        <v>14224</v>
      </c>
      <c r="L29" s="61">
        <v>3409</v>
      </c>
      <c r="M29" s="61">
        <v>80366</v>
      </c>
    </row>
    <row r="30" spans="1:13">
      <c r="B30" s="62"/>
      <c r="C30" s="62"/>
      <c r="D30" s="62"/>
      <c r="E30" s="62"/>
      <c r="F30" s="62"/>
      <c r="G30" s="62"/>
      <c r="H30" s="62"/>
      <c r="I30" s="62"/>
      <c r="J30" s="62"/>
      <c r="K30" s="62"/>
      <c r="L30" s="62"/>
      <c r="M30" s="62"/>
    </row>
    <row r="31" spans="1:13" ht="12.6" customHeight="1">
      <c r="A31" s="20" t="s">
        <v>25</v>
      </c>
      <c r="B31" s="60">
        <v>2269</v>
      </c>
      <c r="C31" s="60">
        <v>72656</v>
      </c>
      <c r="D31" s="60">
        <v>2324</v>
      </c>
      <c r="E31" s="60">
        <v>76006</v>
      </c>
      <c r="F31" s="60">
        <v>2167</v>
      </c>
      <c r="G31" s="60">
        <v>7668</v>
      </c>
      <c r="H31" s="60">
        <v>144</v>
      </c>
      <c r="I31" s="60">
        <v>2419</v>
      </c>
      <c r="J31" s="60">
        <v>1032</v>
      </c>
      <c r="K31" s="60">
        <v>29944</v>
      </c>
      <c r="L31" s="60">
        <v>7936</v>
      </c>
      <c r="M31" s="60">
        <v>188693</v>
      </c>
    </row>
    <row r="32" spans="1:13" ht="12.6" customHeight="1">
      <c r="B32" s="61"/>
      <c r="C32" s="61"/>
      <c r="D32" s="61"/>
      <c r="E32" s="61"/>
      <c r="F32" s="61"/>
      <c r="G32" s="61"/>
      <c r="H32" s="61"/>
      <c r="I32" s="61"/>
      <c r="J32" s="61"/>
      <c r="K32" s="61"/>
      <c r="L32" s="61"/>
      <c r="M32" s="61"/>
    </row>
    <row r="33" spans="1:13" ht="12.6" customHeight="1">
      <c r="A33" s="20" t="s">
        <v>26</v>
      </c>
      <c r="B33" s="60">
        <v>1411</v>
      </c>
      <c r="C33" s="60">
        <v>49498</v>
      </c>
      <c r="D33" s="60">
        <v>2247</v>
      </c>
      <c r="E33" s="60">
        <v>88366</v>
      </c>
      <c r="F33" s="60">
        <v>1397</v>
      </c>
      <c r="G33" s="60">
        <v>13736</v>
      </c>
      <c r="H33" s="60">
        <v>624</v>
      </c>
      <c r="I33" s="60">
        <v>7716</v>
      </c>
      <c r="J33" s="60">
        <v>1289</v>
      </c>
      <c r="K33" s="60">
        <v>27636</v>
      </c>
      <c r="L33" s="60">
        <v>6968</v>
      </c>
      <c r="M33" s="60">
        <v>186952</v>
      </c>
    </row>
    <row r="34" spans="1:13" ht="12.6" customHeight="1">
      <c r="A34" s="1" t="s">
        <v>27</v>
      </c>
      <c r="B34" s="61">
        <v>0</v>
      </c>
      <c r="C34" s="61">
        <v>0</v>
      </c>
      <c r="D34" s="61">
        <v>120</v>
      </c>
      <c r="E34" s="61">
        <v>3759</v>
      </c>
      <c r="F34" s="61">
        <v>0</v>
      </c>
      <c r="G34" s="61">
        <v>0</v>
      </c>
      <c r="H34" s="61">
        <v>32</v>
      </c>
      <c r="I34" s="61">
        <v>320</v>
      </c>
      <c r="J34" s="61">
        <v>0</v>
      </c>
      <c r="K34" s="61">
        <v>0</v>
      </c>
      <c r="L34" s="61">
        <v>152</v>
      </c>
      <c r="M34" s="61">
        <v>4079</v>
      </c>
    </row>
    <row r="35" spans="1:13" ht="12.6" customHeight="1">
      <c r="A35" s="1" t="s">
        <v>30</v>
      </c>
      <c r="B35" s="61">
        <v>0</v>
      </c>
      <c r="C35" s="61">
        <v>0</v>
      </c>
      <c r="D35" s="61">
        <v>227</v>
      </c>
      <c r="E35" s="61">
        <v>7313</v>
      </c>
      <c r="F35" s="61">
        <v>128</v>
      </c>
      <c r="G35" s="61">
        <v>514</v>
      </c>
      <c r="H35" s="61">
        <v>0</v>
      </c>
      <c r="I35" s="61">
        <v>0</v>
      </c>
      <c r="J35" s="61">
        <v>182</v>
      </c>
      <c r="K35" s="61">
        <v>2346</v>
      </c>
      <c r="L35" s="61">
        <v>537</v>
      </c>
      <c r="M35" s="61">
        <v>10173</v>
      </c>
    </row>
    <row r="36" spans="1:13" ht="12.6" customHeight="1">
      <c r="A36" s="1" t="s">
        <v>38</v>
      </c>
      <c r="B36" s="61">
        <v>0</v>
      </c>
      <c r="C36" s="61">
        <v>0</v>
      </c>
      <c r="D36" s="61">
        <v>298</v>
      </c>
      <c r="E36" s="61">
        <v>7204</v>
      </c>
      <c r="F36" s="61">
        <v>183</v>
      </c>
      <c r="G36" s="61">
        <v>786</v>
      </c>
      <c r="H36" s="61">
        <v>78</v>
      </c>
      <c r="I36" s="61">
        <v>1287</v>
      </c>
      <c r="J36" s="61">
        <v>141</v>
      </c>
      <c r="K36" s="61">
        <v>6176</v>
      </c>
      <c r="L36" s="61">
        <v>700</v>
      </c>
      <c r="M36" s="61">
        <v>15453</v>
      </c>
    </row>
    <row r="37" spans="1:13" ht="12.6" customHeight="1">
      <c r="A37" s="1" t="s">
        <v>39</v>
      </c>
      <c r="B37" s="61">
        <v>0</v>
      </c>
      <c r="C37" s="61">
        <v>0</v>
      </c>
      <c r="D37" s="61">
        <v>102</v>
      </c>
      <c r="E37" s="61">
        <v>880</v>
      </c>
      <c r="F37" s="61">
        <v>0</v>
      </c>
      <c r="G37" s="61">
        <v>0</v>
      </c>
      <c r="H37" s="61">
        <v>15</v>
      </c>
      <c r="I37" s="61">
        <v>244</v>
      </c>
      <c r="J37" s="61">
        <v>0</v>
      </c>
      <c r="K37" s="61">
        <v>0</v>
      </c>
      <c r="L37" s="61">
        <v>117</v>
      </c>
      <c r="M37" s="61">
        <v>1124</v>
      </c>
    </row>
    <row r="38" spans="1:13" ht="12.6" customHeight="1">
      <c r="A38" s="1" t="s">
        <v>29</v>
      </c>
      <c r="B38" s="61">
        <v>667</v>
      </c>
      <c r="C38" s="61">
        <v>22829</v>
      </c>
      <c r="D38" s="61">
        <v>869</v>
      </c>
      <c r="E38" s="61">
        <v>48020</v>
      </c>
      <c r="F38" s="61">
        <v>371</v>
      </c>
      <c r="G38" s="61">
        <v>1988</v>
      </c>
      <c r="H38" s="61">
        <v>173</v>
      </c>
      <c r="I38" s="61">
        <v>2197</v>
      </c>
      <c r="J38" s="61">
        <v>229</v>
      </c>
      <c r="K38" s="61">
        <v>7124</v>
      </c>
      <c r="L38" s="61">
        <v>2309</v>
      </c>
      <c r="M38" s="61">
        <v>82158</v>
      </c>
    </row>
    <row r="39" spans="1:13" ht="12.6" customHeight="1">
      <c r="A39" s="1" t="s">
        <v>28</v>
      </c>
      <c r="B39" s="61">
        <v>214</v>
      </c>
      <c r="C39" s="61">
        <v>8646</v>
      </c>
      <c r="D39" s="61">
        <v>522</v>
      </c>
      <c r="E39" s="61">
        <v>17696</v>
      </c>
      <c r="F39" s="61">
        <v>263</v>
      </c>
      <c r="G39" s="61">
        <v>1351</v>
      </c>
      <c r="H39" s="61">
        <v>145</v>
      </c>
      <c r="I39" s="61">
        <v>1404</v>
      </c>
      <c r="J39" s="61">
        <v>248</v>
      </c>
      <c r="K39" s="61">
        <v>5606</v>
      </c>
      <c r="L39" s="61">
        <v>1392</v>
      </c>
      <c r="M39" s="61">
        <v>34703</v>
      </c>
    </row>
    <row r="40" spans="1:13" ht="12.6" customHeight="1">
      <c r="A40" s="1" t="s">
        <v>31</v>
      </c>
      <c r="B40" s="61">
        <v>530</v>
      </c>
      <c r="C40" s="61">
        <v>18023</v>
      </c>
      <c r="D40" s="61">
        <v>109</v>
      </c>
      <c r="E40" s="61">
        <v>3494</v>
      </c>
      <c r="F40" s="61">
        <v>452</v>
      </c>
      <c r="G40" s="61">
        <v>9097</v>
      </c>
      <c r="H40" s="61">
        <v>181</v>
      </c>
      <c r="I40" s="61">
        <v>2264</v>
      </c>
      <c r="J40" s="61">
        <v>489</v>
      </c>
      <c r="K40" s="61">
        <v>6384</v>
      </c>
      <c r="L40" s="61">
        <v>1761</v>
      </c>
      <c r="M40" s="61">
        <v>39262</v>
      </c>
    </row>
    <row r="41" spans="1:13">
      <c r="B41" s="62"/>
      <c r="C41" s="62"/>
      <c r="D41" s="62"/>
      <c r="E41" s="62"/>
      <c r="F41" s="62"/>
      <c r="G41" s="62"/>
      <c r="H41" s="62"/>
      <c r="I41" s="62"/>
      <c r="J41" s="62"/>
      <c r="K41" s="62"/>
      <c r="L41" s="62"/>
      <c r="M41" s="62"/>
    </row>
    <row r="42" spans="1:13" ht="12.6" customHeight="1">
      <c r="A42" s="20" t="s">
        <v>32</v>
      </c>
      <c r="B42" s="60">
        <v>646</v>
      </c>
      <c r="C42" s="60">
        <v>22413</v>
      </c>
      <c r="D42" s="60">
        <v>1442</v>
      </c>
      <c r="E42" s="60">
        <v>51729</v>
      </c>
      <c r="F42" s="60">
        <v>527</v>
      </c>
      <c r="G42" s="60">
        <v>2434</v>
      </c>
      <c r="H42" s="60">
        <v>129</v>
      </c>
      <c r="I42" s="60">
        <v>2045</v>
      </c>
      <c r="J42" s="60">
        <v>154</v>
      </c>
      <c r="K42" s="60">
        <v>2009</v>
      </c>
      <c r="L42" s="60">
        <v>2898</v>
      </c>
      <c r="M42" s="60">
        <v>80630</v>
      </c>
    </row>
    <row r="43" spans="1:13" ht="12.6" customHeight="1">
      <c r="A43" s="1" t="s">
        <v>33</v>
      </c>
      <c r="B43" s="61">
        <v>646</v>
      </c>
      <c r="C43" s="61">
        <v>22413</v>
      </c>
      <c r="D43" s="61">
        <v>456</v>
      </c>
      <c r="E43" s="61">
        <v>18544</v>
      </c>
      <c r="F43" s="61">
        <v>303</v>
      </c>
      <c r="G43" s="61">
        <v>1521</v>
      </c>
      <c r="H43" s="61">
        <v>71</v>
      </c>
      <c r="I43" s="61">
        <v>1300</v>
      </c>
      <c r="J43" s="61">
        <v>154</v>
      </c>
      <c r="K43" s="61">
        <v>2009</v>
      </c>
      <c r="L43" s="61">
        <v>1630</v>
      </c>
      <c r="M43" s="61">
        <v>45787</v>
      </c>
    </row>
    <row r="44" spans="1:13" ht="12.6" customHeight="1">
      <c r="A44" s="1" t="s">
        <v>11</v>
      </c>
      <c r="B44" s="61">
        <v>0</v>
      </c>
      <c r="C44" s="61">
        <v>0</v>
      </c>
      <c r="D44" s="61">
        <v>145</v>
      </c>
      <c r="E44" s="61">
        <v>3260</v>
      </c>
      <c r="F44" s="61">
        <v>0</v>
      </c>
      <c r="G44" s="61">
        <v>0</v>
      </c>
      <c r="H44" s="61">
        <v>0</v>
      </c>
      <c r="I44" s="61">
        <v>0</v>
      </c>
      <c r="J44" s="61">
        <v>0</v>
      </c>
      <c r="K44" s="61">
        <v>0</v>
      </c>
      <c r="L44" s="61">
        <v>145</v>
      </c>
      <c r="M44" s="61">
        <v>3260</v>
      </c>
    </row>
    <row r="45" spans="1:13" ht="12.6" customHeight="1">
      <c r="A45" s="1" t="s">
        <v>36</v>
      </c>
      <c r="B45" s="61">
        <v>0</v>
      </c>
      <c r="C45" s="61">
        <v>0</v>
      </c>
      <c r="D45" s="61">
        <v>338</v>
      </c>
      <c r="E45" s="61">
        <v>12848</v>
      </c>
      <c r="F45" s="61">
        <v>0</v>
      </c>
      <c r="G45" s="61">
        <v>0</v>
      </c>
      <c r="H45" s="61">
        <v>0</v>
      </c>
      <c r="I45" s="61">
        <v>0</v>
      </c>
      <c r="J45" s="61">
        <v>0</v>
      </c>
      <c r="K45" s="61">
        <v>0</v>
      </c>
      <c r="L45" s="61">
        <v>338</v>
      </c>
      <c r="M45" s="61">
        <v>12848</v>
      </c>
    </row>
    <row r="46" spans="1:13" ht="12.6" customHeight="1">
      <c r="A46" s="1" t="s">
        <v>35</v>
      </c>
      <c r="B46" s="61">
        <v>0</v>
      </c>
      <c r="C46" s="61">
        <v>0</v>
      </c>
      <c r="D46" s="61">
        <v>104</v>
      </c>
      <c r="E46" s="61">
        <v>2606</v>
      </c>
      <c r="F46" s="61">
        <v>0</v>
      </c>
      <c r="G46" s="61">
        <v>0</v>
      </c>
      <c r="H46" s="61">
        <v>0</v>
      </c>
      <c r="I46" s="61">
        <v>0</v>
      </c>
      <c r="J46" s="61">
        <v>0</v>
      </c>
      <c r="K46" s="61">
        <v>0</v>
      </c>
      <c r="L46" s="61">
        <v>104</v>
      </c>
      <c r="M46" s="61">
        <v>2606</v>
      </c>
    </row>
    <row r="47" spans="1:13" ht="12.6" customHeight="1">
      <c r="A47" s="1" t="s">
        <v>34</v>
      </c>
      <c r="B47" s="61">
        <v>0</v>
      </c>
      <c r="C47" s="61">
        <v>0</v>
      </c>
      <c r="D47" s="61">
        <v>102</v>
      </c>
      <c r="E47" s="61">
        <v>2975</v>
      </c>
      <c r="F47" s="61">
        <v>0</v>
      </c>
      <c r="G47" s="61">
        <v>0</v>
      </c>
      <c r="H47" s="61">
        <v>0</v>
      </c>
      <c r="I47" s="61">
        <v>0</v>
      </c>
      <c r="J47" s="61">
        <v>0</v>
      </c>
      <c r="K47" s="61">
        <v>0</v>
      </c>
      <c r="L47" s="61">
        <v>102</v>
      </c>
      <c r="M47" s="61">
        <v>2975</v>
      </c>
    </row>
    <row r="48" spans="1:13" ht="12.6" customHeight="1">
      <c r="A48" s="1" t="s">
        <v>37</v>
      </c>
      <c r="B48" s="61">
        <v>0</v>
      </c>
      <c r="C48" s="61">
        <v>0</v>
      </c>
      <c r="D48" s="61">
        <v>297</v>
      </c>
      <c r="E48" s="61">
        <v>11496</v>
      </c>
      <c r="F48" s="61">
        <v>224</v>
      </c>
      <c r="G48" s="61">
        <v>913</v>
      </c>
      <c r="H48" s="61">
        <v>58</v>
      </c>
      <c r="I48" s="61">
        <v>745</v>
      </c>
      <c r="J48" s="61">
        <v>0</v>
      </c>
      <c r="K48" s="61">
        <v>0</v>
      </c>
      <c r="L48" s="61">
        <v>579</v>
      </c>
      <c r="M48" s="61">
        <v>13154</v>
      </c>
    </row>
    <row r="49" spans="1:13">
      <c r="B49" s="62"/>
      <c r="C49" s="62"/>
      <c r="D49" s="62"/>
      <c r="E49" s="62"/>
      <c r="F49" s="62"/>
      <c r="G49" s="62"/>
      <c r="H49" s="62"/>
      <c r="I49" s="62"/>
      <c r="J49" s="62"/>
      <c r="K49" s="62"/>
      <c r="L49" s="62"/>
      <c r="M49" s="62"/>
    </row>
    <row r="50" spans="1:13" ht="12.6" customHeight="1">
      <c r="A50" s="20" t="s">
        <v>16</v>
      </c>
      <c r="B50" s="60">
        <v>558</v>
      </c>
      <c r="C50" s="60">
        <v>20148</v>
      </c>
      <c r="D50" s="60">
        <v>1171</v>
      </c>
      <c r="E50" s="60">
        <v>31044</v>
      </c>
      <c r="F50" s="60">
        <v>350</v>
      </c>
      <c r="G50" s="60">
        <v>2533</v>
      </c>
      <c r="H50" s="60">
        <v>218</v>
      </c>
      <c r="I50" s="60">
        <v>2380</v>
      </c>
      <c r="J50" s="60">
        <v>75</v>
      </c>
      <c r="K50" s="60">
        <v>2388</v>
      </c>
      <c r="L50" s="60">
        <v>2372</v>
      </c>
      <c r="M50" s="60">
        <v>58493</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4" type="noConversion"/>
  <pageMargins left="0.39370078740157483" right="0.39370078740157483" top="0.39370078740157483" bottom="0.39370078740157483" header="0.51181102362204722" footer="0.51181102362204722"/>
  <pageSetup paperSize="9" scale="84" orientation="landscape"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zoomScaleNormal="100" workbookViewId="0">
      <pane xSplit="1" ySplit="10" topLeftCell="B11" activePane="bottomRight" state="frozen"/>
      <selection pane="topRight"/>
      <selection pane="bottomLeft"/>
      <selection pane="bottomRight"/>
    </sheetView>
  </sheetViews>
  <sheetFormatPr baseColWidth="10" defaultColWidth="11.42578125" defaultRowHeight="12.75"/>
  <cols>
    <col min="1" max="1" width="15.140625" style="1" customWidth="1"/>
    <col min="2" max="2" width="7.140625" style="1" customWidth="1"/>
    <col min="3" max="3" width="13" style="1" customWidth="1"/>
    <col min="4" max="4" width="7.140625" style="1" customWidth="1"/>
    <col min="5" max="5" width="13" style="1" customWidth="1"/>
    <col min="6" max="6" width="7.140625" style="1" customWidth="1"/>
    <col min="7" max="7" width="13" style="1" customWidth="1"/>
    <col min="8" max="8" width="7.140625" style="1" customWidth="1"/>
    <col min="9" max="9" width="13" style="1" customWidth="1"/>
    <col min="10" max="10" width="7.140625" style="1" customWidth="1"/>
    <col min="11" max="11" width="13" style="1" customWidth="1"/>
    <col min="12" max="12" width="7.140625" style="1" customWidth="1"/>
    <col min="13" max="13" width="13" style="1" customWidth="1"/>
    <col min="14" max="16384" width="11.42578125" style="1"/>
  </cols>
  <sheetData>
    <row r="1" spans="1:15" s="8" customFormat="1" ht="12">
      <c r="A1" s="9" t="s">
        <v>14</v>
      </c>
      <c r="M1" s="10" t="s">
        <v>60</v>
      </c>
    </row>
    <row r="2" spans="1:15" s="8" customFormat="1" ht="12">
      <c r="A2" s="8" t="s">
        <v>13</v>
      </c>
    </row>
    <row r="3" spans="1:15" s="8" customFormat="1" ht="3.75" customHeight="1">
      <c r="A3" s="11"/>
      <c r="B3" s="11"/>
      <c r="C3" s="11"/>
      <c r="D3" s="11"/>
      <c r="E3" s="11"/>
      <c r="F3" s="11"/>
      <c r="G3" s="11"/>
      <c r="H3" s="11"/>
      <c r="I3" s="11"/>
      <c r="J3" s="11"/>
      <c r="K3" s="11"/>
      <c r="L3" s="11"/>
      <c r="M3" s="11"/>
    </row>
    <row r="4" spans="1:15" ht="3.75" customHeight="1">
      <c r="B4" s="17"/>
      <c r="D4" s="22"/>
      <c r="F4" s="17"/>
      <c r="H4" s="22"/>
      <c r="I4" s="22"/>
      <c r="J4" s="22"/>
      <c r="L4" s="17"/>
    </row>
    <row r="5" spans="1:15" ht="12" customHeight="1">
      <c r="B5" s="18" t="s">
        <v>0</v>
      </c>
      <c r="C5" s="7"/>
      <c r="D5" s="7"/>
      <c r="E5" s="7"/>
      <c r="F5" s="18" t="s">
        <v>42</v>
      </c>
      <c r="G5" s="7"/>
      <c r="H5" s="7"/>
      <c r="I5" s="7"/>
      <c r="J5" s="7"/>
      <c r="K5" s="7"/>
      <c r="L5" s="18" t="s">
        <v>2</v>
      </c>
      <c r="M5" s="7"/>
    </row>
    <row r="6" spans="1:15" ht="3.75" customHeight="1">
      <c r="B6" s="19"/>
      <c r="C6" s="12"/>
      <c r="D6" s="12"/>
      <c r="E6" s="12"/>
      <c r="F6" s="19"/>
      <c r="G6" s="12"/>
      <c r="H6" s="12"/>
      <c r="I6" s="12"/>
      <c r="J6" s="12"/>
      <c r="K6" s="12"/>
      <c r="L6" s="18"/>
      <c r="M6" s="7"/>
    </row>
    <row r="7" spans="1:15" ht="12" customHeight="1">
      <c r="B7" s="18" t="s">
        <v>43</v>
      </c>
      <c r="C7" s="7"/>
      <c r="D7" s="18" t="s">
        <v>44</v>
      </c>
      <c r="E7" s="7"/>
      <c r="F7" s="18" t="s">
        <v>1</v>
      </c>
      <c r="G7" s="7"/>
      <c r="H7" s="18" t="s">
        <v>45</v>
      </c>
      <c r="I7" s="7"/>
      <c r="J7" s="18" t="s">
        <v>46</v>
      </c>
      <c r="K7" s="7"/>
      <c r="L7" s="18"/>
      <c r="M7" s="7"/>
    </row>
    <row r="8" spans="1:15" ht="3.75" customHeight="1">
      <c r="B8" s="19"/>
      <c r="C8" s="12"/>
      <c r="D8" s="19"/>
      <c r="E8" s="12"/>
      <c r="F8" s="19"/>
      <c r="G8" s="12"/>
      <c r="H8" s="19"/>
      <c r="I8" s="12"/>
      <c r="J8" s="19"/>
      <c r="K8" s="12"/>
      <c r="L8" s="19"/>
      <c r="M8" s="12"/>
    </row>
    <row r="9" spans="1:15" ht="12" customHeight="1">
      <c r="B9" s="15" t="s">
        <v>17</v>
      </c>
      <c r="C9" s="15" t="s">
        <v>18</v>
      </c>
      <c r="D9" s="15" t="s">
        <v>17</v>
      </c>
      <c r="E9" s="15" t="s">
        <v>18</v>
      </c>
      <c r="F9" s="15" t="s">
        <v>17</v>
      </c>
      <c r="G9" s="15" t="s">
        <v>18</v>
      </c>
      <c r="H9" s="15" t="s">
        <v>17</v>
      </c>
      <c r="I9" s="15" t="s">
        <v>18</v>
      </c>
      <c r="J9" s="15" t="s">
        <v>17</v>
      </c>
      <c r="K9" s="15" t="s">
        <v>18</v>
      </c>
      <c r="L9" s="15" t="s">
        <v>17</v>
      </c>
      <c r="M9" s="5" t="s">
        <v>18</v>
      </c>
    </row>
    <row r="10" spans="1:15" ht="3.75" customHeight="1">
      <c r="A10" s="13"/>
      <c r="B10" s="16"/>
      <c r="C10" s="16"/>
      <c r="D10" s="16"/>
      <c r="E10" s="16"/>
      <c r="F10" s="16"/>
      <c r="G10" s="16"/>
      <c r="H10" s="16"/>
      <c r="I10" s="16"/>
      <c r="J10" s="16"/>
      <c r="K10" s="16"/>
      <c r="L10" s="16"/>
      <c r="M10" s="14"/>
    </row>
    <row r="11" spans="1:15" ht="3.75" customHeight="1">
      <c r="B11" s="6"/>
      <c r="C11" s="6"/>
      <c r="D11" s="6"/>
      <c r="E11" s="6"/>
      <c r="F11" s="2"/>
      <c r="G11" s="2"/>
      <c r="H11" s="2"/>
      <c r="I11" s="2"/>
      <c r="J11" s="2"/>
      <c r="K11" s="2"/>
      <c r="L11" s="2"/>
      <c r="M11" s="2"/>
    </row>
    <row r="12" spans="1:15" ht="12.6" customHeight="1">
      <c r="A12" s="20" t="s">
        <v>12</v>
      </c>
      <c r="B12" s="60">
        <v>12203.802739726034</v>
      </c>
      <c r="C12" s="60">
        <v>411664</v>
      </c>
      <c r="D12" s="60">
        <v>16087.030136986305</v>
      </c>
      <c r="E12" s="60">
        <v>551684</v>
      </c>
      <c r="F12" s="60">
        <v>8643.8849315068474</v>
      </c>
      <c r="G12" s="60">
        <v>42258</v>
      </c>
      <c r="H12" s="60">
        <v>3182.3506849315072</v>
      </c>
      <c r="I12" s="60">
        <v>37948</v>
      </c>
      <c r="J12" s="60">
        <v>5842.0438356164359</v>
      </c>
      <c r="K12" s="60">
        <v>139731</v>
      </c>
      <c r="L12" s="60">
        <v>45959.112328767143</v>
      </c>
      <c r="M12" s="60">
        <v>1183285</v>
      </c>
      <c r="N12" s="3"/>
      <c r="O12" s="3"/>
    </row>
    <row r="13" spans="1:15" ht="12.6" customHeight="1">
      <c r="A13" s="21"/>
      <c r="B13" s="61"/>
      <c r="C13" s="61"/>
      <c r="D13" s="61"/>
      <c r="E13" s="61"/>
      <c r="F13" s="61"/>
      <c r="G13" s="61"/>
      <c r="H13" s="61"/>
      <c r="I13" s="61"/>
      <c r="J13" s="61"/>
      <c r="K13" s="61"/>
      <c r="L13" s="61"/>
      <c r="M13" s="61"/>
      <c r="N13" s="3"/>
      <c r="O13" s="3"/>
    </row>
    <row r="14" spans="1:15" ht="12.6" customHeight="1">
      <c r="A14" s="20" t="s">
        <v>3</v>
      </c>
      <c r="B14" s="60">
        <v>2289.0273972602777</v>
      </c>
      <c r="C14" s="60">
        <v>76702</v>
      </c>
      <c r="D14" s="60">
        <v>2916.3698630136987</v>
      </c>
      <c r="E14" s="60">
        <v>121459</v>
      </c>
      <c r="F14" s="60">
        <v>1034.1643835616444</v>
      </c>
      <c r="G14" s="60">
        <v>9390</v>
      </c>
      <c r="H14" s="60">
        <v>868.06575342465703</v>
      </c>
      <c r="I14" s="60">
        <v>9062</v>
      </c>
      <c r="J14" s="60">
        <v>1178.1835616438364</v>
      </c>
      <c r="K14" s="60">
        <v>30639</v>
      </c>
      <c r="L14" s="60">
        <v>8285.8109589041142</v>
      </c>
      <c r="M14" s="60">
        <v>247252</v>
      </c>
      <c r="N14" s="3"/>
      <c r="O14" s="3"/>
    </row>
    <row r="15" spans="1:15" ht="12.6" customHeight="1">
      <c r="A15" s="1" t="s">
        <v>4</v>
      </c>
      <c r="B15" s="61">
        <v>751</v>
      </c>
      <c r="C15" s="61">
        <v>27688</v>
      </c>
      <c r="D15" s="61">
        <v>1902.9041095890409</v>
      </c>
      <c r="E15" s="61">
        <v>79154</v>
      </c>
      <c r="F15" s="61">
        <v>541</v>
      </c>
      <c r="G15" s="61">
        <v>4996</v>
      </c>
      <c r="H15" s="61">
        <v>260.18904109588999</v>
      </c>
      <c r="I15" s="61">
        <v>3615</v>
      </c>
      <c r="J15" s="61">
        <v>508.24657534246603</v>
      </c>
      <c r="K15" s="61">
        <v>17994</v>
      </c>
      <c r="L15" s="61">
        <v>3963.3397260273969</v>
      </c>
      <c r="M15" s="61">
        <v>133447</v>
      </c>
    </row>
    <row r="16" spans="1:15" ht="12.6" customHeight="1">
      <c r="A16" s="1" t="s">
        <v>5</v>
      </c>
      <c r="B16" s="61">
        <v>368</v>
      </c>
      <c r="C16" s="61">
        <v>11867</v>
      </c>
      <c r="D16" s="61">
        <v>730.7369863013696</v>
      </c>
      <c r="E16" s="61">
        <v>31710</v>
      </c>
      <c r="F16" s="61">
        <v>147.16438356164431</v>
      </c>
      <c r="G16" s="61">
        <v>870</v>
      </c>
      <c r="H16" s="61">
        <v>250</v>
      </c>
      <c r="I16" s="61">
        <v>3815</v>
      </c>
      <c r="J16" s="61">
        <v>129.39726027397302</v>
      </c>
      <c r="K16" s="61">
        <v>914</v>
      </c>
      <c r="L16" s="61">
        <v>1625.298630136987</v>
      </c>
      <c r="M16" s="61">
        <v>49176</v>
      </c>
    </row>
    <row r="17" spans="1:13" ht="12.6" customHeight="1">
      <c r="A17" s="1" t="s">
        <v>6</v>
      </c>
      <c r="B17" s="61">
        <v>1170.0273972602777</v>
      </c>
      <c r="C17" s="61">
        <v>37147</v>
      </c>
      <c r="D17" s="61">
        <v>282.72876712328804</v>
      </c>
      <c r="E17" s="61">
        <v>10595</v>
      </c>
      <c r="F17" s="61">
        <v>346</v>
      </c>
      <c r="G17" s="61">
        <v>3524</v>
      </c>
      <c r="H17" s="61">
        <v>357.87671232876704</v>
      </c>
      <c r="I17" s="61">
        <v>1632</v>
      </c>
      <c r="J17" s="61">
        <v>540.53972602739748</v>
      </c>
      <c r="K17" s="61">
        <v>11731</v>
      </c>
      <c r="L17" s="61">
        <v>2697.1726027397303</v>
      </c>
      <c r="M17" s="61">
        <v>64629</v>
      </c>
    </row>
    <row r="18" spans="1:13">
      <c r="B18" s="62"/>
      <c r="C18" s="62"/>
      <c r="D18" s="62"/>
      <c r="E18" s="62"/>
      <c r="F18" s="62"/>
      <c r="G18" s="62"/>
      <c r="H18" s="62"/>
      <c r="I18" s="62"/>
      <c r="J18" s="62"/>
      <c r="K18" s="62"/>
      <c r="L18" s="62"/>
      <c r="M18" s="62"/>
    </row>
    <row r="19" spans="1:13" ht="12.6" customHeight="1">
      <c r="A19" s="20" t="s">
        <v>7</v>
      </c>
      <c r="B19" s="60">
        <v>2259.6219178082224</v>
      </c>
      <c r="C19" s="60">
        <v>93770</v>
      </c>
      <c r="D19" s="60">
        <v>4990.0136986301422</v>
      </c>
      <c r="E19" s="60">
        <v>158222</v>
      </c>
      <c r="F19" s="60">
        <v>2044.8931506849292</v>
      </c>
      <c r="G19" s="60">
        <v>9515</v>
      </c>
      <c r="H19" s="60">
        <v>326.83561643835662</v>
      </c>
      <c r="I19" s="60">
        <v>4519</v>
      </c>
      <c r="J19" s="60">
        <v>707.60547945205428</v>
      </c>
      <c r="K19" s="60">
        <v>20739</v>
      </c>
      <c r="L19" s="60">
        <v>10328.969863013705</v>
      </c>
      <c r="M19" s="60">
        <v>286765</v>
      </c>
    </row>
    <row r="20" spans="1:13" ht="12.6" customHeight="1">
      <c r="A20" s="1" t="s">
        <v>19</v>
      </c>
      <c r="B20" s="61">
        <v>1179.2027397260308</v>
      </c>
      <c r="C20" s="61">
        <v>54496</v>
      </c>
      <c r="D20" s="61">
        <v>3353.926027397265</v>
      </c>
      <c r="E20" s="61">
        <v>104394</v>
      </c>
      <c r="F20" s="61">
        <v>1236.6191780821891</v>
      </c>
      <c r="G20" s="61">
        <v>5843</v>
      </c>
      <c r="H20" s="61">
        <v>242.45205479452102</v>
      </c>
      <c r="I20" s="61">
        <v>3514</v>
      </c>
      <c r="J20" s="61">
        <v>512.21643835616396</v>
      </c>
      <c r="K20" s="61">
        <v>15133</v>
      </c>
      <c r="L20" s="61">
        <v>6524.4164383561711</v>
      </c>
      <c r="M20" s="61">
        <v>183380</v>
      </c>
    </row>
    <row r="21" spans="1:13" ht="12.6" customHeight="1">
      <c r="A21" s="1" t="s">
        <v>8</v>
      </c>
      <c r="B21" s="61">
        <v>384.70684931506872</v>
      </c>
      <c r="C21" s="61">
        <v>13206</v>
      </c>
      <c r="D21" s="61">
        <v>443.15068493150687</v>
      </c>
      <c r="E21" s="61">
        <v>16611</v>
      </c>
      <c r="F21" s="61">
        <v>204</v>
      </c>
      <c r="G21" s="61">
        <v>1192</v>
      </c>
      <c r="H21" s="61">
        <v>0</v>
      </c>
      <c r="I21" s="61">
        <v>0</v>
      </c>
      <c r="J21" s="61">
        <v>57</v>
      </c>
      <c r="K21" s="61">
        <v>1882</v>
      </c>
      <c r="L21" s="61">
        <v>1088.8575342465756</v>
      </c>
      <c r="M21" s="61">
        <v>32891</v>
      </c>
    </row>
    <row r="22" spans="1:13" ht="12.6" customHeight="1">
      <c r="A22" s="1" t="s">
        <v>20</v>
      </c>
      <c r="B22" s="61">
        <v>296</v>
      </c>
      <c r="C22" s="61">
        <v>9555</v>
      </c>
      <c r="D22" s="61">
        <v>611.10136986301359</v>
      </c>
      <c r="E22" s="61">
        <v>17809</v>
      </c>
      <c r="F22" s="61">
        <v>236</v>
      </c>
      <c r="G22" s="61">
        <v>845</v>
      </c>
      <c r="H22" s="61">
        <v>0</v>
      </c>
      <c r="I22" s="61">
        <v>0</v>
      </c>
      <c r="J22" s="61">
        <v>4.5972602739725996</v>
      </c>
      <c r="K22" s="61">
        <v>635</v>
      </c>
      <c r="L22" s="61">
        <v>1147.6986301369861</v>
      </c>
      <c r="M22" s="61">
        <v>28844</v>
      </c>
    </row>
    <row r="23" spans="1:13" ht="12.6" customHeight="1">
      <c r="A23" s="1" t="s">
        <v>9</v>
      </c>
      <c r="B23" s="61">
        <v>399.71232876712304</v>
      </c>
      <c r="C23" s="61">
        <v>16513</v>
      </c>
      <c r="D23" s="61">
        <v>274</v>
      </c>
      <c r="E23" s="61">
        <v>7888</v>
      </c>
      <c r="F23" s="61">
        <v>368.27397260274</v>
      </c>
      <c r="G23" s="61">
        <v>1635</v>
      </c>
      <c r="H23" s="61">
        <v>0</v>
      </c>
      <c r="I23" s="61">
        <v>0</v>
      </c>
      <c r="J23" s="61">
        <v>39.791780821917797</v>
      </c>
      <c r="K23" s="61">
        <v>2788</v>
      </c>
      <c r="L23" s="61">
        <v>1081.7780821917809</v>
      </c>
      <c r="M23" s="61">
        <v>28824</v>
      </c>
    </row>
    <row r="24" spans="1:13" ht="12.6" customHeight="1">
      <c r="A24" s="7" t="s">
        <v>10</v>
      </c>
      <c r="B24" s="61">
        <v>0</v>
      </c>
      <c r="C24" s="61">
        <v>0</v>
      </c>
      <c r="D24" s="61">
        <v>307.83561643835662</v>
      </c>
      <c r="E24" s="61">
        <v>11520</v>
      </c>
      <c r="F24" s="61">
        <v>0</v>
      </c>
      <c r="G24" s="61">
        <v>0</v>
      </c>
      <c r="H24" s="61">
        <v>84.383561643835591</v>
      </c>
      <c r="I24" s="61">
        <v>1005</v>
      </c>
      <c r="J24" s="61">
        <v>94</v>
      </c>
      <c r="K24" s="61">
        <v>301</v>
      </c>
      <c r="L24" s="61">
        <v>486.21917808219223</v>
      </c>
      <c r="M24" s="61">
        <v>12826</v>
      </c>
    </row>
    <row r="25" spans="1:13">
      <c r="B25" s="62"/>
      <c r="C25" s="62"/>
      <c r="D25" s="62"/>
      <c r="E25" s="62"/>
      <c r="F25" s="62"/>
      <c r="G25" s="62"/>
      <c r="H25" s="62"/>
      <c r="I25" s="62"/>
      <c r="J25" s="62"/>
      <c r="K25" s="62"/>
      <c r="L25" s="62"/>
      <c r="M25" s="62"/>
    </row>
    <row r="26" spans="1:13" ht="12.6" customHeight="1">
      <c r="A26" s="20" t="s">
        <v>21</v>
      </c>
      <c r="B26" s="60">
        <v>2663.9205479452053</v>
      </c>
      <c r="C26" s="60">
        <v>80227</v>
      </c>
      <c r="D26" s="60">
        <v>1138.1424657534239</v>
      </c>
      <c r="E26" s="60">
        <v>34758</v>
      </c>
      <c r="F26" s="60">
        <v>967.68219178082177</v>
      </c>
      <c r="G26" s="60">
        <v>5525</v>
      </c>
      <c r="H26" s="60">
        <v>960.76986301369902</v>
      </c>
      <c r="I26" s="60">
        <v>11028</v>
      </c>
      <c r="J26" s="60">
        <v>1257.972602739726</v>
      </c>
      <c r="K26" s="60">
        <v>28398</v>
      </c>
      <c r="L26" s="60">
        <v>6988.4876712328769</v>
      </c>
      <c r="M26" s="60">
        <v>159936</v>
      </c>
    </row>
    <row r="27" spans="1:13" ht="12.6" customHeight="1">
      <c r="A27" s="1" t="s">
        <v>24</v>
      </c>
      <c r="B27" s="61">
        <v>902.55342465753426</v>
      </c>
      <c r="C27" s="61">
        <v>25179</v>
      </c>
      <c r="D27" s="61">
        <v>585.43561643835585</v>
      </c>
      <c r="E27" s="61">
        <v>19879</v>
      </c>
      <c r="F27" s="61">
        <v>336.34246575342468</v>
      </c>
      <c r="G27" s="61">
        <v>2591</v>
      </c>
      <c r="H27" s="61">
        <v>143</v>
      </c>
      <c r="I27" s="61">
        <v>1451</v>
      </c>
      <c r="J27" s="61">
        <v>854.22191780821959</v>
      </c>
      <c r="K27" s="61">
        <v>9565</v>
      </c>
      <c r="L27" s="61">
        <v>2821.5534246575344</v>
      </c>
      <c r="M27" s="61">
        <v>58665</v>
      </c>
    </row>
    <row r="28" spans="1:13" ht="12.6" customHeight="1">
      <c r="A28" s="1" t="s">
        <v>23</v>
      </c>
      <c r="B28" s="61">
        <v>813.01917808219207</v>
      </c>
      <c r="C28" s="61">
        <v>23588</v>
      </c>
      <c r="D28" s="61">
        <v>149</v>
      </c>
      <c r="E28" s="61">
        <v>2655</v>
      </c>
      <c r="F28" s="61">
        <v>204</v>
      </c>
      <c r="G28" s="61">
        <v>984</v>
      </c>
      <c r="H28" s="61">
        <v>0</v>
      </c>
      <c r="I28" s="61">
        <v>0</v>
      </c>
      <c r="J28" s="61">
        <v>105.79452054794533</v>
      </c>
      <c r="K28" s="61">
        <v>5595</v>
      </c>
      <c r="L28" s="61">
        <v>1271.8136986301372</v>
      </c>
      <c r="M28" s="61">
        <v>32822</v>
      </c>
    </row>
    <row r="29" spans="1:13" ht="12.6" customHeight="1">
      <c r="A29" s="1" t="s">
        <v>22</v>
      </c>
      <c r="B29" s="61">
        <v>948.34794520547905</v>
      </c>
      <c r="C29" s="61">
        <v>31460</v>
      </c>
      <c r="D29" s="61">
        <v>403.70684931506804</v>
      </c>
      <c r="E29" s="61">
        <v>12224</v>
      </c>
      <c r="F29" s="61">
        <v>427.33972602739703</v>
      </c>
      <c r="G29" s="61">
        <v>1950</v>
      </c>
      <c r="H29" s="61">
        <v>817.76986301369902</v>
      </c>
      <c r="I29" s="61">
        <v>9577</v>
      </c>
      <c r="J29" s="61">
        <v>297.9561643835612</v>
      </c>
      <c r="K29" s="61">
        <v>13238</v>
      </c>
      <c r="L29" s="61">
        <v>2895.1205479452046</v>
      </c>
      <c r="M29" s="61">
        <v>68449</v>
      </c>
    </row>
    <row r="30" spans="1:13">
      <c r="B30" s="62"/>
      <c r="C30" s="62"/>
      <c r="D30" s="62"/>
      <c r="E30" s="62"/>
      <c r="F30" s="62"/>
      <c r="G30" s="62"/>
      <c r="H30" s="62"/>
      <c r="I30" s="62"/>
      <c r="J30" s="62"/>
      <c r="K30" s="62"/>
      <c r="L30" s="62"/>
      <c r="M30" s="62"/>
    </row>
    <row r="31" spans="1:13" ht="12.6" customHeight="1">
      <c r="A31" s="20" t="s">
        <v>25</v>
      </c>
      <c r="B31" s="60">
        <v>2318</v>
      </c>
      <c r="C31" s="60">
        <v>70435</v>
      </c>
      <c r="D31" s="60">
        <v>2263.7945205479436</v>
      </c>
      <c r="E31" s="60">
        <v>67912</v>
      </c>
      <c r="F31" s="60">
        <v>2295.0493150684915</v>
      </c>
      <c r="G31" s="60">
        <v>8085</v>
      </c>
      <c r="H31" s="60">
        <v>144</v>
      </c>
      <c r="I31" s="60">
        <v>2327</v>
      </c>
      <c r="J31" s="60">
        <v>1164.9123287671198</v>
      </c>
      <c r="K31" s="60">
        <v>30968</v>
      </c>
      <c r="L31" s="60">
        <v>8185.7561643835552</v>
      </c>
      <c r="M31" s="60">
        <v>179727</v>
      </c>
    </row>
    <row r="32" spans="1:13" ht="12.6" customHeight="1">
      <c r="B32" s="61"/>
      <c r="C32" s="61"/>
      <c r="D32" s="61"/>
      <c r="E32" s="61"/>
      <c r="F32" s="61"/>
      <c r="G32" s="61"/>
      <c r="H32" s="61"/>
      <c r="I32" s="61"/>
      <c r="J32" s="61"/>
      <c r="K32" s="61"/>
      <c r="L32" s="61"/>
      <c r="M32" s="61"/>
    </row>
    <row r="33" spans="1:13" ht="12.6" customHeight="1">
      <c r="A33" s="20" t="s">
        <v>26</v>
      </c>
      <c r="B33" s="60">
        <v>1408.232876712329</v>
      </c>
      <c r="C33" s="60">
        <v>48298</v>
      </c>
      <c r="D33" s="60">
        <v>2185.9780821917807</v>
      </c>
      <c r="E33" s="60">
        <v>87318</v>
      </c>
      <c r="F33" s="60">
        <v>1445.2630136986304</v>
      </c>
      <c r="G33" s="60">
        <v>5601</v>
      </c>
      <c r="H33" s="60">
        <v>551.86575342465744</v>
      </c>
      <c r="I33" s="60">
        <v>6944</v>
      </c>
      <c r="J33" s="60">
        <v>1314.2657534246575</v>
      </c>
      <c r="K33" s="60">
        <v>24048</v>
      </c>
      <c r="L33" s="60">
        <v>6905.6054794520551</v>
      </c>
      <c r="M33" s="60">
        <v>172209</v>
      </c>
    </row>
    <row r="34" spans="1:13" ht="12.6" customHeight="1">
      <c r="A34" s="1" t="s">
        <v>27</v>
      </c>
      <c r="B34" s="61">
        <v>0</v>
      </c>
      <c r="C34" s="61">
        <v>0</v>
      </c>
      <c r="D34" s="61">
        <v>124.36438356164383</v>
      </c>
      <c r="E34" s="61">
        <v>5653</v>
      </c>
      <c r="F34" s="61">
        <v>0</v>
      </c>
      <c r="G34" s="61">
        <v>0</v>
      </c>
      <c r="H34" s="61">
        <v>32</v>
      </c>
      <c r="I34" s="61">
        <v>264</v>
      </c>
      <c r="J34" s="61">
        <v>0</v>
      </c>
      <c r="K34" s="61">
        <v>0</v>
      </c>
      <c r="L34" s="61">
        <v>156.36438356164385</v>
      </c>
      <c r="M34" s="61">
        <v>5917</v>
      </c>
    </row>
    <row r="35" spans="1:13" ht="12.6" customHeight="1">
      <c r="A35" s="1" t="s">
        <v>30</v>
      </c>
      <c r="B35" s="61">
        <v>0</v>
      </c>
      <c r="C35" s="61">
        <v>0</v>
      </c>
      <c r="D35" s="61">
        <v>227</v>
      </c>
      <c r="E35" s="61">
        <v>7480</v>
      </c>
      <c r="F35" s="61">
        <v>144</v>
      </c>
      <c r="G35" s="61">
        <v>458</v>
      </c>
      <c r="H35" s="61">
        <v>0</v>
      </c>
      <c r="I35" s="61">
        <v>0</v>
      </c>
      <c r="J35" s="61">
        <v>177</v>
      </c>
      <c r="K35" s="61">
        <v>1171</v>
      </c>
      <c r="L35" s="61">
        <v>548</v>
      </c>
      <c r="M35" s="61">
        <v>9109</v>
      </c>
    </row>
    <row r="36" spans="1:13" ht="12.6" customHeight="1">
      <c r="A36" s="1" t="s">
        <v>38</v>
      </c>
      <c r="B36" s="61">
        <v>0</v>
      </c>
      <c r="C36" s="61">
        <v>0</v>
      </c>
      <c r="D36" s="61">
        <v>311.83561643835617</v>
      </c>
      <c r="E36" s="61">
        <v>7091</v>
      </c>
      <c r="F36" s="61">
        <v>180.786301369863</v>
      </c>
      <c r="G36" s="61">
        <v>400</v>
      </c>
      <c r="H36" s="61">
        <v>30.712328767123321</v>
      </c>
      <c r="I36" s="61">
        <v>1211</v>
      </c>
      <c r="J36" s="61">
        <v>103.17260273972617</v>
      </c>
      <c r="K36" s="61">
        <v>3578</v>
      </c>
      <c r="L36" s="61">
        <v>626.50684931506862</v>
      </c>
      <c r="M36" s="61">
        <v>12280</v>
      </c>
    </row>
    <row r="37" spans="1:13" ht="12.6" customHeight="1">
      <c r="A37" s="1" t="s">
        <v>39</v>
      </c>
      <c r="B37" s="61">
        <v>0</v>
      </c>
      <c r="C37" s="61">
        <v>0</v>
      </c>
      <c r="D37" s="61">
        <v>100.65753424657501</v>
      </c>
      <c r="E37" s="61">
        <v>850</v>
      </c>
      <c r="F37" s="61">
        <v>0</v>
      </c>
      <c r="G37" s="61">
        <v>0</v>
      </c>
      <c r="H37" s="61">
        <v>0</v>
      </c>
      <c r="I37" s="61">
        <v>0</v>
      </c>
      <c r="J37" s="61">
        <v>0</v>
      </c>
      <c r="K37" s="61">
        <v>0</v>
      </c>
      <c r="L37" s="61">
        <v>100.65753424657501</v>
      </c>
      <c r="M37" s="61">
        <v>850</v>
      </c>
    </row>
    <row r="38" spans="1:13" ht="12.6" customHeight="1">
      <c r="A38" s="1" t="s">
        <v>29</v>
      </c>
      <c r="B38" s="61">
        <v>683.2</v>
      </c>
      <c r="C38" s="61">
        <v>22444</v>
      </c>
      <c r="D38" s="61">
        <v>825.17260273972602</v>
      </c>
      <c r="E38" s="61">
        <v>45247</v>
      </c>
      <c r="F38" s="61">
        <v>421</v>
      </c>
      <c r="G38" s="61">
        <v>1835</v>
      </c>
      <c r="H38" s="61">
        <v>181.33150684931502</v>
      </c>
      <c r="I38" s="61">
        <v>2102</v>
      </c>
      <c r="J38" s="61">
        <v>230.49315068493135</v>
      </c>
      <c r="K38" s="61">
        <v>6310</v>
      </c>
      <c r="L38" s="61">
        <v>2341.1972602739725</v>
      </c>
      <c r="M38" s="61">
        <v>77938</v>
      </c>
    </row>
    <row r="39" spans="1:13" ht="12.6" customHeight="1">
      <c r="A39" s="1" t="s">
        <v>28</v>
      </c>
      <c r="B39" s="61">
        <v>220.38630136986302</v>
      </c>
      <c r="C39" s="61">
        <v>8334</v>
      </c>
      <c r="D39" s="61">
        <v>571.23287671232868</v>
      </c>
      <c r="E39" s="61">
        <v>18798</v>
      </c>
      <c r="F39" s="61">
        <v>262.54520547945208</v>
      </c>
      <c r="G39" s="61">
        <v>1371</v>
      </c>
      <c r="H39" s="61">
        <v>145.38082191780802</v>
      </c>
      <c r="I39" s="61">
        <v>1484</v>
      </c>
      <c r="J39" s="61">
        <v>604.791780821918</v>
      </c>
      <c r="K39" s="61">
        <v>8711</v>
      </c>
      <c r="L39" s="61">
        <v>1804.3369863013697</v>
      </c>
      <c r="M39" s="61">
        <v>38698</v>
      </c>
    </row>
    <row r="40" spans="1:13" ht="12.6" customHeight="1">
      <c r="A40" s="1" t="s">
        <v>31</v>
      </c>
      <c r="B40" s="61">
        <v>504.64657534246601</v>
      </c>
      <c r="C40" s="61">
        <v>17520</v>
      </c>
      <c r="D40" s="61">
        <v>25.715068493150671</v>
      </c>
      <c r="E40" s="61">
        <v>2199</v>
      </c>
      <c r="F40" s="61">
        <v>436.93150684931504</v>
      </c>
      <c r="G40" s="61">
        <v>1537</v>
      </c>
      <c r="H40" s="61">
        <v>162.44109589041102</v>
      </c>
      <c r="I40" s="61">
        <v>1883</v>
      </c>
      <c r="J40" s="61">
        <v>198.808219178082</v>
      </c>
      <c r="K40" s="61">
        <v>4278</v>
      </c>
      <c r="L40" s="61">
        <v>1328.5424657534247</v>
      </c>
      <c r="M40" s="61">
        <v>27417</v>
      </c>
    </row>
    <row r="41" spans="1:13">
      <c r="B41" s="62"/>
      <c r="C41" s="62"/>
      <c r="D41" s="62"/>
      <c r="E41" s="62"/>
      <c r="F41" s="62"/>
      <c r="G41" s="62"/>
      <c r="H41" s="62"/>
      <c r="I41" s="62"/>
      <c r="J41" s="62"/>
      <c r="K41" s="62"/>
      <c r="L41" s="62"/>
      <c r="M41" s="62"/>
    </row>
    <row r="42" spans="1:13" ht="12.6" customHeight="1">
      <c r="A42" s="20" t="s">
        <v>32</v>
      </c>
      <c r="B42" s="60">
        <v>697</v>
      </c>
      <c r="C42" s="60">
        <v>22582</v>
      </c>
      <c r="D42" s="60">
        <v>1423.846575342465</v>
      </c>
      <c r="E42" s="60">
        <v>52185</v>
      </c>
      <c r="F42" s="60">
        <v>472.55890410958898</v>
      </c>
      <c r="G42" s="60">
        <v>1622</v>
      </c>
      <c r="H42" s="60">
        <v>124</v>
      </c>
      <c r="I42" s="60">
        <v>1802</v>
      </c>
      <c r="J42" s="60">
        <v>147.10410958904151</v>
      </c>
      <c r="K42" s="60">
        <v>2685</v>
      </c>
      <c r="L42" s="60">
        <v>2864.5095890410958</v>
      </c>
      <c r="M42" s="60">
        <v>80876</v>
      </c>
    </row>
    <row r="43" spans="1:13" ht="12.6" customHeight="1">
      <c r="A43" s="1" t="s">
        <v>33</v>
      </c>
      <c r="B43" s="61">
        <v>697</v>
      </c>
      <c r="C43" s="61">
        <v>22582</v>
      </c>
      <c r="D43" s="61">
        <v>457.45753424657528</v>
      </c>
      <c r="E43" s="61">
        <v>18756</v>
      </c>
      <c r="F43" s="61">
        <v>260</v>
      </c>
      <c r="G43" s="61">
        <v>852</v>
      </c>
      <c r="H43" s="61">
        <v>70</v>
      </c>
      <c r="I43" s="61">
        <v>1163</v>
      </c>
      <c r="J43" s="61">
        <v>147.10410958904151</v>
      </c>
      <c r="K43" s="61">
        <v>2685</v>
      </c>
      <c r="L43" s="61">
        <v>1631.5616438356167</v>
      </c>
      <c r="M43" s="61">
        <v>46038</v>
      </c>
    </row>
    <row r="44" spans="1:13" ht="12.6" customHeight="1">
      <c r="A44" s="1" t="s">
        <v>11</v>
      </c>
      <c r="B44" s="61">
        <v>0</v>
      </c>
      <c r="C44" s="61">
        <v>0</v>
      </c>
      <c r="D44" s="61">
        <v>145</v>
      </c>
      <c r="E44" s="61">
        <v>3354</v>
      </c>
      <c r="F44" s="61">
        <v>0</v>
      </c>
      <c r="G44" s="61">
        <v>0</v>
      </c>
      <c r="H44" s="61">
        <v>0</v>
      </c>
      <c r="I44" s="61">
        <v>0</v>
      </c>
      <c r="J44" s="61">
        <v>0</v>
      </c>
      <c r="K44" s="61">
        <v>0</v>
      </c>
      <c r="L44" s="61">
        <v>145</v>
      </c>
      <c r="M44" s="61">
        <v>3354</v>
      </c>
    </row>
    <row r="45" spans="1:13" ht="12.6" customHeight="1">
      <c r="A45" s="1" t="s">
        <v>36</v>
      </c>
      <c r="B45" s="61">
        <v>0</v>
      </c>
      <c r="C45" s="61">
        <v>0</v>
      </c>
      <c r="D45" s="61">
        <v>346.8</v>
      </c>
      <c r="E45" s="61">
        <v>12299</v>
      </c>
      <c r="F45" s="61">
        <v>0</v>
      </c>
      <c r="G45" s="61">
        <v>0</v>
      </c>
      <c r="H45" s="61">
        <v>0</v>
      </c>
      <c r="I45" s="61">
        <v>0</v>
      </c>
      <c r="J45" s="61">
        <v>0</v>
      </c>
      <c r="K45" s="61">
        <v>0</v>
      </c>
      <c r="L45" s="61">
        <v>346.8</v>
      </c>
      <c r="M45" s="61">
        <v>12299</v>
      </c>
    </row>
    <row r="46" spans="1:13" ht="12.6" customHeight="1">
      <c r="A46" s="1" t="s">
        <v>35</v>
      </c>
      <c r="B46" s="61">
        <v>0</v>
      </c>
      <c r="C46" s="61">
        <v>0</v>
      </c>
      <c r="D46" s="61">
        <v>104</v>
      </c>
      <c r="E46" s="61">
        <v>2638</v>
      </c>
      <c r="F46" s="61">
        <v>0</v>
      </c>
      <c r="G46" s="61">
        <v>0</v>
      </c>
      <c r="H46" s="61">
        <v>0</v>
      </c>
      <c r="I46" s="61">
        <v>0</v>
      </c>
      <c r="J46" s="61">
        <v>0</v>
      </c>
      <c r="K46" s="61">
        <v>0</v>
      </c>
      <c r="L46" s="61">
        <v>104</v>
      </c>
      <c r="M46" s="61">
        <v>2638</v>
      </c>
    </row>
    <row r="47" spans="1:13" ht="12.6" customHeight="1">
      <c r="A47" s="1" t="s">
        <v>34</v>
      </c>
      <c r="B47" s="61">
        <v>0</v>
      </c>
      <c r="C47" s="61">
        <v>0</v>
      </c>
      <c r="D47" s="61">
        <v>102</v>
      </c>
      <c r="E47" s="61">
        <v>3222</v>
      </c>
      <c r="F47" s="61">
        <v>0</v>
      </c>
      <c r="G47" s="61">
        <v>0</v>
      </c>
      <c r="H47" s="61">
        <v>0</v>
      </c>
      <c r="I47" s="61">
        <v>0</v>
      </c>
      <c r="J47" s="61">
        <v>0</v>
      </c>
      <c r="K47" s="61">
        <v>0</v>
      </c>
      <c r="L47" s="61">
        <v>102</v>
      </c>
      <c r="M47" s="61">
        <v>3222</v>
      </c>
    </row>
    <row r="48" spans="1:13" ht="12.6" customHeight="1">
      <c r="A48" s="1" t="s">
        <v>37</v>
      </c>
      <c r="B48" s="61">
        <v>0</v>
      </c>
      <c r="C48" s="61">
        <v>0</v>
      </c>
      <c r="D48" s="61">
        <v>268.58904109589002</v>
      </c>
      <c r="E48" s="61">
        <v>11916</v>
      </c>
      <c r="F48" s="61">
        <v>212.55890410958901</v>
      </c>
      <c r="G48" s="61">
        <v>770</v>
      </c>
      <c r="H48" s="61">
        <v>54</v>
      </c>
      <c r="I48" s="61">
        <v>639</v>
      </c>
      <c r="J48" s="61">
        <v>0</v>
      </c>
      <c r="K48" s="61">
        <v>0</v>
      </c>
      <c r="L48" s="61">
        <v>535.147945205479</v>
      </c>
      <c r="M48" s="61">
        <v>13325</v>
      </c>
    </row>
    <row r="49" spans="1:13">
      <c r="B49" s="62"/>
      <c r="C49" s="62"/>
      <c r="D49" s="62"/>
      <c r="E49" s="62"/>
      <c r="F49" s="62"/>
      <c r="G49" s="62"/>
      <c r="H49" s="62"/>
      <c r="I49" s="62"/>
      <c r="J49" s="62"/>
      <c r="K49" s="62"/>
      <c r="L49" s="62"/>
      <c r="M49" s="62"/>
    </row>
    <row r="50" spans="1:13" ht="12.6" customHeight="1">
      <c r="A50" s="20" t="s">
        <v>16</v>
      </c>
      <c r="B50" s="60">
        <v>568</v>
      </c>
      <c r="C50" s="60">
        <v>19650</v>
      </c>
      <c r="D50" s="60">
        <v>1168.8849315068501</v>
      </c>
      <c r="E50" s="60">
        <v>29830</v>
      </c>
      <c r="F50" s="60">
        <v>384.27397260274</v>
      </c>
      <c r="G50" s="60">
        <v>2520</v>
      </c>
      <c r="H50" s="60">
        <v>206.81369863013734</v>
      </c>
      <c r="I50" s="60">
        <v>2266</v>
      </c>
      <c r="J50" s="60">
        <v>72</v>
      </c>
      <c r="K50" s="60">
        <v>2254</v>
      </c>
      <c r="L50" s="60">
        <v>2399.9726027397273</v>
      </c>
      <c r="M50" s="60">
        <v>56520</v>
      </c>
    </row>
    <row r="51" spans="1:13" ht="3.75" customHeight="1">
      <c r="A51" s="13"/>
      <c r="B51" s="13"/>
      <c r="C51" s="13"/>
      <c r="D51" s="13"/>
      <c r="E51" s="13"/>
      <c r="F51" s="13"/>
      <c r="G51" s="13"/>
      <c r="H51" s="13"/>
      <c r="I51" s="13"/>
      <c r="J51" s="13"/>
      <c r="K51" s="13"/>
      <c r="L51" s="13"/>
      <c r="M51" s="13"/>
    </row>
    <row r="52" spans="1:13" ht="12.6" customHeight="1">
      <c r="A52" s="1" t="s">
        <v>40</v>
      </c>
    </row>
    <row r="53" spans="1:13" ht="12.6" customHeight="1">
      <c r="A53" s="1" t="s">
        <v>48</v>
      </c>
    </row>
    <row r="54" spans="1:13" ht="12.6" customHeight="1"/>
    <row r="55" spans="1:13" ht="12.6" customHeight="1">
      <c r="A55" s="4" t="s">
        <v>15</v>
      </c>
    </row>
    <row r="56" spans="1:13" ht="12.6" customHeight="1">
      <c r="A56" s="1" t="s">
        <v>50</v>
      </c>
    </row>
    <row r="57" spans="1:13">
      <c r="A57" s="23" t="s">
        <v>52</v>
      </c>
    </row>
  </sheetData>
  <phoneticPr fontId="4" type="noConversion"/>
  <pageMargins left="0.39370078740157483" right="0.39370078740157483" top="0.39370078740157483" bottom="0.39370078740157483" header="0.51181102362204722" footer="0.51181102362204722"/>
  <pageSetup paperSize="9" scale="86"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workbookViewId="0">
      <selection activeCell="K23" sqref="K23"/>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104</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23111.520548</v>
      </c>
      <c r="C11" s="60">
        <v>1275506</v>
      </c>
      <c r="D11" s="60">
        <v>7772.4082191999996</v>
      </c>
      <c r="E11" s="60">
        <v>76097</v>
      </c>
      <c r="F11" s="60">
        <v>7167.0602740000004</v>
      </c>
      <c r="G11" s="60">
        <v>98356</v>
      </c>
      <c r="H11" s="60">
        <v>38050.989041000001</v>
      </c>
      <c r="I11" s="60">
        <v>1449959</v>
      </c>
    </row>
    <row r="12" spans="1:9" ht="12.6" customHeight="1">
      <c r="A12" s="21"/>
      <c r="B12" s="67"/>
      <c r="C12" s="67"/>
      <c r="D12" s="67"/>
      <c r="E12" s="67"/>
      <c r="F12" s="67"/>
      <c r="G12" s="67"/>
      <c r="H12" s="67"/>
      <c r="I12" s="67"/>
    </row>
    <row r="13" spans="1:9" ht="12.6" customHeight="1">
      <c r="A13" s="20" t="s">
        <v>3</v>
      </c>
      <c r="B13" s="60">
        <v>4608.0794520700001</v>
      </c>
      <c r="C13" s="60">
        <v>227356</v>
      </c>
      <c r="D13" s="60">
        <v>1067.230137</v>
      </c>
      <c r="E13" s="60">
        <v>11904</v>
      </c>
      <c r="F13" s="60">
        <v>1847.2684931500003</v>
      </c>
      <c r="G13" s="60">
        <v>25786</v>
      </c>
      <c r="H13" s="60">
        <v>7522.5780822200004</v>
      </c>
      <c r="I13" s="60">
        <v>265046</v>
      </c>
    </row>
    <row r="14" spans="1:9" ht="12.6" customHeight="1">
      <c r="A14" s="1" t="s">
        <v>85</v>
      </c>
      <c r="B14" s="61">
        <v>2267.7342466</v>
      </c>
      <c r="C14" s="61">
        <v>113878</v>
      </c>
      <c r="D14" s="61">
        <v>519.65753425000003</v>
      </c>
      <c r="E14" s="61">
        <v>6114</v>
      </c>
      <c r="F14" s="61">
        <v>804.26301369999999</v>
      </c>
      <c r="G14" s="61">
        <v>10911</v>
      </c>
      <c r="H14" s="61">
        <v>3591.6547945500001</v>
      </c>
      <c r="I14" s="61">
        <v>130903</v>
      </c>
    </row>
    <row r="15" spans="1:9" ht="12.6" customHeight="1">
      <c r="A15" s="1" t="s">
        <v>82</v>
      </c>
      <c r="B15" s="61">
        <v>834.12328766999997</v>
      </c>
      <c r="C15" s="61">
        <v>42900</v>
      </c>
      <c r="D15" s="61">
        <v>198</v>
      </c>
      <c r="E15" s="61">
        <v>1996</v>
      </c>
      <c r="F15" s="61">
        <v>427</v>
      </c>
      <c r="G15" s="61">
        <v>5805</v>
      </c>
      <c r="H15" s="61">
        <v>1459.1232876700001</v>
      </c>
      <c r="I15" s="61">
        <v>50701</v>
      </c>
    </row>
    <row r="16" spans="1:9" ht="12.6" customHeight="1">
      <c r="A16" s="1" t="s">
        <v>6</v>
      </c>
      <c r="B16" s="61">
        <v>1506.2219178</v>
      </c>
      <c r="C16" s="61">
        <v>70578</v>
      </c>
      <c r="D16" s="61">
        <v>349.57260273999998</v>
      </c>
      <c r="E16" s="61">
        <v>3794</v>
      </c>
      <c r="F16" s="61">
        <v>616.00547945000005</v>
      </c>
      <c r="G16" s="61">
        <v>9070</v>
      </c>
      <c r="H16" s="61">
        <v>2471.8000000000002</v>
      </c>
      <c r="I16" s="61">
        <v>83442</v>
      </c>
    </row>
    <row r="17" spans="1:9">
      <c r="B17" s="62"/>
      <c r="C17" s="62"/>
      <c r="D17" s="62"/>
      <c r="E17" s="62"/>
      <c r="F17" s="62"/>
      <c r="G17" s="62"/>
      <c r="H17" s="62"/>
      <c r="I17" s="62"/>
    </row>
    <row r="18" spans="1:9" ht="12.6" customHeight="1">
      <c r="A18" s="20" t="s">
        <v>7</v>
      </c>
      <c r="B18" s="60">
        <v>4640.3232877</v>
      </c>
      <c r="C18" s="60">
        <v>277442</v>
      </c>
      <c r="D18" s="60">
        <v>1678.4849314999999</v>
      </c>
      <c r="E18" s="60">
        <v>17250</v>
      </c>
      <c r="F18" s="60">
        <v>1233.287671239</v>
      </c>
      <c r="G18" s="60">
        <v>18848</v>
      </c>
      <c r="H18" s="60">
        <v>7552.0958904099998</v>
      </c>
      <c r="I18" s="60">
        <v>313540</v>
      </c>
    </row>
    <row r="19" spans="1:9" ht="12.6" customHeight="1">
      <c r="A19" s="1" t="s">
        <v>19</v>
      </c>
      <c r="B19" s="61">
        <v>3052.7150685000001</v>
      </c>
      <c r="C19" s="61">
        <v>186366</v>
      </c>
      <c r="D19" s="61">
        <v>1221.7369862999999</v>
      </c>
      <c r="E19" s="61">
        <v>11414</v>
      </c>
      <c r="F19" s="61">
        <v>729.14794520999999</v>
      </c>
      <c r="G19" s="61">
        <v>11672</v>
      </c>
      <c r="H19" s="61">
        <v>5003.6000000000004</v>
      </c>
      <c r="I19" s="61">
        <v>209452</v>
      </c>
    </row>
    <row r="20" spans="1:9" ht="12.6" customHeight="1">
      <c r="A20" s="1" t="s">
        <v>86</v>
      </c>
      <c r="B20" s="61">
        <v>546.84931506999999</v>
      </c>
      <c r="C20" s="61">
        <v>30253</v>
      </c>
      <c r="D20" s="61">
        <v>176</v>
      </c>
      <c r="E20" s="61">
        <v>2197</v>
      </c>
      <c r="F20" s="61">
        <v>190</v>
      </c>
      <c r="G20" s="61">
        <v>2478</v>
      </c>
      <c r="H20" s="61">
        <v>912.84931506999999</v>
      </c>
      <c r="I20" s="61">
        <v>34928</v>
      </c>
    </row>
    <row r="21" spans="1:9" ht="12.6" customHeight="1">
      <c r="A21" s="1" t="s">
        <v>20</v>
      </c>
      <c r="B21" s="61">
        <v>510.37808218999999</v>
      </c>
      <c r="C21" s="61">
        <v>32523</v>
      </c>
      <c r="D21" s="61">
        <v>148</v>
      </c>
      <c r="E21" s="61">
        <v>2000</v>
      </c>
      <c r="F21" s="61">
        <v>28</v>
      </c>
      <c r="G21" s="61">
        <v>306</v>
      </c>
      <c r="H21" s="61">
        <v>686.37808218999999</v>
      </c>
      <c r="I21" s="61">
        <v>34829</v>
      </c>
    </row>
    <row r="22" spans="1:9" ht="12.6" customHeight="1">
      <c r="A22" s="1" t="s">
        <v>9</v>
      </c>
      <c r="B22" s="61">
        <v>385.38082192000002</v>
      </c>
      <c r="C22" s="61">
        <v>19864</v>
      </c>
      <c r="D22" s="61">
        <v>122.74794521</v>
      </c>
      <c r="E22" s="61">
        <v>1545</v>
      </c>
      <c r="F22" s="61">
        <v>92.476712328999994</v>
      </c>
      <c r="G22" s="61">
        <v>1663</v>
      </c>
      <c r="H22" s="61">
        <v>600.60547944999996</v>
      </c>
      <c r="I22" s="61">
        <v>23072</v>
      </c>
    </row>
    <row r="23" spans="1:9" ht="12.6" customHeight="1">
      <c r="A23" s="7" t="s">
        <v>10</v>
      </c>
      <c r="B23" s="61">
        <v>145</v>
      </c>
      <c r="C23" s="61">
        <v>8436</v>
      </c>
      <c r="D23" s="61">
        <v>10</v>
      </c>
      <c r="E23" s="61">
        <v>94</v>
      </c>
      <c r="F23" s="61">
        <v>193.66301369999999</v>
      </c>
      <c r="G23" s="61">
        <v>2729</v>
      </c>
      <c r="H23" s="61">
        <v>348.66301370000002</v>
      </c>
      <c r="I23" s="61">
        <v>11259</v>
      </c>
    </row>
    <row r="24" spans="1:9">
      <c r="B24" s="62"/>
      <c r="C24" s="62"/>
      <c r="D24" s="62"/>
      <c r="E24" s="62"/>
      <c r="F24" s="62"/>
      <c r="G24" s="62"/>
      <c r="H24" s="62"/>
      <c r="I24" s="62"/>
    </row>
    <row r="25" spans="1:9" ht="12.6" customHeight="1">
      <c r="A25" s="20" t="s">
        <v>21</v>
      </c>
      <c r="B25" s="60">
        <v>3230.9506848999999</v>
      </c>
      <c r="C25" s="60">
        <v>190426</v>
      </c>
      <c r="D25" s="60">
        <v>1310.3726027</v>
      </c>
      <c r="E25" s="60">
        <v>11294</v>
      </c>
      <c r="F25" s="60">
        <v>1687</v>
      </c>
      <c r="G25" s="60">
        <v>23032</v>
      </c>
      <c r="H25" s="60">
        <v>6228.3232877</v>
      </c>
      <c r="I25" s="60">
        <v>224752</v>
      </c>
    </row>
    <row r="26" spans="1:9" ht="12.6" customHeight="1">
      <c r="A26" s="1" t="s">
        <v>24</v>
      </c>
      <c r="B26" s="61">
        <v>1198.6383562000001</v>
      </c>
      <c r="C26" s="61">
        <v>69166</v>
      </c>
      <c r="D26" s="61">
        <v>390.50410958999998</v>
      </c>
      <c r="E26" s="61">
        <v>3319</v>
      </c>
      <c r="F26" s="61">
        <v>579</v>
      </c>
      <c r="G26" s="61">
        <v>8560</v>
      </c>
      <c r="H26" s="61">
        <v>2168.1424658000001</v>
      </c>
      <c r="I26" s="61">
        <v>81045</v>
      </c>
    </row>
    <row r="27" spans="1:9" ht="12.6" customHeight="1">
      <c r="A27" s="1" t="s">
        <v>23</v>
      </c>
      <c r="B27" s="61">
        <v>582.26027396999996</v>
      </c>
      <c r="C27" s="61">
        <v>31243</v>
      </c>
      <c r="D27" s="61">
        <v>291</v>
      </c>
      <c r="E27" s="61">
        <v>2462</v>
      </c>
      <c r="F27" s="61">
        <v>106</v>
      </c>
      <c r="G27" s="61">
        <v>1827</v>
      </c>
      <c r="H27" s="61">
        <v>979.26027396999996</v>
      </c>
      <c r="I27" s="61">
        <v>35532</v>
      </c>
    </row>
    <row r="28" spans="1:9" ht="12.6" customHeight="1">
      <c r="A28" s="1" t="s">
        <v>22</v>
      </c>
      <c r="B28" s="61">
        <v>1450.0520548</v>
      </c>
      <c r="C28" s="61">
        <v>90017</v>
      </c>
      <c r="D28" s="61">
        <v>628.86849314999995</v>
      </c>
      <c r="E28" s="61">
        <v>5513</v>
      </c>
      <c r="F28" s="61">
        <v>1002</v>
      </c>
      <c r="G28" s="61">
        <v>12645</v>
      </c>
      <c r="H28" s="61">
        <v>3080.9205479000002</v>
      </c>
      <c r="I28" s="61">
        <v>108175</v>
      </c>
    </row>
    <row r="29" spans="1:9">
      <c r="B29" s="62"/>
      <c r="C29" s="62"/>
      <c r="D29" s="62"/>
      <c r="E29" s="62"/>
      <c r="F29" s="62"/>
      <c r="G29" s="62"/>
      <c r="H29" s="62"/>
      <c r="I29" s="62"/>
    </row>
    <row r="30" spans="1:9" ht="12.6" customHeight="1">
      <c r="A30" s="20" t="s">
        <v>25</v>
      </c>
      <c r="B30" s="60">
        <v>4472.0383561999997</v>
      </c>
      <c r="C30" s="60">
        <v>239501</v>
      </c>
      <c r="D30" s="60">
        <v>1410.3205479000001</v>
      </c>
      <c r="E30" s="60">
        <v>14274</v>
      </c>
      <c r="F30" s="60">
        <v>350.29315068</v>
      </c>
      <c r="G30" s="60">
        <v>4483</v>
      </c>
      <c r="H30" s="60">
        <v>6232.6520547999999</v>
      </c>
      <c r="I30" s="60">
        <v>258258</v>
      </c>
    </row>
    <row r="31" spans="1:9" ht="12.6" customHeight="1">
      <c r="B31" s="61"/>
      <c r="C31" s="61"/>
      <c r="D31" s="61"/>
      <c r="E31" s="61"/>
      <c r="F31" s="61"/>
      <c r="G31" s="61"/>
      <c r="H31" s="61"/>
      <c r="I31" s="61"/>
    </row>
    <row r="32" spans="1:9" ht="12.6" customHeight="1">
      <c r="A32" s="20" t="s">
        <v>26</v>
      </c>
      <c r="B32" s="60">
        <v>3178.3369862999998</v>
      </c>
      <c r="C32" s="60">
        <v>179836</v>
      </c>
      <c r="D32" s="60">
        <v>1428</v>
      </c>
      <c r="E32" s="60">
        <v>13394</v>
      </c>
      <c r="F32" s="60">
        <v>1343.3534247</v>
      </c>
      <c r="G32" s="60">
        <v>18337</v>
      </c>
      <c r="H32" s="60">
        <v>5949.6904109999996</v>
      </c>
      <c r="I32" s="60">
        <v>211567</v>
      </c>
    </row>
    <row r="33" spans="1:9" ht="12.6" customHeight="1">
      <c r="A33" s="1" t="s">
        <v>27</v>
      </c>
      <c r="B33" s="61">
        <v>86.232876712000007</v>
      </c>
      <c r="C33" s="61">
        <v>4857</v>
      </c>
      <c r="D33" s="61">
        <v>11</v>
      </c>
      <c r="E33" s="61">
        <v>169</v>
      </c>
      <c r="F33" s="61">
        <v>50</v>
      </c>
      <c r="G33" s="61">
        <v>502</v>
      </c>
      <c r="H33" s="61">
        <v>147.23287671</v>
      </c>
      <c r="I33" s="61">
        <v>5528</v>
      </c>
    </row>
    <row r="34" spans="1:9" ht="12.6" customHeight="1">
      <c r="A34" s="1" t="s">
        <v>30</v>
      </c>
      <c r="B34" s="61">
        <v>185.5260274</v>
      </c>
      <c r="C34" s="61">
        <v>10485</v>
      </c>
      <c r="D34" s="61">
        <v>62</v>
      </c>
      <c r="E34" s="61">
        <v>783</v>
      </c>
      <c r="F34" s="61">
        <v>43</v>
      </c>
      <c r="G34" s="61">
        <v>622</v>
      </c>
      <c r="H34" s="61">
        <v>290.52602739999998</v>
      </c>
      <c r="I34" s="61">
        <v>11890</v>
      </c>
    </row>
    <row r="35" spans="1:9" ht="12.6" customHeight="1">
      <c r="A35" s="1" t="s">
        <v>38</v>
      </c>
      <c r="B35" s="61">
        <v>208.25205478999999</v>
      </c>
      <c r="C35" s="61">
        <v>14180</v>
      </c>
      <c r="D35" s="61">
        <v>136</v>
      </c>
      <c r="E35" s="61">
        <v>1321</v>
      </c>
      <c r="F35" s="61">
        <v>151.51506849</v>
      </c>
      <c r="G35" s="61">
        <v>2219</v>
      </c>
      <c r="H35" s="61">
        <v>495.76712328999997</v>
      </c>
      <c r="I35" s="61">
        <v>17720</v>
      </c>
    </row>
    <row r="36" spans="1:9" ht="12.6" customHeight="1">
      <c r="A36" s="1" t="s">
        <v>39</v>
      </c>
      <c r="B36" s="61">
        <v>18</v>
      </c>
      <c r="C36" s="61">
        <v>930</v>
      </c>
      <c r="D36" s="61">
        <v>0</v>
      </c>
      <c r="E36" s="61">
        <v>0</v>
      </c>
      <c r="F36" s="61">
        <v>14.668493151</v>
      </c>
      <c r="G36" s="61">
        <v>312</v>
      </c>
      <c r="H36" s="61">
        <v>32.668493151</v>
      </c>
      <c r="I36" s="61">
        <v>1242</v>
      </c>
    </row>
    <row r="37" spans="1:9" ht="12.6" customHeight="1">
      <c r="A37" s="1" t="s">
        <v>29</v>
      </c>
      <c r="B37" s="61">
        <v>1564.8904110000001</v>
      </c>
      <c r="C37" s="61">
        <v>82394</v>
      </c>
      <c r="D37" s="61">
        <v>433</v>
      </c>
      <c r="E37" s="61">
        <v>3732</v>
      </c>
      <c r="F37" s="61">
        <v>300.81369862999998</v>
      </c>
      <c r="G37" s="61">
        <v>3610</v>
      </c>
      <c r="H37" s="61">
        <v>2298.7041095999998</v>
      </c>
      <c r="I37" s="61">
        <v>89736</v>
      </c>
    </row>
    <row r="38" spans="1:9" ht="12.6" customHeight="1">
      <c r="A38" s="1" t="s">
        <v>28</v>
      </c>
      <c r="B38" s="61">
        <v>545.82739726</v>
      </c>
      <c r="C38" s="61">
        <v>34882</v>
      </c>
      <c r="D38" s="61">
        <v>288</v>
      </c>
      <c r="E38" s="61">
        <v>2406</v>
      </c>
      <c r="F38" s="61">
        <v>295.78082191999999</v>
      </c>
      <c r="G38" s="61">
        <v>4174</v>
      </c>
      <c r="H38" s="61">
        <v>1129.6082191999999</v>
      </c>
      <c r="I38" s="61">
        <v>41462</v>
      </c>
    </row>
    <row r="39" spans="1:9" ht="12.6" customHeight="1">
      <c r="A39" s="1" t="s">
        <v>31</v>
      </c>
      <c r="B39" s="61">
        <v>569.60821917999999</v>
      </c>
      <c r="C39" s="61">
        <v>32108</v>
      </c>
      <c r="D39" s="61">
        <v>498</v>
      </c>
      <c r="E39" s="61">
        <v>4983</v>
      </c>
      <c r="F39" s="61">
        <v>487.57534247000001</v>
      </c>
      <c r="G39" s="61">
        <v>6898</v>
      </c>
      <c r="H39" s="61">
        <v>1555.1835616000001</v>
      </c>
      <c r="I39" s="61">
        <v>43989</v>
      </c>
    </row>
    <row r="40" spans="1:9">
      <c r="B40" s="62"/>
      <c r="C40" s="62"/>
      <c r="D40" s="62"/>
      <c r="E40" s="62"/>
      <c r="F40" s="62"/>
      <c r="G40" s="62"/>
      <c r="H40" s="62"/>
      <c r="I40" s="62"/>
    </row>
    <row r="41" spans="1:9" ht="12.6" customHeight="1">
      <c r="A41" s="20" t="s">
        <v>32</v>
      </c>
      <c r="B41" s="60">
        <v>1643.7917808</v>
      </c>
      <c r="C41" s="60">
        <v>102511</v>
      </c>
      <c r="D41" s="60">
        <v>579</v>
      </c>
      <c r="E41" s="60">
        <v>4870</v>
      </c>
      <c r="F41" s="60">
        <v>466.85753425000001</v>
      </c>
      <c r="G41" s="60">
        <v>4970</v>
      </c>
      <c r="H41" s="60">
        <v>2689.6493151</v>
      </c>
      <c r="I41" s="60">
        <v>112351</v>
      </c>
    </row>
    <row r="42" spans="1:9" ht="12.6" customHeight="1">
      <c r="A42" s="1" t="s">
        <v>100</v>
      </c>
      <c r="B42" s="61">
        <v>977.15342466000004</v>
      </c>
      <c r="C42" s="61">
        <v>56973</v>
      </c>
      <c r="D42" s="61">
        <v>273</v>
      </c>
      <c r="E42" s="61">
        <v>2400</v>
      </c>
      <c r="F42" s="61">
        <v>297.59726026999999</v>
      </c>
      <c r="G42" s="61">
        <v>2753</v>
      </c>
      <c r="H42" s="61">
        <v>1547.7506849299998</v>
      </c>
      <c r="I42" s="61">
        <v>62126</v>
      </c>
    </row>
    <row r="43" spans="1:9" ht="12.6" customHeight="1">
      <c r="A43" s="1" t="s">
        <v>11</v>
      </c>
      <c r="B43" s="61">
        <v>63</v>
      </c>
      <c r="C43" s="61">
        <v>4320</v>
      </c>
      <c r="D43" s="61">
        <v>0</v>
      </c>
      <c r="E43" s="61">
        <v>0</v>
      </c>
      <c r="F43" s="61">
        <v>0</v>
      </c>
      <c r="G43" s="61">
        <v>0</v>
      </c>
      <c r="H43" s="61">
        <v>63</v>
      </c>
      <c r="I43" s="61">
        <v>4320</v>
      </c>
    </row>
    <row r="44" spans="1:9" ht="12.6" customHeight="1">
      <c r="A44" s="1" t="s">
        <v>36</v>
      </c>
      <c r="B44" s="61">
        <v>274</v>
      </c>
      <c r="C44" s="61">
        <v>17346</v>
      </c>
      <c r="D44" s="61">
        <v>53</v>
      </c>
      <c r="E44" s="61">
        <v>372</v>
      </c>
      <c r="F44" s="61">
        <v>8</v>
      </c>
      <c r="G44" s="61">
        <v>158</v>
      </c>
      <c r="H44" s="61">
        <v>335</v>
      </c>
      <c r="I44" s="61">
        <v>17876</v>
      </c>
    </row>
    <row r="45" spans="1:9" ht="12.6" customHeight="1">
      <c r="A45" s="1" t="s">
        <v>101</v>
      </c>
      <c r="B45" s="61">
        <v>50.298630137000004</v>
      </c>
      <c r="C45" s="61">
        <v>3583</v>
      </c>
      <c r="D45" s="61">
        <v>27</v>
      </c>
      <c r="E45" s="61">
        <v>242</v>
      </c>
      <c r="F45" s="61">
        <v>0</v>
      </c>
      <c r="G45" s="61">
        <v>0</v>
      </c>
      <c r="H45" s="61">
        <v>77.298630137000004</v>
      </c>
      <c r="I45" s="61">
        <v>3825</v>
      </c>
    </row>
    <row r="46" spans="1:9" ht="12.6" customHeight="1">
      <c r="A46" s="1" t="s">
        <v>34</v>
      </c>
      <c r="B46" s="61">
        <v>73.339726026999998</v>
      </c>
      <c r="C46" s="61">
        <v>5558</v>
      </c>
      <c r="D46" s="61">
        <v>0</v>
      </c>
      <c r="E46" s="61">
        <v>0</v>
      </c>
      <c r="F46" s="61">
        <v>26.260273973</v>
      </c>
      <c r="G46" s="61">
        <v>144</v>
      </c>
      <c r="H46" s="61">
        <v>99.6</v>
      </c>
      <c r="I46" s="61">
        <v>5702</v>
      </c>
    </row>
    <row r="47" spans="1:9" ht="12.6" customHeight="1">
      <c r="A47" s="1" t="s">
        <v>37</v>
      </c>
      <c r="B47" s="61">
        <v>206</v>
      </c>
      <c r="C47" s="61">
        <v>14731</v>
      </c>
      <c r="D47" s="61">
        <v>226</v>
      </c>
      <c r="E47" s="61">
        <v>1856</v>
      </c>
      <c r="F47" s="61">
        <v>135</v>
      </c>
      <c r="G47" s="61">
        <v>1915</v>
      </c>
      <c r="H47" s="61">
        <v>567</v>
      </c>
      <c r="I47" s="61">
        <v>18502</v>
      </c>
    </row>
    <row r="48" spans="1:9">
      <c r="B48" s="62"/>
      <c r="C48" s="62"/>
      <c r="D48" s="62"/>
      <c r="E48" s="62"/>
      <c r="F48" s="62"/>
      <c r="G48" s="62"/>
      <c r="H48" s="62"/>
      <c r="I48" s="62"/>
    </row>
    <row r="49" spans="1:20" ht="12.6" customHeight="1">
      <c r="A49" s="20" t="s">
        <v>16</v>
      </c>
      <c r="B49" s="60">
        <v>1338</v>
      </c>
      <c r="C49" s="60">
        <v>58434</v>
      </c>
      <c r="D49" s="60">
        <v>299</v>
      </c>
      <c r="E49" s="60">
        <v>3111</v>
      </c>
      <c r="F49" s="60">
        <v>239</v>
      </c>
      <c r="G49" s="60">
        <v>2900</v>
      </c>
      <c r="H49" s="60">
        <v>1876</v>
      </c>
      <c r="I49" s="60">
        <v>64445</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105</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workbookViewId="0">
      <selection activeCell="N37" sqref="N37"/>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99</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23387.454795000001</v>
      </c>
      <c r="C11" s="60">
        <v>1270161</v>
      </c>
      <c r="D11" s="60">
        <v>7732.6301370000001</v>
      </c>
      <c r="E11" s="60">
        <v>79081</v>
      </c>
      <c r="F11" s="60">
        <v>7142.6904109999996</v>
      </c>
      <c r="G11" s="60">
        <v>96734</v>
      </c>
      <c r="H11" s="60">
        <v>38262.775342000001</v>
      </c>
      <c r="I11" s="60">
        <v>1445976</v>
      </c>
    </row>
    <row r="12" spans="1:9" ht="12.6" customHeight="1">
      <c r="A12" s="21"/>
      <c r="B12" s="67"/>
      <c r="C12" s="67"/>
      <c r="D12" s="67"/>
      <c r="E12" s="67"/>
      <c r="F12" s="67"/>
      <c r="G12" s="67"/>
      <c r="H12" s="67"/>
      <c r="I12" s="67"/>
    </row>
    <row r="13" spans="1:9" ht="12.6" customHeight="1">
      <c r="A13" s="20" t="s">
        <v>3</v>
      </c>
      <c r="B13" s="60">
        <f>SUM(B14:B16)</f>
        <v>4618.3589040400002</v>
      </c>
      <c r="C13" s="60">
        <f>SUM(C14:C16)</f>
        <v>223382</v>
      </c>
      <c r="D13" s="60">
        <f t="shared" ref="D13:E13" si="0">SUM(D14:D16)</f>
        <v>1053.0547945200001</v>
      </c>
      <c r="E13" s="60">
        <f t="shared" si="0"/>
        <v>12853</v>
      </c>
      <c r="F13" s="60">
        <f>SUM(F14:F16)</f>
        <v>1934.2547945199999</v>
      </c>
      <c r="G13" s="60">
        <f>SUM(G14:G16)</f>
        <v>26439</v>
      </c>
      <c r="H13" s="60">
        <f>SUM(H14:H16)</f>
        <v>7605.6684930800002</v>
      </c>
      <c r="I13" s="60">
        <f>SUM(I14:I16)</f>
        <v>262674</v>
      </c>
    </row>
    <row r="14" spans="1:9" ht="12.6" customHeight="1">
      <c r="A14" s="1" t="s">
        <v>85</v>
      </c>
      <c r="B14" s="61">
        <f>2390.7726027-110</f>
        <v>2280.7726026999999</v>
      </c>
      <c r="C14" s="61">
        <f>115337-5315</f>
        <v>110022</v>
      </c>
      <c r="D14" s="61">
        <v>505</v>
      </c>
      <c r="E14" s="61">
        <v>6698</v>
      </c>
      <c r="F14" s="61">
        <f>874.68767123-47</f>
        <v>827.68767122999998</v>
      </c>
      <c r="G14" s="61">
        <f>11922-686</f>
        <v>11236</v>
      </c>
      <c r="H14" s="61">
        <f t="shared" ref="H14:I16" si="1">B14+D14+F14</f>
        <v>3613.4602739299999</v>
      </c>
      <c r="I14" s="61">
        <f t="shared" si="1"/>
        <v>127956</v>
      </c>
    </row>
    <row r="15" spans="1:9" ht="12.6" customHeight="1">
      <c r="A15" s="1" t="s">
        <v>82</v>
      </c>
      <c r="B15" s="61">
        <f>698.37260274+110</f>
        <v>808.37260274000005</v>
      </c>
      <c r="C15" s="61">
        <f>37277+5315</f>
        <v>42592</v>
      </c>
      <c r="D15" s="61">
        <v>202</v>
      </c>
      <c r="E15" s="61">
        <v>2346</v>
      </c>
      <c r="F15" s="61">
        <v>463</v>
      </c>
      <c r="G15" s="61">
        <v>6484</v>
      </c>
      <c r="H15" s="61">
        <f t="shared" si="1"/>
        <v>1473.37260274</v>
      </c>
      <c r="I15" s="61">
        <f t="shared" si="1"/>
        <v>51422</v>
      </c>
    </row>
    <row r="16" spans="1:9" ht="12.6" customHeight="1">
      <c r="A16" s="1" t="s">
        <v>6</v>
      </c>
      <c r="B16" s="61">
        <v>1529.2136986</v>
      </c>
      <c r="C16" s="61">
        <v>70768</v>
      </c>
      <c r="D16" s="61">
        <v>346.05479451999997</v>
      </c>
      <c r="E16" s="61">
        <v>3809</v>
      </c>
      <c r="F16" s="61">
        <v>643.56712329000004</v>
      </c>
      <c r="G16" s="61">
        <v>8719</v>
      </c>
      <c r="H16" s="61">
        <f t="shared" si="1"/>
        <v>2518.8356164100001</v>
      </c>
      <c r="I16" s="61">
        <f t="shared" si="1"/>
        <v>83296</v>
      </c>
    </row>
    <row r="17" spans="1:9">
      <c r="B17" s="62"/>
      <c r="C17" s="62"/>
      <c r="D17" s="62"/>
      <c r="E17" s="62"/>
      <c r="F17" s="62"/>
      <c r="G17" s="62"/>
      <c r="H17" s="62"/>
      <c r="I17" s="62"/>
    </row>
    <row r="18" spans="1:9" ht="12.6" customHeight="1">
      <c r="A18" s="20" t="s">
        <v>7</v>
      </c>
      <c r="B18" s="60">
        <f>SUM(B19:B23)</f>
        <v>4605.27945206</v>
      </c>
      <c r="C18" s="60">
        <f t="shared" ref="C18:I18" si="2">SUM(C19:C23)</f>
        <v>275602</v>
      </c>
      <c r="D18" s="60">
        <f t="shared" si="2"/>
        <v>1627.8383561999999</v>
      </c>
      <c r="E18" s="60">
        <f t="shared" si="2"/>
        <v>17713</v>
      </c>
      <c r="F18" s="60">
        <f t="shared" si="2"/>
        <v>1325.8027397199999</v>
      </c>
      <c r="G18" s="60">
        <f t="shared" si="2"/>
        <v>18919</v>
      </c>
      <c r="H18" s="60">
        <f t="shared" si="2"/>
        <v>7558.9205479600005</v>
      </c>
      <c r="I18" s="60">
        <f t="shared" si="2"/>
        <v>312234</v>
      </c>
    </row>
    <row r="19" spans="1:9" ht="12.6" customHeight="1">
      <c r="A19" s="1" t="s">
        <v>19</v>
      </c>
      <c r="B19" s="61">
        <v>3047.4520548</v>
      </c>
      <c r="C19" s="61">
        <v>185038</v>
      </c>
      <c r="D19" s="61">
        <v>1163.8383561999999</v>
      </c>
      <c r="E19" s="61">
        <v>11539</v>
      </c>
      <c r="F19" s="61">
        <v>775.79178081999999</v>
      </c>
      <c r="G19" s="61">
        <v>11469</v>
      </c>
      <c r="H19" s="61">
        <v>4987.0821918000001</v>
      </c>
      <c r="I19" s="61">
        <v>208046</v>
      </c>
    </row>
    <row r="20" spans="1:9" ht="12.6" customHeight="1">
      <c r="A20" s="1" t="s">
        <v>86</v>
      </c>
      <c r="B20" s="61">
        <v>523.95616438000002</v>
      </c>
      <c r="C20" s="61">
        <v>29764</v>
      </c>
      <c r="D20" s="61">
        <v>170</v>
      </c>
      <c r="E20" s="61">
        <v>2291</v>
      </c>
      <c r="F20" s="61">
        <f>176.15342466+47</f>
        <v>223.15342466000001</v>
      </c>
      <c r="G20" s="61">
        <f>2098+686</f>
        <v>2784</v>
      </c>
      <c r="H20" s="61">
        <f>B20+D20+F20</f>
        <v>917.10958904000006</v>
      </c>
      <c r="I20" s="61">
        <f>C20+E20+G20</f>
        <v>34839</v>
      </c>
    </row>
    <row r="21" spans="1:9" ht="12.6" customHeight="1">
      <c r="A21" s="1" t="s">
        <v>20</v>
      </c>
      <c r="B21" s="61">
        <v>512.13698629999999</v>
      </c>
      <c r="C21" s="61">
        <v>32114</v>
      </c>
      <c r="D21" s="61">
        <v>148</v>
      </c>
      <c r="E21" s="61">
        <v>2133</v>
      </c>
      <c r="F21" s="61">
        <v>28</v>
      </c>
      <c r="G21" s="61">
        <v>322</v>
      </c>
      <c r="H21" s="61">
        <v>688.13698629999999</v>
      </c>
      <c r="I21" s="61">
        <v>34569</v>
      </c>
    </row>
    <row r="22" spans="1:9" ht="12.6" customHeight="1">
      <c r="A22" s="1" t="s">
        <v>9</v>
      </c>
      <c r="B22" s="61">
        <v>375.73424657999999</v>
      </c>
      <c r="C22" s="61">
        <v>20379</v>
      </c>
      <c r="D22" s="61">
        <v>134</v>
      </c>
      <c r="E22" s="61">
        <v>1636</v>
      </c>
      <c r="F22" s="61">
        <v>111.17808219</v>
      </c>
      <c r="G22" s="61">
        <v>1728</v>
      </c>
      <c r="H22" s="61">
        <v>620.91232877000004</v>
      </c>
      <c r="I22" s="61">
        <v>23743</v>
      </c>
    </row>
    <row r="23" spans="1:9" ht="12.6" customHeight="1">
      <c r="A23" s="7" t="s">
        <v>10</v>
      </c>
      <c r="B23" s="61">
        <v>146</v>
      </c>
      <c r="C23" s="61">
        <v>8307</v>
      </c>
      <c r="D23" s="61">
        <v>12</v>
      </c>
      <c r="E23" s="61">
        <v>114</v>
      </c>
      <c r="F23" s="61">
        <v>187.67945205000001</v>
      </c>
      <c r="G23" s="61">
        <v>2616</v>
      </c>
      <c r="H23" s="61">
        <v>345.67945205000001</v>
      </c>
      <c r="I23" s="61">
        <v>11037</v>
      </c>
    </row>
    <row r="24" spans="1:9">
      <c r="B24" s="62"/>
      <c r="C24" s="62"/>
      <c r="D24" s="62"/>
      <c r="E24" s="62"/>
      <c r="F24" s="62"/>
      <c r="G24" s="62"/>
      <c r="H24" s="62"/>
      <c r="I24" s="62"/>
    </row>
    <row r="25" spans="1:9" ht="12.6" customHeight="1">
      <c r="A25" s="20" t="s">
        <v>21</v>
      </c>
      <c r="B25" s="60">
        <v>3267.5780822000002</v>
      </c>
      <c r="C25" s="60">
        <v>190698</v>
      </c>
      <c r="D25" s="60">
        <v>1292.4246575</v>
      </c>
      <c r="E25" s="60">
        <v>12188</v>
      </c>
      <c r="F25" s="60">
        <v>1639.3452055</v>
      </c>
      <c r="G25" s="60">
        <v>22536</v>
      </c>
      <c r="H25" s="60">
        <v>6199.3479452000001</v>
      </c>
      <c r="I25" s="60">
        <v>225422</v>
      </c>
    </row>
    <row r="26" spans="1:9" ht="12.6" customHeight="1">
      <c r="A26" s="1" t="s">
        <v>24</v>
      </c>
      <c r="B26" s="61">
        <v>1193.4630136999999</v>
      </c>
      <c r="C26" s="61">
        <v>68383</v>
      </c>
      <c r="D26" s="61">
        <v>377</v>
      </c>
      <c r="E26" s="61">
        <v>3727</v>
      </c>
      <c r="F26" s="61">
        <v>569</v>
      </c>
      <c r="G26" s="61">
        <v>8488</v>
      </c>
      <c r="H26" s="61">
        <v>2139.4630136999999</v>
      </c>
      <c r="I26" s="61">
        <v>80598</v>
      </c>
    </row>
    <row r="27" spans="1:9" ht="12.6" customHeight="1">
      <c r="A27" s="1" t="s">
        <v>23</v>
      </c>
      <c r="B27" s="61">
        <v>599.06301370000006</v>
      </c>
      <c r="C27" s="61">
        <v>31730</v>
      </c>
      <c r="D27" s="61">
        <v>288.62465752999998</v>
      </c>
      <c r="E27" s="61">
        <v>2819</v>
      </c>
      <c r="F27" s="61">
        <v>103.84383561999999</v>
      </c>
      <c r="G27" s="61">
        <v>1728</v>
      </c>
      <c r="H27" s="61">
        <v>991.53150685000003</v>
      </c>
      <c r="I27" s="61">
        <v>36277</v>
      </c>
    </row>
    <row r="28" spans="1:9" ht="12.6" customHeight="1">
      <c r="A28" s="1" t="s">
        <v>22</v>
      </c>
      <c r="B28" s="61">
        <v>1475.0520548</v>
      </c>
      <c r="C28" s="61">
        <v>90585</v>
      </c>
      <c r="D28" s="61">
        <v>626.79999999999995</v>
      </c>
      <c r="E28" s="61">
        <v>5642</v>
      </c>
      <c r="F28" s="61">
        <v>966.50136985999995</v>
      </c>
      <c r="G28" s="61">
        <v>12320</v>
      </c>
      <c r="H28" s="61">
        <v>3068.3534246999998</v>
      </c>
      <c r="I28" s="61">
        <v>108547</v>
      </c>
    </row>
    <row r="29" spans="1:9">
      <c r="B29" s="62"/>
      <c r="C29" s="62"/>
      <c r="D29" s="62"/>
      <c r="E29" s="62"/>
      <c r="F29" s="62"/>
      <c r="G29" s="62"/>
      <c r="H29" s="62"/>
      <c r="I29" s="62"/>
    </row>
    <row r="30" spans="1:9" ht="12.6" customHeight="1">
      <c r="A30" s="20" t="s">
        <v>25</v>
      </c>
      <c r="B30" s="60">
        <v>4555.8273972999996</v>
      </c>
      <c r="C30" s="60">
        <v>240378</v>
      </c>
      <c r="D30" s="60">
        <v>1465.2136986</v>
      </c>
      <c r="E30" s="60">
        <v>14513</v>
      </c>
      <c r="F30" s="60">
        <v>350.44383562000002</v>
      </c>
      <c r="G30" s="60">
        <v>4386</v>
      </c>
      <c r="H30" s="60">
        <v>6371.4849315000001</v>
      </c>
      <c r="I30" s="60">
        <v>259277</v>
      </c>
    </row>
    <row r="31" spans="1:9" ht="12.6" customHeight="1">
      <c r="B31" s="61"/>
      <c r="C31" s="61"/>
      <c r="D31" s="61"/>
      <c r="E31" s="61"/>
      <c r="F31" s="61"/>
      <c r="G31" s="61"/>
      <c r="H31" s="61"/>
      <c r="I31" s="61"/>
    </row>
    <row r="32" spans="1:9" ht="12.6" customHeight="1">
      <c r="A32" s="20" t="s">
        <v>26</v>
      </c>
      <c r="B32" s="60">
        <v>3213.0465752999999</v>
      </c>
      <c r="C32" s="60">
        <v>178143</v>
      </c>
      <c r="D32" s="60">
        <v>1436.4958904</v>
      </c>
      <c r="E32" s="60">
        <v>13479</v>
      </c>
      <c r="F32" s="60">
        <v>1262.3397259999999</v>
      </c>
      <c r="G32" s="60">
        <v>17203</v>
      </c>
      <c r="H32" s="60">
        <v>5911.8821918000003</v>
      </c>
      <c r="I32" s="60">
        <v>208825</v>
      </c>
    </row>
    <row r="33" spans="1:9" ht="12.6" customHeight="1">
      <c r="A33" s="1" t="s">
        <v>27</v>
      </c>
      <c r="B33" s="61">
        <v>94.145205478999998</v>
      </c>
      <c r="C33" s="61">
        <v>5114</v>
      </c>
      <c r="D33" s="61">
        <v>11</v>
      </c>
      <c r="E33" s="61">
        <v>145</v>
      </c>
      <c r="F33" s="61">
        <v>46</v>
      </c>
      <c r="G33" s="61">
        <v>461</v>
      </c>
      <c r="H33" s="61">
        <v>151.14520547999999</v>
      </c>
      <c r="I33" s="61">
        <v>5720</v>
      </c>
    </row>
    <row r="34" spans="1:9" ht="12.6" customHeight="1">
      <c r="A34" s="1" t="s">
        <v>30</v>
      </c>
      <c r="B34" s="61">
        <v>186.10684932000001</v>
      </c>
      <c r="C34" s="61">
        <v>10799</v>
      </c>
      <c r="D34" s="61">
        <v>62.169863014000001</v>
      </c>
      <c r="E34" s="61">
        <v>663</v>
      </c>
      <c r="F34" s="61">
        <v>43.117808218999997</v>
      </c>
      <c r="G34" s="61">
        <v>589</v>
      </c>
      <c r="H34" s="61">
        <v>291.39452054999998</v>
      </c>
      <c r="I34" s="61">
        <v>12051</v>
      </c>
    </row>
    <row r="35" spans="1:9" ht="12.6" customHeight="1">
      <c r="A35" s="1" t="s">
        <v>38</v>
      </c>
      <c r="B35" s="61">
        <v>203.8739726</v>
      </c>
      <c r="C35" s="61">
        <v>13988</v>
      </c>
      <c r="D35" s="61">
        <v>133.18630137</v>
      </c>
      <c r="E35" s="61">
        <v>1405</v>
      </c>
      <c r="F35" s="61">
        <v>145.61643835999999</v>
      </c>
      <c r="G35" s="61">
        <v>1895</v>
      </c>
      <c r="H35" s="61">
        <v>482.67671232999999</v>
      </c>
      <c r="I35" s="61">
        <v>17288</v>
      </c>
    </row>
    <row r="36" spans="1:9" ht="12.6" customHeight="1">
      <c r="A36" s="1" t="s">
        <v>39</v>
      </c>
      <c r="B36" s="61">
        <v>18</v>
      </c>
      <c r="C36" s="61">
        <v>1016</v>
      </c>
      <c r="D36" s="61">
        <v>0</v>
      </c>
      <c r="E36" s="61">
        <v>0</v>
      </c>
      <c r="F36" s="61">
        <v>17.473972603</v>
      </c>
      <c r="G36" s="61">
        <v>373</v>
      </c>
      <c r="H36" s="61">
        <v>35.473972603</v>
      </c>
      <c r="I36" s="61">
        <v>1389</v>
      </c>
    </row>
    <row r="37" spans="1:9" ht="12.6" customHeight="1">
      <c r="A37" s="1" t="s">
        <v>29</v>
      </c>
      <c r="B37" s="61">
        <v>1583.4410958999999</v>
      </c>
      <c r="C37" s="61">
        <v>81956</v>
      </c>
      <c r="D37" s="61">
        <v>431.17808219</v>
      </c>
      <c r="E37" s="61">
        <v>4034</v>
      </c>
      <c r="F37" s="61">
        <v>301</v>
      </c>
      <c r="G37" s="61">
        <v>3416</v>
      </c>
      <c r="H37" s="61">
        <v>2315.6191781000002</v>
      </c>
      <c r="I37" s="61">
        <v>89406</v>
      </c>
    </row>
    <row r="38" spans="1:9" ht="12.6" customHeight="1">
      <c r="A38" s="1" t="s">
        <v>28</v>
      </c>
      <c r="B38" s="61">
        <v>559.18904110000005</v>
      </c>
      <c r="C38" s="61">
        <v>33783</v>
      </c>
      <c r="D38" s="61">
        <v>285</v>
      </c>
      <c r="E38" s="61">
        <v>2495</v>
      </c>
      <c r="F38" s="61">
        <v>232.13150684999999</v>
      </c>
      <c r="G38" s="61">
        <v>3450</v>
      </c>
      <c r="H38" s="61">
        <v>1076.3205479000001</v>
      </c>
      <c r="I38" s="61">
        <v>39728</v>
      </c>
    </row>
    <row r="39" spans="1:9" ht="12.6" customHeight="1">
      <c r="A39" s="1" t="s">
        <v>31</v>
      </c>
      <c r="B39" s="61">
        <v>568.29041096000003</v>
      </c>
      <c r="C39" s="61">
        <v>31487</v>
      </c>
      <c r="D39" s="61">
        <v>513.96164383999997</v>
      </c>
      <c r="E39" s="61">
        <v>4737</v>
      </c>
      <c r="F39" s="61">
        <v>477</v>
      </c>
      <c r="G39" s="61">
        <v>7019</v>
      </c>
      <c r="H39" s="61">
        <v>1559.2520548</v>
      </c>
      <c r="I39" s="61">
        <v>43243</v>
      </c>
    </row>
    <row r="40" spans="1:9">
      <c r="B40" s="62"/>
      <c r="C40" s="62"/>
      <c r="D40" s="62"/>
      <c r="E40" s="62"/>
      <c r="F40" s="62"/>
      <c r="G40" s="62"/>
      <c r="H40" s="62"/>
      <c r="I40" s="62"/>
    </row>
    <row r="41" spans="1:9" ht="12.6" customHeight="1">
      <c r="A41" s="20" t="s">
        <v>32</v>
      </c>
      <c r="B41" s="60">
        <v>1698.3643836000001</v>
      </c>
      <c r="C41" s="60">
        <v>101331</v>
      </c>
      <c r="D41" s="60">
        <v>558.60273973000005</v>
      </c>
      <c r="E41" s="60">
        <v>5179</v>
      </c>
      <c r="F41" s="60">
        <v>402.50410958999998</v>
      </c>
      <c r="G41" s="60">
        <v>4508</v>
      </c>
      <c r="H41" s="60">
        <v>2659.4712328999999</v>
      </c>
      <c r="I41" s="60">
        <v>111018</v>
      </c>
    </row>
    <row r="42" spans="1:9" ht="12.6" customHeight="1">
      <c r="A42" s="1" t="s">
        <v>100</v>
      </c>
      <c r="B42" s="61">
        <v>1015.8794521</v>
      </c>
      <c r="C42" s="61">
        <v>57115</v>
      </c>
      <c r="D42" s="61">
        <f>300-26</f>
        <v>274</v>
      </c>
      <c r="E42" s="61">
        <f>2822-250</f>
        <v>2572</v>
      </c>
      <c r="F42" s="61">
        <v>262.11232876999998</v>
      </c>
      <c r="G42" s="61">
        <v>2426</v>
      </c>
      <c r="H42" s="61">
        <f>B42+D42+F42</f>
        <v>1551.99178087</v>
      </c>
      <c r="I42" s="61">
        <f>C42+E42+G42</f>
        <v>62113</v>
      </c>
    </row>
    <row r="43" spans="1:9" ht="12.6" customHeight="1">
      <c r="A43" s="1" t="s">
        <v>11</v>
      </c>
      <c r="B43" s="61">
        <v>61</v>
      </c>
      <c r="C43" s="61">
        <v>4035</v>
      </c>
      <c r="D43" s="61">
        <v>0</v>
      </c>
      <c r="E43" s="61">
        <v>0</v>
      </c>
      <c r="F43" s="61">
        <v>0</v>
      </c>
      <c r="G43" s="61">
        <v>0</v>
      </c>
      <c r="H43" s="61">
        <f t="shared" ref="H43:I47" si="3">B43+D43+F43</f>
        <v>61</v>
      </c>
      <c r="I43" s="61">
        <f t="shared" si="3"/>
        <v>4035</v>
      </c>
    </row>
    <row r="44" spans="1:9" ht="12.6" customHeight="1">
      <c r="A44" s="1" t="s">
        <v>36</v>
      </c>
      <c r="B44" s="61">
        <v>274</v>
      </c>
      <c r="C44" s="61">
        <v>16495</v>
      </c>
      <c r="D44" s="61">
        <v>40</v>
      </c>
      <c r="E44" s="61">
        <v>306</v>
      </c>
      <c r="F44" s="61">
        <v>7.3917808219000003</v>
      </c>
      <c r="G44" s="61">
        <v>81</v>
      </c>
      <c r="H44" s="61">
        <f t="shared" si="3"/>
        <v>321.3917808219</v>
      </c>
      <c r="I44" s="61">
        <f t="shared" si="3"/>
        <v>16882</v>
      </c>
    </row>
    <row r="45" spans="1:9" ht="12.6" customHeight="1">
      <c r="A45" s="1" t="s">
        <v>101</v>
      </c>
      <c r="B45" s="61">
        <v>53</v>
      </c>
      <c r="C45" s="61">
        <v>3672</v>
      </c>
      <c r="D45" s="61">
        <v>26</v>
      </c>
      <c r="E45" s="61">
        <v>250</v>
      </c>
      <c r="F45" s="61">
        <v>0</v>
      </c>
      <c r="G45" s="61">
        <v>0</v>
      </c>
      <c r="H45" s="61">
        <f t="shared" si="3"/>
        <v>79</v>
      </c>
      <c r="I45" s="61">
        <f t="shared" si="3"/>
        <v>3922</v>
      </c>
    </row>
    <row r="46" spans="1:9" ht="12.6" customHeight="1">
      <c r="A46" s="1" t="s">
        <v>34</v>
      </c>
      <c r="B46" s="61">
        <v>72.030136986000002</v>
      </c>
      <c r="C46" s="61">
        <v>5255</v>
      </c>
      <c r="D46" s="61">
        <v>0</v>
      </c>
      <c r="E46" s="61">
        <v>0</v>
      </c>
      <c r="F46" s="61">
        <v>0</v>
      </c>
      <c r="G46" s="61">
        <v>0</v>
      </c>
      <c r="H46" s="61">
        <f t="shared" si="3"/>
        <v>72.030136986000002</v>
      </c>
      <c r="I46" s="61">
        <f t="shared" si="3"/>
        <v>5255</v>
      </c>
    </row>
    <row r="47" spans="1:9" ht="12.6" customHeight="1">
      <c r="A47" s="1" t="s">
        <v>37</v>
      </c>
      <c r="B47" s="61">
        <v>222.45479452000001</v>
      </c>
      <c r="C47" s="61">
        <v>14759</v>
      </c>
      <c r="D47" s="61">
        <v>218.60273973</v>
      </c>
      <c r="E47" s="61">
        <v>2051</v>
      </c>
      <c r="F47" s="61">
        <v>133</v>
      </c>
      <c r="G47" s="61">
        <v>2001</v>
      </c>
      <c r="H47" s="61">
        <f t="shared" si="3"/>
        <v>574.05753425</v>
      </c>
      <c r="I47" s="61">
        <f t="shared" si="3"/>
        <v>18811</v>
      </c>
    </row>
    <row r="48" spans="1:9">
      <c r="B48" s="62"/>
      <c r="C48" s="62"/>
      <c r="D48" s="62"/>
      <c r="E48" s="62"/>
      <c r="F48" s="62"/>
      <c r="G48" s="62"/>
      <c r="H48" s="62"/>
      <c r="I48" s="62"/>
    </row>
    <row r="49" spans="1:20" ht="12.6" customHeight="1">
      <c r="A49" s="20" t="s">
        <v>16</v>
      </c>
      <c r="B49" s="60">
        <v>1429</v>
      </c>
      <c r="C49" s="60">
        <v>60627</v>
      </c>
      <c r="D49" s="60">
        <v>299</v>
      </c>
      <c r="E49" s="60">
        <v>3156</v>
      </c>
      <c r="F49" s="60">
        <v>228</v>
      </c>
      <c r="G49" s="60">
        <v>2743</v>
      </c>
      <c r="H49" s="60">
        <v>1956</v>
      </c>
      <c r="I49" s="60">
        <v>66526</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102</v>
      </c>
      <c r="M55" s="32"/>
      <c r="N55" s="32"/>
      <c r="O55" s="32"/>
      <c r="P55" s="32"/>
      <c r="Q55" s="32"/>
      <c r="R55" s="32"/>
      <c r="S55" s="32"/>
      <c r="T55" s="32"/>
    </row>
    <row r="56" spans="1:20" ht="12.6" customHeight="1">
      <c r="M56" s="32"/>
      <c r="N56" s="32"/>
      <c r="O56" s="32"/>
      <c r="P56" s="32"/>
      <c r="Q56" s="32"/>
      <c r="R56" s="32"/>
      <c r="S56" s="32"/>
      <c r="T56" s="32"/>
    </row>
    <row r="57" spans="1:20" ht="12.6" customHeight="1">
      <c r="A57" s="59" t="s">
        <v>103</v>
      </c>
      <c r="M57" s="32"/>
      <c r="N57" s="32"/>
      <c r="O57" s="32"/>
      <c r="P57" s="32"/>
      <c r="Q57" s="32"/>
      <c r="R57" s="32"/>
      <c r="S57" s="32"/>
      <c r="T57" s="32"/>
    </row>
    <row r="58" spans="1:20" ht="12.6" customHeight="1">
      <c r="A58" s="4" t="s">
        <v>15</v>
      </c>
      <c r="M58" s="32"/>
      <c r="N58" s="32"/>
      <c r="O58" s="32"/>
      <c r="P58" s="32"/>
      <c r="Q58" s="32"/>
      <c r="R58" s="32"/>
      <c r="S58" s="32"/>
      <c r="T58" s="32"/>
    </row>
    <row r="59" spans="1:20" ht="12.6" customHeight="1">
      <c r="A59" s="1" t="s">
        <v>89</v>
      </c>
      <c r="M59" s="32"/>
      <c r="N59" s="32"/>
      <c r="O59" s="32"/>
      <c r="P59" s="32"/>
      <c r="Q59" s="32"/>
      <c r="R59" s="32"/>
      <c r="S59" s="32"/>
      <c r="T59" s="32"/>
    </row>
    <row r="60" spans="1:20" ht="12.75" customHeight="1">
      <c r="A60" s="23" t="s">
        <v>52</v>
      </c>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row r="91" spans="13:20">
      <c r="M91" s="32"/>
      <c r="N91" s="32"/>
      <c r="O91" s="32"/>
      <c r="P91" s="32"/>
      <c r="Q91" s="32"/>
      <c r="R91" s="32"/>
      <c r="S91" s="32"/>
      <c r="T91" s="32"/>
    </row>
    <row r="92" spans="13:20">
      <c r="M92" s="32"/>
      <c r="N92" s="32"/>
      <c r="O92" s="32"/>
      <c r="P92" s="32"/>
      <c r="Q92" s="32"/>
      <c r="R92" s="32"/>
      <c r="S92" s="32"/>
      <c r="T92"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topLeftCell="A16" workbookViewId="0">
      <selection activeCell="A55" sqref="A55"/>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98</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23291.5956284153</v>
      </c>
      <c r="C11" s="60">
        <v>1280745</v>
      </c>
      <c r="D11" s="60">
        <v>7572.4316939890696</v>
      </c>
      <c r="E11" s="60">
        <v>76494</v>
      </c>
      <c r="F11" s="60">
        <v>7194.4480874316896</v>
      </c>
      <c r="G11" s="60">
        <v>96957</v>
      </c>
      <c r="H11" s="60">
        <v>38058.475409836101</v>
      </c>
      <c r="I11" s="60">
        <v>1454196</v>
      </c>
    </row>
    <row r="12" spans="1:9" ht="12.6" customHeight="1">
      <c r="A12" s="21"/>
      <c r="B12" s="61"/>
      <c r="C12" s="61"/>
      <c r="D12" s="61"/>
      <c r="E12" s="61"/>
      <c r="F12" s="61"/>
      <c r="G12" s="61"/>
      <c r="H12" s="61"/>
      <c r="I12" s="61"/>
    </row>
    <row r="13" spans="1:9" ht="12.6" customHeight="1">
      <c r="A13" s="20" t="s">
        <v>3</v>
      </c>
      <c r="B13" s="60">
        <v>4507.2103825136664</v>
      </c>
      <c r="C13" s="60">
        <v>223004</v>
      </c>
      <c r="D13" s="60">
        <v>1045.057377049181</v>
      </c>
      <c r="E13" s="60">
        <v>12803</v>
      </c>
      <c r="F13" s="60">
        <v>2015.502732240436</v>
      </c>
      <c r="G13" s="60">
        <v>26045</v>
      </c>
      <c r="H13" s="60">
        <v>7567.7704918032832</v>
      </c>
      <c r="I13" s="60">
        <v>261852</v>
      </c>
    </row>
    <row r="14" spans="1:9" ht="12.6" customHeight="1">
      <c r="A14" s="1" t="s">
        <v>85</v>
      </c>
      <c r="B14" s="61">
        <v>2236.7923497267798</v>
      </c>
      <c r="C14" s="61">
        <v>110554</v>
      </c>
      <c r="D14" s="61">
        <v>497.13114754098399</v>
      </c>
      <c r="E14" s="61">
        <v>6621</v>
      </c>
      <c r="F14" s="61">
        <v>838.19672131147502</v>
      </c>
      <c r="G14" s="61">
        <v>11103</v>
      </c>
      <c r="H14" s="61">
        <v>3572.1202185792386</v>
      </c>
      <c r="I14" s="61">
        <v>128278</v>
      </c>
    </row>
    <row r="15" spans="1:9" ht="12.6" customHeight="1">
      <c r="A15" s="1" t="s">
        <v>82</v>
      </c>
      <c r="B15" s="61">
        <v>785.38797814207703</v>
      </c>
      <c r="C15" s="61">
        <v>42538</v>
      </c>
      <c r="D15" s="61">
        <v>192.22404371584699</v>
      </c>
      <c r="E15" s="61">
        <v>2274</v>
      </c>
      <c r="F15" s="61">
        <v>464.28415300546402</v>
      </c>
      <c r="G15" s="61">
        <v>6481</v>
      </c>
      <c r="H15" s="61">
        <v>1441.8961748633881</v>
      </c>
      <c r="I15" s="61">
        <v>51293</v>
      </c>
    </row>
    <row r="16" spans="1:9" ht="12.6" customHeight="1">
      <c r="A16" s="1" t="s">
        <v>6</v>
      </c>
      <c r="B16" s="61">
        <v>1485.03005464481</v>
      </c>
      <c r="C16" s="61">
        <v>69912</v>
      </c>
      <c r="D16" s="61">
        <v>355.70218579235001</v>
      </c>
      <c r="E16" s="61">
        <v>3908</v>
      </c>
      <c r="F16" s="61">
        <v>713.02185792349701</v>
      </c>
      <c r="G16" s="61">
        <v>8461</v>
      </c>
      <c r="H16" s="61">
        <v>2553.7540983606568</v>
      </c>
      <c r="I16" s="61">
        <v>82281</v>
      </c>
    </row>
    <row r="17" spans="1:9">
      <c r="B17" s="62"/>
      <c r="C17" s="62"/>
      <c r="D17" s="62"/>
      <c r="E17" s="62"/>
      <c r="F17" s="62"/>
      <c r="G17" s="62"/>
      <c r="H17" s="62"/>
      <c r="I17" s="62"/>
    </row>
    <row r="18" spans="1:9" ht="12.6" customHeight="1">
      <c r="A18" s="20" t="s">
        <v>7</v>
      </c>
      <c r="B18" s="60">
        <v>4594.3551912568319</v>
      </c>
      <c r="C18" s="60">
        <v>279721</v>
      </c>
      <c r="D18" s="60">
        <v>1603.8715846994539</v>
      </c>
      <c r="E18" s="60">
        <v>17401</v>
      </c>
      <c r="F18" s="60">
        <v>1313.877049180327</v>
      </c>
      <c r="G18" s="60">
        <v>19062</v>
      </c>
      <c r="H18" s="60">
        <v>7512.1038251366144</v>
      </c>
      <c r="I18" s="60">
        <v>316184</v>
      </c>
    </row>
    <row r="19" spans="1:9" ht="12.6" customHeight="1">
      <c r="A19" s="1" t="s">
        <v>19</v>
      </c>
      <c r="B19" s="61">
        <v>3050.7322404371598</v>
      </c>
      <c r="C19" s="61">
        <v>187426</v>
      </c>
      <c r="D19" s="61">
        <v>1143.7786885245901</v>
      </c>
      <c r="E19" s="61">
        <v>11379</v>
      </c>
      <c r="F19" s="61">
        <v>753.68032786885203</v>
      </c>
      <c r="G19" s="61">
        <v>11306</v>
      </c>
      <c r="H19" s="61">
        <v>4948.1912568306025</v>
      </c>
      <c r="I19" s="61">
        <v>210111</v>
      </c>
    </row>
    <row r="20" spans="1:9" ht="12.6" customHeight="1">
      <c r="A20" s="1" t="s">
        <v>86</v>
      </c>
      <c r="B20" s="61">
        <v>510.96994535519099</v>
      </c>
      <c r="C20" s="61">
        <v>30002</v>
      </c>
      <c r="D20" s="61">
        <v>169.53551912568301</v>
      </c>
      <c r="E20" s="61">
        <v>2263</v>
      </c>
      <c r="F20" s="61">
        <v>188.833333333333</v>
      </c>
      <c r="G20" s="61">
        <v>2672</v>
      </c>
      <c r="H20" s="61">
        <v>869.33879781420706</v>
      </c>
      <c r="I20" s="61">
        <v>34937</v>
      </c>
    </row>
    <row r="21" spans="1:9" ht="12.6" customHeight="1">
      <c r="A21" s="1" t="s">
        <v>20</v>
      </c>
      <c r="B21" s="61">
        <v>511.213114754098</v>
      </c>
      <c r="C21" s="61">
        <v>33768</v>
      </c>
      <c r="D21" s="61">
        <v>147.59562841530101</v>
      </c>
      <c r="E21" s="61">
        <v>2191</v>
      </c>
      <c r="F21" s="61">
        <v>25.928961748633899</v>
      </c>
      <c r="G21" s="61">
        <v>331</v>
      </c>
      <c r="H21" s="61">
        <v>684.73770491803293</v>
      </c>
      <c r="I21" s="61">
        <v>36290</v>
      </c>
    </row>
    <row r="22" spans="1:9" ht="12.6" customHeight="1">
      <c r="A22" s="1" t="s">
        <v>9</v>
      </c>
      <c r="B22" s="61">
        <v>375.84426229508199</v>
      </c>
      <c r="C22" s="61">
        <v>19973</v>
      </c>
      <c r="D22" s="61">
        <v>134</v>
      </c>
      <c r="E22" s="61">
        <v>1487</v>
      </c>
      <c r="F22" s="61">
        <v>122.92076502732201</v>
      </c>
      <c r="G22" s="61">
        <v>1887</v>
      </c>
      <c r="H22" s="61">
        <v>632.76502732240397</v>
      </c>
      <c r="I22" s="61">
        <v>23347</v>
      </c>
    </row>
    <row r="23" spans="1:9" ht="12.6" customHeight="1">
      <c r="A23" s="7" t="s">
        <v>10</v>
      </c>
      <c r="B23" s="61">
        <v>145.59562841530101</v>
      </c>
      <c r="C23" s="61">
        <v>8552</v>
      </c>
      <c r="D23" s="61">
        <v>8.9617486338797807</v>
      </c>
      <c r="E23" s="61">
        <v>81</v>
      </c>
      <c r="F23" s="61">
        <v>222.513661202186</v>
      </c>
      <c r="G23" s="61">
        <v>2866</v>
      </c>
      <c r="H23" s="61">
        <v>377.07103825136676</v>
      </c>
      <c r="I23" s="61">
        <v>11499</v>
      </c>
    </row>
    <row r="24" spans="1:9">
      <c r="B24" s="62"/>
      <c r="C24" s="62"/>
      <c r="D24" s="62"/>
      <c r="E24" s="62"/>
      <c r="F24" s="62"/>
      <c r="G24" s="62"/>
      <c r="H24" s="62"/>
      <c r="I24" s="62"/>
    </row>
    <row r="25" spans="1:9" ht="12.6" customHeight="1">
      <c r="A25" s="20" t="s">
        <v>21</v>
      </c>
      <c r="B25" s="60">
        <v>3242.5191256830599</v>
      </c>
      <c r="C25" s="60">
        <v>189871</v>
      </c>
      <c r="D25" s="60">
        <v>1260.80054644809</v>
      </c>
      <c r="E25" s="60">
        <v>11553</v>
      </c>
      <c r="F25" s="60">
        <v>1607.8497267759601</v>
      </c>
      <c r="G25" s="60">
        <v>22476</v>
      </c>
      <c r="H25" s="60">
        <v>6111.1693989071</v>
      </c>
      <c r="I25" s="60">
        <v>223900</v>
      </c>
    </row>
    <row r="26" spans="1:9" ht="12.6" customHeight="1">
      <c r="A26" s="1" t="s">
        <v>24</v>
      </c>
      <c r="B26" s="61">
        <v>1182.9344262295101</v>
      </c>
      <c r="C26" s="61">
        <v>66842</v>
      </c>
      <c r="D26" s="61">
        <v>375.80874316939901</v>
      </c>
      <c r="E26" s="61">
        <v>3783</v>
      </c>
      <c r="F26" s="61">
        <v>554</v>
      </c>
      <c r="G26" s="61">
        <v>8159</v>
      </c>
      <c r="H26" s="61">
        <v>2112.7431693989101</v>
      </c>
      <c r="I26" s="61">
        <v>78784</v>
      </c>
    </row>
    <row r="27" spans="1:9" ht="12.6" customHeight="1">
      <c r="A27" s="1" t="s">
        <v>23</v>
      </c>
      <c r="B27" s="61">
        <v>616.42349726776001</v>
      </c>
      <c r="C27" s="61">
        <v>32659</v>
      </c>
      <c r="D27" s="61">
        <v>279</v>
      </c>
      <c r="E27" s="61">
        <v>2634</v>
      </c>
      <c r="F27" s="61">
        <v>107.505464480874</v>
      </c>
      <c r="G27" s="61">
        <v>1865</v>
      </c>
      <c r="H27" s="61">
        <v>1002.9289617486299</v>
      </c>
      <c r="I27" s="61">
        <v>37158</v>
      </c>
    </row>
    <row r="28" spans="1:9" ht="12.6" customHeight="1">
      <c r="A28" s="1" t="s">
        <v>22</v>
      </c>
      <c r="B28" s="61">
        <v>1443.16120218579</v>
      </c>
      <c r="C28" s="61">
        <v>90370</v>
      </c>
      <c r="D28" s="61">
        <v>605.99180327868896</v>
      </c>
      <c r="E28" s="61">
        <v>5136</v>
      </c>
      <c r="F28" s="61">
        <v>946.34426229508199</v>
      </c>
      <c r="G28" s="61">
        <v>12452</v>
      </c>
      <c r="H28" s="61">
        <v>2995.4972677595601</v>
      </c>
      <c r="I28" s="61">
        <v>107958</v>
      </c>
    </row>
    <row r="29" spans="1:9">
      <c r="B29" s="62"/>
      <c r="C29" s="62"/>
      <c r="D29" s="62"/>
      <c r="E29" s="62"/>
      <c r="F29" s="62"/>
      <c r="G29" s="62"/>
      <c r="H29" s="62"/>
      <c r="I29" s="62"/>
    </row>
    <row r="30" spans="1:9" ht="12.6" customHeight="1">
      <c r="A30" s="20" t="s">
        <v>25</v>
      </c>
      <c r="B30" s="60">
        <v>4502.7295081967204</v>
      </c>
      <c r="C30" s="60">
        <v>243506</v>
      </c>
      <c r="D30" s="60">
        <v>1411.42349726776</v>
      </c>
      <c r="E30" s="60">
        <v>14098</v>
      </c>
      <c r="F30" s="60">
        <v>353.114754098361</v>
      </c>
      <c r="G30" s="60">
        <v>4496</v>
      </c>
      <c r="H30" s="60">
        <v>6267.2677595628402</v>
      </c>
      <c r="I30" s="60">
        <v>262100</v>
      </c>
    </row>
    <row r="31" spans="1:9" ht="12.6" customHeight="1">
      <c r="B31" s="61"/>
      <c r="C31" s="61"/>
      <c r="D31" s="61"/>
      <c r="E31" s="61"/>
      <c r="F31" s="61"/>
      <c r="G31" s="61"/>
      <c r="H31" s="61"/>
      <c r="I31" s="61"/>
    </row>
    <row r="32" spans="1:9" ht="12.6" customHeight="1">
      <c r="A32" s="20" t="s">
        <v>26</v>
      </c>
      <c r="B32" s="60">
        <v>3312.3114754098401</v>
      </c>
      <c r="C32" s="60">
        <v>183369</v>
      </c>
      <c r="D32" s="60">
        <v>1407.50819672131</v>
      </c>
      <c r="E32" s="60">
        <v>12516</v>
      </c>
      <c r="F32" s="60">
        <v>1325.89344262295</v>
      </c>
      <c r="G32" s="60">
        <v>18269</v>
      </c>
      <c r="H32" s="60">
        <v>6045.7131147541004</v>
      </c>
      <c r="I32" s="60">
        <v>214154</v>
      </c>
    </row>
    <row r="33" spans="1:9" ht="12.6" customHeight="1">
      <c r="A33" s="1" t="s">
        <v>27</v>
      </c>
      <c r="B33" s="61">
        <v>85.139344262295097</v>
      </c>
      <c r="C33" s="61">
        <v>4913</v>
      </c>
      <c r="D33" s="61">
        <v>10.9699453551913</v>
      </c>
      <c r="E33" s="61">
        <v>137</v>
      </c>
      <c r="F33" s="61">
        <v>45.874316939890697</v>
      </c>
      <c r="G33" s="61">
        <v>509</v>
      </c>
      <c r="H33" s="61">
        <v>141.98360655737699</v>
      </c>
      <c r="I33" s="61">
        <v>5559</v>
      </c>
    </row>
    <row r="34" spans="1:9" ht="12.6" customHeight="1">
      <c r="A34" s="1" t="s">
        <v>30</v>
      </c>
      <c r="B34" s="61">
        <v>194</v>
      </c>
      <c r="C34" s="61">
        <v>10890</v>
      </c>
      <c r="D34" s="61">
        <v>62</v>
      </c>
      <c r="E34" s="61">
        <v>649</v>
      </c>
      <c r="F34" s="61">
        <v>33</v>
      </c>
      <c r="G34" s="61">
        <v>555</v>
      </c>
      <c r="H34" s="61">
        <v>289</v>
      </c>
      <c r="I34" s="61">
        <v>12094</v>
      </c>
    </row>
    <row r="35" spans="1:9" ht="12.6" customHeight="1">
      <c r="A35" s="1" t="s">
        <v>38</v>
      </c>
      <c r="B35" s="61">
        <v>232.93442622950801</v>
      </c>
      <c r="C35" s="61">
        <v>14506</v>
      </c>
      <c r="D35" s="61">
        <v>115.68306010929</v>
      </c>
      <c r="E35" s="61">
        <v>1214</v>
      </c>
      <c r="F35" s="61">
        <v>154.986338797814</v>
      </c>
      <c r="G35" s="61">
        <v>2027</v>
      </c>
      <c r="H35" s="61">
        <v>503.60382513661199</v>
      </c>
      <c r="I35" s="61">
        <v>17747</v>
      </c>
    </row>
    <row r="36" spans="1:9" ht="12.6" customHeight="1">
      <c r="A36" s="1" t="s">
        <v>39</v>
      </c>
      <c r="B36" s="61">
        <v>18</v>
      </c>
      <c r="C36" s="61">
        <v>934</v>
      </c>
      <c r="D36" s="61">
        <v>0</v>
      </c>
      <c r="E36" s="61">
        <v>0</v>
      </c>
      <c r="F36" s="61">
        <v>18.0874316939891</v>
      </c>
      <c r="G36" s="61">
        <v>393</v>
      </c>
      <c r="H36" s="61">
        <v>36.087431693989103</v>
      </c>
      <c r="I36" s="61">
        <v>1327</v>
      </c>
    </row>
    <row r="37" spans="1:9" ht="12.6" customHeight="1">
      <c r="A37" s="1" t="s">
        <v>29</v>
      </c>
      <c r="B37" s="61">
        <v>1604.98633879781</v>
      </c>
      <c r="C37" s="61">
        <v>82510</v>
      </c>
      <c r="D37" s="61">
        <v>430.125683060109</v>
      </c>
      <c r="E37" s="61">
        <v>3915</v>
      </c>
      <c r="F37" s="61">
        <v>301</v>
      </c>
      <c r="G37" s="61">
        <v>3299</v>
      </c>
      <c r="H37" s="61">
        <v>2336.1120218579199</v>
      </c>
      <c r="I37" s="61">
        <v>89724</v>
      </c>
    </row>
    <row r="38" spans="1:9" ht="12.6" customHeight="1">
      <c r="A38" s="1" t="s">
        <v>28</v>
      </c>
      <c r="B38" s="61">
        <v>595.82786885245901</v>
      </c>
      <c r="C38" s="61">
        <v>34825</v>
      </c>
      <c r="D38" s="61">
        <v>284.34972677595601</v>
      </c>
      <c r="E38" s="61">
        <v>2340</v>
      </c>
      <c r="F38" s="61">
        <v>303.94535519125702</v>
      </c>
      <c r="G38" s="61">
        <v>4339</v>
      </c>
      <c r="H38" s="61">
        <v>1184.12295081967</v>
      </c>
      <c r="I38" s="61">
        <v>41504</v>
      </c>
    </row>
    <row r="39" spans="1:9" ht="12.6" customHeight="1">
      <c r="A39" s="1" t="s">
        <v>31</v>
      </c>
      <c r="B39" s="61">
        <v>581.42349726776001</v>
      </c>
      <c r="C39" s="61">
        <v>34791</v>
      </c>
      <c r="D39" s="61">
        <v>504.37978142076503</v>
      </c>
      <c r="E39" s="61">
        <v>4261</v>
      </c>
      <c r="F39" s="61">
        <v>469</v>
      </c>
      <c r="G39" s="61">
        <v>7147</v>
      </c>
      <c r="H39" s="61">
        <v>1554.8032786885201</v>
      </c>
      <c r="I39" s="61">
        <v>46199</v>
      </c>
    </row>
    <row r="40" spans="1:9">
      <c r="B40" s="62"/>
      <c r="C40" s="62"/>
      <c r="D40" s="62"/>
      <c r="E40" s="62"/>
      <c r="F40" s="62"/>
      <c r="G40" s="62"/>
      <c r="H40" s="62"/>
      <c r="I40" s="62"/>
    </row>
    <row r="41" spans="1:9" ht="12.6" customHeight="1">
      <c r="A41" s="20" t="s">
        <v>32</v>
      </c>
      <c r="B41" s="60">
        <v>1703.0109289617501</v>
      </c>
      <c r="C41" s="60">
        <v>100777</v>
      </c>
      <c r="D41" s="60">
        <v>548.97540983606598</v>
      </c>
      <c r="E41" s="60">
        <v>5033</v>
      </c>
      <c r="F41" s="60">
        <v>375.21038251366099</v>
      </c>
      <c r="G41" s="60">
        <v>4128</v>
      </c>
      <c r="H41" s="60">
        <v>2627.1967213114799</v>
      </c>
      <c r="I41" s="60">
        <v>109938</v>
      </c>
    </row>
    <row r="42" spans="1:9" ht="12.6" customHeight="1">
      <c r="A42" s="1" t="s">
        <v>33</v>
      </c>
      <c r="B42" s="61">
        <v>1021.49453551913</v>
      </c>
      <c r="C42" s="61">
        <v>56475</v>
      </c>
      <c r="D42" s="61">
        <v>274</v>
      </c>
      <c r="E42" s="61">
        <v>2564</v>
      </c>
      <c r="F42" s="61">
        <v>237.21857923497299</v>
      </c>
      <c r="G42" s="61">
        <v>2073</v>
      </c>
      <c r="H42" s="61">
        <v>1532.7131147540999</v>
      </c>
      <c r="I42" s="61">
        <v>61112</v>
      </c>
    </row>
    <row r="43" spans="1:9" ht="12.6" customHeight="1">
      <c r="A43" s="1" t="s">
        <v>11</v>
      </c>
      <c r="B43" s="61">
        <v>65</v>
      </c>
      <c r="C43" s="61">
        <v>4026</v>
      </c>
      <c r="D43" s="61">
        <v>0</v>
      </c>
      <c r="E43" s="61">
        <v>0</v>
      </c>
      <c r="F43" s="61">
        <v>0</v>
      </c>
      <c r="G43" s="61">
        <v>0</v>
      </c>
      <c r="H43" s="61">
        <v>65</v>
      </c>
      <c r="I43" s="61">
        <v>4026</v>
      </c>
    </row>
    <row r="44" spans="1:9" ht="12.6" customHeight="1">
      <c r="A44" s="1" t="s">
        <v>36</v>
      </c>
      <c r="B44" s="61">
        <v>262.03278688524603</v>
      </c>
      <c r="C44" s="61">
        <v>16349</v>
      </c>
      <c r="D44" s="61">
        <v>36</v>
      </c>
      <c r="E44" s="61">
        <v>277</v>
      </c>
      <c r="F44" s="61">
        <v>2.9918032786885198</v>
      </c>
      <c r="G44" s="61">
        <v>32</v>
      </c>
      <c r="H44" s="61">
        <v>301.02459016393402</v>
      </c>
      <c r="I44" s="61">
        <v>16658</v>
      </c>
    </row>
    <row r="45" spans="1:9" ht="12.6" customHeight="1">
      <c r="A45" s="1" t="s">
        <v>35</v>
      </c>
      <c r="B45" s="61">
        <v>55.846994535519102</v>
      </c>
      <c r="C45" s="61">
        <v>3667</v>
      </c>
      <c r="D45" s="61">
        <v>24.931693989071</v>
      </c>
      <c r="E45" s="61">
        <v>280</v>
      </c>
      <c r="F45" s="61">
        <v>0</v>
      </c>
      <c r="G45" s="61">
        <v>0</v>
      </c>
      <c r="H45" s="61">
        <v>80.778688524590194</v>
      </c>
      <c r="I45" s="61">
        <v>3947</v>
      </c>
    </row>
    <row r="46" spans="1:9" ht="12.6" customHeight="1">
      <c r="A46" s="1" t="s">
        <v>34</v>
      </c>
      <c r="B46" s="61">
        <v>76.789617486338798</v>
      </c>
      <c r="C46" s="61">
        <v>5412</v>
      </c>
      <c r="D46" s="61">
        <v>0</v>
      </c>
      <c r="E46" s="61">
        <v>0</v>
      </c>
      <c r="F46" s="61">
        <v>0</v>
      </c>
      <c r="G46" s="61">
        <v>0</v>
      </c>
      <c r="H46" s="61">
        <v>76.789617486338798</v>
      </c>
      <c r="I46" s="61">
        <v>5412</v>
      </c>
    </row>
    <row r="47" spans="1:9" ht="12.6" customHeight="1">
      <c r="A47" s="1" t="s">
        <v>37</v>
      </c>
      <c r="B47" s="61">
        <v>221.846994535519</v>
      </c>
      <c r="C47" s="61">
        <v>14848</v>
      </c>
      <c r="D47" s="61">
        <v>214.04371584699501</v>
      </c>
      <c r="E47" s="61">
        <v>1912</v>
      </c>
      <c r="F47" s="61">
        <v>135</v>
      </c>
      <c r="G47" s="61">
        <v>2023</v>
      </c>
      <c r="H47" s="61">
        <v>570.89071038251404</v>
      </c>
      <c r="I47" s="61">
        <v>18783</v>
      </c>
    </row>
    <row r="48" spans="1:9">
      <c r="B48" s="62"/>
      <c r="C48" s="62"/>
      <c r="D48" s="62"/>
      <c r="E48" s="62"/>
      <c r="F48" s="62"/>
      <c r="G48" s="62"/>
      <c r="H48" s="62"/>
      <c r="I48" s="62"/>
    </row>
    <row r="49" spans="1:20" ht="12.6" customHeight="1">
      <c r="A49" s="20" t="s">
        <v>16</v>
      </c>
      <c r="B49" s="60">
        <v>1429.4590163934399</v>
      </c>
      <c r="C49" s="60">
        <v>60497</v>
      </c>
      <c r="D49" s="60">
        <v>294.79508196721298</v>
      </c>
      <c r="E49" s="60">
        <v>3090</v>
      </c>
      <c r="F49" s="60">
        <v>203</v>
      </c>
      <c r="G49" s="60">
        <v>2481</v>
      </c>
      <c r="H49" s="60">
        <v>1927.25409836066</v>
      </c>
      <c r="I49" s="60">
        <v>66068</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59" t="s">
        <v>97</v>
      </c>
      <c r="M55" s="32"/>
      <c r="N55" s="32"/>
      <c r="O55" s="32"/>
      <c r="P55" s="32"/>
      <c r="Q55" s="32"/>
      <c r="R55" s="32"/>
      <c r="S55" s="32"/>
      <c r="T55" s="32"/>
    </row>
    <row r="56" spans="1:20" ht="12.6" customHeight="1">
      <c r="A56" s="4" t="s">
        <v>15</v>
      </c>
      <c r="M56" s="32"/>
      <c r="N56" s="32"/>
      <c r="O56" s="32"/>
      <c r="P56" s="32"/>
      <c r="Q56" s="32"/>
      <c r="R56" s="32"/>
      <c r="S56" s="32"/>
      <c r="T56" s="32"/>
    </row>
    <row r="57" spans="1:20" ht="12.6" customHeight="1">
      <c r="A57" s="1" t="s">
        <v>89</v>
      </c>
      <c r="M57" s="32"/>
      <c r="N57" s="32"/>
      <c r="O57" s="32"/>
      <c r="P57" s="32"/>
      <c r="Q57" s="32"/>
      <c r="R57" s="32"/>
      <c r="S57" s="32"/>
      <c r="T57" s="32"/>
    </row>
    <row r="58" spans="1:20" ht="12.75" customHeight="1">
      <c r="A58" s="23" t="s">
        <v>52</v>
      </c>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sheetData>
  <pageMargins left="0.51181102362204722" right="0.70866141732283472" top="0.39370078740157483" bottom="0.39370078740157483" header="0.31496062992125984" footer="0.31496062992125984"/>
  <pageSetup paperSize="9" scale="8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workbookViewId="0">
      <selection activeCell="B11" sqref="B11"/>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92</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23349.5260273973</v>
      </c>
      <c r="C11" s="60">
        <v>1250520</v>
      </c>
      <c r="D11" s="60">
        <v>7505.3068493150704</v>
      </c>
      <c r="E11" s="60">
        <v>74909</v>
      </c>
      <c r="F11" s="60">
        <v>7110.14794520548</v>
      </c>
      <c r="G11" s="60">
        <v>94744</v>
      </c>
      <c r="H11" s="60">
        <v>37964.980821917801</v>
      </c>
      <c r="I11" s="60">
        <v>1420173</v>
      </c>
    </row>
    <row r="12" spans="1:9" ht="12.6" customHeight="1">
      <c r="A12" s="21"/>
      <c r="B12" s="61"/>
      <c r="C12" s="61"/>
      <c r="D12" s="61"/>
      <c r="E12" s="61"/>
      <c r="F12" s="61"/>
      <c r="G12" s="61"/>
      <c r="H12" s="61"/>
      <c r="I12" s="61"/>
    </row>
    <row r="13" spans="1:9" ht="12.6" customHeight="1">
      <c r="A13" s="20" t="s">
        <v>3</v>
      </c>
      <c r="B13" s="60">
        <v>4425.1616438356259</v>
      </c>
      <c r="C13" s="60">
        <v>217435</v>
      </c>
      <c r="D13" s="60">
        <v>1033.9095890410958</v>
      </c>
      <c r="E13" s="60">
        <v>13957</v>
      </c>
      <c r="F13" s="60">
        <v>2073.9123287671232</v>
      </c>
      <c r="G13" s="60">
        <v>26312</v>
      </c>
      <c r="H13" s="60">
        <v>7532.983561643845</v>
      </c>
      <c r="I13" s="60">
        <v>257704</v>
      </c>
    </row>
    <row r="14" spans="1:9" ht="12.6" customHeight="1">
      <c r="A14" s="1" t="s">
        <v>85</v>
      </c>
      <c r="B14" s="61">
        <v>2182.1945205479501</v>
      </c>
      <c r="C14" s="61">
        <v>106843</v>
      </c>
      <c r="D14" s="61">
        <v>489.70136986301401</v>
      </c>
      <c r="E14" s="61">
        <v>6425</v>
      </c>
      <c r="F14" s="61">
        <v>822.16164383561602</v>
      </c>
      <c r="G14" s="61">
        <v>10821</v>
      </c>
      <c r="H14" s="61">
        <v>3494.05753424658</v>
      </c>
      <c r="I14" s="61">
        <v>124089</v>
      </c>
    </row>
    <row r="15" spans="1:9" ht="12.6" customHeight="1">
      <c r="A15" s="1" t="s">
        <v>82</v>
      </c>
      <c r="B15" s="61">
        <v>784.03561643835599</v>
      </c>
      <c r="C15" s="61">
        <v>40775</v>
      </c>
      <c r="D15" s="61">
        <v>202</v>
      </c>
      <c r="E15" s="61">
        <v>2297</v>
      </c>
      <c r="F15" s="61">
        <v>521.50136986301402</v>
      </c>
      <c r="G15" s="61">
        <v>5509</v>
      </c>
      <c r="H15" s="61">
        <v>1507.53698630137</v>
      </c>
      <c r="I15" s="61">
        <v>48581</v>
      </c>
    </row>
    <row r="16" spans="1:9" ht="12.6" customHeight="1">
      <c r="A16" s="1" t="s">
        <v>6</v>
      </c>
      <c r="B16" s="61">
        <v>1458.9315068493199</v>
      </c>
      <c r="C16" s="61">
        <v>69817</v>
      </c>
      <c r="D16" s="61">
        <v>342.208219178082</v>
      </c>
      <c r="E16" s="61">
        <v>5235</v>
      </c>
      <c r="F16" s="61">
        <v>730.24931506849305</v>
      </c>
      <c r="G16" s="61">
        <v>9982</v>
      </c>
      <c r="H16" s="61">
        <v>2531.3890410958952</v>
      </c>
      <c r="I16" s="61">
        <v>85034</v>
      </c>
    </row>
    <row r="17" spans="1:9">
      <c r="B17" s="62"/>
      <c r="C17" s="62"/>
      <c r="D17" s="62"/>
      <c r="E17" s="62"/>
      <c r="F17" s="62"/>
      <c r="G17" s="62"/>
      <c r="H17" s="62"/>
      <c r="I17" s="62"/>
    </row>
    <row r="18" spans="1:9" ht="12.6" customHeight="1">
      <c r="A18" s="20" t="s">
        <v>7</v>
      </c>
      <c r="B18" s="60">
        <v>4596.2794520547914</v>
      </c>
      <c r="C18" s="60">
        <v>269833</v>
      </c>
      <c r="D18" s="60">
        <v>1665.3726027397299</v>
      </c>
      <c r="E18" s="60">
        <v>17164</v>
      </c>
      <c r="F18" s="60">
        <v>1278.6465753424659</v>
      </c>
      <c r="G18" s="60">
        <v>18456</v>
      </c>
      <c r="H18" s="60">
        <v>7540.2986301369874</v>
      </c>
      <c r="I18" s="60">
        <v>305453</v>
      </c>
    </row>
    <row r="19" spans="1:9" ht="12.6" customHeight="1">
      <c r="A19" s="1" t="s">
        <v>19</v>
      </c>
      <c r="B19" s="61">
        <v>3050.1863013698598</v>
      </c>
      <c r="C19" s="61">
        <v>181257</v>
      </c>
      <c r="D19" s="61">
        <v>1150.3726027397299</v>
      </c>
      <c r="E19" s="61">
        <v>10545</v>
      </c>
      <c r="F19" s="61">
        <v>725.99452054794494</v>
      </c>
      <c r="G19" s="61">
        <v>10702</v>
      </c>
      <c r="H19" s="61">
        <v>4926.5534246575353</v>
      </c>
      <c r="I19" s="61">
        <v>202504</v>
      </c>
    </row>
    <row r="20" spans="1:9" ht="12.6" customHeight="1">
      <c r="A20" s="1" t="s">
        <v>86</v>
      </c>
      <c r="B20" s="61">
        <v>514.60273972602704</v>
      </c>
      <c r="C20" s="61">
        <v>28685</v>
      </c>
      <c r="D20" s="61">
        <v>170</v>
      </c>
      <c r="E20" s="61">
        <v>2302</v>
      </c>
      <c r="F20" s="61">
        <v>186</v>
      </c>
      <c r="G20" s="61">
        <v>2717</v>
      </c>
      <c r="H20" s="61">
        <v>870.60273972602704</v>
      </c>
      <c r="I20" s="61">
        <v>33704</v>
      </c>
    </row>
    <row r="21" spans="1:9" ht="12.6" customHeight="1">
      <c r="A21" s="1" t="s">
        <v>20</v>
      </c>
      <c r="B21" s="61">
        <v>520.85479452054801</v>
      </c>
      <c r="C21" s="61">
        <v>32805</v>
      </c>
      <c r="D21" s="61">
        <v>148</v>
      </c>
      <c r="E21" s="61">
        <v>2146</v>
      </c>
      <c r="F21" s="61">
        <v>28</v>
      </c>
      <c r="G21" s="61">
        <v>324</v>
      </c>
      <c r="H21" s="61">
        <v>696.85479452054801</v>
      </c>
      <c r="I21" s="61">
        <v>35275</v>
      </c>
    </row>
    <row r="22" spans="1:9" ht="12.6" customHeight="1">
      <c r="A22" s="1" t="s">
        <v>9</v>
      </c>
      <c r="B22" s="61">
        <v>374.63561643835601</v>
      </c>
      <c r="C22" s="61">
        <v>19358</v>
      </c>
      <c r="D22" s="61">
        <v>187</v>
      </c>
      <c r="E22" s="61">
        <v>1900</v>
      </c>
      <c r="F22" s="61">
        <v>134.65205479452101</v>
      </c>
      <c r="G22" s="61">
        <v>2110</v>
      </c>
      <c r="H22" s="61">
        <v>696.28767123287707</v>
      </c>
      <c r="I22" s="61">
        <v>23368</v>
      </c>
    </row>
    <row r="23" spans="1:9" ht="12.6" customHeight="1">
      <c r="A23" s="7" t="s">
        <v>10</v>
      </c>
      <c r="B23" s="61">
        <v>136</v>
      </c>
      <c r="C23" s="61">
        <v>7728</v>
      </c>
      <c r="D23" s="61">
        <v>10</v>
      </c>
      <c r="E23" s="61">
        <v>271</v>
      </c>
      <c r="F23" s="61">
        <v>204</v>
      </c>
      <c r="G23" s="61">
        <v>2603</v>
      </c>
      <c r="H23" s="61">
        <v>350</v>
      </c>
      <c r="I23" s="61">
        <v>10602</v>
      </c>
    </row>
    <row r="24" spans="1:9">
      <c r="B24" s="62"/>
      <c r="C24" s="62"/>
      <c r="D24" s="62"/>
      <c r="E24" s="62"/>
      <c r="F24" s="62"/>
      <c r="G24" s="62"/>
      <c r="H24" s="62"/>
      <c r="I24" s="62"/>
    </row>
    <row r="25" spans="1:9" ht="12.6" customHeight="1">
      <c r="A25" s="20" t="s">
        <v>21</v>
      </c>
      <c r="B25" s="60">
        <v>3324.32328767123</v>
      </c>
      <c r="C25" s="60">
        <v>187990</v>
      </c>
      <c r="D25" s="60">
        <v>1258.01369863014</v>
      </c>
      <c r="E25" s="60">
        <v>11081</v>
      </c>
      <c r="F25" s="60">
        <v>1567</v>
      </c>
      <c r="G25" s="60">
        <v>22073</v>
      </c>
      <c r="H25" s="60">
        <v>6149.3369863013704</v>
      </c>
      <c r="I25" s="60">
        <v>221144</v>
      </c>
    </row>
    <row r="26" spans="1:9" ht="12.6" customHeight="1">
      <c r="A26" s="1" t="s">
        <v>24</v>
      </c>
      <c r="B26" s="61">
        <v>1173.0712328767099</v>
      </c>
      <c r="C26" s="61">
        <v>64115</v>
      </c>
      <c r="D26" s="61">
        <v>376.01369863013701</v>
      </c>
      <c r="E26" s="61">
        <v>3702</v>
      </c>
      <c r="F26" s="61">
        <v>523</v>
      </c>
      <c r="G26" s="61">
        <v>8038</v>
      </c>
      <c r="H26" s="61">
        <v>2072.0849315068499</v>
      </c>
      <c r="I26" s="61">
        <v>75855</v>
      </c>
    </row>
    <row r="27" spans="1:9" ht="12.6" customHeight="1">
      <c r="A27" s="1" t="s">
        <v>23</v>
      </c>
      <c r="B27" s="61">
        <v>654.830136986301</v>
      </c>
      <c r="C27" s="61">
        <v>34665</v>
      </c>
      <c r="D27" s="61">
        <v>276</v>
      </c>
      <c r="E27" s="61">
        <v>2473</v>
      </c>
      <c r="F27" s="61">
        <v>104</v>
      </c>
      <c r="G27" s="61">
        <v>1806</v>
      </c>
      <c r="H27" s="61">
        <v>1034.8301369863</v>
      </c>
      <c r="I27" s="61">
        <v>38944</v>
      </c>
    </row>
    <row r="28" spans="1:9" ht="12.6" customHeight="1">
      <c r="A28" s="1" t="s">
        <v>22</v>
      </c>
      <c r="B28" s="61">
        <v>1496.4219178082201</v>
      </c>
      <c r="C28" s="61">
        <v>89210</v>
      </c>
      <c r="D28" s="61">
        <v>606</v>
      </c>
      <c r="E28" s="61">
        <v>4906</v>
      </c>
      <c r="F28" s="61">
        <v>940</v>
      </c>
      <c r="G28" s="61">
        <v>12229</v>
      </c>
      <c r="H28" s="61">
        <v>3042.4219178082199</v>
      </c>
      <c r="I28" s="61">
        <v>106345</v>
      </c>
    </row>
    <row r="29" spans="1:9">
      <c r="B29" s="62"/>
      <c r="C29" s="62"/>
      <c r="D29" s="62"/>
      <c r="E29" s="62"/>
      <c r="F29" s="62"/>
      <c r="G29" s="62"/>
      <c r="H29" s="62"/>
      <c r="I29" s="62"/>
    </row>
    <row r="30" spans="1:9" ht="12.6" customHeight="1">
      <c r="A30" s="20" t="s">
        <v>25</v>
      </c>
      <c r="B30" s="60">
        <v>4496.5917808219201</v>
      </c>
      <c r="C30" s="60">
        <v>236601</v>
      </c>
      <c r="D30" s="60">
        <v>1397.7095890410999</v>
      </c>
      <c r="E30" s="60">
        <v>13403</v>
      </c>
      <c r="F30" s="60">
        <v>453.169863013699</v>
      </c>
      <c r="G30" s="60">
        <v>5833</v>
      </c>
      <c r="H30" s="60">
        <v>6347.47123287671</v>
      </c>
      <c r="I30" s="60">
        <v>255837</v>
      </c>
    </row>
    <row r="31" spans="1:9" ht="12.6" customHeight="1">
      <c r="B31" s="61"/>
      <c r="C31" s="61"/>
      <c r="D31" s="61"/>
      <c r="E31" s="61"/>
      <c r="F31" s="61"/>
      <c r="G31" s="61"/>
      <c r="H31" s="61"/>
      <c r="I31" s="61"/>
    </row>
    <row r="32" spans="1:9" ht="12.6" customHeight="1">
      <c r="A32" s="20" t="s">
        <v>26</v>
      </c>
      <c r="B32" s="60">
        <v>3379.7178082191799</v>
      </c>
      <c r="C32" s="60">
        <v>179147</v>
      </c>
      <c r="D32" s="60">
        <v>1320.30136986301</v>
      </c>
      <c r="E32" s="60">
        <v>11788</v>
      </c>
      <c r="F32" s="60">
        <v>1224.1589041095899</v>
      </c>
      <c r="G32" s="60">
        <v>16375</v>
      </c>
      <c r="H32" s="60">
        <v>5924.17808219178</v>
      </c>
      <c r="I32" s="60">
        <v>207310</v>
      </c>
    </row>
    <row r="33" spans="1:9" ht="12.6" customHeight="1">
      <c r="A33" s="1" t="s">
        <v>27</v>
      </c>
      <c r="B33" s="61">
        <v>80.917808219178099</v>
      </c>
      <c r="C33" s="61">
        <v>4764</v>
      </c>
      <c r="D33" s="61">
        <v>10.6164383561644</v>
      </c>
      <c r="E33" s="61">
        <v>140</v>
      </c>
      <c r="F33" s="61">
        <v>44</v>
      </c>
      <c r="G33" s="61">
        <v>473</v>
      </c>
      <c r="H33" s="61">
        <v>135.534246575342</v>
      </c>
      <c r="I33" s="61">
        <v>5377</v>
      </c>
    </row>
    <row r="34" spans="1:9" ht="12.6" customHeight="1">
      <c r="A34" s="1" t="s">
        <v>30</v>
      </c>
      <c r="B34" s="61">
        <v>190.63835616438399</v>
      </c>
      <c r="C34" s="61">
        <v>10215</v>
      </c>
      <c r="D34" s="61">
        <v>62</v>
      </c>
      <c r="E34" s="61">
        <v>609</v>
      </c>
      <c r="F34" s="61">
        <v>33</v>
      </c>
      <c r="G34" s="61">
        <v>586</v>
      </c>
      <c r="H34" s="61">
        <v>285.63835616438399</v>
      </c>
      <c r="I34" s="61">
        <v>11410</v>
      </c>
    </row>
    <row r="35" spans="1:9" ht="12.6" customHeight="1">
      <c r="A35" s="1" t="s">
        <v>38</v>
      </c>
      <c r="B35" s="61">
        <v>234.73972602739701</v>
      </c>
      <c r="C35" s="61">
        <v>15172</v>
      </c>
      <c r="D35" s="61">
        <v>63</v>
      </c>
      <c r="E35" s="61">
        <v>718</v>
      </c>
      <c r="F35" s="61">
        <v>192.432876712329</v>
      </c>
      <c r="G35" s="61">
        <v>2612</v>
      </c>
      <c r="H35" s="61">
        <v>490.17260273972602</v>
      </c>
      <c r="I35" s="61">
        <v>18502</v>
      </c>
    </row>
    <row r="36" spans="1:9" ht="12.6" customHeight="1">
      <c r="A36" s="1" t="s">
        <v>39</v>
      </c>
      <c r="B36" s="61">
        <v>18</v>
      </c>
      <c r="C36" s="61">
        <v>953</v>
      </c>
      <c r="D36" s="61">
        <v>0</v>
      </c>
      <c r="E36" s="61">
        <v>0</v>
      </c>
      <c r="F36" s="61">
        <v>18</v>
      </c>
      <c r="G36" s="61">
        <v>377</v>
      </c>
      <c r="H36" s="61">
        <v>36</v>
      </c>
      <c r="I36" s="61">
        <v>1330</v>
      </c>
    </row>
    <row r="37" spans="1:9" ht="12.6" customHeight="1">
      <c r="A37" s="1" t="s">
        <v>29</v>
      </c>
      <c r="B37" s="61">
        <v>1634.2027397260299</v>
      </c>
      <c r="C37" s="61">
        <v>79686</v>
      </c>
      <c r="D37" s="61">
        <v>430.17808219178102</v>
      </c>
      <c r="E37" s="61">
        <v>3838</v>
      </c>
      <c r="F37" s="61">
        <v>262.91780821917803</v>
      </c>
      <c r="G37" s="61">
        <v>3003</v>
      </c>
      <c r="H37" s="61">
        <v>2327.2986301369901</v>
      </c>
      <c r="I37" s="61">
        <v>86527</v>
      </c>
    </row>
    <row r="38" spans="1:9" ht="12.6" customHeight="1">
      <c r="A38" s="1" t="s">
        <v>28</v>
      </c>
      <c r="B38" s="61">
        <v>622.58630136986301</v>
      </c>
      <c r="C38" s="61">
        <v>34595</v>
      </c>
      <c r="D38" s="61">
        <v>279.054794520548</v>
      </c>
      <c r="E38" s="61">
        <v>2293</v>
      </c>
      <c r="F38" s="61">
        <v>212</v>
      </c>
      <c r="G38" s="61">
        <v>2488</v>
      </c>
      <c r="H38" s="61">
        <v>1113.64109589041</v>
      </c>
      <c r="I38" s="61">
        <v>39376</v>
      </c>
    </row>
    <row r="39" spans="1:9" ht="12.6" customHeight="1">
      <c r="A39" s="1" t="s">
        <v>31</v>
      </c>
      <c r="B39" s="61">
        <v>598.63287671232899</v>
      </c>
      <c r="C39" s="61">
        <v>33762</v>
      </c>
      <c r="D39" s="61">
        <v>475.45205479452102</v>
      </c>
      <c r="E39" s="61">
        <v>4190</v>
      </c>
      <c r="F39" s="61">
        <v>461.80821917808203</v>
      </c>
      <c r="G39" s="61">
        <v>6836</v>
      </c>
      <c r="H39" s="61">
        <v>1535.8931506849301</v>
      </c>
      <c r="I39" s="61">
        <v>44788</v>
      </c>
    </row>
    <row r="40" spans="1:9">
      <c r="B40" s="62"/>
      <c r="C40" s="62"/>
      <c r="D40" s="62"/>
      <c r="E40" s="62"/>
      <c r="F40" s="62"/>
      <c r="G40" s="62"/>
      <c r="H40" s="62"/>
      <c r="I40" s="62"/>
    </row>
    <row r="41" spans="1:9" ht="12.6" customHeight="1">
      <c r="A41" s="20" t="s">
        <v>32</v>
      </c>
      <c r="B41" s="60">
        <v>1708.4520547945201</v>
      </c>
      <c r="C41" s="60">
        <v>98056</v>
      </c>
      <c r="D41" s="60">
        <v>533</v>
      </c>
      <c r="E41" s="60">
        <v>4647</v>
      </c>
      <c r="F41" s="60">
        <v>325.26027397260299</v>
      </c>
      <c r="G41" s="60">
        <v>3477</v>
      </c>
      <c r="H41" s="60">
        <v>2566.7123287671202</v>
      </c>
      <c r="I41" s="60">
        <v>106180</v>
      </c>
    </row>
    <row r="42" spans="1:9" ht="12.6" customHeight="1">
      <c r="A42" s="1" t="s">
        <v>33</v>
      </c>
      <c r="B42" s="61">
        <v>1014.2739726027399</v>
      </c>
      <c r="C42" s="61">
        <v>54508</v>
      </c>
      <c r="D42" s="61">
        <v>274</v>
      </c>
      <c r="E42" s="61">
        <v>2484</v>
      </c>
      <c r="F42" s="61">
        <v>221.42191780821901</v>
      </c>
      <c r="G42" s="61">
        <v>1937</v>
      </c>
      <c r="H42" s="61">
        <v>1509.6958904109599</v>
      </c>
      <c r="I42" s="61">
        <v>58929</v>
      </c>
    </row>
    <row r="43" spans="1:9" ht="12.6" customHeight="1">
      <c r="A43" s="1" t="s">
        <v>11</v>
      </c>
      <c r="B43" s="61">
        <v>72</v>
      </c>
      <c r="C43" s="61">
        <v>3976</v>
      </c>
      <c r="D43" s="61">
        <v>0</v>
      </c>
      <c r="E43" s="61">
        <v>0</v>
      </c>
      <c r="F43" s="61">
        <v>0</v>
      </c>
      <c r="G43" s="61">
        <v>0</v>
      </c>
      <c r="H43" s="61">
        <v>72</v>
      </c>
      <c r="I43" s="61">
        <v>3976</v>
      </c>
    </row>
    <row r="44" spans="1:9" ht="12.6" customHeight="1">
      <c r="A44" s="1" t="s">
        <v>36</v>
      </c>
      <c r="B44" s="61">
        <v>266.17808219178102</v>
      </c>
      <c r="C44" s="61">
        <v>15920</v>
      </c>
      <c r="D44" s="61">
        <v>36</v>
      </c>
      <c r="E44" s="61">
        <v>180</v>
      </c>
      <c r="F44" s="61">
        <v>3</v>
      </c>
      <c r="G44" s="61">
        <v>7</v>
      </c>
      <c r="H44" s="61">
        <v>305.17808219178102</v>
      </c>
      <c r="I44" s="61">
        <v>16107</v>
      </c>
    </row>
    <row r="45" spans="1:9" ht="12.6" customHeight="1">
      <c r="A45" s="1" t="s">
        <v>35</v>
      </c>
      <c r="B45" s="61">
        <v>57</v>
      </c>
      <c r="C45" s="61">
        <v>3638</v>
      </c>
      <c r="D45" s="61">
        <v>25</v>
      </c>
      <c r="E45" s="61">
        <v>247</v>
      </c>
      <c r="F45" s="61">
        <v>0</v>
      </c>
      <c r="G45" s="61">
        <v>0</v>
      </c>
      <c r="H45" s="61">
        <v>82</v>
      </c>
      <c r="I45" s="61">
        <v>3885</v>
      </c>
    </row>
    <row r="46" spans="1:9" ht="12.6" customHeight="1">
      <c r="A46" s="1" t="s">
        <v>34</v>
      </c>
      <c r="B46" s="61">
        <v>77</v>
      </c>
      <c r="C46" s="61">
        <v>5319</v>
      </c>
      <c r="D46" s="61">
        <v>0</v>
      </c>
      <c r="E46" s="61">
        <v>0</v>
      </c>
      <c r="F46" s="61">
        <v>0</v>
      </c>
      <c r="G46" s="61">
        <v>0</v>
      </c>
      <c r="H46" s="61">
        <v>77</v>
      </c>
      <c r="I46" s="61">
        <v>5319</v>
      </c>
    </row>
    <row r="47" spans="1:9" ht="12.6" customHeight="1">
      <c r="A47" s="1" t="s">
        <v>37</v>
      </c>
      <c r="B47" s="61">
        <v>222</v>
      </c>
      <c r="C47" s="61">
        <v>14695</v>
      </c>
      <c r="D47" s="61">
        <v>198</v>
      </c>
      <c r="E47" s="61">
        <v>1736</v>
      </c>
      <c r="F47" s="61">
        <v>100.838356164384</v>
      </c>
      <c r="G47" s="61">
        <v>1533</v>
      </c>
      <c r="H47" s="61">
        <v>520.83835616438398</v>
      </c>
      <c r="I47" s="61">
        <v>17964</v>
      </c>
    </row>
    <row r="48" spans="1:9">
      <c r="B48" s="62"/>
      <c r="C48" s="62"/>
      <c r="D48" s="62"/>
      <c r="E48" s="62"/>
      <c r="F48" s="62"/>
      <c r="G48" s="62"/>
      <c r="H48" s="62"/>
      <c r="I48" s="62"/>
    </row>
    <row r="49" spans="1:20" ht="12.6" customHeight="1">
      <c r="A49" s="20" t="s">
        <v>16</v>
      </c>
      <c r="B49" s="60">
        <v>1419</v>
      </c>
      <c r="C49" s="60">
        <v>61458</v>
      </c>
      <c r="D49" s="60">
        <v>297</v>
      </c>
      <c r="E49" s="60">
        <v>2869</v>
      </c>
      <c r="F49" s="60">
        <v>188</v>
      </c>
      <c r="G49" s="60">
        <v>2218</v>
      </c>
      <c r="H49" s="60">
        <v>1904</v>
      </c>
      <c r="I49" s="60">
        <v>66545</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95</v>
      </c>
      <c r="M52" s="32"/>
      <c r="N52" s="32"/>
      <c r="O52" s="32"/>
      <c r="P52" s="32"/>
      <c r="Q52" s="32"/>
      <c r="R52" s="32"/>
      <c r="S52" s="32"/>
      <c r="T52" s="32"/>
    </row>
    <row r="53" spans="1:20" ht="12.6" customHeight="1">
      <c r="A53" s="1" t="s">
        <v>93</v>
      </c>
      <c r="M53" s="32"/>
      <c r="N53" s="32"/>
      <c r="O53" s="32"/>
      <c r="P53" s="32"/>
      <c r="Q53" s="32"/>
      <c r="R53" s="32"/>
      <c r="S53" s="32"/>
      <c r="T53" s="32"/>
    </row>
    <row r="54" spans="1:20" ht="12.6" customHeight="1">
      <c r="A54" s="1" t="s">
        <v>94</v>
      </c>
      <c r="M54" s="32"/>
      <c r="N54" s="32"/>
      <c r="O54" s="32"/>
      <c r="P54" s="32"/>
      <c r="Q54" s="32"/>
      <c r="R54" s="32"/>
      <c r="S54" s="32"/>
      <c r="T54" s="32"/>
    </row>
    <row r="55" spans="1:20" ht="12.6" customHeight="1">
      <c r="A55" s="1" t="s">
        <v>96</v>
      </c>
      <c r="M55" s="32"/>
      <c r="N55" s="32"/>
      <c r="O55" s="32"/>
      <c r="P55" s="32"/>
      <c r="Q55" s="32"/>
      <c r="R55" s="32"/>
      <c r="S55" s="32"/>
      <c r="T55" s="32"/>
    </row>
    <row r="56" spans="1:20" ht="12.6" customHeight="1">
      <c r="A56" s="4" t="s">
        <v>15</v>
      </c>
      <c r="M56" s="32"/>
      <c r="N56" s="32"/>
      <c r="O56" s="32"/>
      <c r="P56" s="32"/>
      <c r="Q56" s="32"/>
      <c r="R56" s="32"/>
      <c r="S56" s="32"/>
      <c r="T56" s="32"/>
    </row>
    <row r="57" spans="1:20" ht="12.6" customHeight="1">
      <c r="A57" s="1" t="s">
        <v>89</v>
      </c>
      <c r="M57" s="32"/>
      <c r="N57" s="32"/>
      <c r="O57" s="32"/>
      <c r="P57" s="32"/>
      <c r="Q57" s="32"/>
      <c r="R57" s="32"/>
      <c r="S57" s="32"/>
      <c r="T57" s="32"/>
    </row>
    <row r="58" spans="1:20" ht="12.75" customHeight="1">
      <c r="A58" s="23" t="s">
        <v>52</v>
      </c>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sheetData>
  <pageMargins left="0.51181102362204722" right="0.70866141732283472" top="0.39370078740157483" bottom="0.39370078740157483" header="0.31496062992125984" footer="0.31496062992125984"/>
  <pageSetup paperSize="9" scale="8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workbookViewId="0">
      <selection activeCell="A2" sqref="A2"/>
    </sheetView>
  </sheetViews>
  <sheetFormatPr baseColWidth="10" defaultColWidth="11.42578125" defaultRowHeight="12.75"/>
  <cols>
    <col min="1" max="1" width="15.140625" style="1" customWidth="1"/>
    <col min="2" max="9" width="12.7109375" style="1" customWidth="1"/>
    <col min="10" max="16384" width="11.42578125" style="1"/>
  </cols>
  <sheetData>
    <row r="1" spans="1:9" s="8" customFormat="1" ht="12">
      <c r="A1" s="9" t="s">
        <v>73</v>
      </c>
      <c r="I1" s="10" t="s">
        <v>90</v>
      </c>
    </row>
    <row r="2" spans="1:9" s="8" customFormat="1" ht="12">
      <c r="A2" s="8" t="s">
        <v>80</v>
      </c>
    </row>
    <row r="3" spans="1:9" s="8" customFormat="1" ht="3.75" customHeight="1">
      <c r="A3" s="11"/>
      <c r="B3" s="11"/>
      <c r="C3" s="11"/>
      <c r="D3" s="11"/>
      <c r="E3" s="11"/>
      <c r="F3" s="11"/>
      <c r="G3" s="11"/>
      <c r="H3" s="11"/>
      <c r="I3" s="11"/>
    </row>
    <row r="4" spans="1:9" ht="3.75" customHeight="1">
      <c r="B4" s="18"/>
      <c r="C4" s="29"/>
      <c r="D4" s="7"/>
      <c r="E4" s="7"/>
      <c r="F4" s="18"/>
      <c r="G4" s="29"/>
      <c r="H4" s="7"/>
      <c r="I4" s="7"/>
    </row>
    <row r="5" spans="1:9" ht="12" customHeight="1">
      <c r="B5" s="18" t="s">
        <v>71</v>
      </c>
      <c r="C5" s="7"/>
      <c r="D5" s="18" t="s">
        <v>70</v>
      </c>
      <c r="E5" s="7"/>
      <c r="F5" s="18" t="s">
        <v>72</v>
      </c>
      <c r="G5" s="7"/>
      <c r="H5" s="18" t="s">
        <v>12</v>
      </c>
      <c r="I5" s="7"/>
    </row>
    <row r="6" spans="1:9" ht="3.75" customHeight="1">
      <c r="B6" s="19"/>
      <c r="C6" s="12"/>
      <c r="D6" s="19"/>
      <c r="E6" s="12"/>
      <c r="F6" s="19"/>
      <c r="G6" s="12"/>
      <c r="H6" s="19"/>
      <c r="I6" s="12"/>
    </row>
    <row r="7" spans="1:9" ht="3.75" customHeight="1">
      <c r="B7" s="30"/>
      <c r="C7" s="26"/>
      <c r="D7" s="30"/>
      <c r="E7" s="26"/>
      <c r="F7" s="30"/>
      <c r="G7" s="26"/>
      <c r="H7" s="30"/>
      <c r="I7" s="26"/>
    </row>
    <row r="8" spans="1:9" ht="12" customHeight="1">
      <c r="B8" s="25" t="s">
        <v>17</v>
      </c>
      <c r="C8" s="25" t="s">
        <v>18</v>
      </c>
      <c r="D8" s="25" t="s">
        <v>17</v>
      </c>
      <c r="E8" s="25" t="s">
        <v>18</v>
      </c>
      <c r="F8" s="25" t="s">
        <v>17</v>
      </c>
      <c r="G8" s="25" t="s">
        <v>18</v>
      </c>
      <c r="H8" s="25" t="s">
        <v>17</v>
      </c>
      <c r="I8" s="27" t="s">
        <v>18</v>
      </c>
    </row>
    <row r="9" spans="1:9" ht="3.75" customHeight="1">
      <c r="A9" s="13"/>
      <c r="B9" s="16"/>
      <c r="C9" s="16"/>
      <c r="D9" s="16"/>
      <c r="E9" s="16"/>
      <c r="F9" s="16"/>
      <c r="G9" s="16"/>
      <c r="H9" s="16"/>
      <c r="I9" s="28"/>
    </row>
    <row r="10" spans="1:9" ht="3.75" customHeight="1">
      <c r="B10" s="6"/>
      <c r="C10" s="6"/>
      <c r="D10" s="6"/>
      <c r="E10" s="6"/>
      <c r="F10" s="2"/>
      <c r="G10" s="2"/>
      <c r="H10" s="2"/>
      <c r="I10" s="2"/>
    </row>
    <row r="11" spans="1:9" ht="12.6" customHeight="1">
      <c r="A11" s="20" t="s">
        <v>12</v>
      </c>
      <c r="B11" s="60">
        <v>23481.202739725999</v>
      </c>
      <c r="C11" s="60">
        <v>1230463</v>
      </c>
      <c r="D11" s="60">
        <v>7333.0794520547997</v>
      </c>
      <c r="E11" s="60">
        <v>72793</v>
      </c>
      <c r="F11" s="60">
        <v>6726.0739726027396</v>
      </c>
      <c r="G11" s="60">
        <v>92368</v>
      </c>
      <c r="H11" s="60">
        <v>37540.3561643836</v>
      </c>
      <c r="I11" s="60">
        <v>1395624</v>
      </c>
    </row>
    <row r="12" spans="1:9" ht="12.6" customHeight="1">
      <c r="A12" s="21"/>
      <c r="B12" s="61"/>
      <c r="C12" s="61"/>
      <c r="D12" s="61"/>
      <c r="E12" s="61"/>
      <c r="F12" s="61"/>
      <c r="G12" s="61"/>
      <c r="H12" s="61"/>
      <c r="I12" s="61"/>
    </row>
    <row r="13" spans="1:9" ht="12.6" customHeight="1">
      <c r="A13" s="20" t="s">
        <v>3</v>
      </c>
      <c r="B13" s="60">
        <v>4356.1123287671198</v>
      </c>
      <c r="C13" s="60">
        <v>218590</v>
      </c>
      <c r="D13" s="60">
        <v>969.86027397260295</v>
      </c>
      <c r="E13" s="60">
        <v>13111</v>
      </c>
      <c r="F13" s="60">
        <v>2014.8684931506848</v>
      </c>
      <c r="G13" s="60">
        <v>25472</v>
      </c>
      <c r="H13" s="60">
        <v>7340.8410958904078</v>
      </c>
      <c r="I13" s="60">
        <v>257173</v>
      </c>
    </row>
    <row r="14" spans="1:9" ht="12.6" customHeight="1">
      <c r="A14" s="1" t="s">
        <v>85</v>
      </c>
      <c r="B14" s="61">
        <v>2167.6054794520501</v>
      </c>
      <c r="C14" s="61">
        <v>106881</v>
      </c>
      <c r="D14" s="61">
        <v>481.65753424657498</v>
      </c>
      <c r="E14" s="61">
        <v>5899</v>
      </c>
      <c r="F14" s="61">
        <v>816.43561643835596</v>
      </c>
      <c r="G14" s="61">
        <v>10170</v>
      </c>
      <c r="H14" s="61">
        <v>3465.6986301369807</v>
      </c>
      <c r="I14" s="61">
        <v>122950</v>
      </c>
    </row>
    <row r="15" spans="1:9" ht="12.6" customHeight="1">
      <c r="A15" s="1" t="s">
        <v>82</v>
      </c>
      <c r="B15" s="61">
        <v>815.07945205479496</v>
      </c>
      <c r="C15" s="61">
        <v>41975</v>
      </c>
      <c r="D15" s="61">
        <v>180</v>
      </c>
      <c r="E15" s="61">
        <v>2201</v>
      </c>
      <c r="F15" s="61">
        <v>419.31506849315099</v>
      </c>
      <c r="G15" s="61">
        <v>5285</v>
      </c>
      <c r="H15" s="61">
        <v>1414.3945205479458</v>
      </c>
      <c r="I15" s="61">
        <v>49461</v>
      </c>
    </row>
    <row r="16" spans="1:9" ht="12.6" customHeight="1">
      <c r="A16" s="1" t="s">
        <v>6</v>
      </c>
      <c r="B16" s="61">
        <v>1373.42739726027</v>
      </c>
      <c r="C16" s="61">
        <v>69734</v>
      </c>
      <c r="D16" s="61">
        <v>308.202739726027</v>
      </c>
      <c r="E16" s="61">
        <v>5011</v>
      </c>
      <c r="F16" s="61">
        <v>779.11780821917796</v>
      </c>
      <c r="G16" s="61">
        <v>10017</v>
      </c>
      <c r="H16" s="61">
        <v>2460.7479452054799</v>
      </c>
      <c r="I16" s="61">
        <v>84762</v>
      </c>
    </row>
    <row r="17" spans="1:9">
      <c r="B17" s="62"/>
      <c r="C17" s="62"/>
      <c r="D17" s="62"/>
      <c r="E17" s="62"/>
      <c r="F17" s="62"/>
      <c r="G17" s="62"/>
      <c r="H17" s="62"/>
      <c r="I17" s="62"/>
    </row>
    <row r="18" spans="1:9" ht="12.6" customHeight="1">
      <c r="A18" s="20" t="s">
        <v>7</v>
      </c>
      <c r="B18" s="60">
        <v>4602.3095890410996</v>
      </c>
      <c r="C18" s="60">
        <v>263786</v>
      </c>
      <c r="D18" s="60">
        <v>1671.2821917808201</v>
      </c>
      <c r="E18" s="60">
        <v>16201</v>
      </c>
      <c r="F18" s="60">
        <v>1149.920547945205</v>
      </c>
      <c r="G18" s="60">
        <v>18341</v>
      </c>
      <c r="H18" s="60">
        <v>7423.5123287671249</v>
      </c>
      <c r="I18" s="60">
        <v>298328</v>
      </c>
    </row>
    <row r="19" spans="1:9" ht="12.6" customHeight="1">
      <c r="A19" s="1" t="s">
        <v>19</v>
      </c>
      <c r="B19" s="61">
        <v>3001.1150684931499</v>
      </c>
      <c r="C19" s="61">
        <v>177341</v>
      </c>
      <c r="D19" s="61">
        <v>1142.2821917808201</v>
      </c>
      <c r="E19" s="61">
        <v>9825</v>
      </c>
      <c r="F19" s="61">
        <v>622.38082191780802</v>
      </c>
      <c r="G19" s="61">
        <v>10817</v>
      </c>
      <c r="H19" s="61">
        <v>4765.7780821917804</v>
      </c>
      <c r="I19" s="61">
        <v>197983</v>
      </c>
    </row>
    <row r="20" spans="1:9" ht="12.6" customHeight="1">
      <c r="A20" s="1" t="s">
        <v>86</v>
      </c>
      <c r="B20" s="61">
        <v>545.58630136986301</v>
      </c>
      <c r="C20" s="61">
        <v>28637</v>
      </c>
      <c r="D20" s="61">
        <v>170</v>
      </c>
      <c r="E20" s="61">
        <v>2201</v>
      </c>
      <c r="F20" s="61">
        <v>180.28219178082199</v>
      </c>
      <c r="G20" s="61">
        <v>2584</v>
      </c>
      <c r="H20" s="61">
        <v>895.86849315068503</v>
      </c>
      <c r="I20" s="61">
        <v>33422</v>
      </c>
    </row>
    <row r="21" spans="1:9" ht="12.6" customHeight="1">
      <c r="A21" s="1" t="s">
        <v>20</v>
      </c>
      <c r="B21" s="61">
        <v>527.27123287671202</v>
      </c>
      <c r="C21" s="61">
        <v>31531</v>
      </c>
      <c r="D21" s="61">
        <v>148</v>
      </c>
      <c r="E21" s="61">
        <v>1963</v>
      </c>
      <c r="F21" s="61">
        <v>28</v>
      </c>
      <c r="G21" s="61">
        <v>354</v>
      </c>
      <c r="H21" s="61">
        <v>703.27123287671202</v>
      </c>
      <c r="I21" s="61">
        <v>33848</v>
      </c>
    </row>
    <row r="22" spans="1:9" ht="12.6" customHeight="1">
      <c r="A22" s="1" t="s">
        <v>9</v>
      </c>
      <c r="B22" s="61">
        <v>390.33698630137002</v>
      </c>
      <c r="C22" s="61">
        <v>18134</v>
      </c>
      <c r="D22" s="61">
        <v>187</v>
      </c>
      <c r="E22" s="61">
        <v>1849</v>
      </c>
      <c r="F22" s="61">
        <v>136.25753424657501</v>
      </c>
      <c r="G22" s="61">
        <v>2174</v>
      </c>
      <c r="H22" s="61">
        <v>713.59452054794497</v>
      </c>
      <c r="I22" s="61">
        <v>22157</v>
      </c>
    </row>
    <row r="23" spans="1:9" ht="12.6" customHeight="1">
      <c r="A23" s="7" t="s">
        <v>10</v>
      </c>
      <c r="B23" s="61">
        <v>138</v>
      </c>
      <c r="C23" s="61">
        <v>8143</v>
      </c>
      <c r="D23" s="61">
        <v>24</v>
      </c>
      <c r="E23" s="61">
        <v>363</v>
      </c>
      <c r="F23" s="61">
        <v>183</v>
      </c>
      <c r="G23" s="61">
        <v>2412</v>
      </c>
      <c r="H23" s="61">
        <v>345</v>
      </c>
      <c r="I23" s="61">
        <v>10918</v>
      </c>
    </row>
    <row r="24" spans="1:9">
      <c r="B24" s="62"/>
      <c r="C24" s="62"/>
      <c r="D24" s="62"/>
      <c r="E24" s="62"/>
      <c r="F24" s="62"/>
      <c r="G24" s="62"/>
      <c r="H24" s="62"/>
      <c r="I24" s="62"/>
    </row>
    <row r="25" spans="1:9" ht="12.6" customHeight="1">
      <c r="A25" s="20" t="s">
        <v>21</v>
      </c>
      <c r="B25" s="60">
        <v>3508.24931506849</v>
      </c>
      <c r="C25" s="60">
        <v>185065</v>
      </c>
      <c r="D25" s="60">
        <v>1196</v>
      </c>
      <c r="E25" s="60">
        <v>11480</v>
      </c>
      <c r="F25" s="60">
        <v>1553.0602739726</v>
      </c>
      <c r="G25" s="60">
        <v>21336</v>
      </c>
      <c r="H25" s="60">
        <v>6257.3095890410996</v>
      </c>
      <c r="I25" s="60">
        <v>217881</v>
      </c>
    </row>
    <row r="26" spans="1:9" ht="12.6" customHeight="1">
      <c r="A26" s="1" t="s">
        <v>24</v>
      </c>
      <c r="B26" s="61">
        <v>1290.9726027397301</v>
      </c>
      <c r="C26" s="61">
        <v>64252</v>
      </c>
      <c r="D26" s="61">
        <v>375</v>
      </c>
      <c r="E26" s="61">
        <v>3630</v>
      </c>
      <c r="F26" s="61">
        <v>528</v>
      </c>
      <c r="G26" s="61">
        <v>7901</v>
      </c>
      <c r="H26" s="61">
        <v>2193.9726027397301</v>
      </c>
      <c r="I26" s="61">
        <v>75783</v>
      </c>
    </row>
    <row r="27" spans="1:9" ht="12.6" customHeight="1">
      <c r="A27" s="1" t="s">
        <v>23</v>
      </c>
      <c r="B27" s="61">
        <v>740.10410958904095</v>
      </c>
      <c r="C27" s="61">
        <v>34065</v>
      </c>
      <c r="D27" s="61">
        <v>273</v>
      </c>
      <c r="E27" s="61">
        <v>2518</v>
      </c>
      <c r="F27" s="61">
        <v>121.013698630137</v>
      </c>
      <c r="G27" s="61">
        <v>1798</v>
      </c>
      <c r="H27" s="61">
        <v>1134.11780821918</v>
      </c>
      <c r="I27" s="61">
        <v>38381</v>
      </c>
    </row>
    <row r="28" spans="1:9" ht="12.6" customHeight="1">
      <c r="A28" s="1" t="s">
        <v>22</v>
      </c>
      <c r="B28" s="61">
        <v>1477.1726027397301</v>
      </c>
      <c r="C28" s="61">
        <v>86748</v>
      </c>
      <c r="D28" s="61">
        <v>548</v>
      </c>
      <c r="E28" s="61">
        <v>5332</v>
      </c>
      <c r="F28" s="61">
        <v>904.04657534246599</v>
      </c>
      <c r="G28" s="61">
        <v>11637</v>
      </c>
      <c r="H28" s="61">
        <v>2929.21917808219</v>
      </c>
      <c r="I28" s="61">
        <v>103717</v>
      </c>
    </row>
    <row r="29" spans="1:9">
      <c r="B29" s="62"/>
      <c r="C29" s="62"/>
      <c r="D29" s="62"/>
      <c r="E29" s="62"/>
      <c r="F29" s="62"/>
      <c r="G29" s="62"/>
      <c r="H29" s="62"/>
      <c r="I29" s="62"/>
    </row>
    <row r="30" spans="1:9" ht="12.6" customHeight="1">
      <c r="A30" s="20" t="s">
        <v>25</v>
      </c>
      <c r="B30" s="60">
        <v>4488.4630136986298</v>
      </c>
      <c r="C30" s="60">
        <v>231826</v>
      </c>
      <c r="D30" s="60">
        <v>1388.7479452054799</v>
      </c>
      <c r="E30" s="60">
        <v>13059</v>
      </c>
      <c r="F30" s="60">
        <v>425.69863013698603</v>
      </c>
      <c r="G30" s="60">
        <v>5709</v>
      </c>
      <c r="H30" s="60">
        <v>6302.9095890410999</v>
      </c>
      <c r="I30" s="60">
        <v>250594</v>
      </c>
    </row>
    <row r="31" spans="1:9" ht="12.6" customHeight="1">
      <c r="B31" s="61"/>
      <c r="C31" s="61"/>
      <c r="D31" s="61"/>
      <c r="E31" s="61"/>
      <c r="F31" s="61"/>
      <c r="G31" s="61"/>
      <c r="H31" s="61"/>
      <c r="I31" s="61"/>
    </row>
    <row r="32" spans="1:9" ht="12.6" customHeight="1">
      <c r="A32" s="20" t="s">
        <v>26</v>
      </c>
      <c r="B32" s="60">
        <v>3391.9068493150698</v>
      </c>
      <c r="C32" s="60">
        <v>175842</v>
      </c>
      <c r="D32" s="60">
        <v>1314.25753424658</v>
      </c>
      <c r="E32" s="60">
        <v>11539</v>
      </c>
      <c r="F32" s="60">
        <v>1089.68493150685</v>
      </c>
      <c r="G32" s="60">
        <v>16021</v>
      </c>
      <c r="H32" s="60">
        <v>5795.8493150684899</v>
      </c>
      <c r="I32" s="60">
        <v>203402</v>
      </c>
    </row>
    <row r="33" spans="1:9" ht="12.6" customHeight="1">
      <c r="A33" s="1" t="s">
        <v>27</v>
      </c>
      <c r="B33" s="61">
        <v>91.052054794520501</v>
      </c>
      <c r="C33" s="61">
        <v>4806</v>
      </c>
      <c r="D33" s="61">
        <v>10.9150684931507</v>
      </c>
      <c r="E33" s="61">
        <v>149</v>
      </c>
      <c r="F33" s="61">
        <v>44</v>
      </c>
      <c r="G33" s="61">
        <v>508</v>
      </c>
      <c r="H33" s="61">
        <v>145.967123287671</v>
      </c>
      <c r="I33" s="61">
        <v>5463</v>
      </c>
    </row>
    <row r="34" spans="1:9" ht="12.6" customHeight="1">
      <c r="A34" s="1" t="s">
        <v>30</v>
      </c>
      <c r="B34" s="61">
        <v>193.57534246575301</v>
      </c>
      <c r="C34" s="61">
        <v>10293</v>
      </c>
      <c r="D34" s="61">
        <v>61.876712328767098</v>
      </c>
      <c r="E34" s="61">
        <v>655</v>
      </c>
      <c r="F34" s="61">
        <v>33</v>
      </c>
      <c r="G34" s="61">
        <v>578</v>
      </c>
      <c r="H34" s="61">
        <v>288.45205479452102</v>
      </c>
      <c r="I34" s="61">
        <v>11526</v>
      </c>
    </row>
    <row r="35" spans="1:9" ht="12.6" customHeight="1">
      <c r="A35" s="1" t="s">
        <v>38</v>
      </c>
      <c r="B35" s="61">
        <v>226.043835616438</v>
      </c>
      <c r="C35" s="61">
        <v>14811</v>
      </c>
      <c r="D35" s="61">
        <v>62.287671232876697</v>
      </c>
      <c r="E35" s="61">
        <v>716</v>
      </c>
      <c r="F35" s="61">
        <v>191.85479452054801</v>
      </c>
      <c r="G35" s="61">
        <v>2711</v>
      </c>
      <c r="H35" s="61">
        <v>480.18630136986297</v>
      </c>
      <c r="I35" s="61">
        <v>18238</v>
      </c>
    </row>
    <row r="36" spans="1:9" ht="12.6" customHeight="1">
      <c r="A36" s="1" t="s">
        <v>39</v>
      </c>
      <c r="B36" s="61">
        <v>18</v>
      </c>
      <c r="C36" s="61">
        <v>937</v>
      </c>
      <c r="D36" s="61">
        <v>0</v>
      </c>
      <c r="E36" s="61">
        <v>0</v>
      </c>
      <c r="F36" s="61">
        <v>18</v>
      </c>
      <c r="G36" s="61">
        <v>412</v>
      </c>
      <c r="H36" s="61">
        <v>36</v>
      </c>
      <c r="I36" s="61">
        <v>1349</v>
      </c>
    </row>
    <row r="37" spans="1:9" ht="12.6" customHeight="1">
      <c r="A37" s="1" t="s">
        <v>29</v>
      </c>
      <c r="B37" s="61">
        <v>1629.2904109589001</v>
      </c>
      <c r="C37" s="61">
        <v>79676</v>
      </c>
      <c r="D37" s="61">
        <v>428.17808219178102</v>
      </c>
      <c r="E37" s="61">
        <v>3690</v>
      </c>
      <c r="F37" s="61">
        <v>186.33150684931499</v>
      </c>
      <c r="G37" s="61">
        <v>2637</v>
      </c>
      <c r="H37" s="61">
        <v>2243.8000000000002</v>
      </c>
      <c r="I37" s="61">
        <v>86003</v>
      </c>
    </row>
    <row r="38" spans="1:9" ht="12.6" customHeight="1">
      <c r="A38" s="1" t="s">
        <v>28</v>
      </c>
      <c r="B38" s="61">
        <v>636.55068493150702</v>
      </c>
      <c r="C38" s="61">
        <v>34450</v>
      </c>
      <c r="D38" s="61">
        <v>280</v>
      </c>
      <c r="E38" s="61">
        <v>2274</v>
      </c>
      <c r="F38" s="61">
        <v>209.49863013698601</v>
      </c>
      <c r="G38" s="61">
        <v>2623</v>
      </c>
      <c r="H38" s="61">
        <v>1126.0493150684899</v>
      </c>
      <c r="I38" s="61">
        <v>39347</v>
      </c>
    </row>
    <row r="39" spans="1:9" ht="12.6" customHeight="1">
      <c r="A39" s="1" t="s">
        <v>31</v>
      </c>
      <c r="B39" s="61">
        <v>597.39452054794504</v>
      </c>
      <c r="C39" s="61">
        <v>30869</v>
      </c>
      <c r="D39" s="61">
        <v>471</v>
      </c>
      <c r="E39" s="61">
        <v>4055</v>
      </c>
      <c r="F39" s="61">
        <v>407</v>
      </c>
      <c r="G39" s="61">
        <v>6552</v>
      </c>
      <c r="H39" s="61">
        <v>1475.3945205479499</v>
      </c>
      <c r="I39" s="61">
        <v>41476</v>
      </c>
    </row>
    <row r="40" spans="1:9">
      <c r="B40" s="62"/>
      <c r="C40" s="62"/>
      <c r="D40" s="62"/>
      <c r="E40" s="62"/>
      <c r="F40" s="62"/>
      <c r="G40" s="62"/>
      <c r="H40" s="62"/>
      <c r="I40" s="62"/>
    </row>
    <row r="41" spans="1:9" ht="12.6" customHeight="1">
      <c r="A41" s="20" t="s">
        <v>32</v>
      </c>
      <c r="B41" s="60">
        <v>1710.16164383562</v>
      </c>
      <c r="C41" s="60">
        <v>95045</v>
      </c>
      <c r="D41" s="60">
        <v>501.93150684931499</v>
      </c>
      <c r="E41" s="60">
        <v>4583</v>
      </c>
      <c r="F41" s="60">
        <v>302.841095890411</v>
      </c>
      <c r="G41" s="60">
        <v>3317</v>
      </c>
      <c r="H41" s="60">
        <v>2514.9342465753398</v>
      </c>
      <c r="I41" s="60">
        <v>102945</v>
      </c>
    </row>
    <row r="42" spans="1:9" ht="12.6" customHeight="1">
      <c r="A42" s="1" t="s">
        <v>33</v>
      </c>
      <c r="B42" s="61">
        <v>1023.91780821918</v>
      </c>
      <c r="C42" s="61">
        <v>53376</v>
      </c>
      <c r="D42" s="61">
        <v>274</v>
      </c>
      <c r="E42" s="61">
        <v>2521</v>
      </c>
      <c r="F42" s="61">
        <v>206.841095890411</v>
      </c>
      <c r="G42" s="61">
        <v>1803</v>
      </c>
      <c r="H42" s="61">
        <v>1504.75890410959</v>
      </c>
      <c r="I42" s="61">
        <v>57700</v>
      </c>
    </row>
    <row r="43" spans="1:9" ht="12.6" customHeight="1">
      <c r="A43" s="1" t="s">
        <v>11</v>
      </c>
      <c r="B43" s="61">
        <v>73.972602739726</v>
      </c>
      <c r="C43" s="61">
        <v>3711</v>
      </c>
      <c r="D43" s="61">
        <v>0</v>
      </c>
      <c r="E43" s="61">
        <v>0</v>
      </c>
      <c r="F43" s="61">
        <v>0</v>
      </c>
      <c r="G43" s="61">
        <v>0</v>
      </c>
      <c r="H43" s="61">
        <v>73.972602739726</v>
      </c>
      <c r="I43" s="61">
        <v>3711</v>
      </c>
    </row>
    <row r="44" spans="1:9" ht="12.6" customHeight="1">
      <c r="A44" s="1" t="s">
        <v>36</v>
      </c>
      <c r="B44" s="61">
        <v>261.93150684931499</v>
      </c>
      <c r="C44" s="61">
        <v>15340</v>
      </c>
      <c r="D44" s="61">
        <v>4.9315068493150704</v>
      </c>
      <c r="E44" s="61">
        <v>52</v>
      </c>
      <c r="F44" s="61">
        <v>2</v>
      </c>
      <c r="G44" s="61">
        <v>18</v>
      </c>
      <c r="H44" s="61">
        <v>268.86301369863003</v>
      </c>
      <c r="I44" s="61">
        <v>15410</v>
      </c>
    </row>
    <row r="45" spans="1:9" ht="12.6" customHeight="1">
      <c r="A45" s="1" t="s">
        <v>35</v>
      </c>
      <c r="B45" s="61">
        <v>53.339726027397298</v>
      </c>
      <c r="C45" s="61">
        <v>3075</v>
      </c>
      <c r="D45" s="61">
        <v>25</v>
      </c>
      <c r="E45" s="61">
        <v>241</v>
      </c>
      <c r="F45" s="61">
        <v>0</v>
      </c>
      <c r="G45" s="61">
        <v>0</v>
      </c>
      <c r="H45" s="61">
        <v>78.339726027397305</v>
      </c>
      <c r="I45" s="61">
        <v>3316</v>
      </c>
    </row>
    <row r="46" spans="1:9" ht="12.6" customHeight="1">
      <c r="A46" s="1" t="s">
        <v>34</v>
      </c>
      <c r="B46" s="61">
        <v>77</v>
      </c>
      <c r="C46" s="61">
        <v>5138</v>
      </c>
      <c r="D46" s="61">
        <v>0</v>
      </c>
      <c r="E46" s="61">
        <v>0</v>
      </c>
      <c r="F46" s="61">
        <v>0</v>
      </c>
      <c r="G46" s="61">
        <v>0</v>
      </c>
      <c r="H46" s="61">
        <v>77</v>
      </c>
      <c r="I46" s="61">
        <v>5138</v>
      </c>
    </row>
    <row r="47" spans="1:9" ht="12.6" customHeight="1">
      <c r="A47" s="1" t="s">
        <v>37</v>
      </c>
      <c r="B47" s="61">
        <v>220</v>
      </c>
      <c r="C47" s="61">
        <v>14405</v>
      </c>
      <c r="D47" s="61">
        <v>198</v>
      </c>
      <c r="E47" s="61">
        <v>1769</v>
      </c>
      <c r="F47" s="61">
        <v>94</v>
      </c>
      <c r="G47" s="61">
        <v>1496</v>
      </c>
      <c r="H47" s="61">
        <v>512</v>
      </c>
      <c r="I47" s="61">
        <v>17670</v>
      </c>
    </row>
    <row r="48" spans="1:9">
      <c r="B48" s="62"/>
      <c r="C48" s="62"/>
      <c r="D48" s="62"/>
      <c r="E48" s="62"/>
      <c r="F48" s="62"/>
      <c r="G48" s="62"/>
      <c r="H48" s="62"/>
      <c r="I48" s="62"/>
    </row>
    <row r="49" spans="1:20" ht="12.6" customHeight="1">
      <c r="A49" s="20" t="s">
        <v>16</v>
      </c>
      <c r="B49" s="60">
        <v>1424</v>
      </c>
      <c r="C49" s="60">
        <v>60309</v>
      </c>
      <c r="D49" s="60">
        <v>291</v>
      </c>
      <c r="E49" s="60">
        <v>2820</v>
      </c>
      <c r="F49" s="60">
        <v>190</v>
      </c>
      <c r="G49" s="60">
        <v>2172</v>
      </c>
      <c r="H49" s="60">
        <v>1905</v>
      </c>
      <c r="I49" s="60">
        <v>65301</v>
      </c>
      <c r="J49" s="31"/>
    </row>
    <row r="50" spans="1:20" ht="3.75" customHeight="1">
      <c r="A50" s="13"/>
      <c r="B50" s="13"/>
      <c r="C50" s="13"/>
      <c r="D50" s="13"/>
      <c r="E50" s="13"/>
      <c r="F50" s="13"/>
      <c r="G50" s="13"/>
      <c r="H50" s="13"/>
      <c r="I50" s="13"/>
    </row>
    <row r="51" spans="1:20" ht="12.6" customHeight="1">
      <c r="A51" s="1" t="s">
        <v>61</v>
      </c>
      <c r="M51" s="32"/>
      <c r="N51" s="32"/>
      <c r="O51" s="32"/>
      <c r="P51" s="32"/>
      <c r="Q51" s="32"/>
      <c r="R51" s="32"/>
      <c r="S51" s="32"/>
      <c r="T51" s="32"/>
    </row>
    <row r="52" spans="1:20" ht="12.6" customHeight="1">
      <c r="A52" s="1" t="s">
        <v>62</v>
      </c>
      <c r="M52" s="32"/>
      <c r="N52" s="32"/>
      <c r="O52" s="32"/>
      <c r="P52" s="32"/>
      <c r="Q52" s="32"/>
      <c r="R52" s="32"/>
      <c r="S52" s="32"/>
      <c r="T52" s="32"/>
    </row>
    <row r="53" spans="1:20" ht="12.6" customHeight="1">
      <c r="A53" s="1" t="s">
        <v>88</v>
      </c>
      <c r="M53" s="32"/>
      <c r="N53" s="32"/>
      <c r="O53" s="32"/>
      <c r="P53" s="32"/>
      <c r="Q53" s="32"/>
      <c r="R53" s="32"/>
      <c r="S53" s="32"/>
      <c r="T53" s="32"/>
    </row>
    <row r="54" spans="1:20" ht="12.6" customHeight="1">
      <c r="A54" s="1" t="s">
        <v>87</v>
      </c>
      <c r="M54" s="32"/>
      <c r="N54" s="32"/>
      <c r="O54" s="32"/>
      <c r="P54" s="32"/>
      <c r="Q54" s="32"/>
      <c r="R54" s="32"/>
      <c r="S54" s="32"/>
      <c r="T54" s="32"/>
    </row>
    <row r="55" spans="1:20" ht="12.6" customHeight="1">
      <c r="A55" s="1" t="s">
        <v>91</v>
      </c>
      <c r="M55" s="32"/>
      <c r="N55" s="32"/>
      <c r="O55" s="32"/>
      <c r="P55" s="32"/>
      <c r="Q55" s="32"/>
      <c r="R55" s="32"/>
      <c r="S55" s="32"/>
      <c r="T55" s="32"/>
    </row>
    <row r="56" spans="1:20" ht="12.6" customHeight="1">
      <c r="A56" s="4" t="s">
        <v>68</v>
      </c>
      <c r="M56" s="32"/>
      <c r="N56" s="32"/>
      <c r="O56" s="32"/>
      <c r="P56" s="32"/>
      <c r="Q56" s="32"/>
      <c r="R56" s="32"/>
      <c r="S56" s="32"/>
      <c r="T56" s="32"/>
    </row>
    <row r="57" spans="1:20" ht="12.6" customHeight="1">
      <c r="A57" s="1" t="s">
        <v>89</v>
      </c>
      <c r="M57" s="32"/>
      <c r="N57" s="32"/>
      <c r="O57" s="32"/>
      <c r="P57" s="32"/>
      <c r="Q57" s="32"/>
      <c r="R57" s="32"/>
      <c r="S57" s="32"/>
      <c r="T57" s="32"/>
    </row>
    <row r="58" spans="1:20" ht="12.75" customHeight="1">
      <c r="A58" s="23" t="s">
        <v>52</v>
      </c>
      <c r="M58" s="32"/>
      <c r="N58" s="32"/>
      <c r="O58" s="32"/>
      <c r="P58" s="32"/>
      <c r="Q58" s="32"/>
      <c r="R58" s="32"/>
      <c r="S58" s="32"/>
      <c r="T58" s="32"/>
    </row>
    <row r="59" spans="1:20">
      <c r="M59" s="32"/>
      <c r="N59" s="32"/>
      <c r="O59" s="32"/>
      <c r="P59" s="32"/>
      <c r="Q59" s="32"/>
      <c r="R59" s="32"/>
      <c r="S59" s="32"/>
      <c r="T59" s="32"/>
    </row>
    <row r="60" spans="1:20">
      <c r="M60" s="32"/>
      <c r="N60" s="32"/>
      <c r="O60" s="32"/>
      <c r="P60" s="32"/>
      <c r="Q60" s="32"/>
      <c r="R60" s="32"/>
      <c r="S60" s="32"/>
      <c r="T60" s="32"/>
    </row>
    <row r="61" spans="1:20">
      <c r="M61" s="32"/>
      <c r="N61" s="32"/>
      <c r="O61" s="32"/>
      <c r="P61" s="32"/>
      <c r="Q61" s="32"/>
      <c r="R61" s="32"/>
      <c r="S61" s="32"/>
      <c r="T61" s="32"/>
    </row>
    <row r="62" spans="1:20">
      <c r="M62" s="32"/>
      <c r="N62" s="32"/>
      <c r="O62" s="32"/>
      <c r="P62" s="32"/>
      <c r="Q62" s="32"/>
      <c r="R62" s="32"/>
      <c r="S62" s="32"/>
      <c r="T62" s="32"/>
    </row>
    <row r="63" spans="1:20">
      <c r="M63" s="32"/>
      <c r="N63" s="32"/>
      <c r="O63" s="32"/>
      <c r="P63" s="32"/>
      <c r="Q63" s="32"/>
      <c r="R63" s="32"/>
      <c r="S63" s="32"/>
      <c r="T63" s="32"/>
    </row>
    <row r="64" spans="1:20">
      <c r="M64" s="32"/>
      <c r="N64" s="32"/>
      <c r="O64" s="32"/>
      <c r="P64" s="32"/>
      <c r="Q64" s="32"/>
      <c r="R64" s="32"/>
      <c r="S64" s="32"/>
      <c r="T64" s="32"/>
    </row>
    <row r="65" spans="13:20">
      <c r="M65" s="32"/>
      <c r="N65" s="32"/>
      <c r="O65" s="32"/>
      <c r="P65" s="32"/>
      <c r="Q65" s="32"/>
      <c r="R65" s="32"/>
      <c r="S65" s="32"/>
      <c r="T65" s="32"/>
    </row>
    <row r="66" spans="13:20">
      <c r="M66" s="32"/>
      <c r="N66" s="32"/>
      <c r="O66" s="32"/>
      <c r="P66" s="32"/>
      <c r="Q66" s="32"/>
      <c r="R66" s="32"/>
      <c r="S66" s="32"/>
      <c r="T66" s="32"/>
    </row>
    <row r="67" spans="13:20">
      <c r="M67" s="32"/>
      <c r="N67" s="32"/>
      <c r="O67" s="32"/>
      <c r="P67" s="32"/>
      <c r="Q67" s="32"/>
      <c r="R67" s="32"/>
      <c r="S67" s="32"/>
      <c r="T67" s="32"/>
    </row>
    <row r="68" spans="13:20">
      <c r="M68" s="32"/>
      <c r="N68" s="32"/>
      <c r="O68" s="32"/>
      <c r="P68" s="32"/>
      <c r="Q68" s="32"/>
      <c r="R68" s="32"/>
      <c r="S68" s="32"/>
      <c r="T68" s="32"/>
    </row>
    <row r="69" spans="13:20">
      <c r="M69" s="32"/>
      <c r="N69" s="32"/>
      <c r="O69" s="32"/>
      <c r="P69" s="32"/>
      <c r="Q69" s="32"/>
      <c r="R69" s="32"/>
      <c r="S69" s="32"/>
      <c r="T69" s="32"/>
    </row>
    <row r="70" spans="13:20">
      <c r="M70" s="32"/>
      <c r="N70" s="32"/>
      <c r="O70" s="32"/>
      <c r="P70" s="32"/>
      <c r="Q70" s="32"/>
      <c r="R70" s="32"/>
      <c r="S70" s="32"/>
      <c r="T70" s="32"/>
    </row>
    <row r="71" spans="13:20">
      <c r="M71" s="32"/>
      <c r="N71" s="32"/>
      <c r="O71" s="32"/>
      <c r="P71" s="32"/>
      <c r="Q71" s="32"/>
      <c r="R71" s="32"/>
      <c r="S71" s="32"/>
      <c r="T71" s="32"/>
    </row>
    <row r="72" spans="13:20">
      <c r="M72" s="32"/>
      <c r="N72" s="32"/>
      <c r="O72" s="32"/>
      <c r="P72" s="32"/>
      <c r="Q72" s="32"/>
      <c r="R72" s="32"/>
      <c r="S72" s="32"/>
      <c r="T72" s="32"/>
    </row>
    <row r="73" spans="13:20">
      <c r="M73" s="32"/>
      <c r="N73" s="32"/>
      <c r="O73" s="32"/>
      <c r="P73" s="32"/>
      <c r="Q73" s="32"/>
      <c r="R73" s="32"/>
      <c r="S73" s="32"/>
      <c r="T73" s="32"/>
    </row>
    <row r="74" spans="13:20">
      <c r="M74" s="32"/>
      <c r="N74" s="32"/>
      <c r="O74" s="32"/>
      <c r="P74" s="32"/>
      <c r="Q74" s="32"/>
      <c r="R74" s="32"/>
      <c r="S74" s="32"/>
      <c r="T74" s="32"/>
    </row>
    <row r="75" spans="13:20">
      <c r="M75" s="32"/>
      <c r="N75" s="32"/>
      <c r="O75" s="32"/>
      <c r="P75" s="32"/>
      <c r="Q75" s="32"/>
      <c r="R75" s="32"/>
      <c r="S75" s="32"/>
      <c r="T75" s="32"/>
    </row>
    <row r="76" spans="13:20">
      <c r="M76" s="32"/>
      <c r="N76" s="32"/>
      <c r="O76" s="32"/>
      <c r="P76" s="32"/>
      <c r="Q76" s="32"/>
      <c r="R76" s="32"/>
      <c r="S76" s="32"/>
      <c r="T76" s="32"/>
    </row>
    <row r="77" spans="13:20">
      <c r="M77" s="32"/>
      <c r="N77" s="32"/>
      <c r="O77" s="32"/>
      <c r="P77" s="32"/>
      <c r="Q77" s="32"/>
      <c r="R77" s="32"/>
      <c r="S77" s="32"/>
      <c r="T77" s="32"/>
    </row>
    <row r="78" spans="13:20">
      <c r="M78" s="32"/>
      <c r="N78" s="32"/>
      <c r="O78" s="32"/>
      <c r="P78" s="32"/>
      <c r="Q78" s="32"/>
      <c r="R78" s="32"/>
      <c r="S78" s="32"/>
      <c r="T78" s="32"/>
    </row>
    <row r="79" spans="13:20">
      <c r="M79" s="32"/>
      <c r="N79" s="32"/>
      <c r="O79" s="32"/>
      <c r="P79" s="32"/>
      <c r="Q79" s="32"/>
      <c r="R79" s="32"/>
      <c r="S79" s="32"/>
      <c r="T79" s="32"/>
    </row>
    <row r="80" spans="13:20">
      <c r="M80" s="32"/>
      <c r="N80" s="32"/>
      <c r="O80" s="32"/>
      <c r="P80" s="32"/>
      <c r="Q80" s="32"/>
      <c r="R80" s="32"/>
      <c r="S80" s="32"/>
      <c r="T80" s="32"/>
    </row>
    <row r="81" spans="13:20">
      <c r="M81" s="32"/>
      <c r="N81" s="32"/>
      <c r="O81" s="32"/>
      <c r="P81" s="32"/>
      <c r="Q81" s="32"/>
      <c r="R81" s="32"/>
      <c r="S81" s="32"/>
      <c r="T81" s="32"/>
    </row>
    <row r="82" spans="13:20">
      <c r="M82" s="32"/>
      <c r="N82" s="32"/>
      <c r="O82" s="32"/>
      <c r="P82" s="32"/>
      <c r="Q82" s="32"/>
      <c r="R82" s="32"/>
      <c r="S82" s="32"/>
      <c r="T82" s="32"/>
    </row>
    <row r="83" spans="13:20">
      <c r="M83" s="32"/>
      <c r="N83" s="32"/>
      <c r="O83" s="32"/>
      <c r="P83" s="32"/>
      <c r="Q83" s="32"/>
      <c r="R83" s="32"/>
      <c r="S83" s="32"/>
      <c r="T83" s="32"/>
    </row>
    <row r="84" spans="13:20">
      <c r="M84" s="32"/>
      <c r="N84" s="32"/>
      <c r="O84" s="32"/>
      <c r="P84" s="32"/>
      <c r="Q84" s="32"/>
      <c r="R84" s="32"/>
      <c r="S84" s="32"/>
      <c r="T84" s="32"/>
    </row>
    <row r="85" spans="13:20">
      <c r="M85" s="32"/>
      <c r="N85" s="32"/>
      <c r="O85" s="32"/>
      <c r="P85" s="32"/>
      <c r="Q85" s="32"/>
      <c r="R85" s="32"/>
      <c r="S85" s="32"/>
      <c r="T85" s="32"/>
    </row>
    <row r="86" spans="13:20">
      <c r="M86" s="32"/>
      <c r="N86" s="32"/>
      <c r="O86" s="32"/>
      <c r="P86" s="32"/>
      <c r="Q86" s="32"/>
      <c r="R86" s="32"/>
      <c r="S86" s="32"/>
      <c r="T86" s="32"/>
    </row>
    <row r="87" spans="13:20">
      <c r="M87" s="32"/>
      <c r="N87" s="32"/>
      <c r="O87" s="32"/>
      <c r="P87" s="32"/>
      <c r="Q87" s="32"/>
      <c r="R87" s="32"/>
      <c r="S87" s="32"/>
      <c r="T87" s="32"/>
    </row>
    <row r="88" spans="13:20">
      <c r="M88" s="32"/>
      <c r="N88" s="32"/>
      <c r="O88" s="32"/>
      <c r="P88" s="32"/>
      <c r="Q88" s="32"/>
      <c r="R88" s="32"/>
      <c r="S88" s="32"/>
      <c r="T88" s="32"/>
    </row>
    <row r="89" spans="13:20">
      <c r="M89" s="32"/>
      <c r="N89" s="32"/>
      <c r="O89" s="32"/>
      <c r="P89" s="32"/>
      <c r="Q89" s="32"/>
      <c r="R89" s="32"/>
      <c r="S89" s="32"/>
      <c r="T89" s="32"/>
    </row>
    <row r="90" spans="13:20">
      <c r="M90" s="32"/>
      <c r="N90" s="32"/>
      <c r="O90" s="32"/>
      <c r="P90" s="32"/>
      <c r="Q90" s="32"/>
      <c r="R90" s="32"/>
      <c r="S90" s="32"/>
      <c r="T90" s="32"/>
    </row>
  </sheetData>
  <pageMargins left="0.51181102362204722" right="0.70866141732283472" top="0.39370078740157483" bottom="0.39370078740157483" header="0.31496062992125984" footer="0.31496062992125984"/>
  <pageSetup paperSize="9"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topLeftCell="A19" workbookViewId="0">
      <selection activeCell="D63" sqref="D63"/>
    </sheetView>
  </sheetViews>
  <sheetFormatPr baseColWidth="10" defaultColWidth="11.42578125" defaultRowHeight="12.75"/>
  <cols>
    <col min="1" max="1" width="15.140625" style="37" customWidth="1"/>
    <col min="2" max="9" width="12.7109375" style="37" customWidth="1"/>
    <col min="10" max="16384" width="11.42578125" style="37"/>
  </cols>
  <sheetData>
    <row r="1" spans="1:9" s="34" customFormat="1" ht="12">
      <c r="A1" s="33" t="s">
        <v>73</v>
      </c>
      <c r="I1" s="35" t="s">
        <v>60</v>
      </c>
    </row>
    <row r="2" spans="1:9" s="34" customFormat="1" ht="12">
      <c r="A2" s="34" t="s">
        <v>77</v>
      </c>
    </row>
    <row r="3" spans="1:9" s="34" customFormat="1" ht="3.75" customHeight="1">
      <c r="A3" s="36"/>
      <c r="B3" s="36"/>
      <c r="C3" s="36"/>
      <c r="D3" s="36"/>
      <c r="E3" s="36"/>
      <c r="F3" s="36"/>
      <c r="G3" s="36"/>
      <c r="H3" s="36"/>
      <c r="I3" s="36"/>
    </row>
    <row r="4" spans="1:9" ht="3.75" customHeight="1">
      <c r="B4" s="38"/>
      <c r="C4" s="39"/>
      <c r="D4" s="40"/>
      <c r="E4" s="40"/>
      <c r="F4" s="38"/>
      <c r="G4" s="39"/>
      <c r="H4" s="40"/>
      <c r="I4" s="40"/>
    </row>
    <row r="5" spans="1:9" ht="12" customHeight="1">
      <c r="B5" s="38" t="s">
        <v>71</v>
      </c>
      <c r="C5" s="40"/>
      <c r="D5" s="38" t="s">
        <v>70</v>
      </c>
      <c r="E5" s="40"/>
      <c r="F5" s="38" t="s">
        <v>72</v>
      </c>
      <c r="G5" s="40"/>
      <c r="H5" s="38" t="s">
        <v>12</v>
      </c>
      <c r="I5" s="40"/>
    </row>
    <row r="6" spans="1:9" ht="3.75" customHeight="1">
      <c r="B6" s="41"/>
      <c r="C6" s="42"/>
      <c r="D6" s="41"/>
      <c r="E6" s="42"/>
      <c r="F6" s="41"/>
      <c r="G6" s="42"/>
      <c r="H6" s="41"/>
      <c r="I6" s="42"/>
    </row>
    <row r="7" spans="1:9" ht="3.75" customHeight="1">
      <c r="B7" s="43"/>
      <c r="C7" s="44"/>
      <c r="D7" s="43"/>
      <c r="E7" s="44"/>
      <c r="F7" s="43"/>
      <c r="G7" s="44"/>
      <c r="H7" s="43"/>
      <c r="I7" s="44"/>
    </row>
    <row r="8" spans="1:9" ht="12" customHeight="1">
      <c r="B8" s="45" t="s">
        <v>17</v>
      </c>
      <c r="C8" s="45" t="s">
        <v>18</v>
      </c>
      <c r="D8" s="45" t="s">
        <v>17</v>
      </c>
      <c r="E8" s="45" t="s">
        <v>18</v>
      </c>
      <c r="F8" s="45" t="s">
        <v>17</v>
      </c>
      <c r="G8" s="45" t="s">
        <v>18</v>
      </c>
      <c r="H8" s="45" t="s">
        <v>17</v>
      </c>
      <c r="I8" s="46" t="s">
        <v>18</v>
      </c>
    </row>
    <row r="9" spans="1:9" ht="3.75" customHeight="1">
      <c r="A9" s="47"/>
      <c r="B9" s="48"/>
      <c r="C9" s="48"/>
      <c r="D9" s="48"/>
      <c r="E9" s="48"/>
      <c r="F9" s="48"/>
      <c r="G9" s="48"/>
      <c r="H9" s="48"/>
      <c r="I9" s="49"/>
    </row>
    <row r="10" spans="1:9" ht="3.75" customHeight="1">
      <c r="B10" s="50"/>
      <c r="C10" s="50"/>
      <c r="D10" s="50"/>
      <c r="E10" s="50"/>
      <c r="F10" s="51"/>
      <c r="G10" s="51"/>
      <c r="H10" s="51"/>
      <c r="I10" s="51"/>
    </row>
    <row r="11" spans="1:9" ht="12.6" customHeight="1">
      <c r="A11" s="52" t="s">
        <v>12</v>
      </c>
      <c r="B11" s="63">
        <v>23542.284931506849</v>
      </c>
      <c r="C11" s="63">
        <v>1214646</v>
      </c>
      <c r="D11" s="63">
        <v>7374.2684931506847</v>
      </c>
      <c r="E11" s="63">
        <v>70955</v>
      </c>
      <c r="F11" s="63">
        <v>6919.0520547945207</v>
      </c>
      <c r="G11" s="63">
        <v>90417</v>
      </c>
      <c r="H11" s="63">
        <v>37835.605479452053</v>
      </c>
      <c r="I11" s="63">
        <v>1376018</v>
      </c>
    </row>
    <row r="12" spans="1:9" ht="12.6" customHeight="1">
      <c r="A12" s="53"/>
      <c r="B12" s="64"/>
      <c r="C12" s="64"/>
      <c r="D12" s="64"/>
      <c r="E12" s="64"/>
      <c r="F12" s="64"/>
      <c r="G12" s="64"/>
      <c r="H12" s="64"/>
      <c r="I12" s="64"/>
    </row>
    <row r="13" spans="1:9" ht="12.6" customHeight="1">
      <c r="A13" s="52" t="s">
        <v>3</v>
      </c>
      <c r="B13" s="63">
        <v>4281.4273972602741</v>
      </c>
      <c r="C13" s="63">
        <v>213611</v>
      </c>
      <c r="D13" s="63">
        <v>995.73424657534247</v>
      </c>
      <c r="E13" s="63">
        <v>13452</v>
      </c>
      <c r="F13" s="63">
        <v>2035.3945205479454</v>
      </c>
      <c r="G13" s="63">
        <v>25518</v>
      </c>
      <c r="H13" s="63">
        <v>7312.5561643835617</v>
      </c>
      <c r="I13" s="63">
        <v>252581</v>
      </c>
    </row>
    <row r="14" spans="1:9" ht="12.6" customHeight="1">
      <c r="A14" s="37" t="s">
        <v>81</v>
      </c>
      <c r="B14" s="64">
        <v>2129.9287671232901</v>
      </c>
      <c r="C14" s="64">
        <v>102194</v>
      </c>
      <c r="D14" s="64">
        <v>501.71232876712327</v>
      </c>
      <c r="E14" s="64">
        <v>5958</v>
      </c>
      <c r="F14" s="64">
        <v>836.99452054794517</v>
      </c>
      <c r="G14" s="64">
        <v>10516</v>
      </c>
      <c r="H14" s="64">
        <f t="shared" ref="H14:I16" si="0">B14+D14+F14</f>
        <v>3468.6356164383587</v>
      </c>
      <c r="I14" s="64">
        <f t="shared" si="0"/>
        <v>118668</v>
      </c>
    </row>
    <row r="15" spans="1:9" ht="12.6" customHeight="1">
      <c r="A15" s="37" t="s">
        <v>82</v>
      </c>
      <c r="B15" s="64">
        <v>776</v>
      </c>
      <c r="C15" s="64">
        <v>42054</v>
      </c>
      <c r="D15" s="64">
        <v>183</v>
      </c>
      <c r="E15" s="64">
        <v>2304</v>
      </c>
      <c r="F15" s="64">
        <v>431.3150684931507</v>
      </c>
      <c r="G15" s="64">
        <v>5462</v>
      </c>
      <c r="H15" s="64">
        <f t="shared" si="0"/>
        <v>1390.3150684931506</v>
      </c>
      <c r="I15" s="64">
        <f t="shared" si="0"/>
        <v>49820</v>
      </c>
    </row>
    <row r="16" spans="1:9" ht="12.6" customHeight="1">
      <c r="A16" s="37" t="s">
        <v>6</v>
      </c>
      <c r="B16" s="64">
        <v>1375.4986301369863</v>
      </c>
      <c r="C16" s="64">
        <v>69363</v>
      </c>
      <c r="D16" s="64">
        <v>311.0219178082192</v>
      </c>
      <c r="E16" s="64">
        <v>5190</v>
      </c>
      <c r="F16" s="64">
        <v>767.08493150684933</v>
      </c>
      <c r="G16" s="64">
        <v>9540</v>
      </c>
      <c r="H16" s="64">
        <f t="shared" si="0"/>
        <v>2453.6054794520551</v>
      </c>
      <c r="I16" s="64">
        <f t="shared" si="0"/>
        <v>84093</v>
      </c>
    </row>
    <row r="17" spans="1:9">
      <c r="B17" s="65"/>
      <c r="C17" s="65"/>
      <c r="D17" s="65"/>
      <c r="E17" s="65"/>
      <c r="F17" s="65"/>
      <c r="G17" s="65"/>
      <c r="H17" s="65"/>
      <c r="I17" s="65"/>
    </row>
    <row r="18" spans="1:9" ht="12.6" customHeight="1">
      <c r="A18" s="52" t="s">
        <v>7</v>
      </c>
      <c r="B18" s="63">
        <v>4862.9643835616444</v>
      </c>
      <c r="C18" s="63">
        <v>263372</v>
      </c>
      <c r="D18" s="63">
        <v>1698.9945205479453</v>
      </c>
      <c r="E18" s="63">
        <v>15695</v>
      </c>
      <c r="F18" s="63">
        <v>1079.2164383561644</v>
      </c>
      <c r="G18" s="63">
        <v>17091</v>
      </c>
      <c r="H18" s="63">
        <v>7641.1753424657545</v>
      </c>
      <c r="I18" s="63">
        <v>296158</v>
      </c>
    </row>
    <row r="19" spans="1:9" ht="12.6" customHeight="1">
      <c r="A19" s="37" t="s">
        <v>19</v>
      </c>
      <c r="B19" s="64">
        <v>3121.868493150685</v>
      </c>
      <c r="C19" s="64">
        <v>176240</v>
      </c>
      <c r="D19" s="64">
        <v>1151.9945205479453</v>
      </c>
      <c r="E19" s="64">
        <v>9234</v>
      </c>
      <c r="F19" s="64">
        <v>590</v>
      </c>
      <c r="G19" s="64">
        <v>10210</v>
      </c>
      <c r="H19" s="64">
        <v>4863.8630136986303</v>
      </c>
      <c r="I19" s="64">
        <v>195684</v>
      </c>
    </row>
    <row r="20" spans="1:9" ht="12.6" customHeight="1">
      <c r="A20" s="37" t="s">
        <v>8</v>
      </c>
      <c r="B20" s="64">
        <v>608.03287671232886</v>
      </c>
      <c r="C20" s="64">
        <v>30232</v>
      </c>
      <c r="D20" s="64">
        <v>170</v>
      </c>
      <c r="E20" s="64">
        <v>2206</v>
      </c>
      <c r="F20" s="64">
        <v>151.66301369863012</v>
      </c>
      <c r="G20" s="64">
        <v>2065</v>
      </c>
      <c r="H20" s="64">
        <v>929.69589041095901</v>
      </c>
      <c r="I20" s="64">
        <v>34503</v>
      </c>
    </row>
    <row r="21" spans="1:9" ht="12.6" customHeight="1">
      <c r="A21" s="37" t="s">
        <v>20</v>
      </c>
      <c r="B21" s="64">
        <v>597.80821917808225</v>
      </c>
      <c r="C21" s="64">
        <v>30595</v>
      </c>
      <c r="D21" s="64">
        <v>156</v>
      </c>
      <c r="E21" s="64">
        <v>1870</v>
      </c>
      <c r="F21" s="64">
        <v>28</v>
      </c>
      <c r="G21" s="64">
        <v>323</v>
      </c>
      <c r="H21" s="64">
        <v>781.80821917808225</v>
      </c>
      <c r="I21" s="64">
        <v>32788</v>
      </c>
    </row>
    <row r="22" spans="1:9" ht="12.6" customHeight="1">
      <c r="A22" s="37" t="s">
        <v>9</v>
      </c>
      <c r="B22" s="64">
        <v>365.17808219178079</v>
      </c>
      <c r="C22" s="64">
        <v>18338</v>
      </c>
      <c r="D22" s="64">
        <v>187</v>
      </c>
      <c r="E22" s="64">
        <v>1888</v>
      </c>
      <c r="F22" s="64">
        <v>136.36712328767123</v>
      </c>
      <c r="G22" s="64">
        <v>2189</v>
      </c>
      <c r="H22" s="64">
        <v>688.54520547945208</v>
      </c>
      <c r="I22" s="64">
        <v>22415</v>
      </c>
    </row>
    <row r="23" spans="1:9" ht="12.6" customHeight="1">
      <c r="A23" s="40" t="s">
        <v>10</v>
      </c>
      <c r="B23" s="64">
        <v>170.07671232876712</v>
      </c>
      <c r="C23" s="64">
        <v>7967</v>
      </c>
      <c r="D23" s="64">
        <v>34</v>
      </c>
      <c r="E23" s="64">
        <v>497</v>
      </c>
      <c r="F23" s="64">
        <v>173.18630136986303</v>
      </c>
      <c r="G23" s="64">
        <v>2304</v>
      </c>
      <c r="H23" s="64">
        <v>377.26301369863017</v>
      </c>
      <c r="I23" s="64">
        <v>10768</v>
      </c>
    </row>
    <row r="24" spans="1:9">
      <c r="B24" s="65"/>
      <c r="C24" s="65"/>
      <c r="D24" s="65"/>
      <c r="E24" s="65"/>
      <c r="F24" s="65"/>
      <c r="G24" s="65"/>
      <c r="H24" s="65"/>
      <c r="I24" s="65"/>
    </row>
    <row r="25" spans="1:9" ht="12.6" customHeight="1">
      <c r="A25" s="52" t="s">
        <v>21</v>
      </c>
      <c r="B25" s="63">
        <v>3438.3424657534247</v>
      </c>
      <c r="C25" s="63">
        <v>184470</v>
      </c>
      <c r="D25" s="63">
        <v>1177.8520547945204</v>
      </c>
      <c r="E25" s="63">
        <v>10468</v>
      </c>
      <c r="F25" s="63">
        <v>1591.5972602739726</v>
      </c>
      <c r="G25" s="63">
        <v>20413</v>
      </c>
      <c r="H25" s="63">
        <v>6207.7917808219181</v>
      </c>
      <c r="I25" s="63">
        <v>215351</v>
      </c>
    </row>
    <row r="26" spans="1:9" ht="12.6" customHeight="1">
      <c r="A26" s="37" t="s">
        <v>24</v>
      </c>
      <c r="B26" s="64">
        <v>1265.2493150684932</v>
      </c>
      <c r="C26" s="64">
        <v>62197</v>
      </c>
      <c r="D26" s="64">
        <v>368.69315068493148</v>
      </c>
      <c r="E26" s="64">
        <v>3601</v>
      </c>
      <c r="F26" s="64">
        <v>566.841095890411</v>
      </c>
      <c r="G26" s="64">
        <v>7704</v>
      </c>
      <c r="H26" s="64">
        <v>2200.7835616438356</v>
      </c>
      <c r="I26" s="64">
        <v>73502</v>
      </c>
    </row>
    <row r="27" spans="1:9" ht="12.6" customHeight="1">
      <c r="A27" s="37" t="s">
        <v>23</v>
      </c>
      <c r="B27" s="64">
        <v>725.0356164383561</v>
      </c>
      <c r="C27" s="64">
        <v>33849</v>
      </c>
      <c r="D27" s="64">
        <v>264.15890410958906</v>
      </c>
      <c r="E27" s="64">
        <v>2311</v>
      </c>
      <c r="F27" s="64">
        <v>139.40821917808219</v>
      </c>
      <c r="G27" s="64">
        <v>1650</v>
      </c>
      <c r="H27" s="64">
        <v>1128.6027397260273</v>
      </c>
      <c r="I27" s="64">
        <v>37810</v>
      </c>
    </row>
    <row r="28" spans="1:9" ht="12.6" customHeight="1">
      <c r="A28" s="37" t="s">
        <v>22</v>
      </c>
      <c r="B28" s="64">
        <v>1448.0575342465754</v>
      </c>
      <c r="C28" s="64">
        <v>88424</v>
      </c>
      <c r="D28" s="64">
        <v>545</v>
      </c>
      <c r="E28" s="64">
        <v>4556</v>
      </c>
      <c r="F28" s="64">
        <v>885.3479452054795</v>
      </c>
      <c r="G28" s="64">
        <v>11059</v>
      </c>
      <c r="H28" s="64">
        <v>2878.4054794520548</v>
      </c>
      <c r="I28" s="64">
        <v>104039</v>
      </c>
    </row>
    <row r="29" spans="1:9">
      <c r="B29" s="65"/>
      <c r="C29" s="65"/>
      <c r="D29" s="65"/>
      <c r="E29" s="65"/>
      <c r="F29" s="65"/>
      <c r="G29" s="65"/>
      <c r="H29" s="65"/>
      <c r="I29" s="65"/>
    </row>
    <row r="30" spans="1:9" ht="12.6" customHeight="1">
      <c r="A30" s="52" t="s">
        <v>25</v>
      </c>
      <c r="B30" s="63">
        <v>4525.3616438356157</v>
      </c>
      <c r="C30" s="63">
        <v>224492</v>
      </c>
      <c r="D30" s="63">
        <v>1377.6</v>
      </c>
      <c r="E30" s="63">
        <v>12840</v>
      </c>
      <c r="F30" s="63">
        <v>390.42739726027401</v>
      </c>
      <c r="G30" s="63">
        <v>5095</v>
      </c>
      <c r="H30" s="63">
        <v>6293.3890410958902</v>
      </c>
      <c r="I30" s="63">
        <v>242427</v>
      </c>
    </row>
    <row r="31" spans="1:9" ht="12.6" customHeight="1">
      <c r="B31" s="64"/>
      <c r="C31" s="64"/>
      <c r="D31" s="64"/>
      <c r="E31" s="64"/>
      <c r="F31" s="64"/>
      <c r="G31" s="64"/>
      <c r="H31" s="64"/>
      <c r="I31" s="64"/>
    </row>
    <row r="32" spans="1:9" ht="12.6" customHeight="1">
      <c r="A32" s="52" t="s">
        <v>26</v>
      </c>
      <c r="B32" s="63">
        <v>3302.4547945205481</v>
      </c>
      <c r="C32" s="63">
        <v>176118</v>
      </c>
      <c r="D32" s="63">
        <v>1292.509589041096</v>
      </c>
      <c r="E32" s="63">
        <v>11416</v>
      </c>
      <c r="F32" s="63">
        <v>1350.2301369863014</v>
      </c>
      <c r="G32" s="63">
        <v>16932</v>
      </c>
      <c r="H32" s="63">
        <v>5945.1945205479451</v>
      </c>
      <c r="I32" s="63">
        <v>204466</v>
      </c>
    </row>
    <row r="33" spans="1:9" ht="12.6" customHeight="1">
      <c r="A33" s="37" t="s">
        <v>27</v>
      </c>
      <c r="B33" s="64">
        <v>88.06575342465753</v>
      </c>
      <c r="C33" s="64">
        <v>4776</v>
      </c>
      <c r="D33" s="64">
        <v>11</v>
      </c>
      <c r="E33" s="64">
        <v>156</v>
      </c>
      <c r="F33" s="64">
        <v>41</v>
      </c>
      <c r="G33" s="64">
        <v>444</v>
      </c>
      <c r="H33" s="64">
        <v>140.06575342465754</v>
      </c>
      <c r="I33" s="64">
        <v>5376</v>
      </c>
    </row>
    <row r="34" spans="1:9" ht="12.6" customHeight="1">
      <c r="A34" s="37" t="s">
        <v>30</v>
      </c>
      <c r="B34" s="64">
        <v>195</v>
      </c>
      <c r="C34" s="64">
        <v>9998</v>
      </c>
      <c r="D34" s="64">
        <v>62</v>
      </c>
      <c r="E34" s="64">
        <v>623</v>
      </c>
      <c r="F34" s="64">
        <v>33</v>
      </c>
      <c r="G34" s="64">
        <v>543</v>
      </c>
      <c r="H34" s="64">
        <v>290</v>
      </c>
      <c r="I34" s="64">
        <v>11164</v>
      </c>
    </row>
    <row r="35" spans="1:9" ht="12.6" customHeight="1">
      <c r="A35" s="37" t="s">
        <v>38</v>
      </c>
      <c r="B35" s="64">
        <v>252.23561643835617</v>
      </c>
      <c r="C35" s="64">
        <v>14745</v>
      </c>
      <c r="D35" s="64">
        <v>61.4986301369863</v>
      </c>
      <c r="E35" s="64">
        <v>588</v>
      </c>
      <c r="F35" s="64">
        <v>183.50958904109589</v>
      </c>
      <c r="G35" s="64">
        <v>2522</v>
      </c>
      <c r="H35" s="64">
        <v>497.24383561643833</v>
      </c>
      <c r="I35" s="64">
        <v>17855</v>
      </c>
    </row>
    <row r="36" spans="1:9" ht="12.6" customHeight="1">
      <c r="A36" s="37" t="s">
        <v>39</v>
      </c>
      <c r="B36" s="64">
        <v>26</v>
      </c>
      <c r="C36" s="64">
        <v>868</v>
      </c>
      <c r="D36" s="64">
        <v>0</v>
      </c>
      <c r="E36" s="64">
        <v>0</v>
      </c>
      <c r="F36" s="64">
        <v>18</v>
      </c>
      <c r="G36" s="64">
        <v>382</v>
      </c>
      <c r="H36" s="64">
        <v>44</v>
      </c>
      <c r="I36" s="64">
        <v>1250</v>
      </c>
    </row>
    <row r="37" spans="1:9" ht="12.6" customHeight="1">
      <c r="A37" s="37" t="s">
        <v>29</v>
      </c>
      <c r="B37" s="64">
        <v>1512.9452054794519</v>
      </c>
      <c r="C37" s="64">
        <v>79055</v>
      </c>
      <c r="D37" s="64">
        <v>417.0109589041096</v>
      </c>
      <c r="E37" s="64">
        <v>3536</v>
      </c>
      <c r="F37" s="64">
        <v>277.63835616438359</v>
      </c>
      <c r="G37" s="64">
        <v>4024</v>
      </c>
      <c r="H37" s="64">
        <v>2207.5945205479452</v>
      </c>
      <c r="I37" s="64">
        <v>86615</v>
      </c>
    </row>
    <row r="38" spans="1:9" ht="12.6" customHeight="1">
      <c r="A38" s="37" t="s">
        <v>28</v>
      </c>
      <c r="B38" s="64">
        <v>660.91506849315067</v>
      </c>
      <c r="C38" s="64">
        <v>34892</v>
      </c>
      <c r="D38" s="64">
        <v>272</v>
      </c>
      <c r="E38" s="64">
        <v>2207</v>
      </c>
      <c r="F38" s="64">
        <v>394</v>
      </c>
      <c r="G38" s="64">
        <v>2795</v>
      </c>
      <c r="H38" s="64">
        <v>1326.9150684931506</v>
      </c>
      <c r="I38" s="64">
        <v>39894</v>
      </c>
    </row>
    <row r="39" spans="1:9" ht="12.6" customHeight="1">
      <c r="A39" s="37" t="s">
        <v>31</v>
      </c>
      <c r="B39" s="64">
        <v>567.29315068493156</v>
      </c>
      <c r="C39" s="64">
        <v>31784</v>
      </c>
      <c r="D39" s="64">
        <v>469</v>
      </c>
      <c r="E39" s="64">
        <v>4306</v>
      </c>
      <c r="F39" s="64">
        <v>403.08219178082192</v>
      </c>
      <c r="G39" s="64">
        <v>6222</v>
      </c>
      <c r="H39" s="64">
        <v>1439.3753424657534</v>
      </c>
      <c r="I39" s="64">
        <v>42312</v>
      </c>
    </row>
    <row r="40" spans="1:9">
      <c r="B40" s="65"/>
      <c r="C40" s="65"/>
      <c r="D40" s="65"/>
      <c r="E40" s="65"/>
      <c r="F40" s="65"/>
      <c r="G40" s="65"/>
      <c r="H40" s="65"/>
      <c r="I40" s="65"/>
    </row>
    <row r="41" spans="1:9" ht="12.6" customHeight="1">
      <c r="A41" s="52" t="s">
        <v>32</v>
      </c>
      <c r="B41" s="63">
        <v>1711.7342465753427</v>
      </c>
      <c r="C41" s="63">
        <v>92475</v>
      </c>
      <c r="D41" s="63">
        <v>540.57808219178082</v>
      </c>
      <c r="E41" s="63">
        <v>4386</v>
      </c>
      <c r="F41" s="63">
        <v>282.18630136986303</v>
      </c>
      <c r="G41" s="63">
        <v>3175</v>
      </c>
      <c r="H41" s="63">
        <v>2534.4986301369863</v>
      </c>
      <c r="I41" s="63">
        <v>100036</v>
      </c>
    </row>
    <row r="42" spans="1:9" ht="12.6" customHeight="1">
      <c r="A42" s="37" t="s">
        <v>33</v>
      </c>
      <c r="B42" s="64">
        <v>1031.9616438356165</v>
      </c>
      <c r="C42" s="64">
        <v>51423</v>
      </c>
      <c r="D42" s="64">
        <v>314</v>
      </c>
      <c r="E42" s="64">
        <v>2474</v>
      </c>
      <c r="F42" s="64">
        <v>189</v>
      </c>
      <c r="G42" s="64">
        <v>1731</v>
      </c>
      <c r="H42" s="64">
        <v>1534.9616438356165</v>
      </c>
      <c r="I42" s="64">
        <v>55628</v>
      </c>
    </row>
    <row r="43" spans="1:9" ht="12.6" customHeight="1">
      <c r="A43" s="37" t="s">
        <v>11</v>
      </c>
      <c r="B43" s="64">
        <v>76</v>
      </c>
      <c r="C43" s="64">
        <v>3873</v>
      </c>
      <c r="D43" s="64">
        <v>0</v>
      </c>
      <c r="E43" s="64">
        <v>0</v>
      </c>
      <c r="F43" s="64">
        <v>0</v>
      </c>
      <c r="G43" s="64">
        <v>0</v>
      </c>
      <c r="H43" s="64">
        <v>76</v>
      </c>
      <c r="I43" s="64">
        <v>3873</v>
      </c>
    </row>
    <row r="44" spans="1:9" ht="12.6" customHeight="1">
      <c r="A44" s="37" t="s">
        <v>36</v>
      </c>
      <c r="B44" s="64">
        <v>253.77260273972604</v>
      </c>
      <c r="C44" s="64">
        <v>15265</v>
      </c>
      <c r="D44" s="64">
        <v>7.6931506849315072</v>
      </c>
      <c r="E44" s="64">
        <v>51</v>
      </c>
      <c r="F44" s="64">
        <v>0</v>
      </c>
      <c r="G44" s="64">
        <v>0</v>
      </c>
      <c r="H44" s="64">
        <v>261.46575342465752</v>
      </c>
      <c r="I44" s="64">
        <v>15316</v>
      </c>
    </row>
    <row r="45" spans="1:9" ht="12.6" customHeight="1">
      <c r="A45" s="37" t="s">
        <v>35</v>
      </c>
      <c r="B45" s="64">
        <v>53</v>
      </c>
      <c r="C45" s="64">
        <v>2930</v>
      </c>
      <c r="D45" s="64">
        <v>25</v>
      </c>
      <c r="E45" s="64">
        <v>250</v>
      </c>
      <c r="F45" s="64">
        <v>0</v>
      </c>
      <c r="G45" s="64">
        <v>0</v>
      </c>
      <c r="H45" s="64">
        <v>78</v>
      </c>
      <c r="I45" s="64">
        <v>3180</v>
      </c>
    </row>
    <row r="46" spans="1:9" ht="12.6" customHeight="1">
      <c r="A46" s="37" t="s">
        <v>34</v>
      </c>
      <c r="B46" s="64">
        <v>77</v>
      </c>
      <c r="C46" s="64">
        <v>4893</v>
      </c>
      <c r="D46" s="64">
        <v>0</v>
      </c>
      <c r="E46" s="64">
        <v>0</v>
      </c>
      <c r="F46" s="64">
        <v>0</v>
      </c>
      <c r="G46" s="64">
        <v>0</v>
      </c>
      <c r="H46" s="64">
        <v>77</v>
      </c>
      <c r="I46" s="64">
        <v>4893</v>
      </c>
    </row>
    <row r="47" spans="1:9" ht="12.6" customHeight="1">
      <c r="A47" s="37" t="s">
        <v>37</v>
      </c>
      <c r="B47" s="64">
        <v>220</v>
      </c>
      <c r="C47" s="64">
        <v>14091</v>
      </c>
      <c r="D47" s="64">
        <v>193.88493150684931</v>
      </c>
      <c r="E47" s="64">
        <v>1611</v>
      </c>
      <c r="F47" s="64">
        <v>93.186301369863017</v>
      </c>
      <c r="G47" s="64">
        <v>1444</v>
      </c>
      <c r="H47" s="64">
        <v>507.07123287671232</v>
      </c>
      <c r="I47" s="64">
        <v>17146</v>
      </c>
    </row>
    <row r="48" spans="1:9">
      <c r="B48" s="65"/>
      <c r="C48" s="65"/>
      <c r="D48" s="65"/>
      <c r="E48" s="65"/>
      <c r="F48" s="65"/>
      <c r="G48" s="65"/>
      <c r="H48" s="65"/>
      <c r="I48" s="65"/>
    </row>
    <row r="49" spans="1:20" ht="12.6" customHeight="1">
      <c r="A49" s="52" t="s">
        <v>16</v>
      </c>
      <c r="B49" s="63">
        <v>1420</v>
      </c>
      <c r="C49" s="63">
        <v>60108</v>
      </c>
      <c r="D49" s="63">
        <v>291</v>
      </c>
      <c r="E49" s="63">
        <v>2698</v>
      </c>
      <c r="F49" s="63">
        <v>190</v>
      </c>
      <c r="G49" s="63">
        <v>2193</v>
      </c>
      <c r="H49" s="63">
        <v>1901</v>
      </c>
      <c r="I49" s="63">
        <v>64999</v>
      </c>
      <c r="J49" s="54"/>
    </row>
    <row r="50" spans="1:20" ht="3.75" customHeight="1">
      <c r="A50" s="47"/>
      <c r="B50" s="47"/>
      <c r="C50" s="47"/>
      <c r="D50" s="47"/>
      <c r="E50" s="47"/>
      <c r="F50" s="47"/>
      <c r="G50" s="47"/>
      <c r="H50" s="47"/>
      <c r="I50" s="47"/>
    </row>
    <row r="51" spans="1:20" ht="12.6" customHeight="1">
      <c r="A51" s="37" t="s">
        <v>61</v>
      </c>
      <c r="M51" s="55"/>
      <c r="N51" s="55"/>
      <c r="O51" s="55"/>
      <c r="P51" s="55"/>
      <c r="Q51" s="55"/>
      <c r="R51" s="55"/>
      <c r="S51" s="55"/>
      <c r="T51" s="55"/>
    </row>
    <row r="52" spans="1:20" ht="12.6" customHeight="1">
      <c r="A52" s="37" t="s">
        <v>62</v>
      </c>
      <c r="M52" s="55"/>
      <c r="N52" s="55"/>
      <c r="O52" s="55"/>
      <c r="P52" s="55"/>
      <c r="Q52" s="55"/>
      <c r="R52" s="55"/>
      <c r="S52" s="55"/>
      <c r="T52" s="55"/>
    </row>
    <row r="53" spans="1:20" ht="12.6" customHeight="1">
      <c r="A53" s="37" t="s">
        <v>83</v>
      </c>
      <c r="M53" s="55"/>
      <c r="N53" s="55"/>
      <c r="O53" s="55"/>
      <c r="P53" s="55"/>
      <c r="Q53" s="55"/>
      <c r="R53" s="55"/>
      <c r="S53" s="55"/>
      <c r="T53" s="55"/>
    </row>
    <row r="54" spans="1:20" ht="12.6" customHeight="1">
      <c r="M54" s="55"/>
      <c r="N54" s="55"/>
      <c r="O54" s="55"/>
      <c r="P54" s="55"/>
      <c r="Q54" s="55"/>
      <c r="R54" s="55"/>
      <c r="S54" s="55"/>
      <c r="T54" s="55"/>
    </row>
    <row r="55" spans="1:20" ht="12.6" customHeight="1">
      <c r="A55" s="58" t="s">
        <v>84</v>
      </c>
      <c r="M55" s="55"/>
      <c r="N55" s="55"/>
      <c r="O55" s="55"/>
      <c r="P55" s="55"/>
      <c r="Q55" s="55"/>
      <c r="R55" s="55"/>
      <c r="S55" s="55"/>
      <c r="T55" s="55"/>
    </row>
    <row r="56" spans="1:20" ht="12.6" customHeight="1">
      <c r="A56" s="56" t="s">
        <v>15</v>
      </c>
      <c r="M56" s="55"/>
      <c r="N56" s="55"/>
      <c r="O56" s="55"/>
      <c r="P56" s="55"/>
      <c r="Q56" s="55"/>
      <c r="R56" s="55"/>
      <c r="S56" s="55"/>
      <c r="T56" s="55"/>
    </row>
    <row r="57" spans="1:20" ht="12.6" customHeight="1">
      <c r="A57" s="37" t="s">
        <v>50</v>
      </c>
      <c r="M57" s="55"/>
      <c r="N57" s="55"/>
      <c r="O57" s="55"/>
      <c r="P57" s="55"/>
      <c r="Q57" s="55"/>
      <c r="R57" s="55"/>
      <c r="S57" s="55"/>
      <c r="T57" s="55"/>
    </row>
    <row r="58" spans="1:20">
      <c r="A58" s="57" t="s">
        <v>52</v>
      </c>
      <c r="M58" s="55"/>
      <c r="N58" s="55"/>
      <c r="O58" s="55"/>
      <c r="P58" s="55"/>
      <c r="Q58" s="55"/>
      <c r="R58" s="55"/>
      <c r="S58" s="55"/>
      <c r="T58" s="55"/>
    </row>
    <row r="59" spans="1:20">
      <c r="M59" s="55"/>
      <c r="N59" s="55"/>
      <c r="O59" s="55"/>
      <c r="P59" s="55"/>
      <c r="Q59" s="55"/>
      <c r="R59" s="55"/>
      <c r="S59" s="55"/>
      <c r="T59" s="55"/>
    </row>
    <row r="60" spans="1:20">
      <c r="M60" s="55"/>
      <c r="N60" s="55"/>
      <c r="O60" s="55"/>
      <c r="P60" s="55"/>
      <c r="Q60" s="55"/>
      <c r="R60" s="55"/>
      <c r="S60" s="55"/>
      <c r="T60" s="55"/>
    </row>
    <row r="61" spans="1:20">
      <c r="M61" s="55"/>
      <c r="N61" s="55"/>
      <c r="O61" s="55"/>
      <c r="P61" s="55"/>
      <c r="Q61" s="55"/>
      <c r="R61" s="55"/>
      <c r="S61" s="55"/>
      <c r="T61" s="55"/>
    </row>
    <row r="62" spans="1:20">
      <c r="M62" s="55"/>
      <c r="N62" s="55"/>
      <c r="O62" s="55"/>
      <c r="P62" s="55"/>
      <c r="Q62" s="55"/>
      <c r="R62" s="55"/>
      <c r="S62" s="55"/>
      <c r="T62" s="55"/>
    </row>
    <row r="63" spans="1:20">
      <c r="M63" s="55"/>
      <c r="N63" s="55"/>
      <c r="O63" s="55"/>
      <c r="P63" s="55"/>
      <c r="Q63" s="55"/>
      <c r="R63" s="55"/>
      <c r="S63" s="55"/>
      <c r="T63" s="55"/>
    </row>
    <row r="64" spans="1:20">
      <c r="M64" s="55"/>
      <c r="N64" s="55"/>
      <c r="O64" s="55"/>
      <c r="P64" s="55"/>
      <c r="Q64" s="55"/>
      <c r="R64" s="55"/>
      <c r="S64" s="55"/>
      <c r="T64" s="55"/>
    </row>
    <row r="65" spans="13:20">
      <c r="M65" s="55"/>
      <c r="N65" s="55"/>
      <c r="O65" s="55"/>
      <c r="P65" s="55"/>
      <c r="Q65" s="55"/>
      <c r="R65" s="55"/>
      <c r="S65" s="55"/>
      <c r="T65" s="55"/>
    </row>
    <row r="66" spans="13:20">
      <c r="M66" s="55"/>
      <c r="N66" s="55"/>
      <c r="O66" s="55"/>
      <c r="P66" s="55"/>
      <c r="Q66" s="55"/>
      <c r="R66" s="55"/>
      <c r="S66" s="55"/>
      <c r="T66" s="55"/>
    </row>
    <row r="67" spans="13:20">
      <c r="M67" s="55"/>
      <c r="N67" s="55"/>
      <c r="O67" s="55"/>
      <c r="P67" s="55"/>
      <c r="Q67" s="55"/>
      <c r="R67" s="55"/>
      <c r="S67" s="55"/>
      <c r="T67" s="55"/>
    </row>
    <row r="68" spans="13:20">
      <c r="M68" s="55"/>
      <c r="N68" s="55"/>
      <c r="O68" s="55"/>
      <c r="P68" s="55"/>
      <c r="Q68" s="55"/>
      <c r="R68" s="55"/>
      <c r="S68" s="55"/>
      <c r="T68" s="55"/>
    </row>
    <row r="69" spans="13:20">
      <c r="M69" s="55"/>
      <c r="N69" s="55"/>
      <c r="O69" s="55"/>
      <c r="P69" s="55"/>
      <c r="Q69" s="55"/>
      <c r="R69" s="55"/>
      <c r="S69" s="55"/>
      <c r="T69" s="55"/>
    </row>
    <row r="70" spans="13:20">
      <c r="M70" s="55"/>
      <c r="N70" s="55"/>
      <c r="O70" s="55"/>
      <c r="P70" s="55"/>
      <c r="Q70" s="55"/>
      <c r="R70" s="55"/>
      <c r="S70" s="55"/>
      <c r="T70" s="55"/>
    </row>
    <row r="71" spans="13:20">
      <c r="M71" s="55"/>
      <c r="N71" s="55"/>
      <c r="O71" s="55"/>
      <c r="P71" s="55"/>
      <c r="Q71" s="55"/>
      <c r="R71" s="55"/>
      <c r="S71" s="55"/>
      <c r="T71" s="55"/>
    </row>
    <row r="72" spans="13:20">
      <c r="M72" s="55"/>
      <c r="N72" s="55"/>
      <c r="O72" s="55"/>
      <c r="P72" s="55"/>
      <c r="Q72" s="55"/>
      <c r="R72" s="55"/>
      <c r="S72" s="55"/>
      <c r="T72" s="55"/>
    </row>
    <row r="73" spans="13:20">
      <c r="M73" s="55"/>
      <c r="N73" s="55"/>
      <c r="O73" s="55"/>
      <c r="P73" s="55"/>
      <c r="Q73" s="55"/>
      <c r="R73" s="55"/>
      <c r="S73" s="55"/>
      <c r="T73" s="55"/>
    </row>
    <row r="74" spans="13:20">
      <c r="M74" s="55"/>
      <c r="N74" s="55"/>
      <c r="O74" s="55"/>
      <c r="P74" s="55"/>
      <c r="Q74" s="55"/>
      <c r="R74" s="55"/>
      <c r="S74" s="55"/>
      <c r="T74" s="55"/>
    </row>
    <row r="75" spans="13:20">
      <c r="M75" s="55"/>
      <c r="N75" s="55"/>
      <c r="O75" s="55"/>
      <c r="P75" s="55"/>
      <c r="Q75" s="55"/>
      <c r="R75" s="55"/>
      <c r="S75" s="55"/>
      <c r="T75" s="55"/>
    </row>
    <row r="76" spans="13:20">
      <c r="M76" s="55"/>
      <c r="N76" s="55"/>
      <c r="O76" s="55"/>
      <c r="P76" s="55"/>
      <c r="Q76" s="55"/>
      <c r="R76" s="55"/>
      <c r="S76" s="55"/>
      <c r="T76" s="55"/>
    </row>
    <row r="77" spans="13:20">
      <c r="M77" s="55"/>
      <c r="N77" s="55"/>
      <c r="O77" s="55"/>
      <c r="P77" s="55"/>
      <c r="Q77" s="55"/>
      <c r="R77" s="55"/>
      <c r="S77" s="55"/>
      <c r="T77" s="55"/>
    </row>
    <row r="78" spans="13:20">
      <c r="M78" s="55"/>
      <c r="N78" s="55"/>
      <c r="O78" s="55"/>
      <c r="P78" s="55"/>
      <c r="Q78" s="55"/>
      <c r="R78" s="55"/>
      <c r="S78" s="55"/>
      <c r="T78" s="55"/>
    </row>
    <row r="79" spans="13:20">
      <c r="M79" s="55"/>
      <c r="N79" s="55"/>
      <c r="O79" s="55"/>
      <c r="P79" s="55"/>
      <c r="Q79" s="55"/>
      <c r="R79" s="55"/>
      <c r="S79" s="55"/>
      <c r="T79" s="55"/>
    </row>
    <row r="80" spans="13:20">
      <c r="M80" s="55"/>
      <c r="N80" s="55"/>
      <c r="O80" s="55"/>
      <c r="P80" s="55"/>
      <c r="Q80" s="55"/>
      <c r="R80" s="55"/>
      <c r="S80" s="55"/>
      <c r="T80" s="55"/>
    </row>
    <row r="81" spans="13:20">
      <c r="M81" s="55"/>
      <c r="N81" s="55"/>
      <c r="O81" s="55"/>
      <c r="P81" s="55"/>
      <c r="Q81" s="55"/>
      <c r="R81" s="55"/>
      <c r="S81" s="55"/>
      <c r="T81" s="55"/>
    </row>
    <row r="82" spans="13:20">
      <c r="M82" s="55"/>
      <c r="N82" s="55"/>
      <c r="O82" s="55"/>
      <c r="P82" s="55"/>
      <c r="Q82" s="55"/>
      <c r="R82" s="55"/>
      <c r="S82" s="55"/>
      <c r="T82" s="55"/>
    </row>
    <row r="83" spans="13:20">
      <c r="M83" s="55"/>
      <c r="N83" s="55"/>
      <c r="O83" s="55"/>
      <c r="P83" s="55"/>
      <c r="Q83" s="55"/>
      <c r="R83" s="55"/>
      <c r="S83" s="55"/>
      <c r="T83" s="55"/>
    </row>
    <row r="84" spans="13:20">
      <c r="M84" s="55"/>
      <c r="N84" s="55"/>
      <c r="O84" s="55"/>
      <c r="P84" s="55"/>
      <c r="Q84" s="55"/>
      <c r="R84" s="55"/>
      <c r="S84" s="55"/>
      <c r="T84" s="55"/>
    </row>
    <row r="85" spans="13:20">
      <c r="M85" s="55"/>
      <c r="N85" s="55"/>
      <c r="O85" s="55"/>
      <c r="P85" s="55"/>
      <c r="Q85" s="55"/>
      <c r="R85" s="55"/>
      <c r="S85" s="55"/>
      <c r="T85" s="55"/>
    </row>
    <row r="86" spans="13:20">
      <c r="M86" s="55"/>
      <c r="N86" s="55"/>
      <c r="O86" s="55"/>
      <c r="P86" s="55"/>
      <c r="Q86" s="55"/>
      <c r="R86" s="55"/>
      <c r="S86" s="55"/>
      <c r="T86" s="55"/>
    </row>
    <row r="87" spans="13:20">
      <c r="M87" s="55"/>
      <c r="N87" s="55"/>
      <c r="O87" s="55"/>
      <c r="P87" s="55"/>
      <c r="Q87" s="55"/>
      <c r="R87" s="55"/>
      <c r="S87" s="55"/>
      <c r="T87" s="55"/>
    </row>
    <row r="88" spans="13:20">
      <c r="M88" s="55"/>
      <c r="N88" s="55"/>
      <c r="O88" s="55"/>
      <c r="P88" s="55"/>
      <c r="Q88" s="55"/>
      <c r="R88" s="55"/>
      <c r="S88" s="55"/>
      <c r="T88" s="55"/>
    </row>
    <row r="89" spans="13:20">
      <c r="M89" s="55"/>
      <c r="N89" s="55"/>
      <c r="O89" s="55"/>
      <c r="P89" s="55"/>
      <c r="Q89" s="55"/>
      <c r="R89" s="55"/>
      <c r="S89" s="55"/>
      <c r="T89" s="55"/>
    </row>
    <row r="90" spans="13:20">
      <c r="M90" s="55"/>
      <c r="N90" s="55"/>
      <c r="O90" s="55"/>
      <c r="P90" s="55"/>
      <c r="Q90" s="55"/>
      <c r="R90" s="55"/>
      <c r="S90" s="55"/>
      <c r="T90" s="55"/>
    </row>
  </sheetData>
  <pageMargins left="0.39370078740157483" right="0.39370078740157483" top="0.39370078740157483" bottom="0.39370078740157483" header="0.51181102362204722" footer="0.51181102362204722"/>
  <pageSetup paperSize="9" scale="7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9"/>
  <sheetViews>
    <sheetView workbookViewId="0">
      <pane xSplit="1" ySplit="9" topLeftCell="B16" activePane="bottomRight" state="frozen"/>
      <selection activeCell="B11" sqref="B11:I49"/>
      <selection pane="topRight" activeCell="B11" sqref="B11:I49"/>
      <selection pane="bottomLeft" activeCell="B11" sqref="B11:I49"/>
      <selection pane="bottomRight" activeCell="A2" sqref="A2"/>
    </sheetView>
  </sheetViews>
  <sheetFormatPr baseColWidth="10" defaultColWidth="11.42578125" defaultRowHeight="12.75"/>
  <cols>
    <col min="1" max="1" width="15.140625" style="37" customWidth="1"/>
    <col min="2" max="9" width="12.7109375" style="37" customWidth="1"/>
    <col min="10" max="16384" width="11.42578125" style="37"/>
  </cols>
  <sheetData>
    <row r="1" spans="1:9" s="34" customFormat="1" ht="12">
      <c r="A1" s="33" t="s">
        <v>73</v>
      </c>
      <c r="I1" s="35" t="s">
        <v>60</v>
      </c>
    </row>
    <row r="2" spans="1:9" s="34" customFormat="1" ht="12">
      <c r="A2" s="34" t="s">
        <v>76</v>
      </c>
    </row>
    <row r="3" spans="1:9" s="34" customFormat="1" ht="3.75" customHeight="1">
      <c r="A3" s="36"/>
      <c r="B3" s="36"/>
      <c r="C3" s="36"/>
      <c r="D3" s="36"/>
      <c r="E3" s="36"/>
      <c r="F3" s="36"/>
      <c r="G3" s="36"/>
      <c r="H3" s="36"/>
      <c r="I3" s="36"/>
    </row>
    <row r="4" spans="1:9" ht="3.75" customHeight="1">
      <c r="B4" s="38"/>
      <c r="C4" s="39"/>
      <c r="D4" s="40"/>
      <c r="E4" s="40"/>
      <c r="F4" s="38"/>
      <c r="G4" s="39"/>
      <c r="H4" s="40"/>
      <c r="I4" s="40"/>
    </row>
    <row r="5" spans="1:9" ht="12" customHeight="1">
      <c r="B5" s="38" t="s">
        <v>71</v>
      </c>
      <c r="C5" s="40"/>
      <c r="D5" s="38" t="s">
        <v>70</v>
      </c>
      <c r="E5" s="40"/>
      <c r="F5" s="38" t="s">
        <v>72</v>
      </c>
      <c r="G5" s="40"/>
      <c r="H5" s="38" t="s">
        <v>12</v>
      </c>
      <c r="I5" s="40"/>
    </row>
    <row r="6" spans="1:9" ht="3.75" customHeight="1">
      <c r="B6" s="41"/>
      <c r="C6" s="42"/>
      <c r="D6" s="41"/>
      <c r="E6" s="42"/>
      <c r="F6" s="41"/>
      <c r="G6" s="42"/>
      <c r="H6" s="41"/>
      <c r="I6" s="42"/>
    </row>
    <row r="7" spans="1:9" ht="3.75" customHeight="1">
      <c r="B7" s="43"/>
      <c r="C7" s="44"/>
      <c r="D7" s="43"/>
      <c r="E7" s="44"/>
      <c r="F7" s="43"/>
      <c r="G7" s="44"/>
      <c r="H7" s="43"/>
      <c r="I7" s="44"/>
    </row>
    <row r="8" spans="1:9" ht="12" customHeight="1">
      <c r="B8" s="45" t="s">
        <v>17</v>
      </c>
      <c r="C8" s="45" t="s">
        <v>18</v>
      </c>
      <c r="D8" s="45" t="s">
        <v>17</v>
      </c>
      <c r="E8" s="45" t="s">
        <v>18</v>
      </c>
      <c r="F8" s="45" t="s">
        <v>17</v>
      </c>
      <c r="G8" s="45" t="s">
        <v>18</v>
      </c>
      <c r="H8" s="45" t="s">
        <v>17</v>
      </c>
      <c r="I8" s="46" t="s">
        <v>18</v>
      </c>
    </row>
    <row r="9" spans="1:9" ht="3.75" customHeight="1">
      <c r="A9" s="47"/>
      <c r="B9" s="48"/>
      <c r="C9" s="48"/>
      <c r="D9" s="48"/>
      <c r="E9" s="48"/>
      <c r="F9" s="48"/>
      <c r="G9" s="48"/>
      <c r="H9" s="48"/>
      <c r="I9" s="49"/>
    </row>
    <row r="10" spans="1:9" ht="3.75" customHeight="1">
      <c r="B10" s="50"/>
      <c r="C10" s="50"/>
      <c r="D10" s="50"/>
      <c r="E10" s="50"/>
      <c r="F10" s="51"/>
      <c r="G10" s="51"/>
      <c r="H10" s="51"/>
      <c r="I10" s="51"/>
    </row>
    <row r="11" spans="1:9" ht="12.6" customHeight="1">
      <c r="A11" s="52" t="s">
        <v>12</v>
      </c>
      <c r="B11" s="63">
        <v>23869.450819672129</v>
      </c>
      <c r="C11" s="63">
        <v>1196464</v>
      </c>
      <c r="D11" s="63">
        <v>7374.8797814207646</v>
      </c>
      <c r="E11" s="63">
        <v>68854</v>
      </c>
      <c r="F11" s="63">
        <v>7052.9617486338793</v>
      </c>
      <c r="G11" s="63">
        <v>89273</v>
      </c>
      <c r="H11" s="63">
        <v>38297.292349726777</v>
      </c>
      <c r="I11" s="63">
        <v>1354591</v>
      </c>
    </row>
    <row r="12" spans="1:9" ht="12.6" customHeight="1">
      <c r="A12" s="53"/>
      <c r="B12" s="64"/>
      <c r="C12" s="64"/>
      <c r="D12" s="64"/>
      <c r="E12" s="64"/>
      <c r="F12" s="64"/>
      <c r="G12" s="64"/>
      <c r="H12" s="64"/>
      <c r="I12" s="64"/>
    </row>
    <row r="13" spans="1:9" ht="12.6" customHeight="1">
      <c r="A13" s="52" t="s">
        <v>3</v>
      </c>
      <c r="B13" s="63">
        <v>4452.2459016393423</v>
      </c>
      <c r="C13" s="63">
        <v>213286</v>
      </c>
      <c r="D13" s="63">
        <v>1032.6912568306011</v>
      </c>
      <c r="E13" s="63">
        <v>13031</v>
      </c>
      <c r="F13" s="63">
        <v>2079.6502732240442</v>
      </c>
      <c r="G13" s="63">
        <v>25362</v>
      </c>
      <c r="H13" s="63">
        <v>7564.587431693988</v>
      </c>
      <c r="I13" s="63">
        <v>251679</v>
      </c>
    </row>
    <row r="14" spans="1:9" ht="12.6" customHeight="1">
      <c r="A14" s="37" t="s">
        <v>4</v>
      </c>
      <c r="B14" s="64">
        <v>2272.0218579234966</v>
      </c>
      <c r="C14" s="64">
        <v>103455</v>
      </c>
      <c r="D14" s="64">
        <v>496.50273224043707</v>
      </c>
      <c r="E14" s="64">
        <v>6174</v>
      </c>
      <c r="F14" s="64">
        <v>765.86338797814165</v>
      </c>
      <c r="G14" s="64">
        <v>10071</v>
      </c>
      <c r="H14" s="64">
        <v>3534.3879781420751</v>
      </c>
      <c r="I14" s="64">
        <v>119700</v>
      </c>
    </row>
    <row r="15" spans="1:9" ht="12.6" customHeight="1">
      <c r="A15" s="37" t="s">
        <v>5</v>
      </c>
      <c r="B15" s="64">
        <v>764.46994535519082</v>
      </c>
      <c r="C15" s="64">
        <v>40399</v>
      </c>
      <c r="D15" s="64">
        <v>184.4945355191258</v>
      </c>
      <c r="E15" s="64">
        <v>2256</v>
      </c>
      <c r="F15" s="64">
        <v>456.74863387978229</v>
      </c>
      <c r="G15" s="64">
        <v>5657</v>
      </c>
      <c r="H15" s="64">
        <v>1405.713114754099</v>
      </c>
      <c r="I15" s="64">
        <v>48312</v>
      </c>
    </row>
    <row r="16" spans="1:9" ht="12.6" customHeight="1">
      <c r="A16" s="37" t="s">
        <v>6</v>
      </c>
      <c r="B16" s="64">
        <v>1415.7540983606555</v>
      </c>
      <c r="C16" s="64">
        <v>69432</v>
      </c>
      <c r="D16" s="64">
        <v>351.69398907103817</v>
      </c>
      <c r="E16" s="64">
        <v>4601</v>
      </c>
      <c r="F16" s="64">
        <v>857.03825136612045</v>
      </c>
      <c r="G16" s="64">
        <v>9634</v>
      </c>
      <c r="H16" s="64">
        <v>2624.4863387978144</v>
      </c>
      <c r="I16" s="64">
        <v>83667</v>
      </c>
    </row>
    <row r="17" spans="1:9">
      <c r="B17" s="65"/>
      <c r="C17" s="65"/>
      <c r="D17" s="65"/>
      <c r="E17" s="65"/>
      <c r="F17" s="65"/>
      <c r="G17" s="65"/>
      <c r="H17" s="65"/>
      <c r="I17" s="65"/>
    </row>
    <row r="18" spans="1:9" ht="12.6" customHeight="1">
      <c r="A18" s="52" t="s">
        <v>7</v>
      </c>
      <c r="B18" s="63">
        <v>4952.0628415300562</v>
      </c>
      <c r="C18" s="63">
        <v>261053</v>
      </c>
      <c r="D18" s="63">
        <v>1729.1967213114744</v>
      </c>
      <c r="E18" s="63">
        <v>15207</v>
      </c>
      <c r="F18" s="63">
        <v>1133.3579234972681</v>
      </c>
      <c r="G18" s="63">
        <v>16520</v>
      </c>
      <c r="H18" s="63">
        <v>7814.6174863387987</v>
      </c>
      <c r="I18" s="63">
        <v>292780</v>
      </c>
    </row>
    <row r="19" spans="1:9" ht="12.6" customHeight="1">
      <c r="A19" s="37" t="s">
        <v>19</v>
      </c>
      <c r="B19" s="64">
        <v>3192.1393442622957</v>
      </c>
      <c r="C19" s="64">
        <v>174844</v>
      </c>
      <c r="D19" s="64">
        <v>1182.1748633879774</v>
      </c>
      <c r="E19" s="64">
        <v>8949</v>
      </c>
      <c r="F19" s="64">
        <v>664.84972677595681</v>
      </c>
      <c r="G19" s="64">
        <v>9749</v>
      </c>
      <c r="H19" s="64">
        <v>5039.1639344262303</v>
      </c>
      <c r="I19" s="64">
        <v>193542</v>
      </c>
    </row>
    <row r="20" spans="1:9" ht="12.6" customHeight="1">
      <c r="A20" s="37" t="s">
        <v>8</v>
      </c>
      <c r="B20" s="64">
        <v>629.56557377049137</v>
      </c>
      <c r="C20" s="64">
        <v>30951</v>
      </c>
      <c r="D20" s="64">
        <v>170.532786885246</v>
      </c>
      <c r="E20" s="64">
        <v>2162</v>
      </c>
      <c r="F20" s="64">
        <v>146.86065573770489</v>
      </c>
      <c r="G20" s="64">
        <v>2155</v>
      </c>
      <c r="H20" s="64">
        <v>946.9590163934422</v>
      </c>
      <c r="I20" s="64">
        <v>35268</v>
      </c>
    </row>
    <row r="21" spans="1:9" ht="12.6" customHeight="1">
      <c r="A21" s="37" t="s">
        <v>20</v>
      </c>
      <c r="B21" s="64">
        <v>585.77049180327867</v>
      </c>
      <c r="C21" s="64">
        <v>28941</v>
      </c>
      <c r="D21" s="64">
        <v>156</v>
      </c>
      <c r="E21" s="64">
        <v>1780</v>
      </c>
      <c r="F21" s="64">
        <v>28</v>
      </c>
      <c r="G21" s="64">
        <v>343</v>
      </c>
      <c r="H21" s="64">
        <v>769.77049180327867</v>
      </c>
      <c r="I21" s="64">
        <v>31064</v>
      </c>
    </row>
    <row r="22" spans="1:9" ht="12.6" customHeight="1">
      <c r="A22" s="37" t="s">
        <v>9</v>
      </c>
      <c r="B22" s="64">
        <v>377.88797814207658</v>
      </c>
      <c r="C22" s="64">
        <v>18484</v>
      </c>
      <c r="D22" s="64">
        <v>186.48907103825101</v>
      </c>
      <c r="E22" s="64">
        <v>1856</v>
      </c>
      <c r="F22" s="64">
        <v>139.38251366120198</v>
      </c>
      <c r="G22" s="64">
        <v>2238</v>
      </c>
      <c r="H22" s="64">
        <v>703.75956284152971</v>
      </c>
      <c r="I22" s="64">
        <v>22578</v>
      </c>
    </row>
    <row r="23" spans="1:9" ht="12.6" customHeight="1">
      <c r="A23" s="40" t="s">
        <v>10</v>
      </c>
      <c r="B23" s="64">
        <v>166.699453551913</v>
      </c>
      <c r="C23" s="64">
        <v>7833</v>
      </c>
      <c r="D23" s="64">
        <v>34</v>
      </c>
      <c r="E23" s="64">
        <v>460</v>
      </c>
      <c r="F23" s="64">
        <v>154.26502732240439</v>
      </c>
      <c r="G23" s="64">
        <v>2035</v>
      </c>
      <c r="H23" s="64">
        <v>354.96448087431742</v>
      </c>
      <c r="I23" s="64">
        <v>10328</v>
      </c>
    </row>
    <row r="24" spans="1:9">
      <c r="B24" s="65"/>
      <c r="C24" s="65"/>
      <c r="D24" s="65"/>
      <c r="E24" s="65"/>
      <c r="F24" s="65"/>
      <c r="G24" s="65"/>
      <c r="H24" s="65"/>
      <c r="I24" s="65"/>
    </row>
    <row r="25" spans="1:9" ht="12.6" customHeight="1">
      <c r="A25" s="52" t="s">
        <v>21</v>
      </c>
      <c r="B25" s="63">
        <v>3565.7267759562837</v>
      </c>
      <c r="C25" s="63">
        <v>181095</v>
      </c>
      <c r="D25" s="63">
        <v>1141.7677595628415</v>
      </c>
      <c r="E25" s="63">
        <v>9653</v>
      </c>
      <c r="F25" s="63">
        <v>1616.6420765027326</v>
      </c>
      <c r="G25" s="63">
        <v>19866</v>
      </c>
      <c r="H25" s="63">
        <v>6324.1366120218572</v>
      </c>
      <c r="I25" s="63">
        <v>210614</v>
      </c>
    </row>
    <row r="26" spans="1:9" ht="12.6" customHeight="1">
      <c r="A26" s="37" t="s">
        <v>24</v>
      </c>
      <c r="B26" s="64">
        <v>1237.704918032787</v>
      </c>
      <c r="C26" s="64">
        <v>59842</v>
      </c>
      <c r="D26" s="64">
        <v>365</v>
      </c>
      <c r="E26" s="64">
        <v>3502</v>
      </c>
      <c r="F26" s="64">
        <v>577.75136612021856</v>
      </c>
      <c r="G26" s="64">
        <v>7442</v>
      </c>
      <c r="H26" s="64">
        <v>2180.4562841530055</v>
      </c>
      <c r="I26" s="64">
        <v>70786</v>
      </c>
    </row>
    <row r="27" spans="1:9" ht="12.6" customHeight="1">
      <c r="A27" s="37" t="s">
        <v>23</v>
      </c>
      <c r="B27" s="64">
        <v>833.41803278688519</v>
      </c>
      <c r="C27" s="64">
        <v>34122</v>
      </c>
      <c r="D27" s="64">
        <v>262</v>
      </c>
      <c r="E27" s="64">
        <v>1974</v>
      </c>
      <c r="F27" s="64">
        <v>157</v>
      </c>
      <c r="G27" s="64">
        <v>1416</v>
      </c>
      <c r="H27" s="64">
        <v>1252.4180327868853</v>
      </c>
      <c r="I27" s="64">
        <v>37512</v>
      </c>
    </row>
    <row r="28" spans="1:9" ht="12.6" customHeight="1">
      <c r="A28" s="37" t="s">
        <v>22</v>
      </c>
      <c r="B28" s="64">
        <v>1494.6038251366119</v>
      </c>
      <c r="C28" s="64">
        <v>87131</v>
      </c>
      <c r="D28" s="64">
        <v>514.76775956284155</v>
      </c>
      <c r="E28" s="64">
        <v>4177</v>
      </c>
      <c r="F28" s="64">
        <v>881.89071038251393</v>
      </c>
      <c r="G28" s="64">
        <v>11008</v>
      </c>
      <c r="H28" s="64">
        <v>2891.2622950819673</v>
      </c>
      <c r="I28" s="64">
        <v>102316</v>
      </c>
    </row>
    <row r="29" spans="1:9">
      <c r="B29" s="65"/>
      <c r="C29" s="65"/>
      <c r="D29" s="65"/>
      <c r="E29" s="65"/>
      <c r="F29" s="65"/>
      <c r="G29" s="65"/>
      <c r="H29" s="65"/>
      <c r="I29" s="65"/>
    </row>
    <row r="30" spans="1:9" ht="12.6" customHeight="1">
      <c r="A30" s="52" t="s">
        <v>25</v>
      </c>
      <c r="B30" s="63">
        <v>4602.3333333333339</v>
      </c>
      <c r="C30" s="63">
        <v>221109</v>
      </c>
      <c r="D30" s="63">
        <v>1347.7540983606557</v>
      </c>
      <c r="E30" s="63">
        <v>12613</v>
      </c>
      <c r="F30" s="63">
        <v>371.07103825136619</v>
      </c>
      <c r="G30" s="63">
        <v>4872</v>
      </c>
      <c r="H30" s="63">
        <v>6321.158469945356</v>
      </c>
      <c r="I30" s="63">
        <v>238594</v>
      </c>
    </row>
    <row r="31" spans="1:9" ht="12.6" customHeight="1">
      <c r="B31" s="64"/>
      <c r="C31" s="64"/>
      <c r="D31" s="64"/>
      <c r="E31" s="64"/>
      <c r="F31" s="64"/>
      <c r="G31" s="64"/>
      <c r="H31" s="64"/>
      <c r="I31" s="64"/>
    </row>
    <row r="32" spans="1:9" ht="12.6" customHeight="1">
      <c r="A32" s="52" t="s">
        <v>26</v>
      </c>
      <c r="B32" s="63">
        <v>3286.1748633879793</v>
      </c>
      <c r="C32" s="63">
        <v>171340</v>
      </c>
      <c r="D32" s="63">
        <v>1295.5901639344265</v>
      </c>
      <c r="E32" s="63">
        <v>11146</v>
      </c>
      <c r="F32" s="63">
        <v>1324.4207650273224</v>
      </c>
      <c r="G32" s="63">
        <v>16498</v>
      </c>
      <c r="H32" s="63">
        <v>5906.1857923497282</v>
      </c>
      <c r="I32" s="63">
        <v>198984</v>
      </c>
    </row>
    <row r="33" spans="1:9" ht="12.6" customHeight="1">
      <c r="A33" s="37" t="s">
        <v>27</v>
      </c>
      <c r="B33" s="64">
        <v>89.650273224043701</v>
      </c>
      <c r="C33" s="64">
        <v>4823</v>
      </c>
      <c r="D33" s="64">
        <v>10.9699453551913</v>
      </c>
      <c r="E33" s="64">
        <v>189</v>
      </c>
      <c r="F33" s="64">
        <v>46.871584699453592</v>
      </c>
      <c r="G33" s="64">
        <v>450</v>
      </c>
      <c r="H33" s="64">
        <v>147.49180327868859</v>
      </c>
      <c r="I33" s="64">
        <v>5462</v>
      </c>
    </row>
    <row r="34" spans="1:9" ht="12.6" customHeight="1">
      <c r="A34" s="37" t="s">
        <v>30</v>
      </c>
      <c r="B34" s="64">
        <v>198.92349726775959</v>
      </c>
      <c r="C34" s="64">
        <v>9813</v>
      </c>
      <c r="D34" s="64">
        <v>62</v>
      </c>
      <c r="E34" s="64">
        <v>576</v>
      </c>
      <c r="F34" s="64">
        <v>33</v>
      </c>
      <c r="G34" s="64">
        <v>554</v>
      </c>
      <c r="H34" s="64">
        <v>293.92349726775956</v>
      </c>
      <c r="I34" s="64">
        <v>10943</v>
      </c>
    </row>
    <row r="35" spans="1:9" ht="12.6" customHeight="1">
      <c r="A35" s="37" t="s">
        <v>38</v>
      </c>
      <c r="B35" s="64">
        <v>258.99726775956282</v>
      </c>
      <c r="C35" s="64">
        <v>13338</v>
      </c>
      <c r="D35" s="64">
        <v>57.628415300546393</v>
      </c>
      <c r="E35" s="64">
        <v>629</v>
      </c>
      <c r="F35" s="64">
        <v>181.48087431693992</v>
      </c>
      <c r="G35" s="64">
        <v>2421</v>
      </c>
      <c r="H35" s="64">
        <v>498.10655737704917</v>
      </c>
      <c r="I35" s="64">
        <v>16388</v>
      </c>
    </row>
    <row r="36" spans="1:9" ht="12.6" customHeight="1">
      <c r="A36" s="37" t="s">
        <v>39</v>
      </c>
      <c r="B36" s="64">
        <v>27</v>
      </c>
      <c r="C36" s="64">
        <v>1166</v>
      </c>
      <c r="D36" s="64"/>
      <c r="E36" s="64"/>
      <c r="F36" s="64">
        <v>17.9508196721311</v>
      </c>
      <c r="G36" s="64">
        <v>377</v>
      </c>
      <c r="H36" s="64">
        <v>44.950819672131104</v>
      </c>
      <c r="I36" s="64">
        <v>1543</v>
      </c>
    </row>
    <row r="37" spans="1:9" ht="12.6" customHeight="1">
      <c r="A37" s="37" t="s">
        <v>29</v>
      </c>
      <c r="B37" s="64">
        <v>1506.3661202185804</v>
      </c>
      <c r="C37" s="64">
        <v>77199</v>
      </c>
      <c r="D37" s="64">
        <v>417.8497267759563</v>
      </c>
      <c r="E37" s="64">
        <v>3473</v>
      </c>
      <c r="F37" s="64">
        <v>283.25683060109293</v>
      </c>
      <c r="G37" s="64">
        <v>4063</v>
      </c>
      <c r="H37" s="64">
        <v>2207.4726775956296</v>
      </c>
      <c r="I37" s="64">
        <v>84735</v>
      </c>
    </row>
    <row r="38" spans="1:9" ht="12.6" customHeight="1">
      <c r="A38" s="37" t="s">
        <v>28</v>
      </c>
      <c r="B38" s="64">
        <v>644.24590163934408</v>
      </c>
      <c r="C38" s="64">
        <v>34102</v>
      </c>
      <c r="D38" s="64">
        <v>255.7704918032787</v>
      </c>
      <c r="E38" s="64">
        <v>2157</v>
      </c>
      <c r="F38" s="64">
        <v>391.59562841530078</v>
      </c>
      <c r="G38" s="64">
        <v>2753</v>
      </c>
      <c r="H38" s="64">
        <v>1291.6120218579235</v>
      </c>
      <c r="I38" s="64">
        <v>39012</v>
      </c>
    </row>
    <row r="39" spans="1:9" ht="12.6" customHeight="1">
      <c r="A39" s="37" t="s">
        <v>31</v>
      </c>
      <c r="B39" s="64">
        <v>560.99180327868885</v>
      </c>
      <c r="C39" s="64">
        <v>30899</v>
      </c>
      <c r="D39" s="64">
        <v>491.37158469945399</v>
      </c>
      <c r="E39" s="64">
        <v>4122</v>
      </c>
      <c r="F39" s="64">
        <v>370.26502732240419</v>
      </c>
      <c r="G39" s="64">
        <v>5880</v>
      </c>
      <c r="H39" s="64">
        <v>1422.628415300547</v>
      </c>
      <c r="I39" s="64">
        <v>40901</v>
      </c>
    </row>
    <row r="40" spans="1:9">
      <c r="B40" s="65"/>
      <c r="C40" s="65"/>
      <c r="D40" s="65"/>
      <c r="E40" s="65"/>
      <c r="F40" s="65"/>
      <c r="G40" s="65"/>
      <c r="H40" s="65"/>
      <c r="I40" s="65"/>
    </row>
    <row r="41" spans="1:9" ht="12.6" customHeight="1">
      <c r="A41" s="52" t="s">
        <v>32</v>
      </c>
      <c r="B41" s="63">
        <v>1624.1120218579235</v>
      </c>
      <c r="C41" s="63">
        <v>89319</v>
      </c>
      <c r="D41" s="63">
        <v>536.87978142076497</v>
      </c>
      <c r="E41" s="63">
        <v>4447</v>
      </c>
      <c r="F41" s="63">
        <v>337.64754098360612</v>
      </c>
      <c r="G41" s="63">
        <v>3844</v>
      </c>
      <c r="H41" s="63">
        <v>2498.6393442622948</v>
      </c>
      <c r="I41" s="63">
        <v>97610</v>
      </c>
    </row>
    <row r="42" spans="1:9" ht="12.6" customHeight="1">
      <c r="A42" s="37" t="s">
        <v>33</v>
      </c>
      <c r="B42" s="64">
        <v>948.57650273224033</v>
      </c>
      <c r="C42" s="64">
        <v>49425</v>
      </c>
      <c r="D42" s="64">
        <v>313.94808743169398</v>
      </c>
      <c r="E42" s="64">
        <v>2501</v>
      </c>
      <c r="F42" s="64">
        <v>256.49726775956242</v>
      </c>
      <c r="G42" s="64">
        <v>2537</v>
      </c>
      <c r="H42" s="64">
        <v>1519.0218579234966</v>
      </c>
      <c r="I42" s="64">
        <v>54463</v>
      </c>
    </row>
    <row r="43" spans="1:9" ht="12.6" customHeight="1">
      <c r="A43" s="37" t="s">
        <v>11</v>
      </c>
      <c r="B43" s="64">
        <v>72.800546448087402</v>
      </c>
      <c r="C43" s="64">
        <v>3715</v>
      </c>
      <c r="D43" s="64"/>
      <c r="E43" s="64"/>
      <c r="F43" s="64"/>
      <c r="G43" s="64"/>
      <c r="H43" s="64">
        <v>72.800546448087402</v>
      </c>
      <c r="I43" s="64">
        <v>3715</v>
      </c>
    </row>
    <row r="44" spans="1:9" ht="12.6" customHeight="1">
      <c r="A44" s="37" t="s">
        <v>36</v>
      </c>
      <c r="B44" s="64">
        <v>255.08469945355219</v>
      </c>
      <c r="C44" s="64">
        <v>15263</v>
      </c>
      <c r="D44" s="64"/>
      <c r="E44" s="64"/>
      <c r="F44" s="64"/>
      <c r="G44" s="64"/>
      <c r="H44" s="64">
        <v>255.08469945355219</v>
      </c>
      <c r="I44" s="64">
        <v>15263</v>
      </c>
    </row>
    <row r="45" spans="1:9" ht="12.6" customHeight="1">
      <c r="A45" s="37" t="s">
        <v>35</v>
      </c>
      <c r="B45" s="64">
        <v>50.860655737704896</v>
      </c>
      <c r="C45" s="64">
        <v>2777</v>
      </c>
      <c r="D45" s="64">
        <v>24.931693989071</v>
      </c>
      <c r="E45" s="64">
        <v>265</v>
      </c>
      <c r="F45" s="64"/>
      <c r="G45" s="64"/>
      <c r="H45" s="64">
        <v>75.792349726775896</v>
      </c>
      <c r="I45" s="64">
        <v>3042</v>
      </c>
    </row>
    <row r="46" spans="1:9" ht="12.6" customHeight="1">
      <c r="A46" s="37" t="s">
        <v>34</v>
      </c>
      <c r="B46" s="64">
        <v>76.789617486338827</v>
      </c>
      <c r="C46" s="64">
        <v>4660</v>
      </c>
      <c r="D46" s="64"/>
      <c r="E46" s="64"/>
      <c r="F46" s="64"/>
      <c r="G46" s="64"/>
      <c r="H46" s="64">
        <v>76.789617486338827</v>
      </c>
      <c r="I46" s="64">
        <v>4660</v>
      </c>
    </row>
    <row r="47" spans="1:9" ht="12.6" customHeight="1">
      <c r="A47" s="37" t="s">
        <v>37</v>
      </c>
      <c r="B47" s="64">
        <v>220</v>
      </c>
      <c r="C47" s="64">
        <v>13479</v>
      </c>
      <c r="D47" s="64">
        <v>198</v>
      </c>
      <c r="E47" s="64">
        <v>1681</v>
      </c>
      <c r="F47" s="64">
        <v>81.150273224043701</v>
      </c>
      <c r="G47" s="64">
        <v>1307</v>
      </c>
      <c r="H47" s="64">
        <v>499.1502732240437</v>
      </c>
      <c r="I47" s="64">
        <v>16467</v>
      </c>
    </row>
    <row r="48" spans="1:9">
      <c r="B48" s="65"/>
      <c r="C48" s="65"/>
      <c r="D48" s="65"/>
      <c r="E48" s="65"/>
      <c r="F48" s="65"/>
      <c r="G48" s="65"/>
      <c r="H48" s="65"/>
      <c r="I48" s="65"/>
    </row>
    <row r="49" spans="1:20" ht="12.6" customHeight="1">
      <c r="A49" s="52" t="s">
        <v>16</v>
      </c>
      <c r="B49" s="63">
        <v>1386.7950819672135</v>
      </c>
      <c r="C49" s="63">
        <v>59262</v>
      </c>
      <c r="D49" s="63">
        <v>291</v>
      </c>
      <c r="E49" s="63">
        <v>2757</v>
      </c>
      <c r="F49" s="63">
        <v>190.17213114754099</v>
      </c>
      <c r="G49" s="63">
        <v>2311</v>
      </c>
      <c r="H49" s="63">
        <v>1867.9672131147545</v>
      </c>
      <c r="I49" s="63">
        <v>64330</v>
      </c>
      <c r="J49" s="54"/>
    </row>
    <row r="50" spans="1:20" ht="3.75" customHeight="1">
      <c r="A50" s="47"/>
      <c r="B50" s="47"/>
      <c r="C50" s="47"/>
      <c r="D50" s="47"/>
      <c r="E50" s="47"/>
      <c r="F50" s="47"/>
      <c r="G50" s="47"/>
      <c r="H50" s="47"/>
      <c r="I50" s="47"/>
    </row>
    <row r="51" spans="1:20" ht="12.6" customHeight="1">
      <c r="A51" s="37" t="s">
        <v>61</v>
      </c>
      <c r="M51" s="55"/>
      <c r="N51" s="55"/>
      <c r="O51" s="55"/>
      <c r="P51" s="55"/>
      <c r="Q51" s="55"/>
      <c r="R51" s="55"/>
      <c r="S51" s="55"/>
      <c r="T51" s="55"/>
    </row>
    <row r="52" spans="1:20" ht="12.6" customHeight="1">
      <c r="A52" s="37" t="s">
        <v>62</v>
      </c>
      <c r="M52" s="55"/>
      <c r="N52" s="55"/>
      <c r="O52" s="55"/>
      <c r="P52" s="55"/>
      <c r="Q52" s="55"/>
      <c r="R52" s="55"/>
      <c r="S52" s="55"/>
      <c r="T52" s="55"/>
    </row>
    <row r="53" spans="1:20" ht="12.6" customHeight="1">
      <c r="M53" s="55"/>
      <c r="N53" s="55"/>
      <c r="O53" s="55"/>
      <c r="P53" s="55"/>
      <c r="Q53" s="55"/>
      <c r="R53" s="55"/>
      <c r="S53" s="55"/>
      <c r="T53" s="55"/>
    </row>
    <row r="54" spans="1:20" ht="12.6" customHeight="1">
      <c r="A54" s="37" t="s">
        <v>78</v>
      </c>
      <c r="M54" s="55"/>
      <c r="N54" s="55"/>
      <c r="O54" s="55"/>
      <c r="P54" s="55"/>
      <c r="Q54" s="55"/>
      <c r="R54" s="55"/>
      <c r="S54" s="55"/>
      <c r="T54" s="55"/>
    </row>
    <row r="55" spans="1:20" ht="12.6" customHeight="1">
      <c r="A55" s="56" t="s">
        <v>79</v>
      </c>
      <c r="M55" s="55"/>
      <c r="N55" s="55"/>
      <c r="O55" s="55"/>
      <c r="P55" s="55"/>
      <c r="Q55" s="55"/>
      <c r="R55" s="55"/>
      <c r="S55" s="55"/>
      <c r="T55" s="55"/>
    </row>
    <row r="56" spans="1:20" ht="12.6" customHeight="1">
      <c r="A56" s="37" t="s">
        <v>50</v>
      </c>
      <c r="M56" s="55"/>
      <c r="N56" s="55"/>
      <c r="O56" s="55"/>
      <c r="P56" s="55"/>
      <c r="Q56" s="55"/>
      <c r="R56" s="55"/>
      <c r="S56" s="55"/>
      <c r="T56" s="55"/>
    </row>
    <row r="57" spans="1:20">
      <c r="A57" s="57" t="s">
        <v>52</v>
      </c>
      <c r="M57" s="55"/>
      <c r="N57" s="55"/>
      <c r="O57" s="55"/>
      <c r="P57" s="55"/>
      <c r="Q57" s="55"/>
      <c r="R57" s="55"/>
      <c r="S57" s="55"/>
      <c r="T57" s="55"/>
    </row>
    <row r="58" spans="1:20">
      <c r="M58" s="55"/>
      <c r="N58" s="55"/>
      <c r="O58" s="55"/>
      <c r="P58" s="55"/>
      <c r="Q58" s="55"/>
      <c r="R58" s="55"/>
      <c r="S58" s="55"/>
      <c r="T58" s="55"/>
    </row>
    <row r="59" spans="1:20">
      <c r="M59" s="55"/>
      <c r="N59" s="55"/>
      <c r="O59" s="55"/>
      <c r="P59" s="55"/>
      <c r="Q59" s="55"/>
      <c r="R59" s="55"/>
      <c r="S59" s="55"/>
      <c r="T59" s="55"/>
    </row>
    <row r="60" spans="1:20">
      <c r="M60" s="55"/>
      <c r="N60" s="55"/>
      <c r="O60" s="55"/>
      <c r="P60" s="55"/>
      <c r="Q60" s="55"/>
      <c r="R60" s="55"/>
      <c r="S60" s="55"/>
      <c r="T60" s="55"/>
    </row>
    <row r="61" spans="1:20">
      <c r="M61" s="55"/>
      <c r="N61" s="55"/>
      <c r="O61" s="55"/>
      <c r="P61" s="55"/>
      <c r="Q61" s="55"/>
      <c r="R61" s="55"/>
      <c r="S61" s="55"/>
      <c r="T61" s="55"/>
    </row>
    <row r="62" spans="1:20">
      <c r="M62" s="55"/>
      <c r="N62" s="55"/>
      <c r="O62" s="55"/>
      <c r="P62" s="55"/>
      <c r="Q62" s="55"/>
      <c r="R62" s="55"/>
      <c r="S62" s="55"/>
      <c r="T62" s="55"/>
    </row>
    <row r="63" spans="1:20">
      <c r="M63" s="55"/>
      <c r="N63" s="55"/>
      <c r="O63" s="55"/>
      <c r="P63" s="55"/>
      <c r="Q63" s="55"/>
      <c r="R63" s="55"/>
      <c r="S63" s="55"/>
      <c r="T63" s="55"/>
    </row>
    <row r="64" spans="1:20">
      <c r="M64" s="55"/>
      <c r="N64" s="55"/>
      <c r="O64" s="55"/>
      <c r="P64" s="55"/>
      <c r="Q64" s="55"/>
      <c r="R64" s="55"/>
      <c r="S64" s="55"/>
      <c r="T64" s="55"/>
    </row>
    <row r="65" spans="13:20">
      <c r="M65" s="55"/>
      <c r="N65" s="55"/>
      <c r="O65" s="55"/>
      <c r="P65" s="55"/>
      <c r="Q65" s="55"/>
      <c r="R65" s="55"/>
      <c r="S65" s="55"/>
      <c r="T65" s="55"/>
    </row>
    <row r="66" spans="13:20">
      <c r="M66" s="55"/>
      <c r="N66" s="55"/>
      <c r="O66" s="55"/>
      <c r="P66" s="55"/>
      <c r="Q66" s="55"/>
      <c r="R66" s="55"/>
      <c r="S66" s="55"/>
      <c r="T66" s="55"/>
    </row>
    <row r="67" spans="13:20">
      <c r="M67" s="55"/>
      <c r="N67" s="55"/>
      <c r="O67" s="55"/>
      <c r="P67" s="55"/>
      <c r="Q67" s="55"/>
      <c r="R67" s="55"/>
      <c r="S67" s="55"/>
      <c r="T67" s="55"/>
    </row>
    <row r="68" spans="13:20">
      <c r="M68" s="55"/>
      <c r="N68" s="55"/>
      <c r="O68" s="55"/>
      <c r="P68" s="55"/>
      <c r="Q68" s="55"/>
      <c r="R68" s="55"/>
      <c r="S68" s="55"/>
      <c r="T68" s="55"/>
    </row>
    <row r="69" spans="13:20">
      <c r="M69" s="55"/>
      <c r="N69" s="55"/>
      <c r="O69" s="55"/>
      <c r="P69" s="55"/>
      <c r="Q69" s="55"/>
      <c r="R69" s="55"/>
      <c r="S69" s="55"/>
      <c r="T69" s="55"/>
    </row>
    <row r="70" spans="13:20">
      <c r="M70" s="55"/>
      <c r="N70" s="55"/>
      <c r="O70" s="55"/>
      <c r="P70" s="55"/>
      <c r="Q70" s="55"/>
      <c r="R70" s="55"/>
      <c r="S70" s="55"/>
      <c r="T70" s="55"/>
    </row>
    <row r="71" spans="13:20">
      <c r="M71" s="55"/>
      <c r="N71" s="55"/>
      <c r="O71" s="55"/>
      <c r="P71" s="55"/>
      <c r="Q71" s="55"/>
      <c r="R71" s="55"/>
      <c r="S71" s="55"/>
      <c r="T71" s="55"/>
    </row>
    <row r="72" spans="13:20">
      <c r="M72" s="55"/>
      <c r="N72" s="55"/>
      <c r="O72" s="55"/>
      <c r="P72" s="55"/>
      <c r="Q72" s="55"/>
      <c r="R72" s="55"/>
      <c r="S72" s="55"/>
      <c r="T72" s="55"/>
    </row>
    <row r="73" spans="13:20">
      <c r="M73" s="55"/>
      <c r="N73" s="55"/>
      <c r="O73" s="55"/>
      <c r="P73" s="55"/>
      <c r="Q73" s="55"/>
      <c r="R73" s="55"/>
      <c r="S73" s="55"/>
      <c r="T73" s="55"/>
    </row>
    <row r="74" spans="13:20">
      <c r="M74" s="55"/>
      <c r="N74" s="55"/>
      <c r="O74" s="55"/>
      <c r="P74" s="55"/>
      <c r="Q74" s="55"/>
      <c r="R74" s="55"/>
      <c r="S74" s="55"/>
      <c r="T74" s="55"/>
    </row>
    <row r="75" spans="13:20">
      <c r="M75" s="55"/>
      <c r="N75" s="55"/>
      <c r="O75" s="55"/>
      <c r="P75" s="55"/>
      <c r="Q75" s="55"/>
      <c r="R75" s="55"/>
      <c r="S75" s="55"/>
      <c r="T75" s="55"/>
    </row>
    <row r="76" spans="13:20">
      <c r="M76" s="55"/>
      <c r="N76" s="55"/>
      <c r="O76" s="55"/>
      <c r="P76" s="55"/>
      <c r="Q76" s="55"/>
      <c r="R76" s="55"/>
      <c r="S76" s="55"/>
      <c r="T76" s="55"/>
    </row>
    <row r="77" spans="13:20">
      <c r="M77" s="55"/>
      <c r="N77" s="55"/>
      <c r="O77" s="55"/>
      <c r="P77" s="55"/>
      <c r="Q77" s="55"/>
      <c r="R77" s="55"/>
      <c r="S77" s="55"/>
      <c r="T77" s="55"/>
    </row>
    <row r="78" spans="13:20">
      <c r="M78" s="55"/>
      <c r="N78" s="55"/>
      <c r="O78" s="55"/>
      <c r="P78" s="55"/>
      <c r="Q78" s="55"/>
      <c r="R78" s="55"/>
      <c r="S78" s="55"/>
      <c r="T78" s="55"/>
    </row>
    <row r="79" spans="13:20">
      <c r="M79" s="55"/>
      <c r="N79" s="55"/>
      <c r="O79" s="55"/>
      <c r="P79" s="55"/>
      <c r="Q79" s="55"/>
      <c r="R79" s="55"/>
      <c r="S79" s="55"/>
      <c r="T79" s="55"/>
    </row>
    <row r="80" spans="13:20">
      <c r="M80" s="55"/>
      <c r="N80" s="55"/>
      <c r="O80" s="55"/>
      <c r="P80" s="55"/>
      <c r="Q80" s="55"/>
      <c r="R80" s="55"/>
      <c r="S80" s="55"/>
      <c r="T80" s="55"/>
    </row>
    <row r="81" spans="13:20">
      <c r="M81" s="55"/>
      <c r="N81" s="55"/>
      <c r="O81" s="55"/>
      <c r="P81" s="55"/>
      <c r="Q81" s="55"/>
      <c r="R81" s="55"/>
      <c r="S81" s="55"/>
      <c r="T81" s="55"/>
    </row>
    <row r="82" spans="13:20">
      <c r="M82" s="55"/>
      <c r="N82" s="55"/>
      <c r="O82" s="55"/>
      <c r="P82" s="55"/>
      <c r="Q82" s="55"/>
      <c r="R82" s="55"/>
      <c r="S82" s="55"/>
      <c r="T82" s="55"/>
    </row>
    <row r="83" spans="13:20">
      <c r="M83" s="55"/>
      <c r="N83" s="55"/>
      <c r="O83" s="55"/>
      <c r="P83" s="55"/>
      <c r="Q83" s="55"/>
      <c r="R83" s="55"/>
      <c r="S83" s="55"/>
      <c r="T83" s="55"/>
    </row>
    <row r="84" spans="13:20">
      <c r="M84" s="55"/>
      <c r="N84" s="55"/>
      <c r="O84" s="55"/>
      <c r="P84" s="55"/>
      <c r="Q84" s="55"/>
      <c r="R84" s="55"/>
      <c r="S84" s="55"/>
      <c r="T84" s="55"/>
    </row>
    <row r="85" spans="13:20">
      <c r="M85" s="55"/>
      <c r="N85" s="55"/>
      <c r="O85" s="55"/>
      <c r="P85" s="55"/>
      <c r="Q85" s="55"/>
      <c r="R85" s="55"/>
      <c r="S85" s="55"/>
      <c r="T85" s="55"/>
    </row>
    <row r="86" spans="13:20">
      <c r="M86" s="55"/>
      <c r="N86" s="55"/>
      <c r="O86" s="55"/>
      <c r="P86" s="55"/>
      <c r="Q86" s="55"/>
      <c r="R86" s="55"/>
      <c r="S86" s="55"/>
      <c r="T86" s="55"/>
    </row>
    <row r="87" spans="13:20">
      <c r="M87" s="55"/>
      <c r="N87" s="55"/>
      <c r="O87" s="55"/>
      <c r="P87" s="55"/>
      <c r="Q87" s="55"/>
      <c r="R87" s="55"/>
      <c r="S87" s="55"/>
      <c r="T87" s="55"/>
    </row>
    <row r="88" spans="13:20">
      <c r="M88" s="55"/>
      <c r="N88" s="55"/>
      <c r="O88" s="55"/>
      <c r="P88" s="55"/>
      <c r="Q88" s="55"/>
      <c r="R88" s="55"/>
      <c r="S88" s="55"/>
      <c r="T88" s="55"/>
    </row>
    <row r="89" spans="13:20">
      <c r="M89" s="55"/>
      <c r="N89" s="55"/>
      <c r="O89" s="55"/>
      <c r="P89" s="55"/>
      <c r="Q89" s="55"/>
      <c r="R89" s="55"/>
      <c r="S89" s="55"/>
      <c r="T89" s="55"/>
    </row>
  </sheetData>
  <pageMargins left="0.39370078740157483" right="0.39370078740157483" top="0.39370078740157483" bottom="0.39370078740157483"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14</vt:i4>
      </vt:variant>
    </vt:vector>
  </HeadingPairs>
  <TitlesOfParts>
    <vt:vector size="37" baseType="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'1998'!Druckbereich</vt:lpstr>
      <vt:lpstr>'1999'!Druckbereich</vt:lpstr>
      <vt:lpstr>'2000'!Druckbereich</vt:lpstr>
      <vt:lpstr>'2001'!Druckbereich</vt:lpstr>
      <vt:lpstr>'2002'!Druckbereich</vt:lpstr>
      <vt:lpstr>'2003'!Druckbereich</vt:lpstr>
      <vt:lpstr>'2004'!Druckbereich</vt:lpstr>
      <vt:lpstr>'2005'!Druckbereich</vt:lpstr>
      <vt:lpstr>'2006'!Druckbereich</vt:lpstr>
      <vt:lpstr>'2007'!Druckbereich</vt:lpstr>
      <vt:lpstr>'2008'!Druckbereich</vt:lpstr>
      <vt:lpstr>'2009'!Druckbereich</vt:lpstr>
      <vt:lpstr>'2010'!Druckbereich</vt:lpstr>
      <vt:lpstr>'2013'!Druckbereich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Bachmann Marc BFS</cp:lastModifiedBy>
  <cp:lastPrinted>2019-02-08T13:41:05Z</cp:lastPrinted>
  <dcterms:created xsi:type="dcterms:W3CDTF">2000-10-30T09:49:40Z</dcterms:created>
  <dcterms:modified xsi:type="dcterms:W3CDTF">2021-10-04T09:57:04Z</dcterms:modified>
</cp:coreProperties>
</file>