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401_Nov\Definitive Tabellen\Detaillierte Ergebnisse manuell\"/>
    </mc:Choice>
  </mc:AlternateContent>
  <bookViews>
    <workbookView xWindow="16788" yWindow="-12" windowWidth="8460" windowHeight="6180" tabRatio="676"/>
  </bookViews>
  <sheets>
    <sheet name="2020-2021"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M25" i="21" l="1"/>
  <c r="J25" i="21"/>
  <c r="F25" i="21"/>
  <c r="G25" i="21"/>
  <c r="M24" i="21"/>
  <c r="J24" i="21"/>
  <c r="F24" i="21"/>
  <c r="G24" i="21"/>
  <c r="M23" i="21"/>
  <c r="J23" i="21"/>
  <c r="F23" i="21"/>
  <c r="G23" i="21"/>
  <c r="M21" i="21"/>
  <c r="M22" i="21"/>
  <c r="F16" i="21"/>
  <c r="F17" i="21"/>
  <c r="F18" i="21"/>
  <c r="F19" i="21"/>
  <c r="F20" i="21"/>
  <c r="F21" i="21"/>
  <c r="F22" i="21"/>
  <c r="G20" i="21"/>
  <c r="G21" i="21"/>
  <c r="G22" i="21"/>
  <c r="G26" i="21"/>
  <c r="J12" i="21"/>
  <c r="J11" i="21"/>
  <c r="F11" i="21"/>
  <c r="G11" i="21"/>
  <c r="M17" i="21"/>
  <c r="M18" i="21"/>
  <c r="M19" i="21"/>
  <c r="M20" i="21"/>
  <c r="G17" i="21"/>
  <c r="G18" i="21"/>
  <c r="G19" i="21"/>
  <c r="M16" i="21"/>
  <c r="G16" i="21"/>
  <c r="M15" i="21"/>
  <c r="J15" i="21"/>
  <c r="F15" i="21"/>
  <c r="G15" i="21"/>
  <c r="J14" i="21"/>
  <c r="F14" i="21"/>
  <c r="G14" i="21"/>
  <c r="M14" i="21"/>
  <c r="J13" i="21"/>
  <c r="F13" i="21"/>
  <c r="G13" i="21"/>
  <c r="M13" i="21"/>
  <c r="M11" i="21"/>
  <c r="M12" i="21"/>
  <c r="F12" i="21"/>
  <c r="E12" i="21"/>
  <c r="G12" i="21"/>
  <c r="J7" i="21"/>
  <c r="F7" i="21"/>
  <c r="G7" i="21"/>
  <c r="M7" i="21"/>
  <c r="J8" i="21"/>
  <c r="M8" i="21"/>
  <c r="J9" i="21"/>
  <c r="F9" i="21"/>
  <c r="G9" i="21"/>
  <c r="J10" i="21"/>
  <c r="F10" i="21"/>
  <c r="G10" i="21"/>
  <c r="J6" i="21"/>
  <c r="M6" i="21"/>
  <c r="M10" i="21"/>
  <c r="M9" i="21"/>
  <c r="F8" i="21"/>
  <c r="G8" i="21"/>
  <c r="F6" i="21"/>
  <c r="G6" i="21"/>
</calcChain>
</file>

<file path=xl/sharedStrings.xml><?xml version="1.0" encoding="utf-8"?>
<sst xmlns="http://schemas.openxmlformats.org/spreadsheetml/2006/main" count="3766" uniqueCount="855">
  <si>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</si>
  <si>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</si>
  <si>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</si>
  <si>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</si>
  <si>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</si>
  <si>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</si>
  <si>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</si>
  <si>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</si>
  <si>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</si>
  <si>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</si>
  <si>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</si>
  <si>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</si>
  <si>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</si>
  <si>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</si>
  <si>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</si>
  <si>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</si>
  <si>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</si>
  <si>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</si>
  <si>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</si>
  <si>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</si>
  <si>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</si>
  <si>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</si>
  <si>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</si>
  <si>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</si>
  <si>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</si>
  <si>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</si>
  <si>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</si>
  <si>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</si>
  <si>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</si>
  <si>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</si>
  <si>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</si>
  <si>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</si>
  <si>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</si>
  <si>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</si>
  <si>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</si>
  <si>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</si>
  <si>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</si>
  <si>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</si>
  <si>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</si>
  <si>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</si>
  <si>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</si>
  <si>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</si>
  <si>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</si>
  <si>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</si>
  <si>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</si>
  <si>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</si>
  <si>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</si>
  <si>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</si>
  <si>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</si>
  <si>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</si>
  <si>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</si>
  <si>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</si>
  <si>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</si>
  <si>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</si>
  <si>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</si>
  <si>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</si>
  <si>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</si>
  <si>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</si>
  <si>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</si>
  <si>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</si>
  <si>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</si>
  <si>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</si>
  <si>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</si>
  <si>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</si>
  <si>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</si>
  <si>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</si>
  <si>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</si>
  <si>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</si>
  <si>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</si>
  <si>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</si>
  <si>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</si>
  <si>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</si>
  <si>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</si>
  <si>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</si>
  <si>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</si>
  <si>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</si>
  <si>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</si>
  <si>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</si>
  <si>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</si>
  <si>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</si>
  <si>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</si>
  <si>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</si>
  <si>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</si>
  <si>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</si>
  <si>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</si>
  <si>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</si>
  <si>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</si>
  <si>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</si>
  <si>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</si>
  <si>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</si>
  <si>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</si>
  <si>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</si>
  <si>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</si>
  <si>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</si>
  <si>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</si>
  <si>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</si>
  <si>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</si>
  <si>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</si>
  <si>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</si>
  <si>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</si>
  <si>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</si>
  <si>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</si>
  <si>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</si>
  <si>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</si>
  <si>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</si>
  <si>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</si>
  <si>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</si>
  <si>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</si>
  <si>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</si>
  <si>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</si>
  <si>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</si>
  <si>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</si>
  <si>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</si>
  <si>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</si>
  <si>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</si>
  <si>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</si>
  <si>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</si>
  <si>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</si>
  <si>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</si>
  <si>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</si>
  <si>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</si>
  <si>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</si>
  <si>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</si>
  <si>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</si>
  <si>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</si>
  <si>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</si>
  <si>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</si>
  <si>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</si>
  <si>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</si>
  <si>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</si>
  <si>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</si>
  <si>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</si>
  <si>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</si>
  <si>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</si>
  <si>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</si>
  <si>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</si>
  <si>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</si>
  <si>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</si>
  <si>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</si>
  <si>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</si>
  <si>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</si>
  <si>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</si>
  <si>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</si>
  <si>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</si>
  <si>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</si>
  <si>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</si>
  <si>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</si>
  <si>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</si>
  <si>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</si>
  <si>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</si>
  <si>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</si>
  <si>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</si>
  <si>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</si>
  <si>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</si>
  <si>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</si>
  <si>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</si>
  <si>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</si>
  <si>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</si>
  <si>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</si>
  <si>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</si>
  <si>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</si>
  <si>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</si>
  <si>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</si>
  <si>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</si>
  <si>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</si>
  <si>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</si>
  <si>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</si>
  <si>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</si>
  <si>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</si>
  <si>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</si>
  <si>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</si>
  <si>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</si>
  <si>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</si>
  <si>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</si>
  <si>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</si>
  <si>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</si>
  <si>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</si>
  <si>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</si>
  <si>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</si>
  <si>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</si>
  <si>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</si>
  <si>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</si>
  <si>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</si>
  <si>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</si>
  <si>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</si>
  <si>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</si>
  <si>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</si>
  <si>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</si>
  <si>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</si>
  <si>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</si>
  <si>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</si>
  <si>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</si>
  <si>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</si>
  <si>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</si>
  <si>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</si>
  <si>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</si>
  <si>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</si>
  <si>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</si>
  <si>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</si>
  <si>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</si>
  <si>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</si>
  <si>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</si>
  <si>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</si>
  <si>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</si>
  <si>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</si>
  <si>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</si>
  <si>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</si>
  <si>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</si>
  <si>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</si>
  <si>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</si>
  <si>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</si>
  <si>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</si>
  <si>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</si>
  <si>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</si>
  <si>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</si>
  <si>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</si>
  <si>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</si>
  <si>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</si>
  <si>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</si>
  <si>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</si>
  <si>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</si>
  <si>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</si>
  <si>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</si>
  <si>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</si>
  <si>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</si>
  <si>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</si>
  <si>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</si>
  <si>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</si>
  <si>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</si>
  <si>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</si>
  <si>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</si>
  <si>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</si>
  <si>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</si>
  <si>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</si>
  <si>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</si>
  <si>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</si>
  <si>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</si>
  <si>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</si>
  <si>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</si>
  <si>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</si>
  <si>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</si>
  <si>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</si>
  <si>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</si>
  <si>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</si>
  <si>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</si>
  <si>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</si>
  <si>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</si>
  <si>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</si>
  <si>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</si>
  <si>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</si>
  <si>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</si>
  <si>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</si>
  <si>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</si>
  <si>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</si>
  <si>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</si>
  <si>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</si>
  <si>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</si>
  <si>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</si>
  <si>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</si>
  <si>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</si>
  <si>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</si>
  <si>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</si>
  <si>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</si>
  <si>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</si>
  <si>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</si>
  <si>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</si>
  <si>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</si>
  <si>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</si>
  <si>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</si>
  <si>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</si>
  <si>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</si>
  <si>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</si>
  <si>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</si>
  <si>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</si>
  <si>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</si>
  <si>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</si>
  <si>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</si>
  <si>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</si>
  <si>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</si>
  <si>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</si>
  <si>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</si>
  <si>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</si>
  <si>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</si>
  <si>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</si>
  <si>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</si>
  <si>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</si>
  <si>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</si>
  <si>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</si>
  <si>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</si>
  <si>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</si>
  <si>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</si>
  <si>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</si>
  <si>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</si>
  <si>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</si>
  <si>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</si>
  <si>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</si>
  <si>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</si>
  <si>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</si>
  <si>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</si>
  <si>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</si>
  <si>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</si>
  <si>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</si>
  <si>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</si>
  <si>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</si>
  <si>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</si>
  <si>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</si>
  <si>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</si>
  <si>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</si>
  <si>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</si>
  <si>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</si>
  <si>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</si>
  <si>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</si>
  <si>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</si>
  <si>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</si>
  <si>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</si>
  <si>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</si>
  <si>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</si>
  <si>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</si>
  <si>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</si>
  <si>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</si>
  <si>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</si>
  <si>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</si>
  <si>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</si>
  <si>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</si>
  <si>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</si>
  <si>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</si>
  <si>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</si>
  <si>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</si>
  <si>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</si>
  <si>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</si>
  <si>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</si>
  <si>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</si>
  <si>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</si>
  <si>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</si>
  <si>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</si>
  <si>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</si>
  <si>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</si>
  <si>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</si>
  <si>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</si>
  <si>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</si>
  <si>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</si>
  <si>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</si>
  <si>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</si>
  <si>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</si>
  <si>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</si>
  <si>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</si>
  <si>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</si>
  <si>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</si>
  <si>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</si>
  <si>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</si>
  <si>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</si>
  <si>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</si>
  <si>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</si>
  <si>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</si>
  <si>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</si>
  <si>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</si>
  <si>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</si>
  <si>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</si>
  <si>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</si>
  <si>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</si>
  <si>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</si>
  <si>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</si>
  <si>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</si>
  <si>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</si>
  <si>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</si>
  <si>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</si>
  <si>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</si>
  <si>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</si>
  <si>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</si>
  <si>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</si>
  <si>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</si>
  <si>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</si>
  <si>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</si>
  <si>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</si>
  <si>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</si>
  <si>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</si>
  <si>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</si>
  <si>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</si>
  <si>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</si>
  <si>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</si>
  <si>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</si>
  <si>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</si>
  <si>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</si>
  <si>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</si>
  <si>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</si>
  <si>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</si>
  <si>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</si>
  <si>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</si>
  <si>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</si>
  <si>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</si>
  <si>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</si>
  <si>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</si>
  <si>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</si>
  <si>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</si>
  <si>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</si>
  <si>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</si>
  <si>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</si>
  <si>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</si>
  <si>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</si>
  <si>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</si>
  <si>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</si>
  <si>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</si>
  <si>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</si>
  <si>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</si>
  <si>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</si>
  <si>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</si>
  <si>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</si>
  <si>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</si>
  <si>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</si>
  <si>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</si>
  <si>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</si>
  <si>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</si>
  <si>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</si>
  <si>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</si>
  <si>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</si>
  <si>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</si>
  <si>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</si>
  <si>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</si>
  <si>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</si>
  <si>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</si>
  <si>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</si>
  <si>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</si>
  <si>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</si>
  <si>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</si>
  <si>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</si>
  <si>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</si>
  <si>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</si>
  <si>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</si>
  <si>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</si>
  <si>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</si>
  <si>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</si>
  <si>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</si>
  <si>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</si>
  <si>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</si>
  <si>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</si>
  <si>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</si>
  <si>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</si>
  <si>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</si>
  <si>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</si>
  <si>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</si>
  <si>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</si>
  <si>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</si>
  <si>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</si>
  <si>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</si>
  <si>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</si>
  <si>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</si>
  <si>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</si>
  <si>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</si>
  <si>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</si>
  <si>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</si>
  <si>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</si>
  <si>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</si>
  <si>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</si>
  <si>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</si>
  <si>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</si>
  <si>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</si>
  <si>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</si>
  <si>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</si>
  <si>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</si>
  <si>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</si>
  <si>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</si>
  <si>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</si>
  <si>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</si>
  <si>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</si>
  <si>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</si>
  <si>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</si>
  <si>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</si>
  <si>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</si>
  <si>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</si>
  <si>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</si>
  <si>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</si>
  <si>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</si>
  <si>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</si>
  <si>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</si>
  <si>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</si>
  <si>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</si>
  <si>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</si>
  <si>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</si>
  <si>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</si>
  <si>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</si>
  <si>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</si>
  <si>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</si>
  <si>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</si>
  <si>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</si>
  <si>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</si>
  <si>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</si>
  <si>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</si>
  <si>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</si>
  <si>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</si>
  <si>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</si>
  <si>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</si>
  <si>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</si>
  <si>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</si>
  <si>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</si>
  <si>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</si>
  <si>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</si>
  <si>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</si>
  <si>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</si>
  <si>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</si>
  <si>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</si>
  <si>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</si>
  <si>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</si>
  <si>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</si>
  <si>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</si>
  <si>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</si>
  <si>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</si>
  <si>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</si>
  <si>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</si>
  <si>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</si>
  <si>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</si>
  <si>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</si>
  <si>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</si>
  <si>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</si>
  <si>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</si>
  <si>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</si>
  <si>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</si>
  <si>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</si>
  <si>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</si>
  <si>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</si>
  <si>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</si>
  <si>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</si>
  <si>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</si>
  <si>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</si>
  <si>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</si>
  <si>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</si>
  <si>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</si>
  <si>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</si>
  <si>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</si>
  <si>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</si>
  <si>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</si>
  <si>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</si>
  <si>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</si>
  <si>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</si>
  <si>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</si>
  <si>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</si>
  <si>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</si>
  <si>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</si>
  <si>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</si>
  <si>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</si>
  <si>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</si>
  <si>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</si>
  <si>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</si>
  <si>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</si>
  <si>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</si>
  <si>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</si>
  <si>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</si>
  <si>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</si>
  <si>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</si>
  <si>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</si>
  <si>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</si>
  <si>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</si>
  <si>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</si>
  <si>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</si>
  <si>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</si>
  <si>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</si>
  <si>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</si>
  <si>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</si>
  <si>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</si>
  <si>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</si>
  <si>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</si>
  <si>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</si>
  <si>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</si>
  <si>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</si>
  <si>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</si>
  <si>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</si>
  <si>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</si>
  <si>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</si>
  <si>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</si>
  <si>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</si>
  <si>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</si>
  <si>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</si>
  <si>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</si>
  <si>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</si>
  <si>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</si>
  <si>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</si>
  <si>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</si>
  <si>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</si>
  <si>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</si>
  <si>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</si>
  <si>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</si>
  <si>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</si>
  <si>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</si>
  <si>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</si>
  <si>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</si>
  <si>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</si>
  <si>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</si>
  <si>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</si>
  <si>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</si>
  <si>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</si>
  <si>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</si>
  <si>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</si>
  <si>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</si>
  <si>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</si>
  <si>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</si>
  <si>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</si>
  <si>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</si>
  <si>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</si>
  <si>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</si>
  <si>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</si>
  <si>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</si>
  <si>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</si>
  <si>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</si>
  <si>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</si>
  <si>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</si>
  <si>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</si>
  <si>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</si>
  <si>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</si>
  <si>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</si>
  <si>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</si>
  <si>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</si>
  <si>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</si>
  <si>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</si>
  <si>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</si>
  <si>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</si>
  <si>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</si>
  <si>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</si>
  <si>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</si>
  <si>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</si>
  <si>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</si>
  <si>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</si>
  <si>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</si>
  <si>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</si>
  <si>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</si>
  <si>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</si>
  <si>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</si>
  <si>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</si>
  <si>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</si>
  <si>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</si>
  <si>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</si>
  <si>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</si>
  <si>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</si>
  <si>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</si>
  <si>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</si>
  <si>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</si>
  <si>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</si>
  <si>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</si>
  <si>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</si>
  <si>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</si>
  <si>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</si>
  <si>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</si>
  <si>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</si>
  <si>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</si>
  <si>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</si>
  <si>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</si>
  <si>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</si>
  <si>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</si>
  <si>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</si>
  <si>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</si>
  <si>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</si>
  <si>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</si>
  <si>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</si>
  <si>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</si>
  <si>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</si>
  <si>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</si>
  <si>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</si>
  <si>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</si>
  <si>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</si>
  <si>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</si>
  <si>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</si>
  <si>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</si>
  <si>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</si>
  <si>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</si>
  <si>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</si>
  <si>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</si>
  <si>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</si>
  <si>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</si>
  <si>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</si>
  <si>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</si>
  <si>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</si>
  <si>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</si>
  <si>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</si>
  <si>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</si>
  <si>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</si>
  <si>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</si>
  <si>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</si>
  <si>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</si>
  <si>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</si>
  <si>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</si>
  <si>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</si>
  <si>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</si>
  <si>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</si>
  <si>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</si>
  <si>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</si>
  <si>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</si>
  <si>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</si>
  <si>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</si>
  <si>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</si>
  <si>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</si>
  <si>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</si>
  <si>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</si>
  <si>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</si>
  <si>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</si>
  <si>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</si>
  <si>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</si>
  <si>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</si>
  <si>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</si>
  <si>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</si>
  <si>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</si>
  <si>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</si>
  <si>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</si>
  <si>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</si>
  <si>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</si>
  <si>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</si>
  <si>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</si>
  <si>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</si>
  <si>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</si>
  <si>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</si>
  <si>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</si>
  <si>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</si>
  <si>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</si>
  <si>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</si>
  <si>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</si>
  <si>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</si>
  <si>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</si>
  <si>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</si>
  <si>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</si>
  <si>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</si>
  <si>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</si>
  <si>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</si>
  <si>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</si>
  <si>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</si>
  <si>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</si>
  <si>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</si>
  <si>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</si>
  <si>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</si>
  <si>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</si>
  <si>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</si>
  <si>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</si>
  <si>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</si>
  <si>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</si>
  <si>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</si>
  <si>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</si>
  <si>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</si>
  <si>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</si>
  <si>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</si>
  <si>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</si>
  <si>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</si>
  <si>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</si>
  <si>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</si>
  <si>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</si>
  <si>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</si>
  <si>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</si>
  <si>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</si>
  <si>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</si>
  <si>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</si>
  <si>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</si>
  <si>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</si>
  <si>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</si>
  <si>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</si>
  <si>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</si>
  <si>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</si>
  <si>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</si>
  <si>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</si>
  <si>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</si>
  <si>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</si>
  <si>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</si>
  <si>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</si>
  <si>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</si>
  <si>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</si>
  <si>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</si>
  <si>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</si>
  <si>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</si>
  <si>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</si>
  <si>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</si>
  <si>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</si>
  <si>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</si>
  <si>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</si>
  <si>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</si>
  <si>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</si>
  <si>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</si>
  <si>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</si>
  <si>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</si>
  <si>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</si>
  <si>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</si>
  <si>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</si>
  <si>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</si>
  <si>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</si>
  <si>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</si>
  <si>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</si>
  <si>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</si>
  <si>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</si>
  <si>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</si>
  <si>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</si>
  <si>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</si>
  <si>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</si>
  <si>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</si>
  <si>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</si>
  <si>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</si>
  <si>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</si>
  <si>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</si>
  <si>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</si>
  <si>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</si>
  <si>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</si>
  <si>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</si>
  <si>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</si>
  <si>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</si>
  <si>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</si>
  <si>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</si>
  <si>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</si>
  <si>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</si>
  <si>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</si>
  <si>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</si>
  <si>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</si>
  <si>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</si>
  <si>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</si>
  <si>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</si>
  <si>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</si>
  <si>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</si>
  <si>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</si>
  <si>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</si>
  <si>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</si>
  <si>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</si>
  <si>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</si>
  <si>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</si>
  <si>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</si>
  <si>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</si>
  <si>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</si>
  <si>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</si>
  <si>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</si>
  <si>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</si>
  <si>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</si>
  <si>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</si>
  <si>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</si>
  <si>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</si>
  <si>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</si>
  <si>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</si>
  <si>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</si>
  <si>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</si>
  <si>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</si>
  <si>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</si>
  <si>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</si>
  <si>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</si>
  <si>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</si>
  <si>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</si>
  <si>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</si>
  <si>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</si>
  <si>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</si>
  <si>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</si>
  <si>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</si>
  <si>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</si>
  <si>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</si>
  <si>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</si>
  <si>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</si>
  <si>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</si>
  <si>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</si>
  <si>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</si>
  <si>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Volksinitiative «Löhne entlasten, Kapital gerecht besteuern»</t>
  </si>
  <si>
    <t>Änderung des Schweizerischen Zivilgesetzbuches (Ehe für alle)</t>
  </si>
  <si>
    <t>Volksinitiative «Für eine starke Pflege» (Pflegeinitiative)</t>
  </si>
  <si>
    <t xml:space="preserve">Volksinitiative «Bestimmung der Bundesrichterinnen und Bundesrichter im Losverfahren» (Justiz-Initiative) </t>
  </si>
  <si>
    <t xml:space="preserve">Änderung des Bundesgesetzes über die gesetzlichen Grundlagen für Verordnungen des Bundesrates zur Bewältigung der Covid-19-Epidemie (Covid-19-Gesetz) </t>
  </si>
  <si>
    <t xml:space="preserve"> 1/2</t>
  </si>
  <si>
    <t>© BFS 2022</t>
  </si>
  <si>
    <t>Aktualisiert am 06.05.2022</t>
  </si>
  <si>
    <t>Eidgenössische Volksabstimmungen 2020-2022, detaillierte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</si>
</sst>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5">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170" fontId="13" fillId="7" borderId="11" xfId="2" applyNumberFormat="1" applyFont="1" applyFill="1" applyBorder="1" applyAlignment="1">
      <alignment horizontal="right" wrapText="1"/>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right" wrapText="1"/>
    </xf>
    <xf numFmtId="0" fontId="13" fillId="6" borderId="0" xfId="0" quotePrefix="1" applyFont="1" applyFill="1" applyAlignment="1">
      <alignment horizontal="right"/>
    </xf>
    <xf numFmtId="166" fontId="15" fillId="2" borderId="0" xfId="0" applyNumberFormat="1" applyFont="1" applyFill="1"/>
    <xf numFmtId="166" fontId="3" fillId="7" borderId="0" xfId="2" applyNumberFormat="1" applyFont="1" applyFill="1" applyBorder="1" applyAlignment="1">
      <alignment horizontal="center"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zoomScale="120" zoomScaleNormal="120" workbookViewId="0">
      <pane ySplit="3" topLeftCell="A4" activePane="bottomLeft" state="frozen"/>
      <selection pane="bottomLeft"/>
    </sheetView>
  </sheetViews>
  <sheetFormatPr baseColWidth="10" defaultColWidth="11.375" defaultRowHeight="11.4"/>
  <cols>
    <col min="1" max="1" width="8.25" style="107" customWidth="1"/>
    <col min="2" max="2" width="9.75" style="107" customWidth="1"/>
    <col min="3" max="3" width="40.625" style="107" customWidth="1"/>
    <col min="4" max="4" width="8.125" style="229" customWidth="1"/>
    <col min="5" max="5" width="10" style="107" customWidth="1"/>
    <col min="6" max="6" width="11.25" style="107" bestFit="1" customWidth="1"/>
    <col min="7" max="7" width="10.625" style="107" bestFit="1" customWidth="1"/>
    <col min="8" max="8" width="7.25" style="107" customWidth="1"/>
    <col min="9" max="9" width="7.75" style="107" bestFit="1" customWidth="1"/>
    <col min="10" max="10" width="8.625" style="107" bestFit="1" customWidth="1"/>
    <col min="11" max="11" width="9" style="107" customWidth="1"/>
    <col min="12" max="12" width="10.875" style="107" customWidth="1"/>
    <col min="13" max="13" width="6.75" style="107" customWidth="1"/>
    <col min="14" max="14" width="13.625" style="107" bestFit="1" customWidth="1"/>
    <col min="15" max="15" width="10.125" style="107" customWidth="1"/>
    <col min="16" max="16" width="8.25" style="107" customWidth="1"/>
    <col min="17" max="16384" width="11.375" style="107"/>
  </cols>
  <sheetData>
    <row r="1" spans="1:17" ht="26.25" customHeight="1">
      <c r="A1" s="25" t="s">
        <v>854</v>
      </c>
      <c r="B1" s="102"/>
      <c r="C1" s="103"/>
      <c r="D1" s="223"/>
      <c r="E1" s="104"/>
      <c r="F1" s="104"/>
      <c r="G1" s="105"/>
      <c r="H1" s="104"/>
      <c r="I1" s="104"/>
      <c r="J1" s="104"/>
      <c r="K1" s="106"/>
      <c r="L1" s="104"/>
      <c r="M1" s="104"/>
      <c r="N1" s="104"/>
      <c r="O1" s="104"/>
      <c r="P1" s="47" t="s">
        <v>788</v>
      </c>
    </row>
    <row r="2" spans="1:17">
      <c r="A2" s="175" t="s">
        <v>219</v>
      </c>
      <c r="B2" s="176" t="s">
        <v>220</v>
      </c>
      <c r="C2" s="177" t="s">
        <v>221</v>
      </c>
      <c r="D2" s="224" t="s">
        <v>143</v>
      </c>
      <c r="E2" s="112" t="s">
        <v>222</v>
      </c>
      <c r="F2" s="178" t="s">
        <v>226</v>
      </c>
      <c r="G2" s="113" t="s">
        <v>222</v>
      </c>
      <c r="H2" s="178" t="s">
        <v>227</v>
      </c>
      <c r="I2" s="112" t="s">
        <v>228</v>
      </c>
      <c r="J2" s="178" t="s">
        <v>229</v>
      </c>
      <c r="K2" s="112" t="s">
        <v>343</v>
      </c>
      <c r="L2" s="178" t="s">
        <v>342</v>
      </c>
      <c r="M2" s="113" t="s">
        <v>340</v>
      </c>
      <c r="N2" s="232" t="s">
        <v>410</v>
      </c>
      <c r="O2" s="179" t="s">
        <v>230</v>
      </c>
      <c r="P2" s="180" t="s">
        <v>231</v>
      </c>
    </row>
    <row r="3" spans="1:17">
      <c r="A3" s="108" t="s">
        <v>142</v>
      </c>
      <c r="B3" s="116"/>
      <c r="C3" s="108"/>
      <c r="D3" s="225"/>
      <c r="E3" s="109" t="s">
        <v>232</v>
      </c>
      <c r="F3" s="110" t="s">
        <v>233</v>
      </c>
      <c r="G3" s="111" t="s">
        <v>234</v>
      </c>
      <c r="H3" s="110"/>
      <c r="I3" s="109"/>
      <c r="J3" s="110" t="s">
        <v>233</v>
      </c>
      <c r="K3" s="109" t="s">
        <v>233</v>
      </c>
      <c r="L3" s="110" t="s">
        <v>233</v>
      </c>
      <c r="M3" s="111" t="s">
        <v>339</v>
      </c>
      <c r="N3" s="231" t="s">
        <v>411</v>
      </c>
      <c r="O3" s="114" t="s">
        <v>341</v>
      </c>
      <c r="P3" s="115" t="s">
        <v>341</v>
      </c>
    </row>
    <row r="4" spans="1:17">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c r="Q4" s="243"/>
    </row>
    <row r="5" spans="1:17"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7"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7"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7"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7"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7"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7" s="129" customFormat="1" ht="20.399999999999999">
      <c r="A11" s="129">
        <v>636</v>
      </c>
      <c r="B11" s="130">
        <v>44164</v>
      </c>
      <c r="C11" s="210" t="s">
        <v>836</v>
      </c>
      <c r="D11" s="226"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7"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7">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7"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7" ht="30.6">
      <c r="A15" s="129">
        <v>640</v>
      </c>
      <c r="B15" s="130">
        <v>44262</v>
      </c>
      <c r="C15" s="208" t="s">
        <v>840</v>
      </c>
      <c r="D15" s="132" t="s">
        <v>388</v>
      </c>
      <c r="E15" s="133">
        <v>5498695</v>
      </c>
      <c r="F15" s="241">
        <f t="shared" ref="F15:F21"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7" t="s">
        <v>160</v>
      </c>
      <c r="P15" s="237" t="s">
        <v>398</v>
      </c>
    </row>
    <row r="16" spans="1:17" ht="40.799999999999997">
      <c r="A16" s="182">
        <v>641</v>
      </c>
      <c r="B16" s="183">
        <v>44360</v>
      </c>
      <c r="C16" s="184" t="s">
        <v>841</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129" customFormat="1" ht="20.399999999999999">
      <c r="A17" s="129">
        <v>642</v>
      </c>
      <c r="B17" s="130">
        <v>44360</v>
      </c>
      <c r="C17" s="210" t="s">
        <v>842</v>
      </c>
      <c r="D17" s="226" t="s">
        <v>257</v>
      </c>
      <c r="E17" s="133">
        <v>5507117</v>
      </c>
      <c r="F17" s="241">
        <f t="shared" si="4"/>
        <v>3291246</v>
      </c>
      <c r="G17" s="230">
        <f t="shared" ref="G17:G26" si="5">100/E17*F17</f>
        <v>59.763502391541707</v>
      </c>
      <c r="H17" s="133">
        <v>32183</v>
      </c>
      <c r="I17" s="133">
        <v>13876</v>
      </c>
      <c r="J17" s="133">
        <v>3245187</v>
      </c>
      <c r="K17" s="133">
        <v>1280026</v>
      </c>
      <c r="L17" s="133">
        <v>1965161</v>
      </c>
      <c r="M17" s="134">
        <f t="shared" ref="M17:M21" si="6">100/SUM(K17:L17)*K17</f>
        <v>39.443828660721245</v>
      </c>
      <c r="N17" s="136" t="s">
        <v>114</v>
      </c>
      <c r="O17" s="236" t="s">
        <v>269</v>
      </c>
      <c r="P17" s="236" t="s">
        <v>202</v>
      </c>
    </row>
    <row r="18" spans="1:16" ht="30.6">
      <c r="A18" s="182">
        <v>643</v>
      </c>
      <c r="B18" s="183">
        <v>44360</v>
      </c>
      <c r="C18" s="184" t="s">
        <v>843</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129" customFormat="1" ht="20.399999999999999">
      <c r="A19" s="129">
        <v>644</v>
      </c>
      <c r="B19" s="130">
        <v>44360</v>
      </c>
      <c r="C19" s="210" t="s">
        <v>844</v>
      </c>
      <c r="D19" s="226" t="s">
        <v>388</v>
      </c>
      <c r="E19" s="133">
        <v>5507117</v>
      </c>
      <c r="F19" s="241">
        <f t="shared" si="4"/>
        <v>3287766</v>
      </c>
      <c r="G19" s="134">
        <f t="shared" si="5"/>
        <v>59.70031143336886</v>
      </c>
      <c r="H19" s="133">
        <v>34416</v>
      </c>
      <c r="I19" s="133">
        <v>14108</v>
      </c>
      <c r="J19" s="133">
        <v>3239242</v>
      </c>
      <c r="K19" s="133">
        <v>1568032</v>
      </c>
      <c r="L19" s="133">
        <v>1671210</v>
      </c>
      <c r="M19" s="134">
        <f t="shared" si="6"/>
        <v>48.4073743178188</v>
      </c>
      <c r="N19" s="136" t="s">
        <v>114</v>
      </c>
      <c r="O19" s="235" t="s">
        <v>251</v>
      </c>
      <c r="P19" s="212" t="s">
        <v>265</v>
      </c>
    </row>
    <row r="20" spans="1:16" ht="20.399999999999999">
      <c r="A20" s="182">
        <v>645</v>
      </c>
      <c r="B20" s="183">
        <v>44360</v>
      </c>
      <c r="C20" s="184" t="s">
        <v>845</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129" customFormat="1" ht="20.399999999999999">
      <c r="A21" s="129">
        <v>646</v>
      </c>
      <c r="B21" s="130">
        <v>44465</v>
      </c>
      <c r="C21" s="210" t="s">
        <v>846</v>
      </c>
      <c r="D21" s="226" t="s">
        <v>257</v>
      </c>
      <c r="E21" s="133">
        <v>5519168</v>
      </c>
      <c r="F21" s="241">
        <f t="shared" si="4"/>
        <v>2882879</v>
      </c>
      <c r="G21" s="134">
        <f t="shared" si="5"/>
        <v>52.233941782529541</v>
      </c>
      <c r="H21" s="234">
        <v>58499</v>
      </c>
      <c r="I21" s="234">
        <v>14073</v>
      </c>
      <c r="J21" s="234">
        <v>2810307</v>
      </c>
      <c r="K21" s="234">
        <v>987045</v>
      </c>
      <c r="L21" s="234">
        <v>1823262</v>
      </c>
      <c r="M21" s="240">
        <f t="shared" si="6"/>
        <v>35.122319376495163</v>
      </c>
      <c r="N21" s="136" t="s">
        <v>114</v>
      </c>
      <c r="O21" s="235" t="s">
        <v>125</v>
      </c>
      <c r="P21" s="239" t="s">
        <v>203</v>
      </c>
    </row>
    <row r="22" spans="1:16" ht="20.399999999999999">
      <c r="A22" s="182">
        <v>647</v>
      </c>
      <c r="B22" s="183">
        <v>44465</v>
      </c>
      <c r="C22" s="184" t="s">
        <v>847</v>
      </c>
      <c r="D22" s="181" t="s">
        <v>388</v>
      </c>
      <c r="E22" s="185">
        <v>5519168</v>
      </c>
      <c r="F22" s="185">
        <f>SUM(H22:J22)</f>
        <v>2903228</v>
      </c>
      <c r="G22" s="186">
        <f>100/E22*F22</f>
        <v>52.602638658580425</v>
      </c>
      <c r="H22" s="185">
        <v>36336</v>
      </c>
      <c r="I22" s="185">
        <v>13943</v>
      </c>
      <c r="J22" s="185">
        <v>2852949</v>
      </c>
      <c r="K22" s="185">
        <v>1828642</v>
      </c>
      <c r="L22" s="185">
        <v>1024307</v>
      </c>
      <c r="M22" s="186">
        <f>100/SUM(K22:L22)*K22</f>
        <v>64.096554126975278</v>
      </c>
      <c r="N22" s="181" t="s">
        <v>113</v>
      </c>
      <c r="O22" s="213" t="s">
        <v>203</v>
      </c>
      <c r="P22" s="213" t="s">
        <v>125</v>
      </c>
    </row>
    <row r="23" spans="1:16" s="129" customFormat="1" ht="20.399999999999999">
      <c r="A23" s="129">
        <v>648</v>
      </c>
      <c r="B23" s="130">
        <v>44528</v>
      </c>
      <c r="C23" s="210" t="s">
        <v>848</v>
      </c>
      <c r="D23" s="226" t="s">
        <v>257</v>
      </c>
      <c r="E23" s="133">
        <v>5528244</v>
      </c>
      <c r="F23" s="241">
        <f t="shared" ref="F23" si="7">SUM(H23:J23)</f>
        <v>3610590</v>
      </c>
      <c r="G23" s="134">
        <f t="shared" ref="G23" si="8">100/E23*F23</f>
        <v>65.311697529993253</v>
      </c>
      <c r="H23" s="133">
        <v>50719</v>
      </c>
      <c r="I23" s="133">
        <v>15775</v>
      </c>
      <c r="J23" s="133">
        <f>SUM(K23:L23)</f>
        <v>3544096</v>
      </c>
      <c r="K23" s="133">
        <v>2161272</v>
      </c>
      <c r="L23" s="133">
        <v>1382824</v>
      </c>
      <c r="M23" s="134">
        <f t="shared" ref="M23" si="9">100/SUM(K23:L23)*K23</f>
        <v>60.982321020649557</v>
      </c>
      <c r="N23" s="136" t="s">
        <v>113</v>
      </c>
      <c r="O23" s="235" t="s">
        <v>202</v>
      </c>
      <c r="P23" s="212" t="s">
        <v>851</v>
      </c>
    </row>
    <row r="24" spans="1:16" ht="20.399999999999999">
      <c r="A24" s="182">
        <v>649</v>
      </c>
      <c r="B24" s="183">
        <v>44528</v>
      </c>
      <c r="C24" s="184" t="s">
        <v>849</v>
      </c>
      <c r="D24" s="181" t="s">
        <v>257</v>
      </c>
      <c r="E24" s="185">
        <v>5528244</v>
      </c>
      <c r="F24" s="185">
        <f>SUM(H24:J24)</f>
        <v>3575701</v>
      </c>
      <c r="G24" s="186">
        <f>100/E24*F24</f>
        <v>64.680592969485431</v>
      </c>
      <c r="H24" s="185">
        <v>127411</v>
      </c>
      <c r="I24" s="185">
        <v>18153</v>
      </c>
      <c r="J24" s="185">
        <f>SUM(K24:L24)</f>
        <v>3430137</v>
      </c>
      <c r="K24" s="185">
        <v>1094989</v>
      </c>
      <c r="L24" s="185">
        <v>2335148</v>
      </c>
      <c r="M24" s="186">
        <f>100/SUM(K24:L24)*K24</f>
        <v>31.922602508296315</v>
      </c>
      <c r="N24" s="181" t="s">
        <v>114</v>
      </c>
      <c r="O24" s="213" t="s">
        <v>125</v>
      </c>
      <c r="P24" s="213" t="s">
        <v>203</v>
      </c>
    </row>
    <row r="25" spans="1:16" s="129" customFormat="1" ht="30.6">
      <c r="A25" s="129">
        <v>650</v>
      </c>
      <c r="B25" s="130">
        <v>44528</v>
      </c>
      <c r="C25" s="210" t="s">
        <v>850</v>
      </c>
      <c r="D25" s="226" t="s">
        <v>388</v>
      </c>
      <c r="E25" s="133">
        <v>5528244</v>
      </c>
      <c r="F25" s="241">
        <f t="shared" ref="F25" si="10">SUM(H25:J25)</f>
        <v>3633801</v>
      </c>
      <c r="G25" s="134">
        <f t="shared" ref="G25" si="11">100/E25*F25</f>
        <v>65.731559605545641</v>
      </c>
      <c r="H25" s="133">
        <v>34318</v>
      </c>
      <c r="I25" s="133">
        <v>15805</v>
      </c>
      <c r="J25" s="133">
        <f>SUM(K25:L25)</f>
        <v>3583678</v>
      </c>
      <c r="K25" s="133">
        <v>2222594</v>
      </c>
      <c r="L25" s="133">
        <v>1361084</v>
      </c>
      <c r="M25" s="134">
        <f t="shared" ref="M25" si="12">100/SUM(K25:L25)*K25</f>
        <v>62.019913619471389</v>
      </c>
      <c r="N25" s="136" t="s">
        <v>113</v>
      </c>
      <c r="O25" s="236" t="s">
        <v>268</v>
      </c>
      <c r="P25" s="242" t="s">
        <v>254</v>
      </c>
    </row>
    <row r="26" spans="1:16" ht="3" customHeight="1">
      <c r="A26" s="202"/>
      <c r="B26" s="203"/>
      <c r="C26" s="204"/>
      <c r="D26" s="205"/>
      <c r="E26" s="214"/>
      <c r="F26" s="214"/>
      <c r="G26" s="238" t="e">
        <f t="shared" si="5"/>
        <v>#DIV/0!</v>
      </c>
      <c r="H26" s="214"/>
      <c r="I26" s="214"/>
      <c r="J26" s="214"/>
      <c r="K26" s="214"/>
      <c r="L26" s="214"/>
      <c r="M26" s="215"/>
      <c r="N26" s="205"/>
      <c r="O26" s="206"/>
      <c r="P26" s="206"/>
    </row>
    <row r="27" spans="1:16">
      <c r="A27" s="216"/>
      <c r="B27" s="217"/>
      <c r="C27" s="208"/>
      <c r="D27" s="132"/>
      <c r="E27" s="133"/>
      <c r="F27" s="133"/>
      <c r="G27" s="134"/>
      <c r="H27" s="133"/>
      <c r="I27" s="133"/>
      <c r="J27" s="133"/>
      <c r="K27" s="133"/>
      <c r="L27" s="133"/>
      <c r="M27" s="134"/>
      <c r="N27" s="209"/>
      <c r="O27" s="218"/>
      <c r="P27" s="218"/>
    </row>
    <row r="28" spans="1:16">
      <c r="A28" s="222"/>
      <c r="B28" s="153"/>
      <c r="C28" s="108"/>
      <c r="D28" s="227"/>
      <c r="E28" s="110"/>
      <c r="F28" s="110"/>
      <c r="G28" s="110"/>
      <c r="H28" s="110"/>
      <c r="I28" s="110"/>
      <c r="J28" s="110"/>
      <c r="K28" s="110"/>
      <c r="L28" s="110"/>
      <c r="M28" s="110"/>
      <c r="N28" s="108"/>
      <c r="O28" s="108"/>
      <c r="P28" s="108"/>
    </row>
    <row r="29" spans="1:16">
      <c r="A29" s="108" t="s">
        <v>358</v>
      </c>
      <c r="B29" s="153"/>
      <c r="C29" s="108"/>
      <c r="D29" s="227"/>
      <c r="E29" s="110"/>
      <c r="F29" s="110"/>
      <c r="G29" s="156"/>
      <c r="H29" s="110"/>
      <c r="I29" s="110"/>
      <c r="J29" s="110"/>
      <c r="K29" s="110"/>
      <c r="L29" s="110"/>
      <c r="M29" s="156"/>
      <c r="N29" s="108"/>
      <c r="O29" s="108"/>
      <c r="P29" s="108"/>
    </row>
    <row r="30" spans="1:16">
      <c r="A30" s="219" t="s">
        <v>141</v>
      </c>
      <c r="B30" s="161"/>
      <c r="C30" s="161"/>
      <c r="D30" s="228"/>
      <c r="E30" s="159"/>
      <c r="F30" s="159"/>
      <c r="G30" s="159"/>
      <c r="H30" s="159"/>
      <c r="I30" s="159"/>
      <c r="J30" s="159"/>
      <c r="K30" s="159"/>
      <c r="L30" s="159"/>
      <c r="M30" s="159"/>
      <c r="N30" s="159"/>
      <c r="O30" s="108"/>
      <c r="P30" s="108"/>
    </row>
    <row r="31" spans="1:16">
      <c r="A31" s="220" t="s">
        <v>137</v>
      </c>
      <c r="B31" s="161"/>
      <c r="C31" s="161"/>
      <c r="D31" s="228"/>
      <c r="E31" s="159"/>
      <c r="F31" s="159"/>
      <c r="G31" s="159"/>
      <c r="H31" s="159"/>
      <c r="I31" s="159"/>
      <c r="J31" s="159"/>
      <c r="K31" s="159"/>
      <c r="L31" s="159"/>
      <c r="M31" s="159"/>
      <c r="N31" s="159"/>
      <c r="P31" s="161"/>
    </row>
    <row r="32" spans="1:16">
      <c r="A32" s="220" t="s">
        <v>138</v>
      </c>
      <c r="B32" s="161"/>
      <c r="C32" s="161"/>
      <c r="D32" s="228"/>
      <c r="E32" s="159"/>
      <c r="F32" s="159"/>
      <c r="G32" s="159"/>
      <c r="H32" s="159"/>
      <c r="I32" s="159"/>
      <c r="J32" s="159"/>
      <c r="K32" s="159"/>
      <c r="L32" s="159"/>
      <c r="M32" s="159"/>
      <c r="N32" s="159"/>
    </row>
    <row r="33" spans="1:16">
      <c r="A33" s="220" t="s">
        <v>139</v>
      </c>
      <c r="B33" s="161"/>
      <c r="C33" s="161"/>
      <c r="D33" s="161"/>
      <c r="E33" s="159"/>
      <c r="F33" s="159"/>
      <c r="G33" s="162"/>
      <c r="H33" s="159"/>
      <c r="I33" s="159"/>
      <c r="J33" s="163"/>
      <c r="K33" s="161"/>
      <c r="L33" s="159"/>
      <c r="M33" s="164"/>
      <c r="N33" s="161"/>
    </row>
    <row r="34" spans="1:16">
      <c r="A34" s="219" t="s">
        <v>442</v>
      </c>
      <c r="B34" s="161"/>
      <c r="C34" s="161"/>
      <c r="D34" s="161"/>
      <c r="E34" s="159"/>
      <c r="F34" s="159"/>
      <c r="G34" s="162"/>
      <c r="H34" s="159"/>
      <c r="I34" s="159"/>
      <c r="J34" s="159"/>
      <c r="K34" s="165"/>
      <c r="L34" s="163"/>
      <c r="M34" s="164"/>
      <c r="N34" s="161"/>
      <c r="O34" s="161"/>
      <c r="P34" s="161"/>
    </row>
    <row r="35" spans="1:16">
      <c r="A35" s="219" t="s">
        <v>645</v>
      </c>
      <c r="B35" s="161"/>
      <c r="C35" s="161"/>
      <c r="D35" s="161"/>
      <c r="F35" s="166"/>
      <c r="J35" s="159"/>
      <c r="K35" s="161"/>
      <c r="L35" s="161"/>
      <c r="M35" s="164"/>
      <c r="N35" s="161"/>
      <c r="O35" s="161"/>
      <c r="P35" s="161"/>
    </row>
    <row r="36" spans="1:16">
      <c r="A36" s="219" t="s">
        <v>834</v>
      </c>
      <c r="B36" s="161"/>
      <c r="C36" s="161"/>
      <c r="D36" s="161"/>
      <c r="F36" s="166"/>
      <c r="J36" s="159"/>
      <c r="K36" s="161"/>
      <c r="L36" s="161"/>
      <c r="M36" s="164"/>
      <c r="N36" s="161"/>
      <c r="O36" s="161"/>
      <c r="P36" s="161"/>
    </row>
    <row r="37" spans="1:16">
      <c r="A37" s="161"/>
      <c r="B37" s="161"/>
      <c r="C37" s="161"/>
      <c r="D37" s="161"/>
      <c r="E37" s="161"/>
      <c r="F37" s="161"/>
      <c r="G37" s="169"/>
      <c r="H37" s="161"/>
      <c r="I37" s="161"/>
      <c r="J37" s="170"/>
      <c r="K37" s="161"/>
      <c r="L37" s="161"/>
      <c r="M37" s="161"/>
      <c r="N37" s="161"/>
      <c r="O37" s="161"/>
      <c r="P37" s="161"/>
    </row>
    <row r="38" spans="1:16">
      <c r="A38" s="198" t="s">
        <v>853</v>
      </c>
    </row>
    <row r="39" spans="1:16" ht="14.4">
      <c r="A39" s="199"/>
    </row>
    <row r="40" spans="1:16">
      <c r="A40" s="198" t="s">
        <v>825</v>
      </c>
    </row>
    <row r="41" spans="1:16">
      <c r="A41" s="233" t="s">
        <v>852</v>
      </c>
    </row>
    <row r="42" spans="1:16" ht="13.8">
      <c r="A42" s="221"/>
    </row>
    <row r="43" spans="1:16">
      <c r="A43"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O4" sqref="O4"/>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0.399999999999999">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64"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4" t="s">
        <v>224</v>
      </c>
      <c r="I29" s="244"/>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2022-05-09T15:37:04Z</dcterms:modified>
</cp:coreProperties>
</file>