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2_Mai\Excel-Tabellen manuell\Definitive Ergebnisse\"/>
    </mc:Choice>
  </mc:AlternateContent>
  <bookViews>
    <workbookView xWindow="5688" yWindow="1320" windowWidth="8460" windowHeight="6180"/>
  </bookViews>
  <sheets>
    <sheet name="2020-2022"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29" i="22" l="1"/>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5" i="22"/>
  <c r="F16" i="22"/>
  <c r="F17" i="22"/>
  <c r="F18" i="22"/>
  <c r="F19" i="22"/>
  <c r="F20" i="22"/>
  <c r="M21" i="22"/>
  <c r="M22" i="22"/>
  <c r="M20" i="22"/>
  <c r="G20" i="22"/>
  <c r="M19" i="22"/>
  <c r="G19" i="22"/>
  <c r="M18" i="22"/>
  <c r="G18" i="22"/>
  <c r="M17" i="22"/>
  <c r="G17" i="22"/>
  <c r="M16" i="22"/>
  <c r="G16" i="22"/>
  <c r="M15" i="22"/>
  <c r="J15" i="22"/>
  <c r="G15" i="22"/>
  <c r="J12" i="22"/>
  <c r="F12" i="22"/>
  <c r="E12" i="22"/>
  <c r="G12" i="22"/>
  <c r="J11" i="22"/>
  <c r="F11" i="22"/>
  <c r="G11" i="22"/>
  <c r="M14" i="22"/>
  <c r="J14" i="22"/>
  <c r="F14" i="22"/>
  <c r="G14" i="22"/>
  <c r="M13" i="22"/>
  <c r="J13" i="22"/>
  <c r="F13" i="22"/>
  <c r="G13" i="22"/>
  <c r="M12" i="22"/>
  <c r="M11" i="22"/>
</calcChain>
</file>

<file path=xl/sharedStrings.xml><?xml version="1.0" encoding="utf-8"?>
<sst xmlns="http://schemas.openxmlformats.org/spreadsheetml/2006/main" count="3792" uniqueCount="866">
  <si>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</si>
  <si>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</si>
  <si>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</si>
  <si>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</si>
  <si>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</si>
  <si>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</si>
  <si>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</si>
  <si>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</si>
  <si>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</si>
  <si>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</si>
  <si>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</si>
  <si>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</si>
  <si>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</si>
  <si>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</si>
  <si>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</si>
  <si>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</si>
  <si>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</si>
  <si>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</si>
  <si>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</si>
  <si>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</si>
  <si>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</si>
  <si>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</si>
  <si>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</si>
  <si>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</si>
  <si>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</si>
  <si>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</si>
  <si>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</si>
  <si>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</si>
  <si>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</si>
  <si>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</si>
  <si>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</si>
  <si>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</si>
  <si>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</si>
  <si>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</si>
  <si>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</si>
  <si>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</si>
  <si>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</si>
  <si>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</si>
  <si>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</si>
  <si>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</si>
  <si>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</si>
  <si>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</si>
  <si>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</si>
  <si>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</si>
  <si>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</si>
  <si>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</si>
  <si>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</si>
  <si>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</si>
  <si>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</si>
  <si>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</si>
  <si>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</si>
  <si>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</si>
  <si>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</si>
  <si>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</si>
  <si>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</si>
  <si>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</si>
  <si>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</si>
  <si>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</si>
  <si>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</si>
  <si>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</si>
  <si>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</si>
  <si>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</si>
  <si>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</si>
  <si>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</si>
  <si>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</si>
  <si>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</si>
  <si>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</si>
  <si>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</si>
  <si>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</si>
  <si>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</si>
  <si>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</si>
  <si>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</si>
  <si>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</si>
  <si>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</si>
  <si>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</si>
  <si>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</si>
  <si>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</si>
  <si>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</si>
  <si>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</si>
  <si>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</si>
  <si>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</si>
  <si>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</si>
  <si>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</si>
  <si>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</si>
  <si>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</si>
  <si>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</si>
  <si>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</si>
  <si>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</si>
  <si>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</si>
  <si>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</si>
  <si>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</si>
  <si>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</si>
  <si>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</si>
  <si>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</si>
  <si>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</si>
  <si>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</si>
  <si>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</si>
  <si>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</si>
  <si>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</si>
  <si>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</si>
  <si>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</si>
  <si>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</si>
  <si>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</si>
  <si>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</si>
  <si>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</si>
  <si>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</si>
  <si>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</si>
  <si>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</si>
  <si>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</si>
  <si>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</si>
  <si>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</si>
  <si>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</si>
  <si>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</si>
  <si>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</si>
  <si>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</si>
  <si>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</si>
  <si>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</si>
  <si>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</si>
  <si>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</si>
  <si>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</si>
  <si>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</si>
  <si>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</si>
  <si>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</si>
  <si>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</si>
  <si>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</si>
  <si>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</si>
  <si>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</si>
  <si>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</si>
  <si>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</si>
  <si>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</si>
  <si>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</si>
  <si>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</si>
  <si>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</si>
  <si>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</si>
  <si>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</si>
  <si>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</si>
  <si>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</si>
  <si>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</si>
  <si>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</si>
  <si>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</si>
  <si>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</si>
  <si>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</si>
  <si>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</si>
  <si>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</si>
  <si>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</si>
  <si>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</si>
  <si>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</si>
  <si>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</si>
  <si>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</si>
  <si>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</si>
  <si>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</si>
  <si>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</si>
  <si>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</si>
  <si>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</si>
  <si>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</si>
  <si>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</si>
  <si>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</si>
  <si>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</si>
  <si>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</si>
  <si>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</si>
  <si>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</si>
  <si>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</si>
  <si>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</si>
  <si>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</si>
  <si>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</si>
  <si>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</si>
  <si>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</si>
  <si>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</si>
  <si>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</si>
  <si>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</si>
  <si>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</si>
  <si>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</si>
  <si>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</si>
  <si>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</si>
  <si>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</si>
  <si>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</si>
  <si>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</si>
  <si>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</si>
  <si>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</si>
  <si>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</si>
  <si>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</si>
  <si>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</si>
  <si>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</si>
  <si>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</si>
  <si>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</si>
  <si>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</si>
  <si>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</si>
  <si>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</si>
  <si>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</si>
  <si>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</si>
  <si>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</si>
  <si>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</si>
  <si>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</si>
  <si>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</si>
  <si>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</si>
  <si>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</si>
  <si>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</si>
  <si>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</si>
  <si>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</si>
  <si>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</si>
  <si>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</si>
  <si>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</si>
  <si>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</si>
  <si>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</si>
  <si>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</si>
  <si>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</si>
  <si>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</si>
  <si>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</si>
  <si>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</si>
  <si>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</si>
  <si>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</si>
  <si>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</si>
  <si>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</si>
  <si>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</si>
  <si>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</si>
  <si>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</si>
  <si>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</si>
  <si>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</si>
  <si>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</si>
  <si>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</si>
  <si>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</si>
  <si>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</si>
  <si>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</si>
  <si>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</si>
  <si>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</si>
  <si>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</si>
  <si>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</si>
  <si>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</si>
  <si>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</si>
  <si>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</si>
  <si>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</si>
  <si>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</si>
  <si>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</si>
  <si>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</si>
  <si>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</si>
  <si>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</si>
  <si>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</si>
  <si>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</si>
  <si>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</si>
  <si>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</si>
  <si>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</si>
  <si>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</si>
  <si>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</si>
  <si>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</si>
  <si>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</si>
  <si>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</si>
  <si>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</si>
  <si>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</si>
  <si>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</si>
  <si>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</si>
  <si>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</si>
  <si>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</si>
  <si>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</si>
  <si>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</si>
  <si>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</si>
  <si>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</si>
  <si>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</si>
  <si>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</si>
  <si>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</si>
  <si>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</si>
  <si>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</si>
  <si>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</si>
  <si>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</si>
  <si>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</si>
  <si>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</si>
  <si>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</si>
  <si>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</si>
  <si>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</si>
  <si>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</si>
  <si>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</si>
  <si>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</si>
  <si>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</si>
  <si>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</si>
  <si>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</si>
  <si>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</si>
  <si>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</si>
  <si>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</si>
  <si>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</si>
  <si>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</si>
  <si>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</si>
  <si>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</si>
  <si>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</si>
  <si>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</si>
  <si>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</si>
  <si>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</si>
  <si>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</si>
  <si>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</si>
  <si>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</si>
  <si>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</si>
  <si>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</si>
  <si>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</si>
  <si>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</si>
  <si>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</si>
  <si>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</si>
  <si>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</si>
  <si>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</si>
  <si>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</si>
  <si>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</si>
  <si>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</si>
  <si>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</si>
  <si>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</si>
  <si>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</si>
  <si>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</si>
  <si>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</si>
  <si>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</si>
  <si>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</si>
  <si>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</si>
  <si>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</si>
  <si>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</si>
  <si>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</si>
  <si>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</si>
  <si>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</si>
  <si>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</si>
  <si>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</si>
  <si>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</si>
  <si>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</si>
  <si>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</si>
  <si>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</si>
  <si>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</si>
  <si>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</si>
  <si>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</si>
  <si>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</si>
  <si>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</si>
  <si>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</si>
  <si>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</si>
  <si>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</si>
  <si>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</si>
  <si>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</si>
  <si>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</si>
  <si>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</si>
  <si>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</si>
  <si>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</si>
  <si>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</si>
  <si>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</si>
  <si>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</si>
  <si>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</si>
  <si>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</si>
  <si>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</si>
  <si>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</si>
  <si>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</si>
  <si>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</si>
  <si>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</si>
  <si>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</si>
  <si>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</si>
  <si>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</si>
  <si>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</si>
  <si>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</si>
  <si>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</si>
  <si>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</si>
  <si>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</si>
  <si>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</si>
  <si>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</si>
  <si>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</si>
  <si>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</si>
  <si>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</si>
  <si>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</si>
  <si>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</si>
  <si>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</si>
  <si>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</si>
  <si>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</si>
  <si>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</si>
  <si>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</si>
  <si>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</si>
  <si>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</si>
  <si>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</si>
  <si>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</si>
  <si>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</si>
  <si>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</si>
  <si>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</si>
  <si>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</si>
  <si>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</si>
  <si>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</si>
  <si>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</si>
  <si>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</si>
  <si>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</si>
  <si>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</si>
  <si>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</si>
  <si>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</si>
  <si>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</si>
  <si>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</si>
  <si>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</si>
  <si>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</si>
  <si>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</si>
  <si>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</si>
  <si>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</si>
  <si>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</si>
  <si>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</si>
  <si>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</si>
  <si>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</si>
  <si>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</si>
  <si>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</si>
  <si>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</si>
  <si>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</si>
  <si>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</si>
  <si>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</si>
  <si>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</si>
  <si>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</si>
  <si>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</si>
  <si>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</si>
  <si>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</si>
  <si>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</si>
  <si>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</si>
  <si>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</si>
  <si>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</si>
  <si>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</si>
  <si>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</si>
  <si>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</si>
  <si>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</si>
  <si>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</si>
  <si>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</si>
  <si>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</si>
  <si>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</si>
  <si>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</si>
  <si>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</si>
  <si>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</si>
  <si>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</si>
  <si>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</si>
  <si>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</si>
  <si>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</si>
  <si>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</si>
  <si>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</si>
  <si>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</si>
  <si>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</si>
  <si>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</si>
  <si>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</si>
  <si>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</si>
  <si>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</si>
  <si>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</si>
  <si>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</si>
  <si>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</si>
  <si>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</si>
  <si>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</si>
  <si>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</si>
  <si>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</si>
  <si>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</si>
  <si>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</si>
  <si>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</si>
  <si>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</si>
  <si>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</si>
  <si>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</si>
  <si>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</si>
  <si>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</si>
  <si>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</si>
  <si>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</si>
  <si>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</si>
  <si>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</si>
  <si>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</si>
  <si>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</si>
  <si>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</si>
  <si>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</si>
  <si>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</si>
  <si>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</si>
  <si>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</si>
  <si>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</si>
  <si>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</si>
  <si>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</si>
  <si>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</si>
  <si>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</si>
  <si>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</si>
  <si>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</si>
  <si>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</si>
  <si>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</si>
  <si>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</si>
  <si>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</si>
  <si>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</si>
  <si>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</si>
  <si>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</si>
  <si>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</si>
  <si>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</si>
  <si>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</si>
  <si>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</si>
  <si>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</si>
  <si>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</si>
  <si>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</si>
  <si>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</si>
  <si>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</si>
  <si>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</si>
  <si>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</si>
  <si>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</si>
  <si>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</si>
  <si>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</si>
  <si>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</si>
  <si>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</si>
  <si>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</si>
  <si>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</si>
  <si>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</si>
  <si>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</si>
  <si>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</si>
  <si>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</si>
  <si>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</si>
  <si>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</si>
  <si>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</si>
  <si>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</si>
  <si>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</si>
  <si>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</si>
  <si>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</si>
  <si>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</si>
  <si>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</si>
  <si>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</si>
  <si>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</si>
  <si>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</si>
  <si>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</si>
  <si>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</si>
  <si>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</si>
  <si>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</si>
  <si>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</si>
  <si>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</si>
  <si>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</si>
  <si>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</si>
  <si>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</si>
  <si>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</si>
  <si>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</si>
  <si>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</si>
  <si>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</si>
  <si>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</si>
  <si>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</si>
  <si>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</si>
  <si>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</si>
  <si>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</si>
  <si>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</si>
  <si>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</si>
  <si>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</si>
  <si>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</si>
  <si>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</si>
  <si>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</si>
  <si>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</si>
  <si>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</si>
  <si>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</si>
  <si>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</si>
  <si>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</si>
  <si>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</si>
  <si>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</si>
  <si>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</si>
  <si>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</si>
  <si>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</si>
  <si>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</si>
  <si>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</si>
  <si>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</si>
  <si>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</si>
  <si>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</si>
  <si>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</si>
  <si>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</si>
  <si>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</si>
  <si>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</si>
  <si>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</si>
  <si>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</si>
  <si>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</si>
  <si>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</si>
  <si>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</si>
  <si>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</si>
  <si>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</si>
  <si>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</si>
  <si>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</si>
  <si>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</si>
  <si>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</si>
  <si>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</si>
  <si>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</si>
  <si>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</si>
  <si>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</si>
  <si>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</si>
  <si>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</si>
  <si>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</si>
  <si>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</si>
  <si>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</si>
  <si>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</si>
  <si>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</si>
  <si>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</si>
  <si>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</si>
  <si>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</si>
  <si>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</si>
  <si>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</si>
  <si>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</si>
  <si>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</si>
  <si>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</si>
  <si>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</si>
  <si>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</si>
  <si>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</si>
  <si>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</si>
  <si>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</si>
  <si>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</si>
  <si>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</si>
  <si>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</si>
  <si>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</si>
  <si>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</si>
  <si>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</si>
  <si>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</si>
  <si>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</si>
  <si>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</si>
  <si>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</si>
  <si>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</si>
  <si>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</si>
  <si>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</si>
  <si>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</si>
  <si>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</si>
  <si>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</si>
  <si>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</si>
  <si>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</si>
  <si>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</si>
  <si>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</si>
  <si>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</si>
  <si>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</si>
  <si>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</si>
  <si>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</si>
  <si>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</si>
  <si>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</si>
  <si>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</si>
  <si>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</si>
  <si>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</si>
  <si>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</si>
  <si>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</si>
  <si>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</si>
  <si>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</si>
  <si>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</si>
  <si>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</si>
  <si>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</si>
  <si>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</si>
  <si>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</si>
  <si>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</si>
  <si>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</si>
  <si>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</si>
  <si>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</si>
  <si>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</si>
  <si>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</si>
  <si>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</si>
  <si>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</si>
  <si>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</si>
  <si>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</si>
  <si>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</si>
  <si>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</si>
  <si>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</si>
  <si>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</si>
  <si>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</si>
  <si>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</si>
  <si>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</si>
  <si>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</si>
  <si>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</si>
  <si>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</si>
  <si>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</si>
  <si>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</si>
  <si>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</si>
  <si>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</si>
  <si>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</si>
  <si>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</si>
  <si>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</si>
  <si>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</si>
  <si>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</si>
  <si>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</si>
  <si>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</si>
  <si>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</si>
  <si>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</si>
  <si>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</si>
  <si>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</si>
  <si>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</si>
  <si>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</si>
  <si>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</si>
  <si>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</si>
  <si>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</si>
  <si>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</si>
  <si>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</si>
  <si>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</si>
  <si>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</si>
  <si>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</si>
  <si>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</si>
  <si>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</si>
  <si>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</si>
  <si>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</si>
  <si>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</si>
  <si>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</si>
  <si>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</si>
  <si>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</si>
  <si>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</si>
  <si>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</si>
  <si>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</si>
  <si>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</si>
  <si>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</si>
  <si>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</si>
  <si>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</si>
  <si>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</si>
  <si>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</si>
  <si>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</si>
  <si>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</si>
  <si>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</si>
  <si>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</si>
  <si>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</si>
  <si>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</si>
  <si>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</si>
  <si>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</si>
  <si>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</si>
  <si>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</si>
  <si>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</si>
  <si>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</si>
  <si>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</si>
  <si>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</si>
  <si>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</si>
  <si>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</si>
  <si>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</si>
  <si>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</si>
  <si>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</si>
  <si>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</si>
  <si>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</si>
  <si>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</si>
  <si>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</si>
  <si>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</si>
  <si>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</si>
  <si>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</si>
  <si>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</si>
  <si>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</si>
  <si>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</si>
  <si>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</si>
  <si>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</si>
  <si>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</si>
  <si>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</si>
  <si>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</si>
  <si>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</si>
  <si>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</si>
  <si>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</si>
  <si>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</si>
  <si>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</si>
  <si>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</si>
  <si>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</si>
  <si>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</si>
  <si>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</si>
  <si>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</si>
  <si>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</si>
  <si>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</si>
  <si>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</si>
  <si>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</si>
  <si>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</si>
  <si>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</si>
  <si>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</si>
  <si>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</si>
  <si>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</si>
  <si>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</si>
  <si>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</si>
  <si>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</si>
  <si>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</si>
  <si>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</si>
  <si>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</si>
  <si>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</si>
  <si>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</si>
  <si>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</si>
  <si>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</si>
  <si>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</si>
  <si>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</si>
  <si>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</si>
  <si>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</si>
  <si>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</si>
  <si>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</si>
  <si>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</si>
  <si>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</si>
  <si>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</si>
  <si>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</si>
  <si>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</si>
  <si>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</si>
  <si>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</si>
  <si>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</si>
  <si>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</si>
  <si>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</si>
  <si>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</si>
  <si>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</si>
  <si>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</si>
  <si>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</si>
  <si>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</si>
  <si>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</si>
  <si>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</si>
  <si>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</si>
  <si>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</si>
  <si>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</si>
  <si>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</si>
  <si>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</si>
  <si>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</si>
  <si>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</si>
  <si>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</si>
  <si>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</si>
  <si>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</si>
  <si>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</si>
  <si>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</si>
  <si>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</si>
  <si>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</si>
  <si>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</si>
  <si>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</si>
  <si>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</si>
  <si>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</si>
  <si>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</si>
  <si>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</si>
  <si>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</si>
  <si>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</si>
  <si>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</si>
  <si>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</si>
  <si>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</si>
  <si>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</si>
  <si>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</si>
  <si>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</si>
  <si>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</si>
  <si>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</si>
  <si>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</si>
  <si>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</si>
  <si>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</si>
  <si>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</si>
  <si>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</si>
  <si>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</si>
  <si>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</si>
  <si>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</si>
  <si>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</si>
  <si>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</si>
  <si>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</si>
  <si>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</si>
  <si>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</si>
  <si>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</si>
  <si>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</si>
  <si>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</si>
  <si>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</si>
  <si>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</si>
  <si>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</si>
  <si>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</si>
  <si>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</si>
  <si>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</si>
  <si>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</si>
  <si>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</si>
  <si>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</si>
  <si>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</si>
  <si>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</si>
  <si>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</si>
  <si>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</si>
  <si>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</si>
  <si>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</si>
  <si>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</si>
  <si>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</si>
  <si>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</si>
  <si>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</si>
  <si>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</si>
  <si>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</si>
  <si>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</si>
  <si>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</si>
  <si>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</si>
  <si>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</si>
  <si>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</si>
  <si>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</si>
  <si>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</si>
  <si>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</si>
  <si>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</si>
  <si>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</si>
  <si>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</si>
  <si>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</si>
  <si>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</si>
  <si>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</si>
  <si>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</si>
  <si>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</si>
  <si>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</si>
  <si>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</si>
  <si>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</si>
  <si>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</si>
  <si>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</si>
  <si>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</si>
  <si>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</si>
  <si>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</si>
  <si>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 OFS 2022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</si>
  <si>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</si>
  <si>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</si>
  <si>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</si>
  <si>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</si>
  <si>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Les votations populaires fédérales de 2020 à 2022, résultats détaillés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</si>
  <si>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</si>
  <si>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</si>
  <si>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</si>
  <si>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Dernière modification : 25.08.2022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</si>
</sst>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28">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2" fontId="12" fillId="6" borderId="0" xfId="0" quotePrefix="1" applyNumberFormat="1" applyFont="1" applyFill="1" applyAlignment="1">
      <alignment horizontal="right" vertical="top"/>
    </xf>
    <xf numFmtId="166" fontId="12" fillId="0" borderId="0" xfId="2" applyNumberFormat="1" applyFont="1" applyFill="1" applyBorder="1" applyAlignment="1">
      <alignment horizontal="right" wrapText="1"/>
    </xf>
    <xf numFmtId="0" fontId="12" fillId="6" borderId="0" xfId="0" quotePrefix="1" applyFont="1" applyFill="1" applyAlignment="1">
      <alignment horizontal="right"/>
    </xf>
    <xf numFmtId="173" fontId="17" fillId="10" borderId="9" xfId="0" applyNumberFormat="1" applyFont="1" applyFill="1" applyBorder="1" applyAlignment="1">
      <alignment horizontal="right"/>
    </xf>
    <xf numFmtId="0" fontId="12" fillId="2" borderId="1" xfId="0" applyFont="1" applyFill="1" applyBorder="1"/>
    <xf numFmtId="0" fontId="12" fillId="2" borderId="2" xfId="0" applyFont="1" applyFill="1" applyBorder="1"/>
    <xf numFmtId="0" fontId="12" fillId="6" borderId="0" xfId="0" applyFont="1" applyFill="1" applyBorder="1" applyAlignment="1">
      <alignment horizontal="center" vertical="top"/>
    </xf>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zoomScale="110" zoomScaleNormal="110" workbookViewId="0">
      <pane ySplit="3" topLeftCell="A25" activePane="bottomLeft" state="frozen"/>
      <selection pane="bottomLeft" activeCell="A34" sqref="A34"/>
    </sheetView>
  </sheetViews>
  <sheetFormatPr baseColWidth="10" defaultColWidth="11.375" defaultRowHeight="11.4" x14ac:dyDescent="0.2"/>
  <cols>
    <col min="1" max="1" width="8" style="129" customWidth="1"/>
    <col min="2" max="2" width="8.75" style="129" customWidth="1"/>
    <col min="3" max="3" width="58.625" style="164" customWidth="1"/>
    <col min="4" max="4" width="7.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8.125"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861</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224"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D3" s="225"/>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103</v>
      </c>
      <c r="O14" s="198"/>
      <c r="P14" s="198"/>
    </row>
    <row r="15" spans="1:16" s="201" customFormat="1" ht="20.399999999999999" x14ac:dyDescent="0.2">
      <c r="A15" s="140">
        <v>640</v>
      </c>
      <c r="B15" s="149">
        <v>44262</v>
      </c>
      <c r="C15" s="210" t="s">
        <v>844</v>
      </c>
      <c r="D15" s="140" t="s">
        <v>257</v>
      </c>
      <c r="E15" s="141">
        <v>5498695</v>
      </c>
      <c r="F15" s="221">
        <f t="shared" ref="F15:F21"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845</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103</v>
      </c>
      <c r="O16" s="213" t="s">
        <v>382</v>
      </c>
      <c r="P16" s="173" t="s">
        <v>317</v>
      </c>
    </row>
    <row r="17" spans="1:16" s="140" customFormat="1" ht="10.199999999999999" x14ac:dyDescent="0.2">
      <c r="A17" s="140">
        <v>642</v>
      </c>
      <c r="B17" s="149">
        <v>44360</v>
      </c>
      <c r="C17" s="210" t="s">
        <v>846</v>
      </c>
      <c r="D17" s="214" t="s">
        <v>370</v>
      </c>
      <c r="E17" s="141">
        <v>5507117</v>
      </c>
      <c r="F17" s="221">
        <f t="shared" si="3"/>
        <v>3291246</v>
      </c>
      <c r="G17" s="215">
        <f t="shared" ref="G17:G19" si="4">100/E17*F17</f>
        <v>59.763502391541707</v>
      </c>
      <c r="H17" s="141">
        <v>32183</v>
      </c>
      <c r="I17" s="141">
        <v>13876</v>
      </c>
      <c r="J17" s="141">
        <v>3245187</v>
      </c>
      <c r="K17" s="141">
        <v>1280026</v>
      </c>
      <c r="L17" s="141">
        <v>1965161</v>
      </c>
      <c r="M17" s="142">
        <f t="shared" ref="M17:M23" si="5">100/SUM(K17:L17)*K17</f>
        <v>39.443828660721245</v>
      </c>
      <c r="N17" s="218" t="s">
        <v>103</v>
      </c>
      <c r="O17" s="219" t="s">
        <v>382</v>
      </c>
      <c r="P17" s="219" t="s">
        <v>317</v>
      </c>
    </row>
    <row r="18" spans="1:16" ht="20.399999999999999" x14ac:dyDescent="0.2">
      <c r="A18" s="165">
        <v>643</v>
      </c>
      <c r="B18" s="166">
        <v>44360</v>
      </c>
      <c r="C18" s="167" t="s">
        <v>847</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848</v>
      </c>
      <c r="D19" s="214" t="s">
        <v>257</v>
      </c>
      <c r="E19" s="141">
        <v>5507117</v>
      </c>
      <c r="F19" s="221">
        <f t="shared" si="3"/>
        <v>3287766</v>
      </c>
      <c r="G19" s="142">
        <f t="shared" si="4"/>
        <v>59.70031143336886</v>
      </c>
      <c r="H19" s="141">
        <v>34416</v>
      </c>
      <c r="I19" s="141">
        <v>14108</v>
      </c>
      <c r="J19" s="141">
        <v>3239242</v>
      </c>
      <c r="K19" s="141">
        <v>1568032</v>
      </c>
      <c r="L19" s="141">
        <v>1671210</v>
      </c>
      <c r="M19" s="142">
        <f t="shared" si="5"/>
        <v>48.4073743178188</v>
      </c>
      <c r="N19" s="218" t="s">
        <v>103</v>
      </c>
      <c r="O19" s="220" t="s">
        <v>364</v>
      </c>
      <c r="P19" s="212" t="s">
        <v>378</v>
      </c>
    </row>
    <row r="20" spans="1:16" x14ac:dyDescent="0.2">
      <c r="A20" s="165">
        <v>645</v>
      </c>
      <c r="B20" s="166">
        <v>44360</v>
      </c>
      <c r="C20" s="167" t="s">
        <v>849</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850</v>
      </c>
      <c r="D21" s="214" t="s">
        <v>370</v>
      </c>
      <c r="E21" s="141">
        <v>5519168</v>
      </c>
      <c r="F21" s="221">
        <f t="shared" si="3"/>
        <v>2882879</v>
      </c>
      <c r="G21" s="142">
        <f t="shared" ref="G21" si="6">100/E21*F21</f>
        <v>52.233941782529541</v>
      </c>
      <c r="H21" s="223">
        <v>58499</v>
      </c>
      <c r="I21" s="223">
        <v>14073</v>
      </c>
      <c r="J21" s="223">
        <v>2810307</v>
      </c>
      <c r="K21" s="223">
        <v>987045</v>
      </c>
      <c r="L21" s="223">
        <v>1823262</v>
      </c>
      <c r="M21" s="142">
        <f t="shared" si="5"/>
        <v>35.122319376495163</v>
      </c>
      <c r="N21" s="218" t="s">
        <v>103</v>
      </c>
      <c r="O21" s="220" t="s">
        <v>113</v>
      </c>
      <c r="P21" s="212" t="s">
        <v>319</v>
      </c>
    </row>
    <row r="22" spans="1:16" x14ac:dyDescent="0.2">
      <c r="A22" s="165">
        <v>647</v>
      </c>
      <c r="B22" s="166">
        <v>44465</v>
      </c>
      <c r="C22" s="167" t="s">
        <v>851</v>
      </c>
      <c r="D22" s="168" t="s">
        <v>257</v>
      </c>
      <c r="E22" s="169">
        <v>5519168</v>
      </c>
      <c r="F22" s="169">
        <f>SUM(H22:J22)</f>
        <v>2903228</v>
      </c>
      <c r="G22" s="170">
        <f>100/E22*F22</f>
        <v>52.602638658580425</v>
      </c>
      <c r="H22" s="169">
        <v>36336</v>
      </c>
      <c r="I22" s="169">
        <v>13943</v>
      </c>
      <c r="J22" s="169">
        <v>2852949</v>
      </c>
      <c r="K22" s="169">
        <v>1828642</v>
      </c>
      <c r="L22" s="169">
        <v>1024307</v>
      </c>
      <c r="M22" s="170">
        <f t="shared" si="5"/>
        <v>64.096554126975278</v>
      </c>
      <c r="N22" s="168" t="s">
        <v>102</v>
      </c>
      <c r="O22" s="213" t="s">
        <v>319</v>
      </c>
      <c r="P22" s="213" t="s">
        <v>113</v>
      </c>
    </row>
    <row r="23" spans="1:16" s="140" customFormat="1" ht="20.399999999999999" x14ac:dyDescent="0.2">
      <c r="A23" s="140">
        <v>648</v>
      </c>
      <c r="B23" s="149">
        <v>44528</v>
      </c>
      <c r="C23" s="210" t="s">
        <v>852</v>
      </c>
      <c r="D23" s="214" t="s">
        <v>370</v>
      </c>
      <c r="E23" s="141">
        <v>5528244</v>
      </c>
      <c r="F23" s="221">
        <f t="shared" ref="F23" si="7">SUM(H23:J23)</f>
        <v>3610590</v>
      </c>
      <c r="G23" s="142">
        <f t="shared" ref="G23" si="8">100/E23*F23</f>
        <v>65.311697529993253</v>
      </c>
      <c r="H23" s="141">
        <v>50719</v>
      </c>
      <c r="I23" s="141">
        <v>15775</v>
      </c>
      <c r="J23" s="141">
        <f>SUM(K23:L23)</f>
        <v>3544096</v>
      </c>
      <c r="K23" s="141">
        <v>2161272</v>
      </c>
      <c r="L23" s="141">
        <v>1382824</v>
      </c>
      <c r="M23" s="142">
        <f t="shared" si="5"/>
        <v>60.982321020649557</v>
      </c>
      <c r="N23" s="218" t="s">
        <v>102</v>
      </c>
      <c r="O23" s="220" t="s">
        <v>317</v>
      </c>
      <c r="P23" s="212" t="s">
        <v>855</v>
      </c>
    </row>
    <row r="24" spans="1:16" ht="20.399999999999999" x14ac:dyDescent="0.2">
      <c r="A24" s="165">
        <v>649</v>
      </c>
      <c r="B24" s="166">
        <v>44528</v>
      </c>
      <c r="C24" s="167" t="s">
        <v>853</v>
      </c>
      <c r="D24" s="168" t="s">
        <v>370</v>
      </c>
      <c r="E24" s="169">
        <v>5528244</v>
      </c>
      <c r="F24" s="169">
        <f>SUM(H24:J24)</f>
        <v>3575701</v>
      </c>
      <c r="G24" s="170">
        <f>100/E24*F24</f>
        <v>64.680592969485431</v>
      </c>
      <c r="H24" s="169">
        <v>127411</v>
      </c>
      <c r="I24" s="169">
        <v>18153</v>
      </c>
      <c r="J24" s="169">
        <f>SUM(K24:L24)</f>
        <v>3430137</v>
      </c>
      <c r="K24" s="169">
        <v>1094989</v>
      </c>
      <c r="L24" s="169">
        <v>2335148</v>
      </c>
      <c r="M24" s="170">
        <f>100/SUM(K24:L24)*K24</f>
        <v>31.922602508296315</v>
      </c>
      <c r="N24" s="168" t="s">
        <v>103</v>
      </c>
      <c r="O24" s="213" t="s">
        <v>113</v>
      </c>
      <c r="P24" s="213" t="s">
        <v>319</v>
      </c>
    </row>
    <row r="25" spans="1:16" s="140" customFormat="1" ht="20.399999999999999" x14ac:dyDescent="0.2">
      <c r="A25" s="140">
        <v>650</v>
      </c>
      <c r="B25" s="149">
        <v>44528</v>
      </c>
      <c r="C25" s="210" t="s">
        <v>854</v>
      </c>
      <c r="D25" s="214" t="s">
        <v>257</v>
      </c>
      <c r="E25" s="141">
        <v>5528244</v>
      </c>
      <c r="F25" s="221">
        <f t="shared" ref="F25" si="9">SUM(H25:J25)</f>
        <v>3633801</v>
      </c>
      <c r="G25" s="142">
        <f t="shared" ref="G25:G29" si="10">100/E25*F25</f>
        <v>65.731559605545641</v>
      </c>
      <c r="H25" s="141">
        <v>34318</v>
      </c>
      <c r="I25" s="141">
        <v>15805</v>
      </c>
      <c r="J25" s="141">
        <f>SUM(K25:L25)</f>
        <v>3583678</v>
      </c>
      <c r="K25" s="141">
        <v>2222594</v>
      </c>
      <c r="L25" s="141">
        <v>1361084</v>
      </c>
      <c r="M25" s="142">
        <f t="shared" ref="M25:M29" si="11">100/SUM(K25:L25)*K25</f>
        <v>62.019913619471389</v>
      </c>
      <c r="N25" s="218" t="s">
        <v>102</v>
      </c>
      <c r="O25" s="219" t="s">
        <v>381</v>
      </c>
      <c r="P25" s="222" t="s">
        <v>367</v>
      </c>
    </row>
    <row r="26" spans="1:16" ht="20.399999999999999" x14ac:dyDescent="0.2">
      <c r="A26" s="165">
        <v>651</v>
      </c>
      <c r="B26" s="166">
        <v>44605</v>
      </c>
      <c r="C26" s="167" t="s">
        <v>860</v>
      </c>
      <c r="D26" s="168" t="s">
        <v>370</v>
      </c>
      <c r="E26" s="169">
        <v>5532520</v>
      </c>
      <c r="F26" s="169">
        <f>SUM(H26:J26)</f>
        <v>2445370</v>
      </c>
      <c r="G26" s="170">
        <f>100/E26*F26</f>
        <v>44.199930592207529</v>
      </c>
      <c r="H26" s="169">
        <v>42339</v>
      </c>
      <c r="I26" s="169">
        <v>8485</v>
      </c>
      <c r="J26" s="169">
        <f t="shared" ref="J26:J29" si="12">SUM(K26:L26)</f>
        <v>2394546</v>
      </c>
      <c r="K26" s="169">
        <v>499485</v>
      </c>
      <c r="L26" s="169">
        <v>1895061</v>
      </c>
      <c r="M26" s="170">
        <f>100/SUM(K26:L26)*K26</f>
        <v>20.859277708592778</v>
      </c>
      <c r="N26" s="168" t="s">
        <v>103</v>
      </c>
      <c r="O26" s="213" t="s">
        <v>113</v>
      </c>
      <c r="P26" s="213" t="s">
        <v>319</v>
      </c>
    </row>
    <row r="27" spans="1:16" s="140" customFormat="1" ht="20.399999999999999" x14ac:dyDescent="0.2">
      <c r="A27" s="140">
        <v>652</v>
      </c>
      <c r="B27" s="149">
        <v>44605</v>
      </c>
      <c r="C27" s="210" t="s">
        <v>859</v>
      </c>
      <c r="D27" s="214" t="s">
        <v>370</v>
      </c>
      <c r="E27" s="141">
        <v>5532520</v>
      </c>
      <c r="F27" s="221">
        <f t="shared" ref="F27" si="13">SUM(H27:J27)</f>
        <v>2447652</v>
      </c>
      <c r="G27" s="142">
        <f t="shared" si="10"/>
        <v>44.241177618878915</v>
      </c>
      <c r="H27" s="141">
        <v>19498</v>
      </c>
      <c r="I27" s="141">
        <v>7870</v>
      </c>
      <c r="J27" s="141">
        <f t="shared" si="12"/>
        <v>2420284</v>
      </c>
      <c r="K27" s="141">
        <v>1371177</v>
      </c>
      <c r="L27" s="141">
        <v>1049107</v>
      </c>
      <c r="M27" s="142">
        <f t="shared" si="11"/>
        <v>56.653558012200222</v>
      </c>
      <c r="N27" s="218" t="s">
        <v>102</v>
      </c>
      <c r="O27" s="219" t="s">
        <v>1</v>
      </c>
      <c r="P27" s="222" t="s">
        <v>9</v>
      </c>
    </row>
    <row r="28" spans="1:16" x14ac:dyDescent="0.2">
      <c r="A28" s="165">
        <v>653</v>
      </c>
      <c r="B28" s="166">
        <v>44605</v>
      </c>
      <c r="C28" s="167" t="s">
        <v>858</v>
      </c>
      <c r="D28" s="168" t="s">
        <v>257</v>
      </c>
      <c r="E28" s="169">
        <v>5532520</v>
      </c>
      <c r="F28" s="169">
        <f>SUM(H28:J28)</f>
        <v>2435868</v>
      </c>
      <c r="G28" s="170">
        <f>100/E28*F28</f>
        <v>44.028182455734452</v>
      </c>
      <c r="H28" s="169">
        <v>63067</v>
      </c>
      <c r="I28" s="169">
        <v>9385</v>
      </c>
      <c r="J28" s="169">
        <f t="shared" si="12"/>
        <v>2363416</v>
      </c>
      <c r="K28" s="169">
        <v>883251</v>
      </c>
      <c r="L28" s="169">
        <v>1480165</v>
      </c>
      <c r="M28" s="170">
        <f>100/SUM(K28:L28)*K28</f>
        <v>37.37179573972589</v>
      </c>
      <c r="N28" s="168" t="s">
        <v>103</v>
      </c>
      <c r="O28" s="213" t="s">
        <v>397</v>
      </c>
      <c r="P28" s="213" t="s">
        <v>373</v>
      </c>
    </row>
    <row r="29" spans="1:16" s="140" customFormat="1" ht="10.199999999999999" x14ac:dyDescent="0.2">
      <c r="A29" s="140">
        <v>654</v>
      </c>
      <c r="B29" s="149">
        <v>44605</v>
      </c>
      <c r="C29" s="210" t="s">
        <v>857</v>
      </c>
      <c r="D29" s="214" t="s">
        <v>257</v>
      </c>
      <c r="E29" s="141">
        <v>5532520</v>
      </c>
      <c r="F29" s="221">
        <f t="shared" ref="F29" si="14">SUM(H29:J29)</f>
        <v>2442217</v>
      </c>
      <c r="G29" s="142">
        <f t="shared" si="10"/>
        <v>44.142940287608539</v>
      </c>
      <c r="H29" s="141">
        <v>45226</v>
      </c>
      <c r="I29" s="141">
        <v>8545</v>
      </c>
      <c r="J29" s="141">
        <f t="shared" si="12"/>
        <v>2388446</v>
      </c>
      <c r="K29" s="141">
        <v>1084802</v>
      </c>
      <c r="L29" s="141">
        <v>1303644</v>
      </c>
      <c r="M29" s="142">
        <f t="shared" si="11"/>
        <v>45.418736701604303</v>
      </c>
      <c r="N29" s="218" t="s">
        <v>103</v>
      </c>
      <c r="O29" s="219" t="s">
        <v>186</v>
      </c>
      <c r="P29" s="222" t="s">
        <v>387</v>
      </c>
    </row>
    <row r="30" spans="1:16" s="201" customFormat="1" ht="20.399999999999999" x14ac:dyDescent="0.2">
      <c r="A30" s="165">
        <v>655</v>
      </c>
      <c r="B30" s="166">
        <v>44696</v>
      </c>
      <c r="C30" s="167" t="s">
        <v>862</v>
      </c>
      <c r="D30" s="168" t="s">
        <v>257</v>
      </c>
      <c r="E30" s="169">
        <v>5538252</v>
      </c>
      <c r="F30" s="169">
        <v>2217142</v>
      </c>
      <c r="G30" s="170">
        <v>40.033245146663603</v>
      </c>
      <c r="H30" s="169">
        <v>60591</v>
      </c>
      <c r="I30" s="169">
        <v>8143</v>
      </c>
      <c r="J30" s="169">
        <v>2148408</v>
      </c>
      <c r="K30" s="169">
        <v>1255038</v>
      </c>
      <c r="L30" s="169">
        <v>893370</v>
      </c>
      <c r="M30" s="170">
        <v>58.417116301931472</v>
      </c>
      <c r="N30" s="168" t="s">
        <v>102</v>
      </c>
      <c r="O30" s="213" t="s">
        <v>293</v>
      </c>
      <c r="P30" s="213" t="s">
        <v>380</v>
      </c>
    </row>
    <row r="31" spans="1:16" s="226" customFormat="1" ht="20.399999999999999" x14ac:dyDescent="0.2">
      <c r="A31" s="140">
        <v>656</v>
      </c>
      <c r="B31" s="149">
        <v>44696</v>
      </c>
      <c r="C31" s="210" t="s">
        <v>863</v>
      </c>
      <c r="D31" s="214" t="s">
        <v>257</v>
      </c>
      <c r="E31" s="141">
        <v>5538252</v>
      </c>
      <c r="F31" s="221">
        <v>2229714</v>
      </c>
      <c r="G31" s="142">
        <v>40.26024817938945</v>
      </c>
      <c r="H31" s="141">
        <v>30989</v>
      </c>
      <c r="I31" s="141">
        <v>7330</v>
      </c>
      <c r="J31" s="141">
        <v>2191395</v>
      </c>
      <c r="K31" s="141">
        <v>1319276</v>
      </c>
      <c r="L31" s="141">
        <v>872119</v>
      </c>
      <c r="M31" s="142">
        <v>60.202565032775922</v>
      </c>
      <c r="N31" s="218" t="s">
        <v>102</v>
      </c>
      <c r="O31" s="219" t="s">
        <v>296</v>
      </c>
      <c r="P31" s="222" t="s">
        <v>398</v>
      </c>
    </row>
    <row r="32" spans="1:16" s="201" customFormat="1" ht="20.399999999999999" x14ac:dyDescent="0.2">
      <c r="A32" s="165">
        <v>657</v>
      </c>
      <c r="B32" s="166">
        <v>44696</v>
      </c>
      <c r="C32" s="167" t="s">
        <v>864</v>
      </c>
      <c r="D32" s="168" t="s">
        <v>257</v>
      </c>
      <c r="E32" s="169">
        <v>5538252</v>
      </c>
      <c r="F32" s="169">
        <v>2214228</v>
      </c>
      <c r="G32" s="170">
        <v>39.980629267140607</v>
      </c>
      <c r="H32" s="169">
        <v>74947</v>
      </c>
      <c r="I32" s="169">
        <v>8603</v>
      </c>
      <c r="J32" s="169">
        <v>2130678</v>
      </c>
      <c r="K32" s="169">
        <v>1523005</v>
      </c>
      <c r="L32" s="169">
        <v>607673</v>
      </c>
      <c r="M32" s="170">
        <v>71.47982942518766</v>
      </c>
      <c r="N32" s="168" t="s">
        <v>102</v>
      </c>
      <c r="O32" s="213" t="s">
        <v>319</v>
      </c>
      <c r="P32" s="213" t="s">
        <v>113</v>
      </c>
    </row>
    <row r="33" spans="1:16" ht="1.95" customHeight="1" x14ac:dyDescent="0.2">
      <c r="A33" s="202"/>
      <c r="B33" s="203"/>
      <c r="C33" s="204"/>
      <c r="D33" s="205"/>
      <c r="E33" s="206"/>
      <c r="F33" s="206"/>
      <c r="G33" s="206"/>
      <c r="H33" s="206"/>
      <c r="I33" s="206"/>
      <c r="J33" s="206"/>
      <c r="K33" s="206"/>
      <c r="L33" s="206"/>
      <c r="M33" s="207"/>
      <c r="N33" s="208"/>
      <c r="O33" s="209"/>
      <c r="P33" s="209"/>
    </row>
    <row r="34" spans="1:16" s="158" customFormat="1" ht="13.5" customHeight="1" x14ac:dyDescent="0.2">
      <c r="A34" s="121"/>
      <c r="B34" s="155"/>
      <c r="C34" s="122"/>
      <c r="D34" s="121"/>
      <c r="E34" s="124"/>
      <c r="F34" s="124"/>
      <c r="G34" s="156"/>
      <c r="H34" s="124"/>
      <c r="I34" s="124"/>
      <c r="J34" s="124"/>
      <c r="K34" s="124"/>
      <c r="L34" s="124"/>
      <c r="M34" s="156"/>
      <c r="N34" s="157"/>
      <c r="O34" s="121"/>
      <c r="P34" s="121"/>
    </row>
    <row r="35" spans="1:16" s="158" customFormat="1" ht="10.199999999999999" x14ac:dyDescent="0.2">
      <c r="A35" s="121" t="s">
        <v>231</v>
      </c>
      <c r="B35" s="155"/>
      <c r="C35" s="159"/>
      <c r="E35" s="160"/>
      <c r="F35" s="160"/>
      <c r="G35" s="160"/>
      <c r="H35" s="160"/>
      <c r="I35" s="160"/>
      <c r="J35" s="160"/>
      <c r="K35" s="160"/>
      <c r="L35" s="160"/>
      <c r="M35" s="160"/>
      <c r="N35" s="157"/>
      <c r="O35" s="121"/>
      <c r="P35" s="121"/>
    </row>
    <row r="36" spans="1:16" s="158" customFormat="1" ht="12.6" customHeight="1" x14ac:dyDescent="0.2">
      <c r="A36" s="160" t="s">
        <v>128</v>
      </c>
      <c r="B36" s="160"/>
      <c r="C36" s="159"/>
      <c r="E36" s="160"/>
      <c r="F36" s="160"/>
      <c r="G36" s="160"/>
      <c r="H36" s="160"/>
      <c r="I36" s="160"/>
      <c r="J36" s="160"/>
      <c r="K36" s="160"/>
      <c r="L36" s="160"/>
      <c r="M36" s="160"/>
      <c r="N36" s="157"/>
      <c r="O36" s="121"/>
      <c r="P36" s="121"/>
    </row>
    <row r="37" spans="1:16" s="158" customFormat="1" ht="12.6" customHeight="1" x14ac:dyDescent="0.2">
      <c r="A37" s="161" t="s">
        <v>124</v>
      </c>
      <c r="B37" s="160"/>
      <c r="C37" s="159"/>
      <c r="D37" s="160"/>
      <c r="E37" s="160"/>
      <c r="F37" s="160"/>
      <c r="G37" s="160"/>
      <c r="H37" s="160"/>
      <c r="I37" s="160"/>
      <c r="J37" s="160"/>
      <c r="K37" s="160"/>
      <c r="L37" s="160"/>
      <c r="M37" s="160"/>
      <c r="N37" s="162"/>
      <c r="O37" s="160"/>
      <c r="P37" s="160"/>
    </row>
    <row r="38" spans="1:16" s="160" customFormat="1" ht="12.6" customHeight="1" x14ac:dyDescent="0.2">
      <c r="A38" s="161" t="s">
        <v>125</v>
      </c>
      <c r="C38" s="159"/>
      <c r="N38" s="162"/>
    </row>
    <row r="39" spans="1:16" s="160" customFormat="1" ht="12.6" customHeight="1" x14ac:dyDescent="0.2">
      <c r="A39" s="161" t="s">
        <v>126</v>
      </c>
      <c r="C39" s="159"/>
      <c r="J39" s="159"/>
      <c r="N39" s="162"/>
    </row>
    <row r="40" spans="1:16" s="160" customFormat="1" ht="12.6" customHeight="1" x14ac:dyDescent="0.2">
      <c r="A40" s="159" t="s">
        <v>133</v>
      </c>
      <c r="C40" s="159"/>
      <c r="J40" s="159"/>
      <c r="N40" s="162"/>
    </row>
    <row r="41" spans="1:16" s="160" customFormat="1" ht="12.6" customHeight="1" x14ac:dyDescent="0.2">
      <c r="A41" s="160" t="s">
        <v>617</v>
      </c>
      <c r="C41" s="159"/>
      <c r="J41" s="159"/>
      <c r="N41" s="162"/>
    </row>
    <row r="42" spans="1:16" s="160" customFormat="1" ht="12.6" customHeight="1" x14ac:dyDescent="0.2">
      <c r="A42" s="160" t="s">
        <v>841</v>
      </c>
      <c r="C42" s="159"/>
      <c r="J42" s="159"/>
      <c r="N42" s="162"/>
    </row>
    <row r="44" spans="1:16" x14ac:dyDescent="0.2">
      <c r="A44" s="195" t="s">
        <v>865</v>
      </c>
    </row>
    <row r="45" spans="1:16" x14ac:dyDescent="0.2">
      <c r="A45" s="195"/>
    </row>
    <row r="46" spans="1:16" x14ac:dyDescent="0.2">
      <c r="A46" s="195" t="s">
        <v>829</v>
      </c>
    </row>
    <row r="47" spans="1:16" x14ac:dyDescent="0.2">
      <c r="A47" s="216" t="s">
        <v>856</v>
      </c>
    </row>
    <row r="48" spans="1:16" x14ac:dyDescent="0.2">
      <c r="A48" s="196"/>
    </row>
    <row r="49" spans="1:1" x14ac:dyDescent="0.2">
      <c r="A49"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97"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7" t="s">
        <v>53</v>
      </c>
      <c r="I29" s="227"/>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2020-2022</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2022-08-24T16:28:19Z</dcterms:modified>
</cp:coreProperties>
</file>