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BB\BILD-P\40_Pers-Fin\04 HS Finanzen\Diffusion\HEP\2021\Tableaux finances\Prep\"/>
    </mc:Choice>
  </mc:AlternateContent>
  <bookViews>
    <workbookView xWindow="840" yWindow="840" windowWidth="8000" windowHeight="6090" tabRatio="880"/>
  </bookViews>
  <sheets>
    <sheet name="Contenu" sheetId="27" r:id="rId1"/>
    <sheet name="Indications gén. et remarques" sheetId="28" r:id="rId2"/>
    <sheet name="Tab 1a" sheetId="26" r:id="rId3"/>
    <sheet name="Tab 1b" sheetId="25" r:id="rId4"/>
    <sheet name="Tab 2a" sheetId="21" r:id="rId5"/>
    <sheet name="Tab 2b" sheetId="20" r:id="rId6"/>
    <sheet name="Tab 3" sheetId="18" r:id="rId7"/>
    <sheet name="Tab 4" sheetId="29" r:id="rId8"/>
    <sheet name="Tab 5" sheetId="30" r:id="rId9"/>
    <sheet name="Tab 6" sheetId="35" r:id="rId10"/>
    <sheet name="Tab 7" sheetId="31" r:id="rId11"/>
    <sheet name="Tab 8" sheetId="33" r:id="rId12"/>
    <sheet name="Tab 9" sheetId="6" r:id="rId13"/>
    <sheet name="Tab 10" sheetId="5" r:id="rId14"/>
    <sheet name="Tab 11" sheetId="36" r:id="rId15"/>
  </sheets>
  <definedNames>
    <definedName name="_xlnm.Print_Area" localSheetId="2">'Tab 1a'!$A$1:$I$34</definedName>
  </definedNames>
  <calcPr calcId="162913"/>
</workbook>
</file>

<file path=xl/calcChain.xml><?xml version="1.0" encoding="utf-8"?>
<calcChain xmlns="http://schemas.openxmlformats.org/spreadsheetml/2006/main">
  <c r="A27" i="27" l="1"/>
  <c r="A25" i="27"/>
  <c r="A23" i="27"/>
  <c r="A13" i="27"/>
  <c r="A11" i="27"/>
  <c r="A9" i="27"/>
  <c r="A29" i="27" l="1"/>
  <c r="A19" i="27"/>
  <c r="A5" i="27"/>
  <c r="A7" i="27"/>
  <c r="A15" i="27"/>
  <c r="A17" i="27"/>
  <c r="A21" i="27"/>
  <c r="A35" i="27"/>
</calcChain>
</file>

<file path=xl/sharedStrings.xml><?xml version="1.0" encoding="utf-8"?>
<sst xmlns="http://schemas.openxmlformats.org/spreadsheetml/2006/main" count="818" uniqueCount="190">
  <si>
    <t xml:space="preserve"> </t>
  </si>
  <si>
    <t xml:space="preserve">En %                 </t>
  </si>
  <si>
    <t>Corps enseignant</t>
  </si>
  <si>
    <t>Total</t>
  </si>
  <si>
    <t xml:space="preserve">Enseignement de base   </t>
  </si>
  <si>
    <t xml:space="preserve">Formation continue     </t>
  </si>
  <si>
    <t>Prestations de services</t>
  </si>
  <si>
    <t xml:space="preserve">Total                  </t>
  </si>
  <si>
    <t>En milliers de francs</t>
  </si>
  <si>
    <t>Coûts de personnel</t>
  </si>
  <si>
    <t>Autres coûts d'exploitation</t>
  </si>
  <si>
    <t xml:space="preserve"> Total</t>
  </si>
  <si>
    <t>Enseignement de base</t>
  </si>
  <si>
    <t>Formation continue</t>
  </si>
  <si>
    <t xml:space="preserve">Total                                   </t>
  </si>
  <si>
    <t xml:space="preserve"> En %</t>
  </si>
  <si>
    <t>Coûts directs</t>
  </si>
  <si>
    <t xml:space="preserve"> Coûts indirects</t>
  </si>
  <si>
    <t>Confédération</t>
  </si>
  <si>
    <t>Cantons</t>
  </si>
  <si>
    <t>Privés</t>
  </si>
  <si>
    <t xml:space="preserve">Total                                                                                                        </t>
  </si>
  <si>
    <t xml:space="preserve">Autres subsides de la Confédération                                                                          </t>
  </si>
  <si>
    <t xml:space="preserve">Subsides programmes de recherche UE et internationaux                                                        </t>
  </si>
  <si>
    <t xml:space="preserve">Cantons      </t>
  </si>
  <si>
    <t xml:space="preserve">Contributions forfaitaires AHES (à l'intérieur de la région des organes resp.)                               </t>
  </si>
  <si>
    <t xml:space="preserve">Contributions forfaitaires AHES (à l'extérieur de la région des organes resp.)                               </t>
  </si>
  <si>
    <t xml:space="preserve">Privés       </t>
  </si>
  <si>
    <t xml:space="preserve">Taxes d'études                                                                                               </t>
  </si>
  <si>
    <t xml:space="preserve">Produits de tiers                                                                                            </t>
  </si>
  <si>
    <t xml:space="preserve">Autres produits                                                                                              </t>
  </si>
  <si>
    <t xml:space="preserve">Total        </t>
  </si>
  <si>
    <t>retour</t>
  </si>
  <si>
    <t>Sources de financement</t>
  </si>
  <si>
    <t>Subsides programmes de recherche UE et internationaux  : programmes cadres et autre programmes de recherche européens et internationaux</t>
  </si>
  <si>
    <t>Contributions AHES (à l’intérieur de la région des organes responsables) </t>
  </si>
  <si>
    <t>Contributions AHES (à l’extérieur de la région des organes responsables) </t>
  </si>
  <si>
    <t>Taxes d’études forfaitaires </t>
  </si>
  <si>
    <t>Produits de tiers</t>
  </si>
  <si>
    <t>Autres produits</t>
  </si>
  <si>
    <t>Autres contributions de la Confédération </t>
  </si>
  <si>
    <t>T2 Classification des sources de financement selon les pourvoyeurs de fonds</t>
  </si>
  <si>
    <t>Pourvoyeurs de fonds</t>
  </si>
  <si>
    <t xml:space="preserve">Subventions du Fonds national suisse </t>
  </si>
  <si>
    <t>Programme rech. EU et autres progr. rech int.</t>
  </si>
  <si>
    <t>Canton</t>
  </si>
  <si>
    <t>Privé</t>
  </si>
  <si>
    <t>Indicateurs</t>
  </si>
  <si>
    <t>Taux d'encadrement :</t>
  </si>
  <si>
    <r>
      <t>Contributions AHES (à l’extérieur de la région des organes responsables)</t>
    </r>
    <r>
      <rPr>
        <sz val="9"/>
        <rFont val="Arial"/>
        <family val="2"/>
      </rPr>
      <t>: subventions dans le cadre de l’accord intercantonal sur les HES fournies par les cantons qui se trouvent à  l’extérieur de la région de l’organe responsable de la haute école.</t>
    </r>
  </si>
  <si>
    <r>
      <t>Taxes d’études forfaitaires</t>
    </r>
    <r>
      <rPr>
        <sz val="9"/>
        <rFont val="Arial"/>
        <family val="2"/>
      </rPr>
      <t>: taxes d’études perçues par la HES pour les études dans les filières bachelor et master ainsi que pour la formation continue</t>
    </r>
  </si>
  <si>
    <r>
      <t>Produits de tiers</t>
    </r>
    <r>
      <rPr>
        <sz val="9"/>
        <rFont val="Arial"/>
        <family val="2"/>
      </rPr>
      <t>: mandats de recherche du secteur privé, y inclus les fonds versés par des fondations et entreprises semi privées; produits des prestations de services, de sponsoring et dons.</t>
    </r>
  </si>
  <si>
    <r>
      <t>Autres produits</t>
    </r>
    <r>
      <rPr>
        <sz val="9"/>
        <rFont val="Arial"/>
        <family val="2"/>
      </rPr>
      <t>: taxes d’examens, ventes diverses, taxes d’utilisation et revenus de la fortune.</t>
    </r>
  </si>
  <si>
    <r>
      <t>Autres subventions de la Confédération</t>
    </r>
    <r>
      <rPr>
        <sz val="9"/>
        <rFont val="Arial"/>
        <family val="2"/>
      </rPr>
      <t>: financement de filières d’études spéciales par des offices fédéraux, mandats de recherche de la Confédération, produits des prestations de services fournies à la Confédération.</t>
    </r>
  </si>
  <si>
    <t xml:space="preserve">  </t>
  </si>
  <si>
    <t>Pourvoyeurs de fonds: Confédération, cantons, privés</t>
  </si>
  <si>
    <t>HfH</t>
  </si>
  <si>
    <t>HEP VS</t>
  </si>
  <si>
    <t>HEP FR</t>
  </si>
  <si>
    <t>PHTG</t>
  </si>
  <si>
    <t>PHSG</t>
  </si>
  <si>
    <t>PH FHNW</t>
  </si>
  <si>
    <t>PHGR</t>
  </si>
  <si>
    <t>PHSH</t>
  </si>
  <si>
    <t>HEP-BEJUNE</t>
  </si>
  <si>
    <t>HEP Vaud</t>
  </si>
  <si>
    <t>PH Zürich</t>
  </si>
  <si>
    <t>SUPSI-DFA</t>
  </si>
  <si>
    <r>
      <t>Financement du solde par les organes scolaires responsables de la formation</t>
    </r>
    <r>
      <rPr>
        <sz val="9"/>
        <rFont val="Arial"/>
        <family val="2"/>
      </rPr>
      <t>: part du budget cantonal consacré à la HES, imputations internes (c.à.d. les prestations des autres services cantonaux en faveur de la HES), subventions extraordinaires, subventions ordinaires de la part des communes du canton responsable.</t>
    </r>
  </si>
  <si>
    <r>
      <t>HfH</t>
    </r>
    <r>
      <rPr>
        <sz val="9"/>
        <rFont val="Arial"/>
        <family val="2"/>
      </rPr>
      <t xml:space="preserve"> - Interkantonale Hochschule für Heilpädagogik Zürich </t>
    </r>
  </si>
  <si>
    <r>
      <t>HEP-BEJUNE</t>
    </r>
    <r>
      <rPr>
        <sz val="9"/>
        <rFont val="Arial"/>
        <family val="2"/>
      </rPr>
      <t xml:space="preserve"> - Haute école pédagogique BEJUNE </t>
    </r>
  </si>
  <si>
    <r>
      <t>HEP Vaud</t>
    </r>
    <r>
      <rPr>
        <sz val="9"/>
        <rFont val="Arial"/>
        <family val="2"/>
      </rPr>
      <t xml:space="preserve"> - Haute école pédagogique du canton de Vaud</t>
    </r>
  </si>
  <si>
    <r>
      <t>HEP VS</t>
    </r>
    <r>
      <rPr>
        <sz val="9"/>
        <rFont val="Arial"/>
        <family val="2"/>
      </rPr>
      <t xml:space="preserve"> - Haute école pédagogique du Valais</t>
    </r>
  </si>
  <si>
    <r>
      <t>HEP FR</t>
    </r>
    <r>
      <rPr>
        <sz val="9"/>
        <rFont val="Arial"/>
        <family val="2"/>
      </rPr>
      <t xml:space="preserve"> - Haute école pédagogique Fribourg</t>
    </r>
  </si>
  <si>
    <r>
      <t>PHTG</t>
    </r>
    <r>
      <rPr>
        <sz val="9"/>
        <rFont val="Arial"/>
        <family val="2"/>
      </rPr>
      <t xml:space="preserve"> - Pädagogische Hochschule Thurgau</t>
    </r>
  </si>
  <si>
    <r>
      <t>PHSH</t>
    </r>
    <r>
      <rPr>
        <sz val="9"/>
        <rFont val="Arial"/>
        <family val="2"/>
      </rPr>
      <t xml:space="preserve"> - Pädagogische Hochschule Schaffhausen</t>
    </r>
  </si>
  <si>
    <r>
      <t>PHGR</t>
    </r>
    <r>
      <rPr>
        <sz val="9"/>
        <rFont val="Arial"/>
        <family val="2"/>
      </rPr>
      <t xml:space="preserve"> - Pädagogische Hochschule Graubünden</t>
    </r>
  </si>
  <si>
    <r>
      <t>PHSG</t>
    </r>
    <r>
      <rPr>
        <sz val="9"/>
        <rFont val="Arial"/>
        <family val="2"/>
      </rPr>
      <t xml:space="preserve"> - Pädagogische Hochschule des Kantons St.Gallen </t>
    </r>
  </si>
  <si>
    <r>
      <t>PH FHNW</t>
    </r>
    <r>
      <rPr>
        <sz val="9"/>
        <rFont val="Arial"/>
        <family val="2"/>
      </rPr>
      <t xml:space="preserve"> - Pädagogische Hochschule der Fachhochschule Nordwestschweiz </t>
    </r>
  </si>
  <si>
    <r>
      <t>PH Zürich</t>
    </r>
    <r>
      <rPr>
        <sz val="9"/>
        <rFont val="Arial"/>
        <family val="2"/>
      </rPr>
      <t xml:space="preserve"> - Pädagogische Hochschule Zürich</t>
    </r>
  </si>
  <si>
    <r>
      <t>SUPSI-DFA</t>
    </r>
    <r>
      <rPr>
        <sz val="9"/>
        <rFont val="Arial"/>
        <family val="2"/>
      </rPr>
      <t xml:space="preserve"> - Dipartimento formazione e apprendimento già Alta Scuola Pedagogica</t>
    </r>
  </si>
  <si>
    <r>
      <t>PHBern</t>
    </r>
    <r>
      <rPr>
        <sz val="9"/>
        <rFont val="Arial"/>
        <family val="2"/>
      </rPr>
      <t xml:space="preserve"> - Pädagogische Hochschule Bern </t>
    </r>
  </si>
  <si>
    <t>PHBern</t>
  </si>
  <si>
    <t>Liste des abréviations</t>
  </si>
  <si>
    <t xml:space="preserve">Le classement des sources de financement par pourvoyeur de fonds a pour but de montrer l’origine de ces fonds. </t>
  </si>
  <si>
    <t>Renseignements : persfinHS@bfs.admin.ch</t>
  </si>
  <si>
    <t>-</t>
  </si>
  <si>
    <t>Montant forfaitaire et/ou financement du solde par les organes responsables (sans les coûts d'infrastructure)</t>
  </si>
  <si>
    <t>Coût par étudiant (EPT)</t>
  </si>
  <si>
    <t>Etud./EPT Professeurs</t>
  </si>
  <si>
    <t xml:space="preserve">Etud./EPT Autres enseignants  </t>
  </si>
  <si>
    <t>Données de base</t>
  </si>
  <si>
    <t xml:space="preserve">Coûts par objet de coûts                </t>
  </si>
  <si>
    <t xml:space="preserve">Coûts totaux                        </t>
  </si>
  <si>
    <t xml:space="preserve">Enseignement de base                </t>
  </si>
  <si>
    <t xml:space="preserve">Formation continue                  </t>
  </si>
  <si>
    <t xml:space="preserve">Prestations de services             </t>
  </si>
  <si>
    <t xml:space="preserve">Part dans le coût total (%)             </t>
  </si>
  <si>
    <t xml:space="preserve">Professeurs                </t>
  </si>
  <si>
    <t>Autres enseignants</t>
  </si>
  <si>
    <t>EPT (selon reporting financier)</t>
  </si>
  <si>
    <t xml:space="preserve">Etudiants (Formation de base)     </t>
  </si>
  <si>
    <t>HETS-GE</t>
  </si>
  <si>
    <t>Personnel</t>
  </si>
  <si>
    <t>EPT - enseignement de base</t>
  </si>
  <si>
    <t>Corp enseignant (Professeurs + Autres enseignants)</t>
  </si>
  <si>
    <t>EPT - toutes prestations</t>
  </si>
  <si>
    <r>
      <rPr>
        <b/>
        <sz val="9"/>
        <rFont val="Arial"/>
        <family val="2"/>
      </rPr>
      <t>HETS-GE</t>
    </r>
    <r>
      <rPr>
        <sz val="9"/>
        <rFont val="Arial"/>
        <family val="2"/>
      </rPr>
      <t xml:space="preserve"> - Haute école de travail social Genève</t>
    </r>
  </si>
  <si>
    <t>TE 1 = Ω / φ</t>
  </si>
  <si>
    <t>TE 2 = Ω / ψ</t>
  </si>
  <si>
    <t>Hautes écoles pédagogiques ou institution de formation des enseignants:</t>
  </si>
  <si>
    <t>Des indicateurs pertinents pour les finances sont disponibles dans les données de base de la comptabilité analytique des HEP. Ils sont calculés de la manière suivante:</t>
  </si>
  <si>
    <r>
      <rPr>
        <b/>
        <sz val="10"/>
        <rFont val="Arial"/>
        <family val="2"/>
      </rPr>
      <t>α</t>
    </r>
    <r>
      <rPr>
        <sz val="10"/>
        <rFont val="Arial"/>
        <family val="2"/>
      </rPr>
      <t xml:space="preserve">: coûts d'exploitation de l'enseignement de base
</t>
    </r>
    <r>
      <rPr>
        <b/>
        <sz val="10"/>
        <rFont val="Arial"/>
        <family val="2"/>
      </rPr>
      <t>Ω</t>
    </r>
    <r>
      <rPr>
        <sz val="10"/>
        <rFont val="Arial"/>
        <family val="2"/>
      </rPr>
      <t>: étudiants en formation de base (par tête)</t>
    </r>
  </si>
  <si>
    <t>IC 1 = α / Ω</t>
  </si>
  <si>
    <r>
      <rPr>
        <b/>
        <sz val="10"/>
        <rFont val="Arial"/>
        <family val="2"/>
      </rPr>
      <t>β</t>
    </r>
    <r>
      <rPr>
        <sz val="10"/>
        <rFont val="Arial"/>
        <family val="2"/>
      </rPr>
      <t xml:space="preserve">: coûts d'exploitation totaux
</t>
    </r>
    <r>
      <rPr>
        <b/>
        <sz val="10"/>
        <rFont val="Arial"/>
        <family val="2"/>
      </rPr>
      <t>µ</t>
    </r>
    <r>
      <rPr>
        <sz val="10"/>
        <rFont val="Arial"/>
        <family val="2"/>
      </rPr>
      <t>: étudiants en formation de base (par EPT)</t>
    </r>
  </si>
  <si>
    <t>IC 2 = β / µ</t>
  </si>
  <si>
    <r>
      <rPr>
        <b/>
        <sz val="10"/>
        <rFont val="Arial"/>
        <family val="2"/>
      </rPr>
      <t xml:space="preserve">α: </t>
    </r>
    <r>
      <rPr>
        <sz val="10"/>
        <rFont val="Arial"/>
        <family val="2"/>
      </rPr>
      <t xml:space="preserve">coûts d'exploitation de l'enseignement de base
</t>
    </r>
    <r>
      <rPr>
        <b/>
        <sz val="10"/>
        <rFont val="Arial"/>
        <family val="2"/>
      </rPr>
      <t xml:space="preserve">µ: </t>
    </r>
    <r>
      <rPr>
        <sz val="10"/>
        <rFont val="Arial"/>
        <family val="2"/>
      </rPr>
      <t>étudiants en formation de base (par EPT)</t>
    </r>
  </si>
  <si>
    <r>
      <rPr>
        <b/>
        <sz val="10"/>
        <rFont val="Arial"/>
        <family val="2"/>
      </rPr>
      <t xml:space="preserve">β: </t>
    </r>
    <r>
      <rPr>
        <sz val="10"/>
        <rFont val="Arial"/>
        <family val="2"/>
      </rPr>
      <t xml:space="preserve">coûts d'exploitation totaux
</t>
    </r>
    <r>
      <rPr>
        <b/>
        <sz val="10"/>
        <rFont val="Arial"/>
        <family val="2"/>
      </rPr>
      <t xml:space="preserve">Ω: </t>
    </r>
    <r>
      <rPr>
        <sz val="10"/>
        <rFont val="Arial"/>
        <family val="2"/>
      </rPr>
      <t>étudiants en formation de base (par tête)</t>
    </r>
  </si>
  <si>
    <t>IC 2 = β / Ω</t>
  </si>
  <si>
    <t>IC 1 =  α / µ</t>
  </si>
  <si>
    <t>Coûts par étudiant:</t>
  </si>
  <si>
    <t>Délimitations</t>
  </si>
  <si>
    <t>Indications générales et remarques</t>
  </si>
  <si>
    <t>Montant forfaitaire et/ou financement du solde par les organes scolaires responsables de la formation</t>
  </si>
  <si>
    <t>Coûts d'infrastructure</t>
  </si>
  <si>
    <t>Les coûts d’infrastructure se composent habituellement des coûts des objets en location et des coûts de bâtiments effectifs. Les conditions d’utilisation de l’immobilier étant très différents d'une école à l'autre, les coûts d'infrastructure ne sont pas complets pour les HEP. C'est la raison pour laquelle ce sont uniquement des coûts d'exploitation et non des coûts complets qui sont présentés ici.</t>
  </si>
  <si>
    <t>Coût par étudiant (têtes)</t>
  </si>
  <si>
    <t>Taux d'encadrement I (EPT toutes prestations)</t>
  </si>
  <si>
    <t>Taux d'encadrement II (EPT enseignement de base)</t>
  </si>
  <si>
    <t>* Produits d´infrastructure non compris</t>
  </si>
  <si>
    <t>L’attribution de budgets globaux et la constitution de provisions ne permettent pas d’obtenir une égalité entre les produits et les coûts d’une année civile.</t>
  </si>
  <si>
    <t>Les données ne comprennnent pas les valeurs du domaine hors-HEP.</t>
  </si>
  <si>
    <t>Les tableaux présentées dans ce document illustrent les données financières des seize hautes écoles pédagogiques (HEP) et d'une institution de formation des enseignants. A noter le cas particulier de trois HEP, la PH Zürich, la PH FHNW et la SUPSI-DFA qui sont intégrées à une HES, respectivement à la ZFH, la FHNW, la SUPSI; la situation est identique pour la filière d'études en psychomotricité de la HETS-GE qui fait partie de la HES-SO. Cela signifie que ces institutions sont physiquement rattachées à leur HES et en font donc structurellement partie, mais, comme les autres hautes écoles pédagogiques, sont actives dans le domaine d'études de la formation des enseignants. Les données financières de ces institutions sont par conséquent présentées avec celles des HEP.</t>
  </si>
  <si>
    <t>Total personnel académique</t>
  </si>
  <si>
    <t>Etud./EPT Personnel académique</t>
  </si>
  <si>
    <t>Etud./EPT Corps enseignant (Professeurs + autres enseignants)</t>
  </si>
  <si>
    <t xml:space="preserve">Indicateurs de coûts I (enseignement de base)       </t>
  </si>
  <si>
    <t xml:space="preserve">Indicateurs de coûts II (toutes prestations)       </t>
  </si>
  <si>
    <t>Têtes (selon statistique OFS) (sans étudiants avec statut de congé)</t>
  </si>
  <si>
    <t>Têtes (selon statistique OFS) (total des immatriculations)</t>
  </si>
  <si>
    <t>Source: Finances des hautes écoles (SHIS-FIN), Personnel des hautes écoles (SHIS-PERS), Etudiants et examens finals des hautes écoles (SHIS-studex)</t>
  </si>
  <si>
    <t>Les produits des HEP proviennent des sources de financement suivantes :</t>
  </si>
  <si>
    <r>
      <t>Contributions AHES (à l’intérieur de la région des organes responsables)</t>
    </r>
    <r>
      <rPr>
        <sz val="9"/>
        <rFont val="Arial"/>
        <family val="2"/>
      </rPr>
      <t>: subventions dans le cadre de l’accord intercantonal sur les HES fournies par les cantons qui se trouvent à l’intérieur de la région de l’organe responsable de la haute école (le plus souvent calculées).</t>
    </r>
  </si>
  <si>
    <t>Subsides Fonds national suisse (FNS)</t>
  </si>
  <si>
    <t>Autres contributions versées par le SEFRI: Contributions liées à des projets selon l’art. 59 LEHE.</t>
  </si>
  <si>
    <t>Autres contributions versées par le SEFRI</t>
  </si>
  <si>
    <r>
      <t xml:space="preserve">Deux types de données relatives à des étudiants sont utilisés pour le calcul des indicateurs de coût par étudiant présentés ici : d'une part le </t>
    </r>
    <r>
      <rPr>
        <u/>
        <sz val="9"/>
        <color indexed="8"/>
        <rFont val="Arial"/>
        <family val="2"/>
      </rPr>
      <t>décompte d'étudiants par tête</t>
    </r>
    <r>
      <rPr>
        <sz val="9"/>
        <color indexed="8"/>
        <rFont val="Arial"/>
        <family val="2"/>
      </rPr>
      <t xml:space="preserve"> issu de la </t>
    </r>
    <r>
      <rPr>
        <b/>
        <sz val="9"/>
        <color indexed="8"/>
        <rFont val="Arial"/>
        <family val="2"/>
      </rPr>
      <t>statistique OFS des étudiants</t>
    </r>
    <r>
      <rPr>
        <sz val="9"/>
        <color indexed="8"/>
        <rFont val="Arial"/>
        <family val="2"/>
      </rPr>
      <t xml:space="preserve">, d'autre part les </t>
    </r>
    <r>
      <rPr>
        <u/>
        <sz val="9"/>
        <color indexed="8"/>
        <rFont val="Arial"/>
        <family val="2"/>
      </rPr>
      <t>équivalents plein-temps d'étudiants</t>
    </r>
    <r>
      <rPr>
        <sz val="9"/>
        <color indexed="8"/>
        <rFont val="Arial"/>
        <family val="2"/>
      </rPr>
      <t xml:space="preserve"> provenant de la </t>
    </r>
    <r>
      <rPr>
        <b/>
        <sz val="9"/>
        <color indexed="8"/>
        <rFont val="Arial"/>
        <family val="2"/>
      </rPr>
      <t>statistique financière des HEP</t>
    </r>
    <r>
      <rPr>
        <sz val="9"/>
        <color indexed="8"/>
        <rFont val="Arial"/>
        <family val="2"/>
      </rPr>
      <t xml:space="preserve">. 
La </t>
    </r>
    <r>
      <rPr>
        <b/>
        <sz val="9"/>
        <color indexed="8"/>
        <rFont val="Arial"/>
        <family val="2"/>
      </rPr>
      <t>statistique OFS des étudiants</t>
    </r>
    <r>
      <rPr>
        <sz val="9"/>
        <color indexed="8"/>
        <rFont val="Arial"/>
        <family val="2"/>
      </rPr>
      <t xml:space="preserve"> se base sur la définition du Système d'information universitaire suisse (SIUS) selon laquelle est considéré comme étudiant toute personne immatriculée dans une haute école suisse (université, haute école spécialisée et haute école pédagogique) au semestre d'automne de l'année académique. On ne tient pas compte ici des étudiants en formation continue. Cette statistique représente donc le nombre total d'étudiants inscrits dans la haute école en question.
La </t>
    </r>
    <r>
      <rPr>
        <b/>
        <sz val="9"/>
        <color indexed="8"/>
        <rFont val="Arial"/>
        <family val="2"/>
      </rPr>
      <t>statistique financière des HEP</t>
    </r>
    <r>
      <rPr>
        <sz val="9"/>
        <color indexed="8"/>
        <rFont val="Arial"/>
        <family val="2"/>
      </rPr>
      <t xml:space="preserve"> fourni quant à elle les crédits ECTS relatifs au modules d'études suivis par les étudiants; ils permettent d'obtenir le nombre d'équivalent plein-temps d'étudiants par simple division, un plein-temps comportant 60 crédits ECTS sur une année. Cette variable tient compte du volume des études à temps partiel.</t>
    </r>
  </si>
  <si>
    <t>Pour des raisons pratiques, les enseignants avec responsabilité de direction sont appelés professeurs.</t>
  </si>
  <si>
    <t>Le personnel académique comprend les enseignants avec responsabilité de direction, les autres enseignants ainsi que les collaborateurs scientifiques et les assistants.</t>
  </si>
  <si>
    <t>Les chiffres concernant le personnel reposent sur l'enquête sur le personnel des hautes écoles par l'Office Fédéral de la Statistique</t>
  </si>
  <si>
    <t>https://www.bfs.admin.ch/bfs/fr/home/statistiques/education-science/enquetes/hsp.assetdetail.7437.html</t>
  </si>
  <si>
    <t>Dans le calcul des indicateurs, contrairement à la statistique des étudiants du SIUS, seuls les étudiants ne disposant pas d'un statut de congé sont pris en compte dans les calculs (des programmes de mobilité, des stages, des séjours linguistiques  et des formations aux frais des hautes écoles =&gt; statut de congé 0, 1, 2 et 7; sans les cas à cause d'accidents, de maladies, de service militaire et d'autre interruption de formation malgré une immatriculation).</t>
  </si>
  <si>
    <r>
      <t xml:space="preserve">Ω: </t>
    </r>
    <r>
      <rPr>
        <sz val="10"/>
        <rFont val="Arial"/>
        <family val="2"/>
      </rPr>
      <t>étudiants en formation de base (par tête)</t>
    </r>
    <r>
      <rPr>
        <b/>
        <sz val="10"/>
        <rFont val="Arial"/>
        <family val="2"/>
      </rPr>
      <t xml:space="preserve">
φ: </t>
    </r>
    <r>
      <rPr>
        <sz val="10"/>
        <rFont val="Arial"/>
        <family val="2"/>
      </rPr>
      <t>personnel académique (toutes prestations) en EPT</t>
    </r>
  </si>
  <si>
    <r>
      <t xml:space="preserve">Ω: </t>
    </r>
    <r>
      <rPr>
        <sz val="10"/>
        <rFont val="Arial"/>
        <family val="2"/>
      </rPr>
      <t>étudiants en formation de base (par tête)</t>
    </r>
    <r>
      <rPr>
        <b/>
        <sz val="10"/>
        <rFont val="Arial"/>
        <family val="2"/>
      </rPr>
      <t xml:space="preserve">
ψ: </t>
    </r>
    <r>
      <rPr>
        <sz val="10"/>
        <rFont val="Arial"/>
        <family val="2"/>
      </rPr>
      <t>personnel académique (en enseignement de base) en EPT</t>
    </r>
  </si>
  <si>
    <t>Source: Finances des hautes écoles (SHIS-FIN)</t>
  </si>
  <si>
    <t xml:space="preserve">Subsides Fonds national suisse                                                                                </t>
  </si>
  <si>
    <t xml:space="preserve">Subsides Innosuisse                                                                                      </t>
  </si>
  <si>
    <t>Subsides Innosuisse : subventions versées par Innosuisse (Subsides CTI jusqu'en 2017)</t>
  </si>
  <si>
    <t>Subsides Innosuisse</t>
  </si>
  <si>
    <t>Recherche appliquée et développement</t>
  </si>
  <si>
    <t>Assistants et collaborateurs scientifiques</t>
  </si>
  <si>
    <t>Personnel administratif et technique et coûts de personnel généraux</t>
  </si>
  <si>
    <t>CH*</t>
  </si>
  <si>
    <t>* les moyennes suisses sont calculées sans la HETS-GE.</t>
  </si>
  <si>
    <t>Changement et qualité des données depuis 2018</t>
  </si>
  <si>
    <t>La PH GR a un nouveau règlement du personnel. Ce dernier est entré en vigueur à partir du 01.09.2019. Le semestre d'automne a été prolongé jusqu'à la fin du mois de janvier de l'année suivante. Cela aura un impact sur les coûts de la formation de base et de la formation continue: cet ajustement les déchargera d’un 1/12 une seule fois ; par conséquent, les coûts uniques par étudiant (chefs et ETP) en formation de base seront également inférieurs à ceux de l'année précédente.</t>
  </si>
  <si>
    <t>Les moyennes suisses sont calculées sans la HETS-GE.</t>
  </si>
  <si>
    <t>La PH SG n'est pas d'accord sur le nombre de crédits ECTS que représente un équivalent plein-temps dans les fillières du secondaire II en formation professionnelle; pour cette raison, le total des EPT ainsi que les indicateurs de coûts qui en découlent ne sont pas publiés.</t>
  </si>
  <si>
    <t>Les moyennes suisses sont calculées sans la HETS-GE; pour les raisons mentionnées en *, celles en EPT ne prennent pas non plus en compte la PH SG.</t>
  </si>
  <si>
    <t>Finances des hautes écoles pédagogiques 2021</t>
  </si>
  <si>
    <r>
      <t xml:space="preserve">PHLU </t>
    </r>
    <r>
      <rPr>
        <sz val="9"/>
        <rFont val="Arial"/>
        <family val="2"/>
      </rPr>
      <t>- Pädagogische Hochschule - Luzern</t>
    </r>
  </si>
  <si>
    <r>
      <t>PHSZ</t>
    </r>
    <r>
      <rPr>
        <sz val="9"/>
        <rFont val="Arial"/>
        <family val="2"/>
      </rPr>
      <t xml:space="preserve"> - Pädagogische Hochschule - Schwyz</t>
    </r>
  </si>
  <si>
    <r>
      <t xml:space="preserve">PHZG </t>
    </r>
    <r>
      <rPr>
        <sz val="9"/>
        <rFont val="Arial"/>
        <family val="2"/>
      </rPr>
      <t>- Pädagogische Hochschule - Zug</t>
    </r>
  </si>
  <si>
    <t>PHLU</t>
  </si>
  <si>
    <t>PHSZ</t>
  </si>
  <si>
    <t>PHZG</t>
  </si>
  <si>
    <t>Tab.1a   Produits d´exploitation* 2021 selon la haute école, le pourvoyeur de fonds et la source de financement (en milliers de francs)</t>
  </si>
  <si>
    <t>© 2022 BFS/OFS/UST</t>
  </si>
  <si>
    <t>Tab.1b   Produits d´exploitation* 2021 selon la haute école, le pourvoyeur de fonds et la source de financement (en %)</t>
  </si>
  <si>
    <t>Tab.2a  Produits d´exploitation* 2021 selon la prestation, le pourvoyeur de fonds et la source de financement (en milliers de francs)</t>
  </si>
  <si>
    <t>Tab.2b  Produits d´exploitation* 2021 selon la prestation, le pourvoyeur de fonds et la source de financement (en %)</t>
  </si>
  <si>
    <t xml:space="preserve">Tab.3  Produits d´exploitation* 2021 selon le pourvoyeur de fonds, la prestation et la haute école </t>
  </si>
  <si>
    <t xml:space="preserve">Tab.4  Coûts d'exploitation 2021 selon la haute école </t>
  </si>
  <si>
    <t xml:space="preserve">Tab.5  Coûts d'exploitation 2021 selon la nature de coûts et la haute école </t>
  </si>
  <si>
    <t xml:space="preserve">Tab.6  Coûts de personnel 2021 selon le groupe de personnel et la haute école </t>
  </si>
  <si>
    <t xml:space="preserve">Tab.7  Coûts d'exploitation directs et indirects 2021 selon la haute école </t>
  </si>
  <si>
    <t xml:space="preserve">Tab.8  Coûts d'exploitation 2021 selon la prestation et la haute école </t>
  </si>
  <si>
    <t>Tab.9  Coûts d'exploitation* 2021 selon la nature de coûts et la prestation</t>
  </si>
  <si>
    <t>Tab.10  Coûts de personnel 2021 selon le groupe de personnel et la prestation</t>
  </si>
  <si>
    <t>Tab 11  Chiffres-clés HEP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</si>
</sst>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0"/>
    <numFmt numFmtId="165" formatCode="0.0"/>
  </numFmts>
  <fonts count="30">
    <font>
      <sz val="10"/>
      <name val="Arial"/>
    </font>
    <font>
      <sz val="11"/>
      <color theme="1"/>
      <name val="Arial"/>
      <family val="2"/>
    </font>
    <font>
      <sz val="11"/>
      <color theme="1"/>
      <name val="Arial"/>
      <family val="2"/>
    </font>
    <font>
      <sz val="10"/>
      <name val="Arial"/>
      <family val="2"/>
    </font>
    <font>
      <sz val="8"/>
      <name val="Arial"/>
      <family val="2"/>
    </font>
    <font>
      <b/>
      <sz val="14"/>
      <name val="Arial"/>
      <family val="2"/>
    </font>
    <font>
      <u/>
      <sz val="10"/>
      <color indexed="12"/>
      <name val="Arial"/>
      <family val="2"/>
    </font>
    <font>
      <u/>
      <sz val="8"/>
      <color indexed="12"/>
      <name val="Arial"/>
      <family val="2"/>
    </font>
    <font>
      <b/>
      <sz val="10"/>
      <name val="Arial"/>
      <family val="2"/>
    </font>
    <font>
      <sz val="10"/>
      <name val="Arial"/>
      <family val="2"/>
    </font>
    <font>
      <i/>
      <sz val="10"/>
      <name val="Arial"/>
      <family val="2"/>
    </font>
    <font>
      <sz val="8"/>
      <name val="Arial"/>
      <family val="2"/>
    </font>
    <font>
      <b/>
      <sz val="9"/>
      <name val="Arial"/>
      <family val="2"/>
    </font>
    <font>
      <b/>
      <sz val="12"/>
      <name val="Arial"/>
      <family val="2"/>
    </font>
    <font>
      <b/>
      <i/>
      <sz val="10"/>
      <name val="Arial"/>
      <family val="2"/>
    </font>
    <font>
      <sz val="9"/>
      <name val="Arial"/>
      <family val="2"/>
    </font>
    <font>
      <i/>
      <sz val="9"/>
      <name val="Arial"/>
      <family val="2"/>
    </font>
    <font>
      <sz val="9"/>
      <name val="Arial"/>
      <family val="2"/>
    </font>
    <font>
      <b/>
      <sz val="10"/>
      <name val="Times Ten Roman"/>
    </font>
    <font>
      <b/>
      <i/>
      <sz val="8"/>
      <name val="Arial"/>
      <family val="2"/>
    </font>
    <font>
      <b/>
      <u/>
      <sz val="9"/>
      <name val="Arial"/>
      <family val="2"/>
    </font>
    <font>
      <u/>
      <sz val="9"/>
      <name val="Arial"/>
      <family val="2"/>
    </font>
    <font>
      <u/>
      <sz val="10"/>
      <name val="Arial"/>
      <family val="2"/>
    </font>
    <font>
      <b/>
      <sz val="8"/>
      <name val="Arial"/>
      <family val="2"/>
    </font>
    <font>
      <u/>
      <sz val="9"/>
      <color indexed="8"/>
      <name val="Arial"/>
      <family val="2"/>
    </font>
    <font>
      <sz val="9"/>
      <color indexed="8"/>
      <name val="Arial"/>
      <family val="2"/>
    </font>
    <font>
      <b/>
      <sz val="9"/>
      <color indexed="8"/>
      <name val="Arial"/>
      <family val="2"/>
    </font>
    <font>
      <sz val="9"/>
      <color theme="1"/>
      <name val="Arial"/>
      <family val="2"/>
    </font>
    <font>
      <u/>
      <sz val="9"/>
      <color indexed="12"/>
      <name val="Arial"/>
      <family val="2"/>
    </font>
    <font>
      <sz val="9"/>
      <color rgb="FF0070C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2" fillId="0" borderId="0"/>
    <xf numFmtId="0" fontId="1" fillId="0" borderId="0"/>
  </cellStyleXfs>
  <cellXfs count="179">
    <xf numFmtId="0" fontId="0" fillId="0" borderId="0" xfId="0"/>
    <xf numFmtId="0" fontId="5" fillId="2" borderId="0" xfId="0" applyFont="1" applyFill="1"/>
    <xf numFmtId="0" fontId="0" fillId="2" borderId="0" xfId="0" applyFill="1"/>
    <xf numFmtId="0" fontId="6" fillId="2" borderId="0" xfId="1" applyFill="1" applyAlignment="1" applyProtection="1"/>
    <xf numFmtId="0" fontId="6" fillId="2" borderId="0" xfId="1" applyFont="1" applyFill="1" applyAlignment="1" applyProtection="1"/>
    <xf numFmtId="0" fontId="4" fillId="2" borderId="0" xfId="0" applyFont="1" applyFill="1"/>
    <xf numFmtId="0" fontId="7" fillId="2" borderId="0" xfId="1" applyFont="1" applyFill="1" applyAlignment="1" applyProtection="1"/>
    <xf numFmtId="0" fontId="8" fillId="2" borderId="0" xfId="0" applyFont="1" applyFill="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0" fillId="2" borderId="0" xfId="0" applyFill="1" applyAlignment="1">
      <alignment vertical="top"/>
    </xf>
    <xf numFmtId="0" fontId="8" fillId="2" borderId="0" xfId="0" applyFont="1" applyFill="1" applyAlignment="1">
      <alignment vertical="top"/>
    </xf>
    <xf numFmtId="164" fontId="8" fillId="2" borderId="0" xfId="0" applyNumberFormat="1" applyFont="1" applyFill="1" applyBorder="1" applyAlignment="1">
      <alignment horizontal="right" vertical="top" indent="2"/>
    </xf>
    <xf numFmtId="0" fontId="0" fillId="2" borderId="0" xfId="0" applyFill="1" applyAlignment="1">
      <alignment wrapText="1"/>
    </xf>
    <xf numFmtId="164" fontId="8" fillId="2" borderId="0" xfId="0" applyNumberFormat="1" applyFont="1" applyFill="1" applyBorder="1" applyAlignment="1">
      <alignment horizontal="right" indent="2"/>
    </xf>
    <xf numFmtId="0" fontId="10" fillId="2" borderId="0" xfId="0" applyFont="1" applyFill="1"/>
    <xf numFmtId="0" fontId="8" fillId="2" borderId="1" xfId="0" applyFont="1" applyFill="1" applyBorder="1" applyAlignment="1">
      <alignment vertical="center"/>
    </xf>
    <xf numFmtId="0" fontId="0" fillId="2" borderId="0" xfId="0" applyFill="1" applyAlignment="1">
      <alignment vertical="center"/>
    </xf>
    <xf numFmtId="0" fontId="9" fillId="2" borderId="0" xfId="0" applyFont="1" applyFill="1"/>
    <xf numFmtId="164" fontId="9" fillId="2" borderId="0" xfId="0" applyNumberFormat="1" applyFont="1" applyFill="1" applyBorder="1" applyAlignment="1">
      <alignment horizontal="right" vertical="center" indent="3"/>
    </xf>
    <xf numFmtId="164" fontId="9" fillId="2" borderId="0" xfId="0" applyNumberFormat="1" applyFont="1" applyFill="1" applyBorder="1" applyAlignment="1">
      <alignment horizontal="right" indent="3"/>
    </xf>
    <xf numFmtId="164" fontId="8" fillId="2" borderId="0" xfId="0" applyNumberFormat="1" applyFont="1" applyFill="1" applyBorder="1" applyAlignment="1">
      <alignment horizontal="right" indent="3"/>
    </xf>
    <xf numFmtId="164" fontId="8" fillId="2" borderId="0" xfId="0" applyNumberFormat="1" applyFont="1" applyFill="1" applyBorder="1" applyAlignment="1">
      <alignment horizontal="right" vertical="center" indent="3"/>
    </xf>
    <xf numFmtId="164" fontId="8" fillId="2" borderId="0" xfId="0" applyNumberFormat="1" applyFont="1" applyFill="1" applyBorder="1" applyAlignment="1">
      <alignment horizontal="right" vertical="center" indent="2"/>
    </xf>
    <xf numFmtId="164" fontId="9" fillId="2" borderId="0" xfId="0" applyNumberFormat="1" applyFont="1" applyFill="1" applyBorder="1" applyAlignment="1">
      <alignment horizontal="right" vertical="center" indent="2"/>
    </xf>
    <xf numFmtId="0" fontId="11" fillId="2" borderId="0" xfId="0" applyFont="1" applyFill="1"/>
    <xf numFmtId="0" fontId="0" fillId="2" borderId="0" xfId="0" applyFill="1" applyBorder="1"/>
    <xf numFmtId="0" fontId="8" fillId="2" borderId="0" xfId="0" applyFont="1" applyFill="1" applyBorder="1" applyAlignment="1">
      <alignment horizontal="center" vertical="center"/>
    </xf>
    <xf numFmtId="0" fontId="6" fillId="2" borderId="0" xfId="1" applyFill="1" applyAlignment="1" applyProtection="1">
      <alignment horizontal="right"/>
    </xf>
    <xf numFmtId="0" fontId="13" fillId="2" borderId="0" xfId="0" applyFont="1" applyFill="1" applyAlignment="1">
      <alignment vertical="center"/>
    </xf>
    <xf numFmtId="0" fontId="14" fillId="2" borderId="0" xfId="0" applyFont="1" applyFill="1"/>
    <xf numFmtId="0" fontId="9" fillId="2" borderId="1" xfId="0" applyFont="1" applyFill="1" applyBorder="1" applyAlignment="1">
      <alignment vertical="center"/>
    </xf>
    <xf numFmtId="0" fontId="8" fillId="2" borderId="1" xfId="0" applyFont="1" applyFill="1" applyBorder="1" applyAlignment="1">
      <alignment vertical="center" wrapText="1"/>
    </xf>
    <xf numFmtId="0" fontId="0" fillId="2" borderId="0" xfId="0" applyFill="1" applyAlignment="1">
      <alignment vertical="center" wrapText="1"/>
    </xf>
    <xf numFmtId="0" fontId="0" fillId="2" borderId="2" xfId="0" applyFill="1" applyBorder="1"/>
    <xf numFmtId="0" fontId="3" fillId="2" borderId="0" xfId="0" applyFont="1" applyFill="1"/>
    <xf numFmtId="0" fontId="15" fillId="2" borderId="0" xfId="0" applyFont="1" applyFill="1" applyAlignment="1">
      <alignment horizontal="left"/>
    </xf>
    <xf numFmtId="0" fontId="12" fillId="2" borderId="0" xfId="0" applyFont="1" applyFill="1"/>
    <xf numFmtId="0" fontId="15" fillId="2" borderId="0" xfId="0" applyFont="1" applyFill="1"/>
    <xf numFmtId="0" fontId="16" fillId="2" borderId="0" xfId="0" applyFont="1" applyFill="1" applyAlignment="1">
      <alignment horizontal="left" wrapText="1"/>
    </xf>
    <xf numFmtId="0" fontId="13" fillId="2" borderId="0" xfId="0" applyFont="1" applyFill="1" applyAlignment="1">
      <alignment horizontal="left"/>
    </xf>
    <xf numFmtId="0" fontId="6" fillId="2" borderId="0" xfId="1" applyFont="1" applyFill="1" applyAlignment="1" applyProtection="1">
      <alignment horizontal="right"/>
    </xf>
    <xf numFmtId="0" fontId="15" fillId="2" borderId="0" xfId="0" applyFont="1" applyFill="1" applyAlignment="1"/>
    <xf numFmtId="0" fontId="12" fillId="2" borderId="3" xfId="0" applyFont="1" applyFill="1" applyBorder="1" applyAlignment="1">
      <alignment wrapText="1"/>
    </xf>
    <xf numFmtId="0" fontId="18" fillId="2" borderId="0" xfId="0" applyFont="1" applyFill="1" applyAlignment="1">
      <alignment horizontal="justify"/>
    </xf>
    <xf numFmtId="164" fontId="0" fillId="2" borderId="0" xfId="0" applyNumberFormat="1" applyFill="1" applyAlignment="1">
      <alignment horizontal="right" indent="3"/>
    </xf>
    <xf numFmtId="164" fontId="0" fillId="2" borderId="0" xfId="0" applyNumberFormat="1" applyFill="1" applyAlignment="1">
      <alignment horizontal="right" indent="2"/>
    </xf>
    <xf numFmtId="164" fontId="9"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0" xfId="0" applyFont="1" applyFill="1" applyAlignment="1">
      <alignment horizontal="right"/>
    </xf>
    <xf numFmtId="0" fontId="19" fillId="2" borderId="0" xfId="0" applyFont="1" applyFill="1"/>
    <xf numFmtId="0" fontId="19" fillId="2" borderId="0" xfId="0" applyFont="1" applyFill="1" applyAlignment="1">
      <alignment vertical="center"/>
    </xf>
    <xf numFmtId="0" fontId="8" fillId="2" borderId="4" xfId="0" applyFont="1" applyFill="1" applyBorder="1" applyAlignment="1">
      <alignment horizontal="center" vertical="center" wrapText="1"/>
    </xf>
    <xf numFmtId="164" fontId="8" fillId="2" borderId="2" xfId="0" applyNumberFormat="1" applyFont="1" applyFill="1" applyBorder="1" applyAlignment="1">
      <alignment horizontal="right" vertical="top" indent="2"/>
    </xf>
    <xf numFmtId="164" fontId="9" fillId="2" borderId="2" xfId="0" applyNumberFormat="1" applyFont="1" applyFill="1" applyBorder="1" applyAlignment="1">
      <alignment horizontal="right" vertical="top" indent="2"/>
    </xf>
    <xf numFmtId="164" fontId="9" fillId="2" borderId="2" xfId="0" applyNumberFormat="1" applyFont="1" applyFill="1" applyBorder="1" applyAlignment="1">
      <alignment horizontal="right" indent="2"/>
    </xf>
    <xf numFmtId="0" fontId="8" fillId="3" borderId="0" xfId="0" applyFont="1" applyFill="1"/>
    <xf numFmtId="0" fontId="0" fillId="3" borderId="0" xfId="0" applyFill="1"/>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164" fontId="8" fillId="3" borderId="0" xfId="0" applyNumberFormat="1" applyFont="1" applyFill="1" applyBorder="1" applyAlignment="1">
      <alignment horizontal="right" vertical="top" indent="2"/>
    </xf>
    <xf numFmtId="164" fontId="0" fillId="3" borderId="0" xfId="0" applyNumberFormat="1" applyFill="1" applyAlignment="1">
      <alignment horizontal="right" indent="2"/>
    </xf>
    <xf numFmtId="164" fontId="9" fillId="3" borderId="0" xfId="0" applyNumberFormat="1" applyFont="1" applyFill="1" applyBorder="1" applyAlignment="1">
      <alignment horizontal="right" indent="2"/>
    </xf>
    <xf numFmtId="0" fontId="0" fillId="3" borderId="0" xfId="0" applyFill="1" applyBorder="1" applyAlignment="1">
      <alignment horizontal="right" indent="2"/>
    </xf>
    <xf numFmtId="164" fontId="8" fillId="3" borderId="0" xfId="0" applyNumberFormat="1" applyFont="1" applyFill="1" applyBorder="1" applyAlignment="1">
      <alignment horizontal="right" indent="2"/>
    </xf>
    <xf numFmtId="164" fontId="9" fillId="3" borderId="0" xfId="0" applyNumberFormat="1" applyFont="1" applyFill="1" applyBorder="1" applyAlignment="1">
      <alignment horizontal="right" indent="3"/>
    </xf>
    <xf numFmtId="164" fontId="8" fillId="3" borderId="0" xfId="0" applyNumberFormat="1" applyFont="1" applyFill="1" applyBorder="1" applyAlignment="1">
      <alignment horizontal="right" indent="3"/>
    </xf>
    <xf numFmtId="0" fontId="8" fillId="3" borderId="0" xfId="0" applyFont="1" applyFill="1" applyBorder="1" applyAlignment="1">
      <alignment horizontal="left" vertical="center"/>
    </xf>
    <xf numFmtId="164" fontId="0" fillId="3" borderId="0" xfId="0" applyNumberFormat="1" applyFill="1" applyAlignment="1">
      <alignment horizontal="right" indent="3"/>
    </xf>
    <xf numFmtId="164" fontId="9" fillId="3" borderId="0" xfId="0" applyNumberFormat="1" applyFont="1" applyFill="1" applyAlignment="1">
      <alignment horizontal="right" vertical="center" indent="3"/>
    </xf>
    <xf numFmtId="38" fontId="0" fillId="2" borderId="0" xfId="0" applyNumberFormat="1" applyFill="1" applyAlignment="1">
      <alignment horizontal="right" indent="3"/>
    </xf>
    <xf numFmtId="3" fontId="0" fillId="2" borderId="0" xfId="0" applyNumberFormat="1" applyFill="1" applyAlignment="1">
      <alignment horizontal="right" indent="3"/>
    </xf>
    <xf numFmtId="38" fontId="8" fillId="2" borderId="0" xfId="0" applyNumberFormat="1" applyFont="1" applyFill="1" applyAlignment="1">
      <alignment horizontal="right" indent="3"/>
    </xf>
    <xf numFmtId="1" fontId="0" fillId="2" borderId="0" xfId="0" applyNumberFormat="1" applyFill="1" applyAlignment="1">
      <alignment horizontal="right" indent="3"/>
    </xf>
    <xf numFmtId="1" fontId="8" fillId="2" borderId="0" xfId="0" applyNumberFormat="1" applyFont="1" applyFill="1" applyAlignment="1">
      <alignment horizontal="right" indent="3"/>
    </xf>
    <xf numFmtId="38" fontId="0" fillId="2" borderId="0" xfId="0" applyNumberFormat="1" applyFill="1" applyAlignment="1">
      <alignment horizontal="right" indent="4"/>
    </xf>
    <xf numFmtId="38" fontId="8" fillId="2" borderId="0" xfId="0" applyNumberFormat="1" applyFont="1" applyFill="1" applyAlignment="1">
      <alignment horizontal="right" indent="4"/>
    </xf>
    <xf numFmtId="38" fontId="3" fillId="2" borderId="0" xfId="0" applyNumberFormat="1" applyFont="1" applyFill="1" applyAlignment="1">
      <alignment horizontal="right" indent="3"/>
    </xf>
    <xf numFmtId="0" fontId="19" fillId="3" borderId="0" xfId="0" applyFont="1" applyFill="1"/>
    <xf numFmtId="0" fontId="8" fillId="3" borderId="1" xfId="0" applyFont="1" applyFill="1" applyBorder="1" applyAlignment="1">
      <alignment vertical="center" wrapText="1"/>
    </xf>
    <xf numFmtId="164" fontId="8" fillId="3" borderId="0" xfId="0" applyNumberFormat="1" applyFont="1" applyFill="1" applyBorder="1" applyAlignment="1">
      <alignment horizontal="right" vertical="center" indent="2"/>
    </xf>
    <xf numFmtId="0" fontId="6" fillId="3" borderId="0" xfId="1" applyFill="1" applyAlignment="1" applyProtection="1">
      <alignment horizontal="right"/>
    </xf>
    <xf numFmtId="0" fontId="8" fillId="3" borderId="1" xfId="0" applyFont="1" applyFill="1" applyBorder="1" applyAlignment="1">
      <alignment vertical="center"/>
    </xf>
    <xf numFmtId="0" fontId="0" fillId="3" borderId="0" xfId="0" applyFill="1" applyAlignment="1">
      <alignment vertical="center"/>
    </xf>
    <xf numFmtId="1" fontId="0" fillId="3" borderId="0" xfId="0" applyNumberFormat="1" applyFill="1" applyAlignment="1">
      <alignment horizontal="right" vertical="center" indent="3"/>
    </xf>
    <xf numFmtId="1" fontId="0" fillId="3" borderId="0" xfId="0" applyNumberFormat="1" applyFill="1" applyAlignment="1">
      <alignment horizontal="right" vertical="center" indent="4"/>
    </xf>
    <xf numFmtId="1" fontId="8" fillId="3" borderId="0" xfId="0" applyNumberFormat="1" applyFont="1" applyFill="1" applyAlignment="1">
      <alignment horizontal="right" vertical="center" indent="2"/>
    </xf>
    <xf numFmtId="0" fontId="8" fillId="3" borderId="0" xfId="0" applyFont="1" applyFill="1" applyAlignment="1">
      <alignment horizontal="right" vertical="center" indent="2"/>
    </xf>
    <xf numFmtId="164" fontId="9" fillId="3" borderId="0" xfId="0" applyNumberFormat="1" applyFont="1" applyFill="1" applyBorder="1" applyAlignment="1">
      <alignment horizontal="right" vertical="center" indent="2"/>
    </xf>
    <xf numFmtId="164" fontId="0" fillId="3" borderId="0" xfId="0" applyNumberFormat="1" applyFill="1" applyAlignment="1">
      <alignment horizontal="right" indent="4"/>
    </xf>
    <xf numFmtId="0" fontId="4" fillId="3" borderId="0" xfId="0" applyFont="1" applyFill="1"/>
    <xf numFmtId="164" fontId="8" fillId="3" borderId="0" xfId="0" applyNumberFormat="1" applyFont="1" applyFill="1" applyAlignment="1">
      <alignment horizontal="right" indent="2"/>
    </xf>
    <xf numFmtId="1" fontId="0" fillId="3" borderId="0" xfId="0" applyNumberFormat="1" applyFill="1" applyAlignment="1">
      <alignment horizontal="right" vertical="center" indent="5"/>
    </xf>
    <xf numFmtId="1" fontId="8" fillId="3" borderId="0" xfId="0" applyNumberFormat="1" applyFont="1" applyFill="1" applyAlignment="1">
      <alignment horizontal="right" indent="4"/>
    </xf>
    <xf numFmtId="1" fontId="8" fillId="3" borderId="0" xfId="0" applyNumberFormat="1" applyFont="1" applyFill="1" applyAlignment="1">
      <alignment horizontal="right" indent="5"/>
    </xf>
    <xf numFmtId="1" fontId="8" fillId="3" borderId="0" xfId="0" applyNumberFormat="1" applyFont="1" applyFill="1" applyAlignment="1">
      <alignment horizontal="right" indent="3"/>
    </xf>
    <xf numFmtId="1" fontId="8" fillId="3" borderId="0" xfId="0" applyNumberFormat="1" applyFont="1" applyFill="1" applyAlignment="1">
      <alignment horizontal="right" indent="2"/>
    </xf>
    <xf numFmtId="165" fontId="4" fillId="3" borderId="0" xfId="0" applyNumberFormat="1" applyFont="1" applyFill="1" applyAlignment="1">
      <alignment wrapText="1"/>
    </xf>
    <xf numFmtId="0" fontId="4" fillId="2" borderId="0" xfId="0" applyFont="1" applyFill="1" applyBorder="1" applyAlignment="1">
      <alignment wrapText="1"/>
    </xf>
    <xf numFmtId="0" fontId="8" fillId="3" borderId="0" xfId="0" applyFont="1" applyFill="1" applyAlignment="1"/>
    <xf numFmtId="0" fontId="22" fillId="3" borderId="0" xfId="1" applyFont="1" applyFill="1" applyAlignment="1" applyProtection="1"/>
    <xf numFmtId="0" fontId="23" fillId="3" borderId="0" xfId="0" applyFont="1" applyFill="1" applyAlignment="1"/>
    <xf numFmtId="0" fontId="23" fillId="3" borderId="1" xfId="0" applyFont="1" applyFill="1" applyBorder="1" applyAlignment="1">
      <alignment horizontal="right"/>
    </xf>
    <xf numFmtId="0" fontId="4" fillId="3" borderId="1" xfId="0" applyFont="1" applyFill="1" applyBorder="1" applyAlignment="1">
      <alignment horizontal="right"/>
    </xf>
    <xf numFmtId="0" fontId="4" fillId="3" borderId="0" xfId="0" applyFont="1" applyFill="1" applyAlignment="1">
      <alignment wrapText="1"/>
    </xf>
    <xf numFmtId="3" fontId="23" fillId="3" borderId="0" xfId="0" applyNumberFormat="1" applyFont="1" applyFill="1" applyAlignment="1"/>
    <xf numFmtId="0" fontId="23" fillId="3" borderId="0" xfId="0" applyFont="1" applyFill="1" applyAlignment="1">
      <alignment wrapText="1"/>
    </xf>
    <xf numFmtId="3" fontId="4" fillId="3" borderId="0" xfId="0" applyNumberFormat="1" applyFont="1" applyFill="1" applyAlignment="1">
      <alignment wrapText="1"/>
    </xf>
    <xf numFmtId="3" fontId="4" fillId="3" borderId="0" xfId="0" applyNumberFormat="1" applyFont="1" applyFill="1" applyAlignment="1">
      <alignment horizontal="right" wrapText="1"/>
    </xf>
    <xf numFmtId="165" fontId="23" fillId="3" borderId="0" xfId="0" applyNumberFormat="1" applyFont="1" applyFill="1" applyAlignment="1"/>
    <xf numFmtId="165" fontId="23" fillId="3" borderId="0" xfId="0" applyNumberFormat="1" applyFont="1" applyFill="1" applyAlignment="1">
      <alignment wrapText="1"/>
    </xf>
    <xf numFmtId="3" fontId="19" fillId="3" borderId="0" xfId="0" applyNumberFormat="1" applyFont="1" applyFill="1" applyAlignment="1">
      <alignment wrapText="1"/>
    </xf>
    <xf numFmtId="1" fontId="4" fillId="3" borderId="0" xfId="0" applyNumberFormat="1" applyFont="1" applyFill="1" applyBorder="1" applyAlignment="1">
      <alignment wrapText="1"/>
    </xf>
    <xf numFmtId="0" fontId="23" fillId="3" borderId="0" xfId="0" applyFont="1" applyFill="1" applyBorder="1" applyAlignment="1"/>
    <xf numFmtId="0" fontId="4" fillId="3" borderId="0" xfId="0" applyFont="1" applyFill="1" applyBorder="1" applyAlignment="1">
      <alignment wrapText="1"/>
    </xf>
    <xf numFmtId="1" fontId="4" fillId="3" borderId="0" xfId="0" applyNumberFormat="1" applyFont="1" applyFill="1" applyAlignment="1">
      <alignment wrapText="1"/>
    </xf>
    <xf numFmtId="2" fontId="4" fillId="3" borderId="0" xfId="0" applyNumberFormat="1" applyFont="1" applyFill="1" applyAlignment="1">
      <alignment vertical="top"/>
    </xf>
    <xf numFmtId="0" fontId="3" fillId="3" borderId="0" xfId="0" applyFont="1" applyFill="1"/>
    <xf numFmtId="0" fontId="8" fillId="2" borderId="0" xfId="0" applyFont="1" applyFill="1" applyBorder="1" applyAlignment="1">
      <alignment vertical="center"/>
    </xf>
    <xf numFmtId="0" fontId="15" fillId="2" borderId="0" xfId="0" applyFont="1" applyFill="1" applyAlignment="1">
      <alignment horizontal="left" wrapText="1"/>
    </xf>
    <xf numFmtId="0" fontId="12" fillId="3" borderId="0" xfId="0" applyFont="1" applyFill="1" applyAlignment="1">
      <alignment horizontal="left" vertical="top"/>
    </xf>
    <xf numFmtId="0" fontId="16" fillId="3" borderId="0" xfId="0" applyFont="1" applyFill="1" applyAlignment="1">
      <alignment horizontal="left"/>
    </xf>
    <xf numFmtId="0" fontId="8" fillId="3" borderId="5" xfId="0" applyFont="1" applyFill="1" applyBorder="1" applyAlignment="1">
      <alignment horizontal="justify" vertical="center"/>
    </xf>
    <xf numFmtId="0" fontId="8" fillId="2" borderId="0" xfId="0" applyFont="1" applyFill="1" applyBorder="1" applyAlignment="1"/>
    <xf numFmtId="0" fontId="8" fillId="3" borderId="5" xfId="0" applyFont="1" applyFill="1" applyBorder="1" applyAlignment="1">
      <alignment vertical="center"/>
    </xf>
    <xf numFmtId="0" fontId="3" fillId="3" borderId="6" xfId="0" applyFont="1" applyFill="1" applyBorder="1" applyAlignment="1">
      <alignment vertical="top" wrapText="1"/>
    </xf>
    <xf numFmtId="0" fontId="3" fillId="3" borderId="6" xfId="0" applyFont="1" applyFill="1" applyBorder="1" applyAlignment="1">
      <alignment vertical="center" wrapText="1"/>
    </xf>
    <xf numFmtId="0" fontId="21" fillId="2" borderId="0" xfId="0" applyFont="1" applyFill="1"/>
    <xf numFmtId="0" fontId="3" fillId="2" borderId="0" xfId="0" applyFont="1" applyFill="1" applyAlignment="1">
      <alignment wrapText="1"/>
    </xf>
    <xf numFmtId="0" fontId="16" fillId="2" borderId="0" xfId="0" applyFont="1" applyFill="1" applyAlignment="1">
      <alignment wrapText="1"/>
    </xf>
    <xf numFmtId="0" fontId="15" fillId="2" borderId="0" xfId="0" applyFont="1" applyFill="1" applyAlignment="1">
      <alignment vertical="top" wrapText="1"/>
    </xf>
    <xf numFmtId="164" fontId="3" fillId="2" borderId="2" xfId="0" applyNumberFormat="1" applyFont="1" applyFill="1" applyBorder="1" applyAlignment="1">
      <alignment horizontal="right" vertical="top" indent="2"/>
    </xf>
    <xf numFmtId="164" fontId="3" fillId="3" borderId="0" xfId="0" applyNumberFormat="1" applyFont="1" applyFill="1" applyBorder="1" applyAlignment="1">
      <alignment horizontal="right" indent="2"/>
    </xf>
    <xf numFmtId="164" fontId="3" fillId="2" borderId="0" xfId="0" applyNumberFormat="1" applyFont="1" applyFill="1" applyBorder="1" applyAlignment="1">
      <alignment horizontal="right" indent="3"/>
    </xf>
    <xf numFmtId="164" fontId="3" fillId="2" borderId="0" xfId="0" applyNumberFormat="1" applyFont="1" applyFill="1" applyBorder="1" applyAlignment="1">
      <alignment horizontal="right" vertical="center" indent="3"/>
    </xf>
    <xf numFmtId="164" fontId="8" fillId="3" borderId="0" xfId="0" applyNumberFormat="1" applyFont="1" applyFill="1" applyAlignment="1">
      <alignment horizontal="right" indent="4"/>
    </xf>
    <xf numFmtId="3" fontId="0" fillId="2" borderId="0" xfId="0" applyNumberFormat="1" applyFill="1"/>
    <xf numFmtId="164" fontId="3" fillId="2" borderId="2" xfId="0" applyNumberFormat="1" applyFont="1" applyFill="1" applyBorder="1" applyAlignment="1">
      <alignment horizontal="right" indent="2"/>
    </xf>
    <xf numFmtId="0" fontId="23" fillId="2" borderId="0" xfId="0" applyFont="1" applyFill="1" applyAlignment="1"/>
    <xf numFmtId="165" fontId="23" fillId="2" borderId="0" xfId="0" applyNumberFormat="1" applyFont="1" applyFill="1" applyAlignment="1">
      <alignment wrapText="1"/>
    </xf>
    <xf numFmtId="165" fontId="4" fillId="2" borderId="0" xfId="0" applyNumberFormat="1" applyFont="1" applyFill="1" applyAlignment="1">
      <alignment wrapText="1"/>
    </xf>
    <xf numFmtId="165" fontId="23" fillId="2" borderId="0" xfId="0" applyNumberFormat="1" applyFont="1" applyFill="1" applyAlignment="1"/>
    <xf numFmtId="0" fontId="27" fillId="3" borderId="0" xfId="0" applyFont="1" applyFill="1" applyBorder="1" applyAlignment="1">
      <alignment horizontal="left" vertical="center" wrapText="1" shrinkToFit="1"/>
    </xf>
    <xf numFmtId="0" fontId="15" fillId="3" borderId="0" xfId="0" applyFont="1" applyFill="1"/>
    <xf numFmtId="0" fontId="8" fillId="3" borderId="6" xfId="0" applyFont="1" applyFill="1" applyBorder="1" applyAlignment="1">
      <alignment vertical="top" wrapText="1"/>
    </xf>
    <xf numFmtId="0" fontId="4" fillId="3" borderId="0" xfId="0" applyNumberFormat="1" applyFont="1" applyFill="1" applyAlignment="1">
      <alignment wrapText="1"/>
    </xf>
    <xf numFmtId="0" fontId="20" fillId="2" borderId="0" xfId="0" applyFont="1" applyFill="1" applyAlignment="1">
      <alignment horizontal="left"/>
    </xf>
    <xf numFmtId="0" fontId="13" fillId="0" borderId="0" xfId="0" applyFont="1" applyAlignment="1">
      <alignment horizontal="left"/>
    </xf>
    <xf numFmtId="0" fontId="15" fillId="2" borderId="0" xfId="0" applyFont="1" applyFill="1" applyAlignment="1">
      <alignment horizontal="left" wrapText="1"/>
    </xf>
    <xf numFmtId="0" fontId="17" fillId="2" borderId="0" xfId="0" applyFont="1" applyFill="1" applyAlignment="1">
      <alignment horizontal="left" wrapText="1"/>
    </xf>
    <xf numFmtId="0" fontId="20" fillId="2" borderId="0" xfId="0" applyFont="1" applyFill="1" applyAlignment="1">
      <alignment horizontal="center"/>
    </xf>
    <xf numFmtId="0" fontId="15" fillId="2" borderId="0" xfId="0" applyFont="1" applyFill="1" applyAlignment="1">
      <alignment horizontal="left"/>
    </xf>
    <xf numFmtId="0" fontId="16" fillId="2" borderId="0" xfId="0" applyFont="1" applyFill="1" applyAlignment="1">
      <alignment horizontal="left" wrapText="1"/>
    </xf>
    <xf numFmtId="0" fontId="15" fillId="2" borderId="8" xfId="0" applyFont="1" applyFill="1" applyBorder="1" applyAlignment="1">
      <alignment horizontal="left"/>
    </xf>
    <xf numFmtId="0" fontId="15" fillId="2" borderId="0" xfId="0" applyFont="1" applyFill="1" applyBorder="1" applyAlignment="1">
      <alignment horizontal="left"/>
    </xf>
    <xf numFmtId="0" fontId="15" fillId="2" borderId="7" xfId="0" applyFont="1" applyFill="1" applyBorder="1" applyAlignment="1">
      <alignment horizontal="left"/>
    </xf>
    <xf numFmtId="0" fontId="12" fillId="2" borderId="3" xfId="0" applyFont="1" applyFill="1" applyBorder="1" applyAlignment="1">
      <alignment horizontal="left"/>
    </xf>
    <xf numFmtId="0" fontId="15" fillId="2" borderId="9"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0" borderId="0" xfId="0" applyFont="1" applyAlignment="1">
      <alignment horizontal="left" wrapText="1"/>
    </xf>
    <xf numFmtId="0" fontId="12" fillId="2" borderId="10" xfId="0" applyFont="1" applyFill="1" applyBorder="1" applyAlignment="1">
      <alignment horizontal="left"/>
    </xf>
    <xf numFmtId="0" fontId="12" fillId="2" borderId="0" xfId="0" applyFont="1" applyFill="1" applyBorder="1" applyAlignment="1">
      <alignment wrapText="1"/>
    </xf>
    <xf numFmtId="0" fontId="0" fillId="0" borderId="0" xfId="0" applyAlignment="1"/>
    <xf numFmtId="0" fontId="28" fillId="3" borderId="0" xfId="1" applyFont="1" applyFill="1" applyBorder="1" applyAlignment="1" applyProtection="1">
      <alignment horizontal="left" vertical="center" wrapText="1"/>
    </xf>
    <xf numFmtId="0" fontId="29" fillId="3" borderId="0" xfId="0" applyFont="1" applyFill="1" applyBorder="1" applyAlignment="1">
      <alignment horizontal="left" vertical="center"/>
    </xf>
    <xf numFmtId="0" fontId="16" fillId="3" borderId="0" xfId="0" applyFont="1" applyFill="1" applyAlignment="1">
      <alignment horizontal="left"/>
    </xf>
    <xf numFmtId="0" fontId="27" fillId="3" borderId="0" xfId="0" applyFont="1" applyFill="1" applyAlignment="1">
      <alignment horizontal="left" vertical="center" wrapText="1"/>
    </xf>
    <xf numFmtId="0" fontId="12" fillId="2" borderId="0" xfId="0" applyFont="1" applyFill="1" applyAlignment="1">
      <alignment horizontal="left"/>
    </xf>
    <xf numFmtId="0" fontId="27" fillId="3" borderId="0" xfId="0" applyFont="1" applyFill="1" applyAlignment="1">
      <alignment horizontal="left" vertical="center"/>
    </xf>
    <xf numFmtId="0" fontId="27" fillId="3" borderId="0" xfId="0" applyFont="1" applyFill="1" applyBorder="1" applyAlignment="1">
      <alignment horizontal="left" vertical="center" wrapText="1" shrinkToFit="1"/>
    </xf>
    <xf numFmtId="0" fontId="4" fillId="3" borderId="0" xfId="0" applyFont="1" applyFill="1" applyAlignment="1">
      <alignment horizontal="left" wrapText="1"/>
    </xf>
    <xf numFmtId="0" fontId="4" fillId="3" borderId="0" xfId="0" applyFont="1" applyFill="1" applyAlignment="1">
      <alignment horizontal="left"/>
    </xf>
    <xf numFmtId="165" fontId="8" fillId="3" borderId="0" xfId="0" applyNumberFormat="1" applyFont="1" applyFill="1" applyBorder="1" applyAlignment="1">
      <alignment horizontal="right" vertical="top" indent="2"/>
    </xf>
    <xf numFmtId="165" fontId="0" fillId="3" borderId="0" xfId="0" applyNumberFormat="1" applyFill="1" applyAlignment="1">
      <alignment horizontal="right" indent="2"/>
    </xf>
    <xf numFmtId="165" fontId="0" fillId="2" borderId="0" xfId="0" applyNumberFormat="1" applyFill="1"/>
    <xf numFmtId="165" fontId="3" fillId="3" borderId="0" xfId="0" applyNumberFormat="1" applyFont="1" applyFill="1" applyBorder="1" applyAlignment="1">
      <alignment horizontal="right" indent="2"/>
    </xf>
    <xf numFmtId="165" fontId="0" fillId="3" borderId="0" xfId="0" applyNumberFormat="1" applyFill="1" applyBorder="1" applyAlignment="1">
      <alignment horizontal="right" indent="2"/>
    </xf>
    <xf numFmtId="165" fontId="3" fillId="2" borderId="0" xfId="0" applyNumberFormat="1" applyFont="1" applyFill="1" applyBorder="1" applyAlignment="1">
      <alignment horizontal="right" indent="3"/>
    </xf>
  </cellXfs>
  <cellStyles count="4">
    <cellStyle name="Lien hypertexte"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fr/home/statistiques/education-science/enquetes/hsp.assetdetail.7437.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E36"/>
  <sheetViews>
    <sheetView tabSelected="1" zoomScale="85" zoomScaleNormal="85" workbookViewId="0">
      <selection activeCell="A36" sqref="A36"/>
    </sheetView>
  </sheetViews>
  <sheetFormatPr baseColWidth="10" defaultColWidth="11.453125" defaultRowHeight="12.5"/>
  <cols>
    <col min="1" max="1" width="149.81640625" style="2" bestFit="1" customWidth="1"/>
    <col min="2" max="16384" width="11.453125" style="2"/>
  </cols>
  <sheetData>
    <row r="1" spans="1:5" s="1" customFormat="1" ht="18">
      <c r="A1" s="1" t="s">
        <v>169</v>
      </c>
    </row>
    <row r="2" spans="1:5">
      <c r="A2" s="2" t="s">
        <v>0</v>
      </c>
    </row>
    <row r="3" spans="1:5">
      <c r="A3" s="3" t="s">
        <v>122</v>
      </c>
    </row>
    <row r="4" spans="1:5">
      <c r="A4" s="2" t="s">
        <v>0</v>
      </c>
    </row>
    <row r="5" spans="1:5">
      <c r="A5" s="4" t="str">
        <f>"Tab.1a   Produits d´exploitation* " &amp; RIGHT(A1,4) &amp; " selon la haute école, le pourvoyeur de fonds et la source de financement (en milliers de francs)"</f>
        <v>Tab.1a   Produits d´exploitation* 2021 selon la haute école, le pourvoyeur de fonds et la source de financement (en milliers de francs)</v>
      </c>
    </row>
    <row r="6" spans="1:5">
      <c r="A6" s="4"/>
    </row>
    <row r="7" spans="1:5">
      <c r="A7" s="4" t="str">
        <f>"Tab.1b   Produits d´exploitation* " &amp; RIGHT(A1,4) &amp; " selon la haute école, le pourvoyeur de fonds et la source de financement (en %)"</f>
        <v>Tab.1b   Produits d´exploitation* 2021 selon la haute école, le pourvoyeur de fonds et la source de financement (en %)</v>
      </c>
      <c r="B7" s="4"/>
      <c r="C7" s="4"/>
      <c r="D7" s="4"/>
      <c r="E7" s="4"/>
    </row>
    <row r="8" spans="1:5">
      <c r="A8" s="2" t="s">
        <v>0</v>
      </c>
    </row>
    <row r="9" spans="1:5">
      <c r="A9" s="3" t="str">
        <f>"Tab.2a  Produits d´exploitation* " &amp; RIGHT(A1,4) &amp; " selon la prestation, le pourvoyeur de fonds et la source de financement (en milliers de francs)"</f>
        <v>Tab.2a  Produits d´exploitation* 2021 selon la prestation, le pourvoyeur de fonds et la source de financement (en milliers de francs)</v>
      </c>
    </row>
    <row r="10" spans="1:5">
      <c r="A10" s="2" t="s">
        <v>0</v>
      </c>
    </row>
    <row r="11" spans="1:5">
      <c r="A11" s="3" t="str">
        <f>"Tab.2b  Produits d´exploitation* " &amp; RIGHT(A1,4) &amp; " selon la prestation, le pourvoyeur de fonds et la source de financement (en %)"</f>
        <v>Tab.2b  Produits d´exploitation* 2021 selon la prestation, le pourvoyeur de fonds et la source de financement (en %)</v>
      </c>
    </row>
    <row r="12" spans="1:5">
      <c r="A12" s="2" t="s">
        <v>0</v>
      </c>
    </row>
    <row r="13" spans="1:5">
      <c r="A13" s="3" t="str">
        <f>"Tab.3  Produits d´exploitation* " &amp; RIGHT(A1,4) &amp; " selon le pourvoyeur de fonds, la prestation et la haute école "</f>
        <v xml:space="preserve">Tab.3  Produits d´exploitation* 2021 selon le pourvoyeur de fonds, la prestation et la haute école </v>
      </c>
    </row>
    <row r="14" spans="1:5">
      <c r="A14" s="2" t="s">
        <v>0</v>
      </c>
    </row>
    <row r="15" spans="1:5">
      <c r="A15" s="3" t="str">
        <f>"Tab.4  Coûts d'exploitation " &amp; RIGHT(A1,4) &amp; " selon la haute école "</f>
        <v xml:space="preserve">Tab.4  Coûts d'exploitation 2021 selon la haute école </v>
      </c>
    </row>
    <row r="16" spans="1:5">
      <c r="A16" s="2" t="s">
        <v>0</v>
      </c>
    </row>
    <row r="17" spans="1:1">
      <c r="A17" s="3" t="str">
        <f>"Tab.5  Coûts d'exploitation " &amp; RIGHT(A1,4) &amp; " selon la nature de coûts et la haute école "</f>
        <v xml:space="preserve">Tab.5  Coûts d'exploitation 2021 selon la nature de coûts et la haute école </v>
      </c>
    </row>
    <row r="19" spans="1:1">
      <c r="A19" s="3" t="str">
        <f>"Tab.6  Coûts de personnel " &amp; RIGHT(A1,4) &amp; " selon le groupe de personnel et la haute école "</f>
        <v xml:space="preserve">Tab.6  Coûts de personnel 2021 selon le groupe de personnel et la haute école </v>
      </c>
    </row>
    <row r="21" spans="1:1">
      <c r="A21" s="3" t="str">
        <f>"Tab.7  Coûts d'exploitation directs et indirects " &amp; RIGHT(A1,4) &amp; " selon la haute école "</f>
        <v xml:space="preserve">Tab.7  Coûts d'exploitation directs et indirects 2021 selon la haute école </v>
      </c>
    </row>
    <row r="23" spans="1:1">
      <c r="A23" s="3" t="str">
        <f>"Tab.8  Coûts d'exploitation " &amp; RIGHT(A1,4) &amp; " selon la prestation et la haute école "</f>
        <v xml:space="preserve">Tab.8  Coûts d'exploitation 2021 selon la prestation et la haute école </v>
      </c>
    </row>
    <row r="24" spans="1:1">
      <c r="A24" s="4"/>
    </row>
    <row r="25" spans="1:1">
      <c r="A25" s="3" t="str">
        <f>"Tab.9  Coûts d'exploitation* " &amp; RIGHT(A1,4) &amp; " selon la nature de coûts et la prestation"</f>
        <v>Tab.9  Coûts d'exploitation* 2021 selon la nature de coûts et la prestation</v>
      </c>
    </row>
    <row r="27" spans="1:1">
      <c r="A27" s="3" t="str">
        <f>"Tab.10  Coûts de personnel " &amp; RIGHT(A1,4) &amp; " selon le groupe de personnel et la prestation"</f>
        <v>Tab.10  Coûts de personnel 2021 selon le groupe de personnel et la prestation</v>
      </c>
    </row>
    <row r="29" spans="1:1">
      <c r="A29" s="3" t="str">
        <f>"Tab 11  Chiffres-clés HEP " &amp; RIGHT(A1,4)</f>
        <v>Tab 11  Chiffres-clés HEP 2021</v>
      </c>
    </row>
    <row r="31" spans="1:1">
      <c r="A31" s="2" t="s">
        <v>0</v>
      </c>
    </row>
    <row r="32" spans="1:1">
      <c r="A32" s="5"/>
    </row>
    <row r="33" spans="1:1">
      <c r="A33" s="5" t="s">
        <v>140</v>
      </c>
    </row>
    <row r="34" spans="1:1">
      <c r="A34" s="5" t="s">
        <v>85</v>
      </c>
    </row>
    <row r="35" spans="1:1">
      <c r="A35" s="5" t="str">
        <f>"© " &amp; VALUE(RIGHT(A1,4))+1 &amp; " BFS/OFS/UST"</f>
        <v>© 2022 BFS/OFS/UST</v>
      </c>
    </row>
    <row r="36" spans="1:1">
      <c r="A36" s="5"/>
    </row>
  </sheetData>
  <phoneticPr fontId="4" type="noConversion"/>
  <hyperlinks>
    <hyperlink ref="A3" location="'Indications gén. et remarques'!A1" display="Indications générales et remarques"/>
    <hyperlink ref="A5" location="'Tab 1a'!A1" display="Tab.1a   Produits d´exploitation* 2010 selon le pourvoyeur de fonds, la source de financement et la haute école spécialisée ou la haute école pédagogique (en milliers de francs)"/>
    <hyperlink ref="A7" location="'Tab 1b'!A1" display="Tab.1b  Produits d´exploitation* 2010 selon le pourvoyeur de fonds, la source de financement et la haute école spécialisée ou la haute école pédagogique (en %)"/>
    <hyperlink ref="A9" location="'Tab 2a'!A1" display="Tab.2a  Produits d´exploitation* 2015 selon le type de prestations, le pourvoyeur de fonds et la source de financement (en milliers de francs)"/>
    <hyperlink ref="A11" location="'Tab 2b'!A1" display="Tab.2b  Produits d´exploitation* 2015 selon le type de prestations, le pourvoyeur de fonds et la source de financement (en %)"/>
    <hyperlink ref="A13" location="'Tab 3'!A1" display="Tab.3  Produits d´exploitation* 2015 selon le type de prestations, le pourvoyeur de fonds et la haute école "/>
    <hyperlink ref="A15" location="'Tab 4'!A1" display="Tab.4  Coûts d'exploitation 2015 selon la haute école "/>
    <hyperlink ref="A17" location="'Tab 5'!A1" display="Tab.5  Coûts d'exploitation 2015 selon la nature de coûts et la haute école "/>
    <hyperlink ref="A19" location="'Tab 6'!A1" display="Tab.6  Coûts de personnel 2015 selon le groupe de personnel et la haute école "/>
    <hyperlink ref="A21" location="'Tab 7'!A1" display="Tab.7  Coûts d'exploitation directs et indirects 2015 selon la haute école "/>
    <hyperlink ref="A23" location="'Tab 8'!A1" display="Tab.8  Coûts d'exploitation 2015 selon le type de prestations et la haute école "/>
    <hyperlink ref="A25" location="'Tab 9'!A1" display="Tab.9  Coûts complets* 2015 selon la nature de coûts et le type de prestations"/>
    <hyperlink ref="A27" location="'Tab 10'!A1" display="Tab.10  Coûts de personnel 2015 selon le groupe de personnel et le type de prestations"/>
    <hyperlink ref="A29" location="'Tab 11'!A1" display="Tab 11  Chiffres-clés HEP 2015"/>
  </hyperlinks>
  <pageMargins left="0.78740157499999996" right="0.78740157499999996" top="0.984251969" bottom="0.984251969" header="0.4921259845" footer="0.4921259845"/>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53"/>
  <sheetViews>
    <sheetView zoomScale="93" zoomScaleNormal="93" workbookViewId="0">
      <selection activeCell="F2" sqref="F2"/>
    </sheetView>
  </sheetViews>
  <sheetFormatPr baseColWidth="10" defaultColWidth="11.453125" defaultRowHeight="13"/>
  <cols>
    <col min="1" max="1" width="20.7265625" style="7" customWidth="1"/>
    <col min="2" max="2" width="20.7265625" style="2" customWidth="1"/>
    <col min="3" max="3" width="22.54296875" style="2" customWidth="1"/>
    <col min="4" max="4" width="23.54296875" style="2" customWidth="1"/>
    <col min="5" max="5" width="17.453125" style="2" bestFit="1" customWidth="1"/>
    <col min="6" max="16384" width="11.453125" style="2"/>
  </cols>
  <sheetData>
    <row r="1" spans="1:6">
      <c r="A1" s="7" t="s">
        <v>184</v>
      </c>
      <c r="E1" s="28" t="s">
        <v>32</v>
      </c>
      <c r="F1" s="28"/>
    </row>
    <row r="2" spans="1:6">
      <c r="A2" s="7" t="s">
        <v>0</v>
      </c>
    </row>
    <row r="3" spans="1:6" ht="30" customHeight="1">
      <c r="A3" s="51" t="s">
        <v>1</v>
      </c>
      <c r="E3" s="17"/>
    </row>
    <row r="4" spans="1:6" ht="4.5" customHeight="1">
      <c r="A4" s="7" t="s">
        <v>0</v>
      </c>
    </row>
    <row r="5" spans="1:6" s="33" customFormat="1" ht="39">
      <c r="A5" s="32"/>
      <c r="B5" s="8" t="s">
        <v>2</v>
      </c>
      <c r="C5" s="8" t="s">
        <v>160</v>
      </c>
      <c r="D5" s="8" t="s">
        <v>161</v>
      </c>
      <c r="E5" s="8" t="s">
        <v>3</v>
      </c>
    </row>
    <row r="6" spans="1:6" s="33" customFormat="1">
      <c r="A6" s="119" t="s">
        <v>102</v>
      </c>
      <c r="B6" s="71">
        <v>60.791864186691022</v>
      </c>
      <c r="C6" s="71">
        <v>9.2507346910382502</v>
      </c>
      <c r="D6" s="76">
        <v>29.957401122270721</v>
      </c>
      <c r="E6" s="71">
        <v>100</v>
      </c>
    </row>
    <row r="7" spans="1:6" ht="12.75" customHeight="1">
      <c r="A7" s="57" t="s">
        <v>61</v>
      </c>
      <c r="B7" s="71">
        <v>47.84057196395144</v>
      </c>
      <c r="C7" s="71">
        <v>12.612929078392904</v>
      </c>
      <c r="D7" s="76">
        <v>39.546498957655665</v>
      </c>
      <c r="E7" s="71">
        <v>100</v>
      </c>
    </row>
    <row r="8" spans="1:6">
      <c r="A8" s="57" t="s">
        <v>67</v>
      </c>
      <c r="B8" s="71">
        <v>48.934429703121225</v>
      </c>
      <c r="C8" s="71">
        <v>4.8916107329475729</v>
      </c>
      <c r="D8" s="76">
        <v>46.173959563931213</v>
      </c>
      <c r="E8" s="71">
        <v>100</v>
      </c>
    </row>
    <row r="9" spans="1:6">
      <c r="A9" s="57" t="s">
        <v>56</v>
      </c>
      <c r="B9" s="71">
        <v>48.006533781453633</v>
      </c>
      <c r="C9" s="71">
        <v>8.0855301499497969</v>
      </c>
      <c r="D9" s="76">
        <v>43.907936068596563</v>
      </c>
      <c r="E9" s="71">
        <v>100</v>
      </c>
    </row>
    <row r="10" spans="1:6">
      <c r="A10" s="57" t="s">
        <v>66</v>
      </c>
      <c r="B10" s="71">
        <v>36.399922646215295</v>
      </c>
      <c r="C10" s="71">
        <v>12.865369800542457</v>
      </c>
      <c r="D10" s="76">
        <v>50.734707553242252</v>
      </c>
      <c r="E10" s="71">
        <v>100</v>
      </c>
    </row>
    <row r="11" spans="1:6">
      <c r="A11" s="57" t="s">
        <v>64</v>
      </c>
      <c r="B11" s="71">
        <v>61.592239188501075</v>
      </c>
      <c r="C11" s="71">
        <v>0</v>
      </c>
      <c r="D11" s="76">
        <v>38.407760811498918</v>
      </c>
      <c r="E11" s="71">
        <v>100</v>
      </c>
    </row>
    <row r="12" spans="1:6">
      <c r="A12" s="57" t="s">
        <v>65</v>
      </c>
      <c r="B12" s="71">
        <v>28.7738730998318</v>
      </c>
      <c r="C12" s="71">
        <v>46.021555612645692</v>
      </c>
      <c r="D12" s="76">
        <v>25.204571287522505</v>
      </c>
      <c r="E12" s="71">
        <v>100</v>
      </c>
    </row>
    <row r="13" spans="1:6">
      <c r="A13" s="57" t="s">
        <v>57</v>
      </c>
      <c r="B13" s="71">
        <v>82.048213839465205</v>
      </c>
      <c r="C13" s="71">
        <v>0.46169033115565888</v>
      </c>
      <c r="D13" s="76">
        <v>17.490095829379136</v>
      </c>
      <c r="E13" s="71">
        <v>100</v>
      </c>
    </row>
    <row r="14" spans="1:6">
      <c r="A14" s="57" t="s">
        <v>58</v>
      </c>
      <c r="B14" s="71">
        <v>66.578448296490095</v>
      </c>
      <c r="C14" s="71">
        <v>7.3035836546926785</v>
      </c>
      <c r="D14" s="76">
        <v>26.117968048817225</v>
      </c>
      <c r="E14" s="71">
        <v>100</v>
      </c>
    </row>
    <row r="15" spans="1:6">
      <c r="A15" s="68" t="s">
        <v>82</v>
      </c>
      <c r="B15" s="71">
        <v>52.3848576394901</v>
      </c>
      <c r="C15" s="71">
        <v>7.2522514448994375</v>
      </c>
      <c r="D15" s="76">
        <v>40.362890915610471</v>
      </c>
      <c r="E15" s="71">
        <v>100</v>
      </c>
    </row>
    <row r="16" spans="1:6">
      <c r="A16" s="68" t="s">
        <v>173</v>
      </c>
      <c r="B16" s="71">
        <v>65.708423649789111</v>
      </c>
      <c r="C16" s="71">
        <v>2.2629548676284093</v>
      </c>
      <c r="D16" s="76">
        <v>32.02862148258248</v>
      </c>
      <c r="E16" s="71">
        <v>100</v>
      </c>
    </row>
    <row r="17" spans="1:5">
      <c r="A17" s="68" t="s">
        <v>174</v>
      </c>
      <c r="B17" s="71">
        <v>50.133561557067139</v>
      </c>
      <c r="C17" s="71">
        <v>11.697727196222194</v>
      </c>
      <c r="D17" s="76">
        <v>38.168711246710664</v>
      </c>
      <c r="E17" s="71">
        <v>100</v>
      </c>
    </row>
    <row r="18" spans="1:5">
      <c r="A18" s="57" t="s">
        <v>175</v>
      </c>
      <c r="B18" s="71">
        <v>64.691194869883077</v>
      </c>
      <c r="C18" s="71">
        <v>7.5016828129522022</v>
      </c>
      <c r="D18" s="76">
        <v>27.807122317164723</v>
      </c>
      <c r="E18" s="71">
        <v>100</v>
      </c>
    </row>
    <row r="19" spans="1:5">
      <c r="A19" s="57" t="s">
        <v>59</v>
      </c>
      <c r="B19" s="71">
        <v>57.132231537104914</v>
      </c>
      <c r="C19" s="71">
        <v>1.9035620719321613</v>
      </c>
      <c r="D19" s="76">
        <v>40.964206390962921</v>
      </c>
      <c r="E19" s="71">
        <v>100</v>
      </c>
    </row>
    <row r="20" spans="1:5" ht="12.75" customHeight="1">
      <c r="A20" s="57" t="s">
        <v>63</v>
      </c>
      <c r="B20" s="71">
        <v>58.835174786086128</v>
      </c>
      <c r="C20" s="71">
        <v>5.0922257963442554</v>
      </c>
      <c r="D20" s="76">
        <v>36.072599417569613</v>
      </c>
      <c r="E20" s="71">
        <v>100</v>
      </c>
    </row>
    <row r="21" spans="1:5">
      <c r="A21" s="57" t="s">
        <v>62</v>
      </c>
      <c r="B21" s="71">
        <v>66.865737363422468</v>
      </c>
      <c r="C21" s="71">
        <v>11.26767590915734</v>
      </c>
      <c r="D21" s="76">
        <v>21.866586727420188</v>
      </c>
      <c r="E21" s="71">
        <v>100</v>
      </c>
    </row>
    <row r="22" spans="1:5">
      <c r="A22" s="57" t="s">
        <v>60</v>
      </c>
      <c r="B22" s="71">
        <v>75.253210813127012</v>
      </c>
      <c r="C22" s="71">
        <v>3.1738998702906791</v>
      </c>
      <c r="D22" s="76">
        <v>21.572889316582316</v>
      </c>
      <c r="E22" s="71">
        <v>100.00000000000001</v>
      </c>
    </row>
    <row r="23" spans="1:5" ht="18" customHeight="1">
      <c r="A23" s="7" t="s">
        <v>14</v>
      </c>
      <c r="B23" s="73">
        <v>51.058385818258067</v>
      </c>
      <c r="C23" s="73">
        <v>12.456751461064718</v>
      </c>
      <c r="D23" s="77">
        <v>36.484862720677221</v>
      </c>
      <c r="E23" s="73">
        <v>100</v>
      </c>
    </row>
    <row r="24" spans="1:5" ht="30" customHeight="1">
      <c r="A24" s="15" t="s">
        <v>0</v>
      </c>
      <c r="E24" s="17"/>
    </row>
    <row r="25" spans="1:5" ht="30" customHeight="1">
      <c r="A25" s="51" t="s">
        <v>8</v>
      </c>
      <c r="E25" s="17"/>
    </row>
    <row r="26" spans="1:5" ht="4.5" customHeight="1">
      <c r="A26" s="7" t="s">
        <v>0</v>
      </c>
    </row>
    <row r="27" spans="1:5" s="33" customFormat="1" ht="39">
      <c r="A27" s="32"/>
      <c r="B27" s="8" t="s">
        <v>2</v>
      </c>
      <c r="C27" s="8" t="s">
        <v>160</v>
      </c>
      <c r="D27" s="8" t="s">
        <v>161</v>
      </c>
      <c r="E27" s="8" t="s">
        <v>3</v>
      </c>
    </row>
    <row r="28" spans="1:5" s="33" customFormat="1">
      <c r="A28" s="119" t="s">
        <v>102</v>
      </c>
      <c r="B28" s="71">
        <v>1174.84051</v>
      </c>
      <c r="C28" s="71">
        <v>178.77618999999999</v>
      </c>
      <c r="D28" s="76">
        <v>578.94537178000007</v>
      </c>
      <c r="E28" s="73">
        <v>1932.5620717800002</v>
      </c>
    </row>
    <row r="29" spans="1:5">
      <c r="A29" s="57" t="s">
        <v>61</v>
      </c>
      <c r="B29" s="71">
        <v>43252.456157200002</v>
      </c>
      <c r="C29" s="71">
        <v>11403.295144299998</v>
      </c>
      <c r="D29" s="76">
        <v>35753.820285125999</v>
      </c>
      <c r="E29" s="73">
        <v>90409.571586626</v>
      </c>
    </row>
    <row r="30" spans="1:5">
      <c r="A30" s="57" t="s">
        <v>67</v>
      </c>
      <c r="B30" s="71">
        <v>6979.3036400000001</v>
      </c>
      <c r="C30" s="71">
        <v>697.66904</v>
      </c>
      <c r="D30" s="76">
        <v>6585.58986</v>
      </c>
      <c r="E30" s="73">
        <v>14262.562539999999</v>
      </c>
    </row>
    <row r="31" spans="1:5">
      <c r="A31" s="57" t="s">
        <v>56</v>
      </c>
      <c r="B31" s="71">
        <v>12149.203614599999</v>
      </c>
      <c r="C31" s="71">
        <v>2046.2371345309998</v>
      </c>
      <c r="D31" s="76">
        <v>11111.955260563</v>
      </c>
      <c r="E31" s="73">
        <v>25307.396009693999</v>
      </c>
    </row>
    <row r="32" spans="1:5">
      <c r="A32" s="57" t="s">
        <v>66</v>
      </c>
      <c r="B32" s="71">
        <v>41123.785229800007</v>
      </c>
      <c r="C32" s="71">
        <v>14534.9952999</v>
      </c>
      <c r="D32" s="76">
        <v>57318.891509599998</v>
      </c>
      <c r="E32" s="73">
        <v>112977.6720393</v>
      </c>
    </row>
    <row r="33" spans="1:5">
      <c r="A33" s="57" t="s">
        <v>64</v>
      </c>
      <c r="B33" s="71">
        <v>14102.766999999998</v>
      </c>
      <c r="C33" s="71">
        <v>0</v>
      </c>
      <c r="D33" s="76">
        <v>8794.2200000000012</v>
      </c>
      <c r="E33" s="73">
        <v>22896.987000000001</v>
      </c>
    </row>
    <row r="34" spans="1:5">
      <c r="A34" s="57" t="s">
        <v>65</v>
      </c>
      <c r="B34" s="71">
        <v>21862.716688100001</v>
      </c>
      <c r="C34" s="71">
        <v>34967.702415800006</v>
      </c>
      <c r="D34" s="76">
        <v>19150.720495370002</v>
      </c>
      <c r="E34" s="73">
        <v>75981.139599270013</v>
      </c>
    </row>
    <row r="35" spans="1:5">
      <c r="A35" s="57" t="s">
        <v>57</v>
      </c>
      <c r="B35" s="71">
        <v>13208.519627400001</v>
      </c>
      <c r="C35" s="71">
        <v>74.325149999999994</v>
      </c>
      <c r="D35" s="76">
        <v>2815.6405025400004</v>
      </c>
      <c r="E35" s="73">
        <v>16098.485279940001</v>
      </c>
    </row>
    <row r="36" spans="1:5">
      <c r="A36" s="57" t="s">
        <v>58</v>
      </c>
      <c r="B36" s="71">
        <v>12354.09</v>
      </c>
      <c r="C36" s="71">
        <v>1355.23029</v>
      </c>
      <c r="D36" s="76">
        <v>4846.3689999999997</v>
      </c>
      <c r="E36" s="73">
        <v>18555.689289999998</v>
      </c>
    </row>
    <row r="37" spans="1:5">
      <c r="A37" s="68" t="s">
        <v>82</v>
      </c>
      <c r="B37" s="71">
        <v>42917.3601499</v>
      </c>
      <c r="C37" s="71">
        <v>5941.5545098999992</v>
      </c>
      <c r="D37" s="76">
        <v>33068.119379797994</v>
      </c>
      <c r="E37" s="73">
        <v>81927.034039597987</v>
      </c>
    </row>
    <row r="38" spans="1:5">
      <c r="A38" s="68" t="s">
        <v>173</v>
      </c>
      <c r="B38" s="71">
        <v>34345.580369000003</v>
      </c>
      <c r="C38" s="71">
        <v>1182.839185</v>
      </c>
      <c r="D38" s="76">
        <v>16741.256784689998</v>
      </c>
      <c r="E38" s="73">
        <v>52269.676338689998</v>
      </c>
    </row>
    <row r="39" spans="1:5">
      <c r="A39" s="68" t="s">
        <v>174</v>
      </c>
      <c r="B39" s="71">
        <v>6984.8720000000003</v>
      </c>
      <c r="C39" s="71">
        <v>1629.7890000000002</v>
      </c>
      <c r="D39" s="76">
        <v>5317.866</v>
      </c>
      <c r="E39" s="73">
        <v>13932.527</v>
      </c>
    </row>
    <row r="40" spans="1:5">
      <c r="A40" s="57" t="s">
        <v>175</v>
      </c>
      <c r="B40" s="71">
        <v>11044.4294233</v>
      </c>
      <c r="C40" s="71">
        <v>1280.72771805</v>
      </c>
      <c r="D40" s="76">
        <v>4747.3817806999996</v>
      </c>
      <c r="E40" s="73">
        <v>17072.53892205</v>
      </c>
    </row>
    <row r="41" spans="1:5">
      <c r="A41" s="57" t="s">
        <v>59</v>
      </c>
      <c r="B41" s="71">
        <v>14122.67785154</v>
      </c>
      <c r="C41" s="71">
        <v>470.54689076599999</v>
      </c>
      <c r="D41" s="76">
        <v>10126.058001564999</v>
      </c>
      <c r="E41" s="73">
        <v>24719.282743871001</v>
      </c>
    </row>
    <row r="42" spans="1:5" ht="12.75" customHeight="1">
      <c r="A42" s="57" t="s">
        <v>63</v>
      </c>
      <c r="B42" s="71">
        <v>3139.59789804</v>
      </c>
      <c r="C42" s="71">
        <v>271.73440827999997</v>
      </c>
      <c r="D42" s="76">
        <v>1924.9276936800002</v>
      </c>
      <c r="E42" s="73">
        <v>5336.26</v>
      </c>
    </row>
    <row r="43" spans="1:5">
      <c r="A43" s="57" t="s">
        <v>62</v>
      </c>
      <c r="B43" s="71">
        <v>11726.011</v>
      </c>
      <c r="C43" s="71">
        <v>1975.973</v>
      </c>
      <c r="D43" s="76">
        <v>3834.6669999999999</v>
      </c>
      <c r="E43" s="73">
        <v>17536.651000000002</v>
      </c>
    </row>
    <row r="44" spans="1:5">
      <c r="A44" s="57" t="s">
        <v>60</v>
      </c>
      <c r="B44" s="71">
        <v>35386.381669000002</v>
      </c>
      <c r="C44" s="71">
        <v>1492.4656499800001</v>
      </c>
      <c r="D44" s="76">
        <v>10144.238190120001</v>
      </c>
      <c r="E44" s="73">
        <v>47023.085509099998</v>
      </c>
    </row>
    <row r="45" spans="1:5" ht="18" customHeight="1">
      <c r="A45" s="7" t="s">
        <v>14</v>
      </c>
      <c r="B45" s="73">
        <v>325874.59282788006</v>
      </c>
      <c r="C45" s="73">
        <v>79503.861026507002</v>
      </c>
      <c r="D45" s="77">
        <v>232860.66711553198</v>
      </c>
      <c r="E45" s="73">
        <v>638239.12096991902</v>
      </c>
    </row>
    <row r="46" spans="1:5">
      <c r="B46" s="24"/>
      <c r="C46" s="24"/>
      <c r="D46" s="24"/>
      <c r="E46" s="23"/>
    </row>
    <row r="47" spans="1:5">
      <c r="A47" s="5"/>
      <c r="B47" s="24"/>
      <c r="C47" s="24"/>
      <c r="D47" s="24"/>
      <c r="E47" s="23"/>
    </row>
    <row r="48" spans="1:5">
      <c r="A48" s="5" t="s">
        <v>154</v>
      </c>
      <c r="B48" s="24"/>
      <c r="C48" s="24"/>
      <c r="D48" s="24"/>
      <c r="E48" s="23"/>
    </row>
    <row r="49" spans="1:5" ht="12.75" customHeight="1">
      <c r="A49" s="5" t="s">
        <v>85</v>
      </c>
      <c r="B49" s="14"/>
      <c r="C49" s="14"/>
      <c r="D49" s="14"/>
      <c r="E49" s="14"/>
    </row>
    <row r="50" spans="1:5" ht="12.5">
      <c r="A50" s="5" t="s">
        <v>177</v>
      </c>
    </row>
    <row r="51" spans="1:5" ht="12.5">
      <c r="A51" s="2"/>
    </row>
    <row r="52" spans="1:5" ht="12.5">
      <c r="A52" s="6"/>
    </row>
    <row r="53" spans="1:5" ht="12.5">
      <c r="A53" s="5"/>
    </row>
  </sheetData>
  <phoneticPr fontId="4" type="noConversion"/>
  <hyperlinks>
    <hyperlink ref="E1" location="Contenu!A1" display="retour"/>
  </hyperlinks>
  <pageMargins left="0.78740157499999996" right="0.78740157499999996" top="0.984251969" bottom="0.984251969" header="0.4921259845" footer="0.4921259845"/>
  <pageSetup paperSize="9" scale="7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52"/>
  <sheetViews>
    <sheetView zoomScale="90" zoomScaleNormal="90" workbookViewId="0">
      <selection activeCell="E3" sqref="E3"/>
    </sheetView>
  </sheetViews>
  <sheetFormatPr baseColWidth="10" defaultColWidth="11.453125" defaultRowHeight="13"/>
  <cols>
    <col min="1" max="1" width="21.1796875" style="7" customWidth="1"/>
    <col min="2" max="3" width="16.54296875" style="2" bestFit="1" customWidth="1"/>
    <col min="4" max="4" width="14.81640625" style="2" bestFit="1" customWidth="1"/>
    <col min="5" max="16384" width="11.453125" style="2"/>
  </cols>
  <sheetData>
    <row r="1" spans="1:7">
      <c r="A1" s="57" t="s">
        <v>185</v>
      </c>
      <c r="B1" s="58"/>
      <c r="C1" s="58"/>
      <c r="D1" s="58"/>
      <c r="G1" s="28" t="s">
        <v>32</v>
      </c>
    </row>
    <row r="2" spans="1:7">
      <c r="A2" s="57" t="s">
        <v>0</v>
      </c>
      <c r="B2" s="58"/>
      <c r="C2" s="58"/>
      <c r="D2" s="58"/>
    </row>
    <row r="3" spans="1:7" ht="30" customHeight="1">
      <c r="A3" s="79" t="s">
        <v>1</v>
      </c>
      <c r="B3" s="58"/>
      <c r="C3" s="58"/>
      <c r="D3" s="58"/>
    </row>
    <row r="4" spans="1:7" ht="4.5" customHeight="1">
      <c r="A4" s="57" t="s">
        <v>0</v>
      </c>
      <c r="B4" s="58"/>
      <c r="C4" s="58"/>
      <c r="D4" s="58"/>
    </row>
    <row r="5" spans="1:7" s="33" customFormat="1">
      <c r="A5" s="80"/>
      <c r="B5" s="60" t="s">
        <v>16</v>
      </c>
      <c r="C5" s="60" t="s">
        <v>17</v>
      </c>
      <c r="D5" s="60" t="s">
        <v>3</v>
      </c>
    </row>
    <row r="6" spans="1:7" s="33" customFormat="1">
      <c r="A6" s="119" t="s">
        <v>102</v>
      </c>
      <c r="B6" s="66">
        <v>66.57187754357625</v>
      </c>
      <c r="C6" s="66">
        <v>33.428122456423736</v>
      </c>
      <c r="D6" s="67">
        <v>99.999999999999986</v>
      </c>
    </row>
    <row r="7" spans="1:7" ht="12.75" customHeight="1">
      <c r="A7" s="57" t="s">
        <v>61</v>
      </c>
      <c r="B7" s="66">
        <v>57.951727555456287</v>
      </c>
      <c r="C7" s="66">
        <v>42.048272444543713</v>
      </c>
      <c r="D7" s="67">
        <v>100</v>
      </c>
    </row>
    <row r="8" spans="1:7">
      <c r="A8" s="57" t="s">
        <v>67</v>
      </c>
      <c r="B8" s="66">
        <v>62.454216754311709</v>
      </c>
      <c r="C8" s="66">
        <v>37.545783245688277</v>
      </c>
      <c r="D8" s="67">
        <v>99.999999999999986</v>
      </c>
    </row>
    <row r="9" spans="1:7">
      <c r="A9" s="57" t="s">
        <v>56</v>
      </c>
      <c r="B9" s="66">
        <v>51.407149920198549</v>
      </c>
      <c r="C9" s="66">
        <v>48.592850079801458</v>
      </c>
      <c r="D9" s="67">
        <v>100</v>
      </c>
    </row>
    <row r="10" spans="1:7">
      <c r="A10" s="57" t="s">
        <v>66</v>
      </c>
      <c r="B10" s="66">
        <v>49.248964462974563</v>
      </c>
      <c r="C10" s="66">
        <v>50.751035537025444</v>
      </c>
      <c r="D10" s="67">
        <v>100</v>
      </c>
    </row>
    <row r="11" spans="1:7">
      <c r="A11" s="57" t="s">
        <v>64</v>
      </c>
      <c r="B11" s="66">
        <v>71.093764114958717</v>
      </c>
      <c r="C11" s="66">
        <v>28.906235885041287</v>
      </c>
      <c r="D11" s="67">
        <v>100</v>
      </c>
    </row>
    <row r="12" spans="1:7">
      <c r="A12" s="57" t="s">
        <v>65</v>
      </c>
      <c r="B12" s="66">
        <v>77.301422540407344</v>
      </c>
      <c r="C12" s="66">
        <v>22.698577459592649</v>
      </c>
      <c r="D12" s="67">
        <v>100</v>
      </c>
    </row>
    <row r="13" spans="1:7">
      <c r="A13" s="57" t="s">
        <v>57</v>
      </c>
      <c r="B13" s="66">
        <v>77.188066104887582</v>
      </c>
      <c r="C13" s="66">
        <v>22.811933895112418</v>
      </c>
      <c r="D13" s="67">
        <v>100</v>
      </c>
    </row>
    <row r="14" spans="1:7">
      <c r="A14" s="57" t="s">
        <v>58</v>
      </c>
      <c r="B14" s="66">
        <v>84.910350848103548</v>
      </c>
      <c r="C14" s="66">
        <v>15.089649151896465</v>
      </c>
      <c r="D14" s="67">
        <v>100.00000000000001</v>
      </c>
    </row>
    <row r="15" spans="1:7">
      <c r="A15" s="68" t="s">
        <v>82</v>
      </c>
      <c r="B15" s="66">
        <v>58.720054575202617</v>
      </c>
      <c r="C15" s="66">
        <v>41.279945424797376</v>
      </c>
      <c r="D15" s="67">
        <v>100</v>
      </c>
    </row>
    <row r="16" spans="1:7">
      <c r="A16" s="68" t="s">
        <v>173</v>
      </c>
      <c r="B16" s="66">
        <v>67.295629419321244</v>
      </c>
      <c r="C16" s="66">
        <v>32.704370580678756</v>
      </c>
      <c r="D16" s="67">
        <v>100</v>
      </c>
    </row>
    <row r="17" spans="1:4">
      <c r="A17" s="68" t="s">
        <v>174</v>
      </c>
      <c r="B17" s="66">
        <v>61.629185314127945</v>
      </c>
      <c r="C17" s="66">
        <v>38.370814685872055</v>
      </c>
      <c r="D17" s="67">
        <v>100</v>
      </c>
    </row>
    <row r="18" spans="1:4">
      <c r="A18" s="57" t="s">
        <v>175</v>
      </c>
      <c r="B18" s="66">
        <v>69.980126980853612</v>
      </c>
      <c r="C18" s="66">
        <v>30.019873019146399</v>
      </c>
      <c r="D18" s="67">
        <v>100.00000000000001</v>
      </c>
    </row>
    <row r="19" spans="1:4">
      <c r="A19" s="57" t="s">
        <v>59</v>
      </c>
      <c r="B19" s="66">
        <v>62.934833064936605</v>
      </c>
      <c r="C19" s="66">
        <v>37.065166935063395</v>
      </c>
      <c r="D19" s="67">
        <v>100</v>
      </c>
    </row>
    <row r="20" spans="1:4" s="7" customFormat="1" ht="12.75" customHeight="1">
      <c r="A20" s="57" t="s">
        <v>63</v>
      </c>
      <c r="B20" s="66">
        <v>75.932985722659325</v>
      </c>
      <c r="C20" s="66">
        <v>24.067014277340672</v>
      </c>
      <c r="D20" s="67">
        <v>100</v>
      </c>
    </row>
    <row r="21" spans="1:4" s="7" customFormat="1" ht="12.75" customHeight="1">
      <c r="A21" s="57" t="s">
        <v>62</v>
      </c>
      <c r="B21" s="66">
        <v>73.008586097304672</v>
      </c>
      <c r="C21" s="66">
        <v>26.991413902695321</v>
      </c>
      <c r="D21" s="67">
        <v>100</v>
      </c>
    </row>
    <row r="22" spans="1:4" s="7" customFormat="1" ht="12.75" customHeight="1">
      <c r="A22" s="57" t="s">
        <v>60</v>
      </c>
      <c r="B22" s="66">
        <v>78.576044797246198</v>
      </c>
      <c r="C22" s="66">
        <v>21.423955202753792</v>
      </c>
      <c r="D22" s="67">
        <v>99.999999999999986</v>
      </c>
    </row>
    <row r="23" spans="1:4" s="7" customFormat="1" ht="18.75" customHeight="1">
      <c r="A23" s="7" t="s">
        <v>14</v>
      </c>
      <c r="B23" s="67">
        <v>63.872392857857008</v>
      </c>
      <c r="C23" s="67">
        <v>36.12760714214302</v>
      </c>
      <c r="D23" s="67">
        <v>100.00000000000003</v>
      </c>
    </row>
    <row r="24" spans="1:4" ht="30" customHeight="1">
      <c r="A24" s="79" t="s">
        <v>8</v>
      </c>
      <c r="B24" s="58"/>
      <c r="C24" s="58"/>
      <c r="D24" s="58"/>
    </row>
    <row r="25" spans="1:4" ht="4.5" customHeight="1">
      <c r="A25" s="57" t="s">
        <v>0</v>
      </c>
      <c r="B25" s="58"/>
      <c r="C25" s="58"/>
      <c r="D25" s="58"/>
    </row>
    <row r="26" spans="1:4" s="33" customFormat="1">
      <c r="A26" s="80"/>
      <c r="B26" s="60" t="s">
        <v>16</v>
      </c>
      <c r="C26" s="60" t="s">
        <v>17</v>
      </c>
      <c r="D26" s="60" t="s">
        <v>3</v>
      </c>
    </row>
    <row r="27" spans="1:4" s="33" customFormat="1">
      <c r="A27" s="119" t="s">
        <v>102</v>
      </c>
      <c r="B27" s="62">
        <v>1460.1462899989999</v>
      </c>
      <c r="C27" s="62">
        <v>733.19171378980002</v>
      </c>
      <c r="D27" s="65">
        <v>2193.3380037888001</v>
      </c>
    </row>
    <row r="28" spans="1:4" ht="12.75" customHeight="1">
      <c r="A28" s="57" t="s">
        <v>61</v>
      </c>
      <c r="B28" s="62">
        <v>58986.987015626</v>
      </c>
      <c r="C28" s="62">
        <v>42799.429893479995</v>
      </c>
      <c r="D28" s="65">
        <v>101786.41690910599</v>
      </c>
    </row>
    <row r="29" spans="1:4">
      <c r="A29" s="57" t="s">
        <v>67</v>
      </c>
      <c r="B29" s="62">
        <v>11426.266939999998</v>
      </c>
      <c r="C29" s="62">
        <v>6869.1621499999992</v>
      </c>
      <c r="D29" s="65">
        <v>18295.429089999998</v>
      </c>
    </row>
    <row r="30" spans="1:4">
      <c r="A30" s="57" t="s">
        <v>56</v>
      </c>
      <c r="B30" s="62">
        <v>14625.837119693997</v>
      </c>
      <c r="C30" s="62">
        <v>13825.14128</v>
      </c>
      <c r="D30" s="65">
        <v>28450.978399693995</v>
      </c>
    </row>
    <row r="31" spans="1:4">
      <c r="A31" s="57" t="s">
        <v>66</v>
      </c>
      <c r="B31" s="62">
        <v>63286.156239700016</v>
      </c>
      <c r="C31" s="62">
        <v>65216.355294890003</v>
      </c>
      <c r="D31" s="65">
        <v>128502.51153459001</v>
      </c>
    </row>
    <row r="32" spans="1:4">
      <c r="A32" s="57" t="s">
        <v>64</v>
      </c>
      <c r="B32" s="62">
        <v>19320.724999999995</v>
      </c>
      <c r="C32" s="62">
        <v>7855.674</v>
      </c>
      <c r="D32" s="65">
        <v>27176.398999999994</v>
      </c>
    </row>
    <row r="33" spans="1:4">
      <c r="A33" s="57" t="s">
        <v>65</v>
      </c>
      <c r="B33" s="62">
        <v>66944.566504539995</v>
      </c>
      <c r="C33" s="62">
        <v>19657.4186912</v>
      </c>
      <c r="D33" s="65">
        <v>86601.985195739995</v>
      </c>
    </row>
    <row r="34" spans="1:4">
      <c r="A34" s="57" t="s">
        <v>57</v>
      </c>
      <c r="B34" s="62">
        <v>14298.211268420004</v>
      </c>
      <c r="C34" s="62">
        <v>4225.6512791799996</v>
      </c>
      <c r="D34" s="65">
        <v>18523.862547600002</v>
      </c>
    </row>
    <row r="35" spans="1:4">
      <c r="A35" s="57" t="s">
        <v>58</v>
      </c>
      <c r="B35" s="62">
        <v>17599.725289999998</v>
      </c>
      <c r="C35" s="62">
        <v>3127.6950000000002</v>
      </c>
      <c r="D35" s="65">
        <v>20727.420289999998</v>
      </c>
    </row>
    <row r="36" spans="1:4">
      <c r="A36" s="68" t="s">
        <v>82</v>
      </c>
      <c r="B36" s="62">
        <v>54781.715599778006</v>
      </c>
      <c r="C36" s="62">
        <v>38511.310089799998</v>
      </c>
      <c r="D36" s="65">
        <v>93293.025689578004</v>
      </c>
    </row>
    <row r="37" spans="1:4">
      <c r="A37" s="68" t="s">
        <v>173</v>
      </c>
      <c r="B37" s="62">
        <v>42925.868728980015</v>
      </c>
      <c r="C37" s="62">
        <v>20861.139579550003</v>
      </c>
      <c r="D37" s="65">
        <v>63787.008308530014</v>
      </c>
    </row>
    <row r="38" spans="1:4">
      <c r="A38" s="68" t="s">
        <v>174</v>
      </c>
      <c r="B38" s="62">
        <v>9785.0340000000015</v>
      </c>
      <c r="C38" s="62">
        <v>6092.2389999999996</v>
      </c>
      <c r="D38" s="65">
        <v>15877.273000000001</v>
      </c>
    </row>
    <row r="39" spans="1:4">
      <c r="A39" s="57" t="s">
        <v>175</v>
      </c>
      <c r="B39" s="62">
        <v>13517.716244740001</v>
      </c>
      <c r="C39" s="62">
        <v>5798.7909236999994</v>
      </c>
      <c r="D39" s="65">
        <v>19316.507168439999</v>
      </c>
    </row>
    <row r="40" spans="1:4">
      <c r="A40" s="57" t="s">
        <v>59</v>
      </c>
      <c r="B40" s="62">
        <v>17453.550256471004</v>
      </c>
      <c r="C40" s="62">
        <v>10279.184393769998</v>
      </c>
      <c r="D40" s="65">
        <v>27732.734650241</v>
      </c>
    </row>
    <row r="41" spans="1:4" ht="12.75" customHeight="1">
      <c r="A41" s="57" t="s">
        <v>63</v>
      </c>
      <c r="B41" s="62">
        <v>4961.5600000000004</v>
      </c>
      <c r="C41" s="62">
        <v>1572.5700000000002</v>
      </c>
      <c r="D41" s="65">
        <v>6534.130000000001</v>
      </c>
    </row>
    <row r="42" spans="1:4" ht="12.75" customHeight="1">
      <c r="A42" s="57" t="s">
        <v>62</v>
      </c>
      <c r="B42" s="62">
        <v>14749.590999999997</v>
      </c>
      <c r="C42" s="62">
        <v>5452.9520000000002</v>
      </c>
      <c r="D42" s="65">
        <v>20202.542999999998</v>
      </c>
    </row>
    <row r="43" spans="1:4" ht="12.75" customHeight="1">
      <c r="A43" s="57" t="s">
        <v>60</v>
      </c>
      <c r="B43" s="62">
        <v>40458.686898960004</v>
      </c>
      <c r="C43" s="62">
        <v>11031.162206270001</v>
      </c>
      <c r="D43" s="65">
        <v>51489.849105230009</v>
      </c>
    </row>
    <row r="44" spans="1:4" ht="19.5" customHeight="1">
      <c r="A44" s="7" t="s">
        <v>14</v>
      </c>
      <c r="B44" s="65">
        <v>466582.34439690807</v>
      </c>
      <c r="C44" s="65">
        <v>263909.06749562983</v>
      </c>
      <c r="D44" s="65">
        <v>730491.41189253773</v>
      </c>
    </row>
    <row r="45" spans="1:4" ht="12.75" customHeight="1">
      <c r="B45" s="21"/>
      <c r="C45" s="21"/>
      <c r="D45" s="14"/>
    </row>
    <row r="46" spans="1:4" ht="12.5">
      <c r="A46" s="18" t="s">
        <v>0</v>
      </c>
      <c r="B46" s="24"/>
      <c r="C46" s="24"/>
      <c r="D46" s="24"/>
    </row>
    <row r="47" spans="1:4" ht="12.5">
      <c r="A47" s="6"/>
    </row>
    <row r="48" spans="1:4" ht="12.5">
      <c r="A48" s="5"/>
    </row>
    <row r="49" spans="1:1" ht="12.5">
      <c r="A49" s="5" t="s">
        <v>154</v>
      </c>
    </row>
    <row r="50" spans="1:1" ht="12.5">
      <c r="A50" s="5" t="s">
        <v>85</v>
      </c>
    </row>
    <row r="51" spans="1:1" ht="12.5">
      <c r="A51" s="5" t="s">
        <v>177</v>
      </c>
    </row>
    <row r="52" spans="1:1" ht="12.5">
      <c r="A52" s="2"/>
    </row>
  </sheetData>
  <phoneticPr fontId="4" type="noConversion"/>
  <hyperlinks>
    <hyperlink ref="G1" location="Contenu!A1" display="retour"/>
  </hyperlinks>
  <pageMargins left="0.78740157499999996" right="0.78740157499999996" top="0.984251969" bottom="0.984251969" header="0.4921259845" footer="0.4921259845"/>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51"/>
  <sheetViews>
    <sheetView zoomScale="70" zoomScaleNormal="70" workbookViewId="0">
      <selection activeCell="H2" sqref="H2"/>
    </sheetView>
  </sheetViews>
  <sheetFormatPr baseColWidth="10" defaultColWidth="11.453125" defaultRowHeight="12.5"/>
  <cols>
    <col min="1" max="1" width="20.7265625" style="58" customWidth="1"/>
    <col min="2" max="2" width="20.54296875" style="58" bestFit="1" customWidth="1"/>
    <col min="3" max="3" width="21.1796875" style="58" customWidth="1"/>
    <col min="4" max="4" width="23.54296875" style="58" customWidth="1"/>
    <col min="5" max="5" width="17.54296875" style="58" customWidth="1"/>
    <col min="6" max="6" width="16.1796875" style="58" bestFit="1" customWidth="1"/>
    <col min="7" max="7" width="12.26953125" style="58" customWidth="1"/>
    <col min="8" max="16384" width="11.453125" style="58"/>
  </cols>
  <sheetData>
    <row r="1" spans="1:6" ht="13">
      <c r="A1" s="57" t="s">
        <v>186</v>
      </c>
      <c r="F1" s="82" t="s">
        <v>32</v>
      </c>
    </row>
    <row r="2" spans="1:6" ht="13">
      <c r="A2" s="57" t="s">
        <v>0</v>
      </c>
    </row>
    <row r="3" spans="1:6">
      <c r="A3" s="79" t="s">
        <v>1</v>
      </c>
    </row>
    <row r="4" spans="1:6" ht="6" customHeight="1">
      <c r="A4" s="57" t="s">
        <v>0</v>
      </c>
    </row>
    <row r="5" spans="1:6" s="84" customFormat="1" ht="42" customHeight="1">
      <c r="A5" s="83"/>
      <c r="B5" s="60" t="s">
        <v>12</v>
      </c>
      <c r="C5" s="60" t="s">
        <v>159</v>
      </c>
      <c r="D5" s="60" t="s">
        <v>13</v>
      </c>
      <c r="E5" s="60" t="s">
        <v>6</v>
      </c>
      <c r="F5" s="60" t="s">
        <v>3</v>
      </c>
    </row>
    <row r="6" spans="1:6" ht="12.75" customHeight="1">
      <c r="A6" s="119" t="s">
        <v>102</v>
      </c>
      <c r="B6" s="90">
        <v>83.866808440443492</v>
      </c>
      <c r="C6" s="85">
        <v>11.740793462711393</v>
      </c>
      <c r="D6" s="93">
        <v>2.3439190324379364</v>
      </c>
      <c r="E6" s="85">
        <v>2.0484790644071831</v>
      </c>
      <c r="F6" s="87">
        <v>100.00000000000001</v>
      </c>
    </row>
    <row r="7" spans="1:6" ht="13">
      <c r="A7" s="57" t="s">
        <v>61</v>
      </c>
      <c r="B7" s="90">
        <v>62.555837877306864</v>
      </c>
      <c r="C7" s="85">
        <v>15.880088831817362</v>
      </c>
      <c r="D7" s="93">
        <v>16.500479526730906</v>
      </c>
      <c r="E7" s="85">
        <v>5.0635937641448798</v>
      </c>
      <c r="F7" s="87">
        <v>100.00000000000003</v>
      </c>
    </row>
    <row r="8" spans="1:6" ht="13">
      <c r="A8" s="57" t="s">
        <v>67</v>
      </c>
      <c r="B8" s="86">
        <v>64.805093784220176</v>
      </c>
      <c r="C8" s="85">
        <v>24.299441396703529</v>
      </c>
      <c r="D8" s="93">
        <v>8.8619198928009393</v>
      </c>
      <c r="E8" s="85">
        <v>2.0335449262753529</v>
      </c>
      <c r="F8" s="87">
        <v>100</v>
      </c>
    </row>
    <row r="9" spans="1:6" ht="13">
      <c r="A9" s="57" t="s">
        <v>56</v>
      </c>
      <c r="B9" s="86">
        <v>67.897517717999349</v>
      </c>
      <c r="C9" s="85">
        <v>15.918671289017293</v>
      </c>
      <c r="D9" s="93">
        <v>8.7385235932193464</v>
      </c>
      <c r="E9" s="85">
        <v>7.4452873997640197</v>
      </c>
      <c r="F9" s="87">
        <v>100</v>
      </c>
    </row>
    <row r="10" spans="1:6" ht="13">
      <c r="A10" s="57" t="s">
        <v>66</v>
      </c>
      <c r="B10" s="86">
        <v>67.994483426092984</v>
      </c>
      <c r="C10" s="85">
        <v>11.274123953990021</v>
      </c>
      <c r="D10" s="93">
        <v>9.9688275693598278</v>
      </c>
      <c r="E10" s="85">
        <v>10.762565050557185</v>
      </c>
      <c r="F10" s="87">
        <v>100.00000000000003</v>
      </c>
    </row>
    <row r="11" spans="1:6" ht="13">
      <c r="A11" s="57" t="s">
        <v>64</v>
      </c>
      <c r="B11" s="86">
        <v>54.488227082624149</v>
      </c>
      <c r="C11" s="85">
        <v>10.002903622367333</v>
      </c>
      <c r="D11" s="93">
        <v>22.86722019352159</v>
      </c>
      <c r="E11" s="85">
        <v>12.641649101486921</v>
      </c>
      <c r="F11" s="87">
        <v>99.999999999999986</v>
      </c>
    </row>
    <row r="12" spans="1:6" ht="13">
      <c r="A12" s="57" t="s">
        <v>65</v>
      </c>
      <c r="B12" s="86">
        <v>61.153254510504141</v>
      </c>
      <c r="C12" s="85">
        <v>18.703504959279808</v>
      </c>
      <c r="D12" s="93">
        <v>14.479116278487817</v>
      </c>
      <c r="E12" s="85">
        <v>5.6641242517282278</v>
      </c>
      <c r="F12" s="87">
        <v>100</v>
      </c>
    </row>
    <row r="13" spans="1:6" ht="13">
      <c r="A13" s="57" t="s">
        <v>57</v>
      </c>
      <c r="B13" s="86">
        <v>57.675334301723204</v>
      </c>
      <c r="C13" s="85">
        <v>14.4682057604516</v>
      </c>
      <c r="D13" s="93">
        <v>13.072531098184706</v>
      </c>
      <c r="E13" s="85">
        <v>14.78392883964049</v>
      </c>
      <c r="F13" s="87">
        <v>100.00000000000001</v>
      </c>
    </row>
    <row r="14" spans="1:6" ht="13">
      <c r="A14" s="57" t="s">
        <v>58</v>
      </c>
      <c r="B14" s="86">
        <v>57.144419490130396</v>
      </c>
      <c r="C14" s="85">
        <v>17.651328283072129</v>
      </c>
      <c r="D14" s="93">
        <v>15.754489677499564</v>
      </c>
      <c r="E14" s="85">
        <v>9.4497625492979278</v>
      </c>
      <c r="F14" s="87">
        <v>100.00000000000001</v>
      </c>
    </row>
    <row r="15" spans="1:6" ht="13">
      <c r="A15" s="68" t="s">
        <v>82</v>
      </c>
      <c r="B15" s="86">
        <v>62.269347124937028</v>
      </c>
      <c r="C15" s="85">
        <v>10.304220158831127</v>
      </c>
      <c r="D15" s="93">
        <v>15.17723418779714</v>
      </c>
      <c r="E15" s="85">
        <v>12.249198528434706</v>
      </c>
      <c r="F15" s="87">
        <v>100</v>
      </c>
    </row>
    <row r="16" spans="1:6" ht="13">
      <c r="A16" s="68" t="s">
        <v>173</v>
      </c>
      <c r="B16" s="86">
        <v>75.38090905567681</v>
      </c>
      <c r="C16" s="85">
        <v>10.346023140118778</v>
      </c>
      <c r="D16" s="93">
        <v>9.2905088250823642</v>
      </c>
      <c r="E16" s="85">
        <v>4.982558979122067</v>
      </c>
      <c r="F16" s="87">
        <v>100.00000000000001</v>
      </c>
    </row>
    <row r="17" spans="1:6" ht="13">
      <c r="A17" s="68" t="s">
        <v>174</v>
      </c>
      <c r="B17" s="86">
        <v>60.858763340530842</v>
      </c>
      <c r="C17" s="85">
        <v>19.892263614790775</v>
      </c>
      <c r="D17" s="93">
        <v>12.436984613163734</v>
      </c>
      <c r="E17" s="85">
        <v>6.8119884315146555</v>
      </c>
      <c r="F17" s="87">
        <v>100</v>
      </c>
    </row>
    <row r="18" spans="1:6" ht="13">
      <c r="A18" s="57" t="s">
        <v>175</v>
      </c>
      <c r="B18" s="86">
        <v>61.459452037149887</v>
      </c>
      <c r="C18" s="85">
        <v>15.127869622176599</v>
      </c>
      <c r="D18" s="93">
        <v>14.273498391596986</v>
      </c>
      <c r="E18" s="85">
        <v>9.1391799490765351</v>
      </c>
      <c r="F18" s="87">
        <v>100.00000000000001</v>
      </c>
    </row>
    <row r="19" spans="1:6" ht="13">
      <c r="A19" s="57" t="s">
        <v>59</v>
      </c>
      <c r="B19" s="86">
        <v>69.125638936524084</v>
      </c>
      <c r="C19" s="85">
        <v>12.856487255374278</v>
      </c>
      <c r="D19" s="93">
        <v>11.106713001104392</v>
      </c>
      <c r="E19" s="85">
        <v>6.9111608069972421</v>
      </c>
      <c r="F19" s="87">
        <v>100</v>
      </c>
    </row>
    <row r="20" spans="1:6" ht="12.75" customHeight="1">
      <c r="A20" s="57" t="s">
        <v>63</v>
      </c>
      <c r="B20" s="86">
        <v>64.110906884313607</v>
      </c>
      <c r="C20" s="85">
        <v>6.9207377263996879</v>
      </c>
      <c r="D20" s="93">
        <v>16.273933943753796</v>
      </c>
      <c r="E20" s="85">
        <v>12.694421445532916</v>
      </c>
      <c r="F20" s="87">
        <v>100.00000000000001</v>
      </c>
    </row>
    <row r="21" spans="1:6" ht="12.75" customHeight="1">
      <c r="A21" s="57" t="s">
        <v>62</v>
      </c>
      <c r="B21" s="86">
        <v>63.947098145020639</v>
      </c>
      <c r="C21" s="85">
        <v>22.811875712874365</v>
      </c>
      <c r="D21" s="93">
        <v>10.628181808597068</v>
      </c>
      <c r="E21" s="85">
        <v>2.6128443335079155</v>
      </c>
      <c r="F21" s="87">
        <v>99.999999999999972</v>
      </c>
    </row>
    <row r="22" spans="1:6" ht="12.75" customHeight="1">
      <c r="A22" s="57" t="s">
        <v>60</v>
      </c>
      <c r="B22" s="86">
        <v>64.678670915734543</v>
      </c>
      <c r="C22" s="85">
        <v>20.357139156162958</v>
      </c>
      <c r="D22" s="93">
        <v>4.7497206613906933</v>
      </c>
      <c r="E22" s="85">
        <v>10.2144692667118</v>
      </c>
      <c r="F22" s="87">
        <v>100</v>
      </c>
    </row>
    <row r="23" spans="1:6" ht="21" customHeight="1">
      <c r="A23" s="7" t="s">
        <v>14</v>
      </c>
      <c r="B23" s="94">
        <v>64.566068563118108</v>
      </c>
      <c r="C23" s="96">
        <v>14.584629264933724</v>
      </c>
      <c r="D23" s="95">
        <v>12.561225678188009</v>
      </c>
      <c r="E23" s="96">
        <v>8.2880764937601814</v>
      </c>
      <c r="F23" s="97">
        <v>100.00000000000003</v>
      </c>
    </row>
    <row r="24" spans="1:6" ht="17.25" customHeight="1">
      <c r="A24" s="57"/>
      <c r="B24" s="87"/>
      <c r="C24" s="87"/>
      <c r="D24" s="87"/>
      <c r="E24" s="87"/>
      <c r="F24" s="88"/>
    </row>
    <row r="25" spans="1:6">
      <c r="A25" s="79" t="s">
        <v>8</v>
      </c>
    </row>
    <row r="26" spans="1:6" ht="6" customHeight="1">
      <c r="A26" s="57" t="s">
        <v>0</v>
      </c>
    </row>
    <row r="27" spans="1:6" s="84" customFormat="1" ht="40.5" customHeight="1">
      <c r="A27" s="83"/>
      <c r="B27" s="60" t="s">
        <v>12</v>
      </c>
      <c r="C27" s="60" t="s">
        <v>159</v>
      </c>
      <c r="D27" s="60" t="s">
        <v>13</v>
      </c>
      <c r="E27" s="60" t="s">
        <v>6</v>
      </c>
      <c r="F27" s="60" t="s">
        <v>3</v>
      </c>
    </row>
    <row r="28" spans="1:6" ht="13">
      <c r="A28" s="119" t="s">
        <v>102</v>
      </c>
      <c r="B28" s="69">
        <v>1839.4825820890003</v>
      </c>
      <c r="C28" s="69">
        <v>257.51528496400005</v>
      </c>
      <c r="D28" s="90">
        <v>51.4100669165</v>
      </c>
      <c r="E28" s="89">
        <v>44.930069819300002</v>
      </c>
      <c r="F28" s="65">
        <v>2193.3380037888005</v>
      </c>
    </row>
    <row r="29" spans="1:6" ht="13">
      <c r="A29" s="57" t="s">
        <v>61</v>
      </c>
      <c r="B29" s="69">
        <v>63673.345942779997</v>
      </c>
      <c r="C29" s="69">
        <v>16163.773423890001</v>
      </c>
      <c r="D29" s="90">
        <v>16795.246883079999</v>
      </c>
      <c r="E29" s="62">
        <v>5154.0506593560003</v>
      </c>
      <c r="F29" s="65">
        <v>101786.41690910599</v>
      </c>
    </row>
    <row r="30" spans="1:6" ht="13">
      <c r="A30" s="57" t="s">
        <v>67</v>
      </c>
      <c r="B30" s="69">
        <v>11856.369980000001</v>
      </c>
      <c r="C30" s="69">
        <v>4445.6870699999999</v>
      </c>
      <c r="D30" s="90">
        <v>1621.32627</v>
      </c>
      <c r="E30" s="62">
        <v>372.04577</v>
      </c>
      <c r="F30" s="65">
        <v>18295.429090000001</v>
      </c>
    </row>
    <row r="31" spans="1:6" ht="13">
      <c r="A31" s="57" t="s">
        <v>56</v>
      </c>
      <c r="B31" s="69">
        <v>19317.508099876402</v>
      </c>
      <c r="C31" s="69">
        <v>4529.0177299566003</v>
      </c>
      <c r="D31" s="90">
        <v>2486.1954599590003</v>
      </c>
      <c r="E31" s="62">
        <v>2118.2571099020001</v>
      </c>
      <c r="F31" s="65">
        <v>28450.978399693999</v>
      </c>
    </row>
    <row r="32" spans="1:6" ht="13">
      <c r="A32" s="57" t="s">
        <v>66</v>
      </c>
      <c r="B32" s="69">
        <v>87374.6189075</v>
      </c>
      <c r="C32" s="69">
        <v>14487.5324344</v>
      </c>
      <c r="D32" s="90">
        <v>12810.19379718</v>
      </c>
      <c r="E32" s="62">
        <v>13830.166395509998</v>
      </c>
      <c r="F32" s="65">
        <v>128502.51153458998</v>
      </c>
    </row>
    <row r="33" spans="1:13" ht="13">
      <c r="A33" s="57" t="s">
        <v>64</v>
      </c>
      <c r="B33" s="69">
        <v>14807.937999999998</v>
      </c>
      <c r="C33" s="69">
        <v>2718.4289999999996</v>
      </c>
      <c r="D33" s="90">
        <v>6214.4869999999992</v>
      </c>
      <c r="E33" s="62">
        <v>3435.5450000000001</v>
      </c>
      <c r="F33" s="65">
        <v>27176.398999999998</v>
      </c>
      <c r="K33" s="57"/>
    </row>
    <row r="34" spans="1:13" ht="13">
      <c r="A34" s="57" t="s">
        <v>65</v>
      </c>
      <c r="B34" s="69">
        <v>52959.932417900003</v>
      </c>
      <c r="C34" s="69">
        <v>16197.606595919999</v>
      </c>
      <c r="D34" s="90">
        <v>12539.202135970001</v>
      </c>
      <c r="E34" s="62">
        <v>4905.2440459499994</v>
      </c>
      <c r="F34" s="65">
        <v>86601.98519574001</v>
      </c>
    </row>
    <row r="35" spans="1:13" ht="13">
      <c r="A35" s="57" t="s">
        <v>57</v>
      </c>
      <c r="B35" s="69">
        <v>10683.699649920001</v>
      </c>
      <c r="C35" s="69">
        <v>2680.0705481699997</v>
      </c>
      <c r="D35" s="90">
        <v>2421.53769212</v>
      </c>
      <c r="E35" s="62">
        <v>2738.5546573900001</v>
      </c>
      <c r="F35" s="65">
        <v>18523.862547600002</v>
      </c>
      <c r="J35" s="57"/>
      <c r="K35" s="57"/>
      <c r="L35" s="57"/>
      <c r="M35" s="57"/>
    </row>
    <row r="36" spans="1:13" ht="13">
      <c r="A36" s="57" t="s">
        <v>58</v>
      </c>
      <c r="B36" s="69">
        <v>11844.564</v>
      </c>
      <c r="C36" s="69">
        <v>3658.6650000000009</v>
      </c>
      <c r="D36" s="90">
        <v>3265.4992899999997</v>
      </c>
      <c r="E36" s="62">
        <v>1958.6919999999998</v>
      </c>
      <c r="F36" s="65">
        <v>20727.420289999998</v>
      </c>
      <c r="J36" s="57"/>
      <c r="K36" s="57"/>
      <c r="L36" s="57"/>
      <c r="M36" s="57"/>
    </row>
    <row r="37" spans="1:13" ht="13">
      <c r="A37" s="68" t="s">
        <v>82</v>
      </c>
      <c r="B37" s="69">
        <v>58092.958010000002</v>
      </c>
      <c r="C37" s="69">
        <v>9613.1187598889992</v>
      </c>
      <c r="D37" s="90">
        <v>14159.300989789001</v>
      </c>
      <c r="E37" s="62">
        <v>11427.6479299</v>
      </c>
      <c r="F37" s="65">
        <v>93293.025689578004</v>
      </c>
      <c r="J37" s="57"/>
      <c r="K37" s="57"/>
      <c r="L37" s="57"/>
      <c r="M37" s="57"/>
    </row>
    <row r="38" spans="1:13" ht="13">
      <c r="A38" s="68" t="s">
        <v>173</v>
      </c>
      <c r="B38" s="69">
        <v>48083.226722389998</v>
      </c>
      <c r="C38" s="69">
        <v>6599.41863999</v>
      </c>
      <c r="D38" s="90">
        <v>5926.1376361600005</v>
      </c>
      <c r="E38" s="62">
        <v>3178.2253099899999</v>
      </c>
      <c r="F38" s="65">
        <v>63787.008308529992</v>
      </c>
    </row>
    <row r="39" spans="1:13" ht="13">
      <c r="A39" s="68" t="s">
        <v>174</v>
      </c>
      <c r="B39" s="69">
        <v>9662.7120000000014</v>
      </c>
      <c r="C39" s="69">
        <v>3158.3490000000002</v>
      </c>
      <c r="D39" s="90">
        <v>1974.654</v>
      </c>
      <c r="E39" s="62">
        <v>1081.558</v>
      </c>
      <c r="F39" s="65">
        <v>15877.273000000001</v>
      </c>
      <c r="J39" s="57"/>
      <c r="K39" s="57"/>
      <c r="L39" s="57"/>
    </row>
    <row r="40" spans="1:13" ht="13">
      <c r="A40" s="57" t="s">
        <v>175</v>
      </c>
      <c r="B40" s="69">
        <v>11871.819458440001</v>
      </c>
      <c r="C40" s="69">
        <v>2922.1760199999999</v>
      </c>
      <c r="D40" s="90">
        <v>2757.1413400000001</v>
      </c>
      <c r="E40" s="62">
        <v>1765.3703500000001</v>
      </c>
      <c r="F40" s="65">
        <v>19316.507168439999</v>
      </c>
    </row>
    <row r="41" spans="1:13" ht="13">
      <c r="A41" s="57" t="s">
        <v>59</v>
      </c>
      <c r="B41" s="69">
        <v>19170.430021549899</v>
      </c>
      <c r="C41" s="69">
        <v>3565.455495875</v>
      </c>
      <c r="D41" s="90">
        <v>3080.1952449600999</v>
      </c>
      <c r="E41" s="62">
        <v>1916.6538878559998</v>
      </c>
      <c r="F41" s="65">
        <v>27732.734650241</v>
      </c>
    </row>
    <row r="42" spans="1:13" s="57" customFormat="1" ht="12.75" customHeight="1">
      <c r="A42" s="57" t="s">
        <v>63</v>
      </c>
      <c r="B42" s="69">
        <v>4189.09</v>
      </c>
      <c r="C42" s="69">
        <v>452.2100000019999</v>
      </c>
      <c r="D42" s="90">
        <v>1063.3599999989999</v>
      </c>
      <c r="E42" s="62">
        <v>829.46999999900004</v>
      </c>
      <c r="F42" s="65">
        <v>6534.13</v>
      </c>
      <c r="J42" s="58"/>
      <c r="K42" s="58"/>
      <c r="L42" s="58"/>
    </row>
    <row r="43" spans="1:13" s="57" customFormat="1" ht="12.75" customHeight="1">
      <c r="A43" s="57" t="s">
        <v>62</v>
      </c>
      <c r="B43" s="69">
        <v>12918.939999999997</v>
      </c>
      <c r="C43" s="69">
        <v>4608.5789999999997</v>
      </c>
      <c r="D43" s="90">
        <v>2147.163</v>
      </c>
      <c r="E43" s="62">
        <v>527.86099999999999</v>
      </c>
      <c r="F43" s="65">
        <v>20202.542999999998</v>
      </c>
    </row>
    <row r="44" spans="1:13" s="57" customFormat="1" ht="12.75" customHeight="1">
      <c r="A44" s="57" t="s">
        <v>60</v>
      </c>
      <c r="B44" s="69">
        <v>33302.950057779999</v>
      </c>
      <c r="C44" s="69">
        <v>10481.860233649999</v>
      </c>
      <c r="D44" s="90">
        <v>2445.6240014700002</v>
      </c>
      <c r="E44" s="62">
        <v>5259.4148123299992</v>
      </c>
      <c r="F44" s="65">
        <v>51489.849105229994</v>
      </c>
    </row>
    <row r="45" spans="1:13" s="57" customFormat="1" ht="21" customHeight="1">
      <c r="A45" s="7" t="s">
        <v>14</v>
      </c>
      <c r="B45" s="67">
        <v>471649.58585022541</v>
      </c>
      <c r="C45" s="67">
        <v>106539.4642367066</v>
      </c>
      <c r="D45" s="136">
        <v>91758.674807603587</v>
      </c>
      <c r="E45" s="92">
        <v>60543.686998002282</v>
      </c>
      <c r="F45" s="65">
        <v>730491.41189253773</v>
      </c>
      <c r="I45" s="58"/>
      <c r="J45" s="58"/>
      <c r="K45" s="58"/>
      <c r="M45" s="58"/>
    </row>
    <row r="46" spans="1:13" s="57" customFormat="1" ht="17.25" customHeight="1">
      <c r="B46" s="81"/>
      <c r="C46" s="81"/>
      <c r="D46" s="81"/>
      <c r="E46" s="81"/>
      <c r="F46" s="81"/>
    </row>
    <row r="49" spans="1:1">
      <c r="A49" s="5" t="s">
        <v>154</v>
      </c>
    </row>
    <row r="50" spans="1:1">
      <c r="A50" s="5" t="s">
        <v>85</v>
      </c>
    </row>
    <row r="51" spans="1:1">
      <c r="A51" s="5" t="s">
        <v>177</v>
      </c>
    </row>
  </sheetData>
  <phoneticPr fontId="4" type="noConversion"/>
  <hyperlinks>
    <hyperlink ref="F1" location="Contenu!A1" display="retour"/>
  </hyperlinks>
  <pageMargins left="0.78740157499999996" right="0.78740157499999996" top="0.984251969" bottom="0.984251969" header="0.4921259845" footer="0.4921259845"/>
  <pageSetup paperSize="9" scale="4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F25"/>
  <sheetViews>
    <sheetView zoomScale="90" zoomScaleNormal="90" workbookViewId="0">
      <selection activeCell="E3" sqref="E2:E3"/>
    </sheetView>
  </sheetViews>
  <sheetFormatPr baseColWidth="10" defaultColWidth="11.453125" defaultRowHeight="12.5"/>
  <cols>
    <col min="1" max="1" width="21.7265625" style="2" customWidth="1"/>
    <col min="2" max="2" width="17.453125" style="2" bestFit="1" customWidth="1"/>
    <col min="3" max="3" width="16.453125" style="2" bestFit="1" customWidth="1"/>
    <col min="4" max="4" width="17.453125" style="2" bestFit="1" customWidth="1"/>
    <col min="5" max="16384" width="11.453125" style="2"/>
  </cols>
  <sheetData>
    <row r="1" spans="1:6" ht="13">
      <c r="A1" s="7" t="s">
        <v>187</v>
      </c>
      <c r="E1" s="28"/>
      <c r="F1" s="28" t="s">
        <v>32</v>
      </c>
    </row>
    <row r="2" spans="1:6">
      <c r="A2" s="2" t="s">
        <v>0</v>
      </c>
    </row>
    <row r="3" spans="1:6" ht="30" customHeight="1">
      <c r="A3" s="51" t="s">
        <v>1</v>
      </c>
    </row>
    <row r="4" spans="1:6" ht="5.25" customHeight="1">
      <c r="A4" s="7" t="s">
        <v>0</v>
      </c>
    </row>
    <row r="5" spans="1:6" s="17" customFormat="1" ht="27.75" customHeight="1">
      <c r="A5" s="16"/>
      <c r="B5" s="8" t="s">
        <v>9</v>
      </c>
      <c r="C5" s="8" t="s">
        <v>10</v>
      </c>
      <c r="D5" s="9" t="s">
        <v>11</v>
      </c>
    </row>
    <row r="6" spans="1:6" ht="13">
      <c r="A6" s="18" t="s">
        <v>4</v>
      </c>
      <c r="B6" s="135">
        <v>88.180751808610452</v>
      </c>
      <c r="C6" s="135">
        <v>11.819248191389537</v>
      </c>
      <c r="D6" s="22">
        <v>99.999999999999986</v>
      </c>
    </row>
    <row r="7" spans="1:6" ht="13">
      <c r="A7" s="35" t="s">
        <v>159</v>
      </c>
      <c r="B7" s="135">
        <v>86.933678717063799</v>
      </c>
      <c r="C7" s="135">
        <v>13.066321282936199</v>
      </c>
      <c r="D7" s="22">
        <v>100</v>
      </c>
    </row>
    <row r="8" spans="1:6" ht="13">
      <c r="A8" s="18" t="s">
        <v>5</v>
      </c>
      <c r="B8" s="135">
        <v>85.137706564460501</v>
      </c>
      <c r="C8" s="135">
        <v>14.862293435539492</v>
      </c>
      <c r="D8" s="22">
        <v>100</v>
      </c>
    </row>
    <row r="9" spans="1:6" ht="13">
      <c r="A9" s="18" t="s">
        <v>6</v>
      </c>
      <c r="B9" s="135">
        <v>85.219559580407505</v>
      </c>
      <c r="C9" s="135">
        <v>14.780440419592491</v>
      </c>
      <c r="D9" s="22">
        <v>100</v>
      </c>
    </row>
    <row r="10" spans="1:6" ht="22.5" customHeight="1">
      <c r="A10" s="7" t="s">
        <v>7</v>
      </c>
      <c r="B10" s="21">
        <v>87.371201163937855</v>
      </c>
      <c r="C10" s="21">
        <v>12.628798836062153</v>
      </c>
      <c r="D10" s="21">
        <v>100</v>
      </c>
    </row>
    <row r="11" spans="1:6" ht="30" customHeight="1">
      <c r="A11" s="15" t="s">
        <v>0</v>
      </c>
    </row>
    <row r="12" spans="1:6" ht="30" customHeight="1">
      <c r="A12" s="51" t="s">
        <v>8</v>
      </c>
    </row>
    <row r="13" spans="1:6" ht="5.25" customHeight="1">
      <c r="A13" s="7" t="s">
        <v>0</v>
      </c>
    </row>
    <row r="14" spans="1:6" s="17" customFormat="1" ht="27.75" customHeight="1">
      <c r="A14" s="16"/>
      <c r="B14" s="8" t="s">
        <v>9</v>
      </c>
      <c r="C14" s="8" t="s">
        <v>10</v>
      </c>
      <c r="D14" s="9" t="s">
        <v>11</v>
      </c>
    </row>
    <row r="15" spans="1:6" ht="13">
      <c r="A15" s="18" t="s">
        <v>4</v>
      </c>
      <c r="B15" s="45">
        <v>415904.15070492629</v>
      </c>
      <c r="C15" s="46">
        <v>55745.435145299001</v>
      </c>
      <c r="D15" s="22">
        <v>471649.5858502253</v>
      </c>
    </row>
    <row r="16" spans="1:6" ht="13">
      <c r="A16" s="35" t="s">
        <v>159</v>
      </c>
      <c r="B16" s="45">
        <v>92618.675546419632</v>
      </c>
      <c r="C16" s="46">
        <v>13920.788690286998</v>
      </c>
      <c r="D16" s="22">
        <v>106539.46423670663</v>
      </c>
    </row>
    <row r="17" spans="1:4" ht="13">
      <c r="A17" s="18" t="s">
        <v>5</v>
      </c>
      <c r="B17" s="45">
        <v>78121.231305135108</v>
      </c>
      <c r="C17" s="46">
        <v>13637.443502468503</v>
      </c>
      <c r="D17" s="22">
        <v>91758.674807603617</v>
      </c>
    </row>
    <row r="18" spans="1:4" ht="13">
      <c r="A18" s="18" t="s">
        <v>6</v>
      </c>
      <c r="B18" s="45">
        <v>51595.063413438023</v>
      </c>
      <c r="C18" s="46">
        <v>8948.6235845643005</v>
      </c>
      <c r="D18" s="22">
        <v>60543.686998002326</v>
      </c>
    </row>
    <row r="19" spans="1:4" ht="22.5" customHeight="1">
      <c r="A19" s="7" t="s">
        <v>7</v>
      </c>
      <c r="B19" s="21">
        <v>638239.12096991902</v>
      </c>
      <c r="C19" s="92">
        <v>92252.290922618806</v>
      </c>
      <c r="D19" s="21">
        <v>730491.41189253784</v>
      </c>
    </row>
    <row r="20" spans="1:4" ht="13">
      <c r="A20" s="7" t="s">
        <v>0</v>
      </c>
      <c r="B20" s="14"/>
      <c r="C20" s="14"/>
      <c r="D20" s="21"/>
    </row>
    <row r="21" spans="1:4">
      <c r="A21" s="5" t="s">
        <v>0</v>
      </c>
    </row>
    <row r="22" spans="1:4">
      <c r="A22" s="5"/>
    </row>
    <row r="23" spans="1:4">
      <c r="A23" s="5" t="s">
        <v>154</v>
      </c>
    </row>
    <row r="24" spans="1:4">
      <c r="A24" s="5" t="s">
        <v>85</v>
      </c>
    </row>
    <row r="25" spans="1:4" s="5" customFormat="1" ht="10">
      <c r="A25" s="5" t="s">
        <v>177</v>
      </c>
    </row>
  </sheetData>
  <phoneticPr fontId="4" type="noConversion"/>
  <hyperlinks>
    <hyperlink ref="F1" location="Contenu!A1" display="retour"/>
  </hyperlinks>
  <pageMargins left="0.78740157499999996" right="0.78740157499999996" top="0.984251969" bottom="0.984251969" header="0.4921259845" footer="0.4921259845"/>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F37"/>
  <sheetViews>
    <sheetView zoomScale="90" zoomScaleNormal="90" workbookViewId="0">
      <selection activeCell="F5" sqref="F5"/>
    </sheetView>
  </sheetViews>
  <sheetFormatPr baseColWidth="10" defaultColWidth="11.453125" defaultRowHeight="12.5"/>
  <cols>
    <col min="1" max="1" width="25.81640625" style="2" customWidth="1"/>
    <col min="2" max="2" width="17.453125" style="2" bestFit="1" customWidth="1"/>
    <col min="3" max="3" width="23.81640625" style="2" customWidth="1"/>
    <col min="4" max="4" width="22" style="2" customWidth="1"/>
    <col min="5" max="5" width="17.453125" style="2" bestFit="1" customWidth="1"/>
    <col min="6" max="6" width="11.453125" style="26"/>
    <col min="7" max="16384" width="11.453125" style="2"/>
  </cols>
  <sheetData>
    <row r="1" spans="1:6" ht="13">
      <c r="A1" s="7" t="s">
        <v>188</v>
      </c>
      <c r="E1" s="28"/>
      <c r="F1" s="28" t="s">
        <v>32</v>
      </c>
    </row>
    <row r="2" spans="1:6">
      <c r="A2" s="2" t="s">
        <v>0</v>
      </c>
    </row>
    <row r="3" spans="1:6" ht="30" customHeight="1">
      <c r="A3" s="51" t="s">
        <v>1</v>
      </c>
    </row>
    <row r="4" spans="1:6" ht="5.25" customHeight="1">
      <c r="A4" s="7" t="s">
        <v>0</v>
      </c>
    </row>
    <row r="5" spans="1:6" s="17" customFormat="1" ht="39">
      <c r="A5" s="16"/>
      <c r="B5" s="8" t="s">
        <v>2</v>
      </c>
      <c r="C5" s="8" t="s">
        <v>160</v>
      </c>
      <c r="D5" s="8" t="s">
        <v>161</v>
      </c>
      <c r="E5" s="8" t="s">
        <v>3</v>
      </c>
      <c r="F5" s="27"/>
    </row>
    <row r="6" spans="1:6" ht="13">
      <c r="A6" s="18" t="s">
        <v>4</v>
      </c>
      <c r="B6" s="134">
        <v>56.059753005042154</v>
      </c>
      <c r="C6" s="134">
        <v>9.489521922521277</v>
      </c>
      <c r="D6" s="134">
        <v>34.450725072436562</v>
      </c>
      <c r="E6" s="21">
        <v>100</v>
      </c>
    </row>
    <row r="7" spans="1:6" ht="13">
      <c r="A7" s="35" t="s">
        <v>159</v>
      </c>
      <c r="B7" s="134">
        <v>42.946638580719437</v>
      </c>
      <c r="C7" s="134">
        <v>24.764435219348872</v>
      </c>
      <c r="D7" s="134">
        <v>32.288926199931687</v>
      </c>
      <c r="E7" s="21">
        <v>100</v>
      </c>
    </row>
    <row r="8" spans="1:6" ht="13">
      <c r="A8" s="18" t="s">
        <v>5</v>
      </c>
      <c r="B8" s="134">
        <v>44.56291827977325</v>
      </c>
      <c r="C8" s="134">
        <v>12.136312581692358</v>
      </c>
      <c r="D8" s="134">
        <v>43.300769138534378</v>
      </c>
      <c r="E8" s="21">
        <v>99.999999999999986</v>
      </c>
    </row>
    <row r="9" spans="1:6" ht="13">
      <c r="A9" s="18" t="s">
        <v>6</v>
      </c>
      <c r="B9" s="134">
        <v>35.139107687244376</v>
      </c>
      <c r="C9" s="134">
        <v>14.76694907236536</v>
      </c>
      <c r="D9" s="134">
        <v>50.093943240390274</v>
      </c>
      <c r="E9" s="21">
        <v>100.00000000000001</v>
      </c>
    </row>
    <row r="10" spans="1:6" ht="22.5" customHeight="1">
      <c r="A10" s="7" t="s">
        <v>7</v>
      </c>
      <c r="B10" s="21">
        <v>51.058385818258046</v>
      </c>
      <c r="C10" s="21">
        <v>12.456751461064721</v>
      </c>
      <c r="D10" s="21">
        <v>36.484862720677221</v>
      </c>
      <c r="E10" s="21">
        <v>99.999999999999986</v>
      </c>
    </row>
    <row r="11" spans="1:6" ht="30" customHeight="1">
      <c r="A11" s="15" t="s">
        <v>0</v>
      </c>
    </row>
    <row r="12" spans="1:6" ht="30" customHeight="1">
      <c r="A12" s="51" t="s">
        <v>8</v>
      </c>
    </row>
    <row r="13" spans="1:6" ht="5.25" customHeight="1">
      <c r="A13" s="7" t="s">
        <v>0</v>
      </c>
    </row>
    <row r="14" spans="1:6" s="17" customFormat="1" ht="39">
      <c r="A14" s="16"/>
      <c r="B14" s="8" t="s">
        <v>2</v>
      </c>
      <c r="C14" s="8" t="s">
        <v>160</v>
      </c>
      <c r="D14" s="8" t="s">
        <v>161</v>
      </c>
      <c r="E14" s="8" t="s">
        <v>3</v>
      </c>
      <c r="F14" s="27"/>
    </row>
    <row r="15" spans="1:6" ht="13">
      <c r="A15" s="18" t="s">
        <v>4</v>
      </c>
      <c r="B15" s="45">
        <v>233154.83962289998</v>
      </c>
      <c r="C15" s="45">
        <v>39467.315557819908</v>
      </c>
      <c r="D15" s="45">
        <v>143281.99552420637</v>
      </c>
      <c r="E15" s="23">
        <v>415904.15070492629</v>
      </c>
    </row>
    <row r="16" spans="1:6" ht="13">
      <c r="A16" s="35" t="s">
        <v>159</v>
      </c>
      <c r="B16" s="45">
        <v>39776.607845170001</v>
      </c>
      <c r="C16" s="45">
        <v>22936.491906711999</v>
      </c>
      <c r="D16" s="45">
        <v>29905.575794537603</v>
      </c>
      <c r="E16" s="23">
        <v>92618.675546419603</v>
      </c>
    </row>
    <row r="17" spans="1:5" ht="13">
      <c r="A17" s="18" t="s">
        <v>5</v>
      </c>
      <c r="B17" s="45">
        <v>34813.100465659991</v>
      </c>
      <c r="C17" s="45">
        <v>9481.0368238580995</v>
      </c>
      <c r="D17" s="45">
        <v>33827.094015616996</v>
      </c>
      <c r="E17" s="23">
        <v>78121.231305135094</v>
      </c>
    </row>
    <row r="18" spans="1:5" ht="13">
      <c r="A18" s="18" t="s">
        <v>6</v>
      </c>
      <c r="B18" s="45">
        <v>18130.04489415</v>
      </c>
      <c r="C18" s="45">
        <v>7619.0167381170004</v>
      </c>
      <c r="D18" s="45">
        <v>25846.001781170999</v>
      </c>
      <c r="E18" s="23">
        <v>51595.063413437994</v>
      </c>
    </row>
    <row r="19" spans="1:5" ht="21.75" customHeight="1">
      <c r="A19" s="7" t="s">
        <v>7</v>
      </c>
      <c r="B19" s="21">
        <v>325874.59282787994</v>
      </c>
      <c r="C19" s="21">
        <v>79503.861026507017</v>
      </c>
      <c r="D19" s="21">
        <v>232860.66711553198</v>
      </c>
      <c r="E19" s="14">
        <v>638239.12096991902</v>
      </c>
    </row>
    <row r="20" spans="1:5">
      <c r="A20" s="6"/>
    </row>
    <row r="21" spans="1:5">
      <c r="A21" s="6"/>
    </row>
    <row r="22" spans="1:5">
      <c r="A22" s="5" t="s">
        <v>154</v>
      </c>
    </row>
    <row r="23" spans="1:5">
      <c r="A23" s="5" t="s">
        <v>85</v>
      </c>
    </row>
    <row r="24" spans="1:5">
      <c r="A24" s="5" t="s">
        <v>177</v>
      </c>
    </row>
    <row r="37" spans="1:1">
      <c r="A37" s="2" t="s">
        <v>54</v>
      </c>
    </row>
  </sheetData>
  <phoneticPr fontId="4" type="noConversion"/>
  <hyperlinks>
    <hyperlink ref="F1" location="Contenu!A1" display="retour"/>
  </hyperlinks>
  <pageMargins left="0.78740157499999996" right="0.78740157499999996" top="0.984251969" bottom="0.984251969" header="0.4921259845" footer="0.4921259845"/>
  <pageSetup paperSize="9" scale="8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S57"/>
  <sheetViews>
    <sheetView zoomScale="74" zoomScaleNormal="74" workbookViewId="0">
      <selection activeCell="L2" sqref="L2"/>
    </sheetView>
  </sheetViews>
  <sheetFormatPr baseColWidth="10" defaultColWidth="11.453125" defaultRowHeight="12.5"/>
  <cols>
    <col min="1" max="1" width="4.453125" style="58" customWidth="1"/>
    <col min="2" max="2" width="48.7265625" style="58" bestFit="1" customWidth="1"/>
    <col min="3" max="3" width="11.54296875" style="58" customWidth="1"/>
    <col min="4" max="4" width="12" style="58" customWidth="1"/>
    <col min="5" max="5" width="10.26953125" style="58" customWidth="1"/>
    <col min="6" max="6" width="12.54296875" style="58" customWidth="1"/>
    <col min="7" max="7" width="15.54296875" style="58" customWidth="1"/>
    <col min="8" max="8" width="12" style="58" customWidth="1"/>
    <col min="9" max="16" width="10.7265625" style="58" customWidth="1"/>
    <col min="17" max="17" width="11.453125" style="58" customWidth="1"/>
    <col min="18" max="19" width="10.7265625" style="58" customWidth="1"/>
    <col min="20" max="16384" width="11.453125" style="58"/>
  </cols>
  <sheetData>
    <row r="1" spans="1:19" ht="13">
      <c r="A1" s="100" t="s">
        <v>189</v>
      </c>
      <c r="B1" s="91"/>
      <c r="C1" s="91"/>
      <c r="D1" s="91"/>
      <c r="E1" s="91"/>
      <c r="F1" s="101"/>
      <c r="G1" s="28" t="s">
        <v>32</v>
      </c>
      <c r="H1" s="91"/>
      <c r="I1" s="91"/>
      <c r="J1" s="91"/>
      <c r="K1" s="91"/>
      <c r="L1" s="91"/>
      <c r="M1" s="91"/>
      <c r="N1" s="91"/>
      <c r="O1" s="91"/>
      <c r="P1" s="91"/>
      <c r="Q1" s="91"/>
      <c r="R1" s="91"/>
      <c r="S1" s="91"/>
    </row>
    <row r="2" spans="1:19">
      <c r="A2" s="102" t="s">
        <v>0</v>
      </c>
      <c r="B2" s="91"/>
      <c r="C2" s="91"/>
      <c r="D2" s="91"/>
      <c r="E2" s="91"/>
      <c r="F2" s="91"/>
      <c r="G2" s="91"/>
      <c r="H2" s="91"/>
      <c r="I2" s="91"/>
      <c r="J2" s="91"/>
      <c r="K2" s="91"/>
      <c r="L2" s="91"/>
      <c r="M2" s="91"/>
      <c r="N2" s="91"/>
      <c r="O2" s="91"/>
      <c r="P2" s="91"/>
      <c r="Q2" s="91"/>
      <c r="R2" s="91"/>
      <c r="S2" s="91"/>
    </row>
    <row r="3" spans="1:19">
      <c r="A3" s="102" t="s">
        <v>0</v>
      </c>
      <c r="B3" s="91"/>
      <c r="C3" s="91"/>
      <c r="D3" s="91"/>
      <c r="E3" s="91"/>
      <c r="F3" s="91"/>
      <c r="G3" s="91"/>
      <c r="H3" s="91"/>
      <c r="I3" s="91"/>
      <c r="J3" s="91"/>
      <c r="K3" s="91"/>
      <c r="L3" s="91"/>
      <c r="M3" s="91"/>
      <c r="N3" s="91"/>
      <c r="O3" s="91"/>
      <c r="P3" s="91"/>
      <c r="Q3" s="91"/>
      <c r="R3" s="91"/>
      <c r="S3" s="91"/>
    </row>
    <row r="4" spans="1:19">
      <c r="A4" s="103"/>
      <c r="B4" s="104"/>
      <c r="C4" s="103" t="s">
        <v>61</v>
      </c>
      <c r="D4" s="103" t="s">
        <v>67</v>
      </c>
      <c r="E4" s="103" t="s">
        <v>56</v>
      </c>
      <c r="F4" s="103" t="s">
        <v>66</v>
      </c>
      <c r="G4" s="103" t="s">
        <v>64</v>
      </c>
      <c r="H4" s="103" t="s">
        <v>65</v>
      </c>
      <c r="I4" s="103" t="s">
        <v>57</v>
      </c>
      <c r="J4" s="103" t="s">
        <v>58</v>
      </c>
      <c r="K4" s="103" t="s">
        <v>82</v>
      </c>
      <c r="L4" s="103" t="s">
        <v>173</v>
      </c>
      <c r="M4" s="103" t="s">
        <v>174</v>
      </c>
      <c r="N4" s="103" t="s">
        <v>175</v>
      </c>
      <c r="O4" s="103" t="s">
        <v>59</v>
      </c>
      <c r="P4" s="103" t="s">
        <v>63</v>
      </c>
      <c r="Q4" s="103" t="s">
        <v>62</v>
      </c>
      <c r="R4" s="103" t="s">
        <v>60</v>
      </c>
      <c r="S4" s="103" t="s">
        <v>162</v>
      </c>
    </row>
    <row r="5" spans="1:19" ht="15" customHeight="1">
      <c r="A5" s="106" t="s">
        <v>136</v>
      </c>
      <c r="B5" s="107"/>
      <c r="C5" s="108"/>
      <c r="D5" s="108"/>
      <c r="E5" s="108"/>
      <c r="F5" s="108"/>
      <c r="G5" s="108"/>
      <c r="H5" s="108"/>
      <c r="I5" s="109"/>
      <c r="J5" s="108"/>
      <c r="K5" s="108"/>
      <c r="L5" s="108"/>
      <c r="M5" s="108"/>
      <c r="N5" s="108"/>
      <c r="O5" s="108"/>
      <c r="P5" s="108"/>
      <c r="Q5" s="108"/>
      <c r="R5" s="108"/>
      <c r="S5" s="108"/>
    </row>
    <row r="6" spans="1:19" ht="12.75" customHeight="1">
      <c r="A6" s="106"/>
      <c r="B6" s="108" t="s">
        <v>126</v>
      </c>
      <c r="C6" s="108">
        <v>18265.446340218015</v>
      </c>
      <c r="D6" s="108">
        <v>22540.627338403043</v>
      </c>
      <c r="E6" s="108">
        <v>15821.054954954956</v>
      </c>
      <c r="F6" s="108">
        <v>22914.927591922373</v>
      </c>
      <c r="G6" s="108">
        <v>23768.760834670946</v>
      </c>
      <c r="H6" s="108">
        <v>21572.273896945011</v>
      </c>
      <c r="I6" s="108">
        <v>22731.27585106383</v>
      </c>
      <c r="J6" s="108">
        <v>22604.129770992367</v>
      </c>
      <c r="K6" s="108">
        <v>19606.128251434358</v>
      </c>
      <c r="L6" s="108">
        <v>19625.806825306125</v>
      </c>
      <c r="M6" s="108">
        <v>23683.117647058825</v>
      </c>
      <c r="N6" s="108">
        <v>32172.952460704608</v>
      </c>
      <c r="O6" s="108">
        <v>26082.217717006803</v>
      </c>
      <c r="P6" s="108">
        <v>22766.793478260868</v>
      </c>
      <c r="Q6" s="108">
        <v>32459.648241206029</v>
      </c>
      <c r="R6" s="108">
        <v>26326.442733596836</v>
      </c>
      <c r="S6" s="108">
        <v>21462.316275285521</v>
      </c>
    </row>
    <row r="7" spans="1:19" ht="12.75" customHeight="1">
      <c r="A7" s="106"/>
      <c r="B7" s="108" t="s">
        <v>88</v>
      </c>
      <c r="C7" s="108">
        <v>28268.097394911594</v>
      </c>
      <c r="D7" s="108">
        <v>27104.40443516806</v>
      </c>
      <c r="E7" s="108">
        <v>30831.74459721017</v>
      </c>
      <c r="F7" s="108">
        <v>31209.083472512768</v>
      </c>
      <c r="G7" s="108">
        <v>29952.205993409916</v>
      </c>
      <c r="H7" s="108">
        <v>25313.539407634282</v>
      </c>
      <c r="I7" s="108">
        <v>25349.083048642551</v>
      </c>
      <c r="J7" s="108">
        <v>25494.111063280241</v>
      </c>
      <c r="K7" s="108">
        <v>23775.027151585196</v>
      </c>
      <c r="L7" s="108">
        <v>26575.045684953748</v>
      </c>
      <c r="M7" s="108">
        <v>28149.059453175258</v>
      </c>
      <c r="N7" s="108">
        <v>37266.358035728081</v>
      </c>
      <c r="O7" s="108">
        <v>32301.698586497216</v>
      </c>
      <c r="P7" s="108">
        <v>28064.993021099359</v>
      </c>
      <c r="Q7" s="108">
        <v>30846.493735533957</v>
      </c>
      <c r="R7" s="108">
        <v>28349.101982780143</v>
      </c>
      <c r="S7" s="108">
        <v>27865.306519784906</v>
      </c>
    </row>
    <row r="8" spans="1:19" ht="21" customHeight="1">
      <c r="A8" s="106" t="s">
        <v>137</v>
      </c>
      <c r="B8" s="107"/>
      <c r="C8" s="91"/>
      <c r="D8" s="91"/>
      <c r="E8" s="91"/>
      <c r="F8" s="91"/>
      <c r="G8" s="91"/>
      <c r="H8" s="91"/>
      <c r="I8" s="91"/>
      <c r="J8" s="91"/>
      <c r="K8" s="91"/>
      <c r="L8" s="91"/>
      <c r="M8" s="91"/>
      <c r="N8" s="91"/>
      <c r="O8" s="91"/>
      <c r="P8" s="91"/>
      <c r="Q8" s="91"/>
      <c r="R8" s="91"/>
      <c r="S8" s="91"/>
    </row>
    <row r="9" spans="1:19" ht="12.75" customHeight="1">
      <c r="A9" s="106"/>
      <c r="B9" s="108" t="s">
        <v>126</v>
      </c>
      <c r="C9" s="108">
        <v>29198.627914056226</v>
      </c>
      <c r="D9" s="108">
        <v>34782.184581749047</v>
      </c>
      <c r="E9" s="108">
        <v>23301.374610892715</v>
      </c>
      <c r="F9" s="108">
        <v>33701.15697220037</v>
      </c>
      <c r="G9" s="108">
        <v>43621.828250401282</v>
      </c>
      <c r="H9" s="108">
        <v>35275.757716904285</v>
      </c>
      <c r="I9" s="108">
        <v>39412.473505744681</v>
      </c>
      <c r="J9" s="108">
        <v>39556.145591603054</v>
      </c>
      <c r="K9" s="108">
        <v>31486.002594971309</v>
      </c>
      <c r="L9" s="108">
        <v>26035.513595183675</v>
      </c>
      <c r="M9" s="108">
        <v>38914.884803921566</v>
      </c>
      <c r="N9" s="108">
        <v>52348.257907859086</v>
      </c>
      <c r="O9" s="108">
        <v>37731.61176979592</v>
      </c>
      <c r="P9" s="108">
        <v>35511.57608695652</v>
      </c>
      <c r="Q9" s="108">
        <v>50760.158291457286</v>
      </c>
      <c r="R9" s="108">
        <v>40703.438028300399</v>
      </c>
      <c r="S9" s="108">
        <v>33270.811963805398</v>
      </c>
    </row>
    <row r="10" spans="1:19" ht="12.75" customHeight="1">
      <c r="A10" s="106"/>
      <c r="B10" s="108" t="s">
        <v>88</v>
      </c>
      <c r="C10" s="108">
        <v>45188.584078283951</v>
      </c>
      <c r="D10" s="108">
        <v>41824.496891273528</v>
      </c>
      <c r="E10" s="108">
        <v>45409.236793148288</v>
      </c>
      <c r="F10" s="108">
        <v>45899.434630394186</v>
      </c>
      <c r="G10" s="108">
        <v>54970.050590912739</v>
      </c>
      <c r="H10" s="108">
        <v>41393.609564148581</v>
      </c>
      <c r="I10" s="108">
        <v>43951.341341132393</v>
      </c>
      <c r="J10" s="108">
        <v>44613.474580284113</v>
      </c>
      <c r="K10" s="108">
        <v>38180.948170404816</v>
      </c>
      <c r="L10" s="108">
        <v>35254.344923597724</v>
      </c>
      <c r="M10" s="108">
        <v>46253.091433470676</v>
      </c>
      <c r="N10" s="108">
        <v>60635.682227909092</v>
      </c>
      <c r="O10" s="108">
        <v>46728.969284539337</v>
      </c>
      <c r="P10" s="108">
        <v>43775.691820647429</v>
      </c>
      <c r="Q10" s="108">
        <v>48237.519184341392</v>
      </c>
      <c r="R10" s="108">
        <v>43830.681090897524</v>
      </c>
      <c r="S10" s="108">
        <v>43205.40568477787</v>
      </c>
    </row>
    <row r="11" spans="1:19" ht="21" customHeight="1">
      <c r="A11" s="139" t="s">
        <v>128</v>
      </c>
      <c r="B11" s="140"/>
      <c r="C11" s="105"/>
      <c r="D11" s="105"/>
      <c r="E11" s="105"/>
      <c r="F11" s="105"/>
      <c r="G11" s="105"/>
      <c r="H11" s="105"/>
      <c r="I11" s="105"/>
      <c r="J11" s="105"/>
      <c r="K11" s="105"/>
      <c r="L11" s="105"/>
      <c r="M11" s="105"/>
      <c r="N11" s="105"/>
      <c r="O11" s="105"/>
      <c r="P11" s="105"/>
      <c r="Q11" s="105"/>
      <c r="R11" s="105"/>
      <c r="S11" s="105"/>
    </row>
    <row r="12" spans="1:19" ht="12.75" customHeight="1">
      <c r="A12" s="142"/>
      <c r="B12" s="141" t="s">
        <v>134</v>
      </c>
      <c r="C12" s="98">
        <v>18.925356718257984</v>
      </c>
      <c r="D12" s="98">
        <v>10.179704898727115</v>
      </c>
      <c r="E12" s="98">
        <v>18.404498161680326</v>
      </c>
      <c r="F12" s="98">
        <v>12.954458849369065</v>
      </c>
      <c r="G12" s="98">
        <v>13.044728130448014</v>
      </c>
      <c r="H12" s="98">
        <v>25.681093828110701</v>
      </c>
      <c r="I12" s="98">
        <v>13.995712475421625</v>
      </c>
      <c r="J12" s="98">
        <v>11.516963325831675</v>
      </c>
      <c r="K12" s="98">
        <v>15.52836978044442</v>
      </c>
      <c r="L12" s="98">
        <v>15.679014003655141</v>
      </c>
      <c r="M12" s="98">
        <v>12.609871970208214</v>
      </c>
      <c r="N12" s="98">
        <v>9.7715459533670597</v>
      </c>
      <c r="O12" s="98">
        <v>13.586976112543196</v>
      </c>
      <c r="P12" s="98">
        <v>11.302487386987666</v>
      </c>
      <c r="Q12" s="98">
        <v>10.066228346663927</v>
      </c>
      <c r="R12" s="98">
        <v>13.261442224334282</v>
      </c>
      <c r="S12" s="98">
        <v>15.185808581547606</v>
      </c>
    </row>
    <row r="13" spans="1:19" ht="12.75" customHeight="1">
      <c r="A13" s="142"/>
      <c r="B13" s="141" t="s">
        <v>89</v>
      </c>
      <c r="C13" s="98">
        <v>139.36073941562179</v>
      </c>
      <c r="D13" s="98">
        <v>76.172380799406739</v>
      </c>
      <c r="E13" s="98">
        <v>211.79332721445471</v>
      </c>
      <c r="F13" s="98">
        <v>120.36425048056343</v>
      </c>
      <c r="G13" s="146">
        <v>0</v>
      </c>
      <c r="H13" s="98">
        <v>405.36691596511844</v>
      </c>
      <c r="I13" s="98">
        <v>57.346677203943713</v>
      </c>
      <c r="J13" s="98">
        <v>299.9412138117205</v>
      </c>
      <c r="K13" s="98">
        <v>185.37405836688228</v>
      </c>
      <c r="L13" s="98">
        <v>50.221936240159501</v>
      </c>
      <c r="M13" s="116">
        <v>0</v>
      </c>
      <c r="N13" s="98">
        <v>91.972473062533808</v>
      </c>
      <c r="O13" s="98">
        <v>87.104134108681961</v>
      </c>
      <c r="P13" s="98">
        <v>253.07203315815795</v>
      </c>
      <c r="Q13" s="98">
        <v>58.684366107401708</v>
      </c>
      <c r="R13" s="98">
        <v>325.9509774367973</v>
      </c>
      <c r="S13" s="98">
        <v>125.77101371500554</v>
      </c>
    </row>
    <row r="14" spans="1:19" ht="12.75" customHeight="1">
      <c r="A14" s="142"/>
      <c r="B14" s="141" t="s">
        <v>90</v>
      </c>
      <c r="C14" s="98">
        <v>25.25271279991011</v>
      </c>
      <c r="D14" s="98">
        <v>11.911857673069237</v>
      </c>
      <c r="E14" s="98">
        <v>25.138471777932345</v>
      </c>
      <c r="F14" s="98">
        <v>21.353675049004075</v>
      </c>
      <c r="G14" s="98">
        <v>13.065593983945195</v>
      </c>
      <c r="H14" s="98">
        <v>29.269488760876737</v>
      </c>
      <c r="I14" s="98">
        <v>18.514180955219874</v>
      </c>
      <c r="J14" s="98">
        <v>11.99025619061435</v>
      </c>
      <c r="K14" s="98">
        <v>20.088866629119909</v>
      </c>
      <c r="L14" s="98">
        <v>23.236596985606258</v>
      </c>
      <c r="M14" s="98">
        <v>13.278514461768419</v>
      </c>
      <c r="N14" s="98">
        <v>11.854436631623244</v>
      </c>
      <c r="O14" s="98">
        <v>16.131926036020754</v>
      </c>
      <c r="P14" s="98">
        <v>12.733940207040483</v>
      </c>
      <c r="Q14" s="98">
        <v>13.806655694029413</v>
      </c>
      <c r="R14" s="98">
        <v>14.491153340977188</v>
      </c>
      <c r="S14" s="98">
        <v>19.883694499550327</v>
      </c>
    </row>
    <row r="15" spans="1:19" ht="12.75" customHeight="1">
      <c r="A15" s="142"/>
      <c r="B15" s="141" t="s">
        <v>135</v>
      </c>
      <c r="C15" s="98">
        <v>21.378791834327114</v>
      </c>
      <c r="D15" s="98">
        <v>10.300986583256773</v>
      </c>
      <c r="E15" s="98">
        <v>22.471279083589927</v>
      </c>
      <c r="F15" s="98">
        <v>18.136160846798756</v>
      </c>
      <c r="G15" s="98">
        <v>13.044728130448014</v>
      </c>
      <c r="H15" s="98">
        <v>27.298409111294287</v>
      </c>
      <c r="I15" s="98">
        <v>13.995712475421625</v>
      </c>
      <c r="J15" s="98">
        <v>11.529365715166362</v>
      </c>
      <c r="K15" s="98">
        <v>18.124704177668292</v>
      </c>
      <c r="L15" s="98">
        <v>15.88633533782671</v>
      </c>
      <c r="M15" s="98">
        <v>13.278514461768419</v>
      </c>
      <c r="N15" s="98">
        <v>10.500956418573242</v>
      </c>
      <c r="O15" s="98">
        <v>13.611110758230462</v>
      </c>
      <c r="P15" s="98">
        <v>12.12389660589953</v>
      </c>
      <c r="Q15" s="98">
        <v>11.177037063799103</v>
      </c>
      <c r="R15" s="98">
        <v>13.874327436756808</v>
      </c>
      <c r="S15" s="98">
        <v>17.169320815391323</v>
      </c>
    </row>
    <row r="16" spans="1:19" ht="21" customHeight="1">
      <c r="A16" s="139" t="s">
        <v>127</v>
      </c>
      <c r="B16" s="140"/>
      <c r="C16" s="91"/>
      <c r="D16" s="98"/>
      <c r="E16" s="91"/>
      <c r="F16" s="91"/>
      <c r="G16" s="91"/>
      <c r="H16" s="91"/>
      <c r="I16" s="91"/>
      <c r="J16" s="91"/>
      <c r="K16" s="91"/>
      <c r="L16" s="91"/>
      <c r="M16" s="91"/>
      <c r="N16" s="91"/>
      <c r="O16" s="91"/>
      <c r="P16" s="91"/>
      <c r="Q16" s="91"/>
      <c r="R16" s="91"/>
      <c r="S16" s="91"/>
    </row>
    <row r="17" spans="1:19" ht="12.75" customHeight="1">
      <c r="A17" s="139"/>
      <c r="B17" s="141" t="s">
        <v>134</v>
      </c>
      <c r="C17" s="98">
        <v>9.2896110733285777</v>
      </c>
      <c r="D17" s="98">
        <v>5.4116989875412891</v>
      </c>
      <c r="E17" s="98">
        <v>12.055609956470802</v>
      </c>
      <c r="F17" s="98">
        <v>9.1654868920886639</v>
      </c>
      <c r="G17" s="98">
        <v>7.1427460062498032</v>
      </c>
      <c r="H17" s="98">
        <v>10.436912042774923</v>
      </c>
      <c r="I17" s="98">
        <v>7.4276652610855827</v>
      </c>
      <c r="J17" s="98">
        <v>6.9441274960450352</v>
      </c>
      <c r="K17" s="98">
        <v>8.7270227168390182</v>
      </c>
      <c r="L17" s="98">
        <v>11.697819906927601</v>
      </c>
      <c r="M17" s="98">
        <v>7.8380994302525862</v>
      </c>
      <c r="N17" s="98">
        <v>5.7981322711582832</v>
      </c>
      <c r="O17" s="98">
        <v>8.6727896458200675</v>
      </c>
      <c r="P17" s="98">
        <v>8.3537405222340091</v>
      </c>
      <c r="Q17" s="98">
        <v>6.3609491311308366</v>
      </c>
      <c r="R17" s="98">
        <v>6.788129097174064</v>
      </c>
      <c r="S17" s="98">
        <v>8.8577344878946533</v>
      </c>
    </row>
    <row r="18" spans="1:19" ht="12.75" customHeight="1">
      <c r="A18" s="142"/>
      <c r="B18" s="141" t="s">
        <v>89</v>
      </c>
      <c r="C18" s="98">
        <v>60.007187564873711</v>
      </c>
      <c r="D18" s="98">
        <v>33.485818511464849</v>
      </c>
      <c r="E18" s="98">
        <v>132.79498399086319</v>
      </c>
      <c r="F18" s="98">
        <v>81.053005858629874</v>
      </c>
      <c r="G18" s="98">
        <v>83.198276356068803</v>
      </c>
      <c r="H18" s="98">
        <v>111.79501360295542</v>
      </c>
      <c r="I18" s="98">
        <v>17.275008657150057</v>
      </c>
      <c r="J18" s="98">
        <v>124.53851528271777</v>
      </c>
      <c r="K18" s="98">
        <v>92.693971214113418</v>
      </c>
      <c r="L18" s="98">
        <v>39.150780339286605</v>
      </c>
      <c r="M18" s="116">
        <v>0</v>
      </c>
      <c r="N18" s="98">
        <v>52.653748646391982</v>
      </c>
      <c r="O18" s="98">
        <v>53.114853138991997</v>
      </c>
      <c r="P18" s="98">
        <v>81.6072469222226</v>
      </c>
      <c r="Q18" s="98">
        <v>37.422956416998346</v>
      </c>
      <c r="R18" s="98">
        <v>94.819974309558617</v>
      </c>
      <c r="S18" s="98">
        <v>65.830141670237765</v>
      </c>
    </row>
    <row r="19" spans="1:19" ht="12.75" customHeight="1">
      <c r="A19" s="142"/>
      <c r="B19" s="141" t="s">
        <v>90</v>
      </c>
      <c r="C19" s="98">
        <v>15.334833639202545</v>
      </c>
      <c r="D19" s="98">
        <v>7.6770330875789865</v>
      </c>
      <c r="E19" s="98">
        <v>17.865198970778426</v>
      </c>
      <c r="F19" s="98">
        <v>15.542393063610028</v>
      </c>
      <c r="G19" s="98">
        <v>9.0833520513638586</v>
      </c>
      <c r="H19" s="98">
        <v>12.864839612649853</v>
      </c>
      <c r="I19" s="98">
        <v>13.842830498829169</v>
      </c>
      <c r="J19" s="98">
        <v>7.9758941795787299</v>
      </c>
      <c r="K19" s="98">
        <v>13.467195303887788</v>
      </c>
      <c r="L19" s="98">
        <v>19.150379645337303</v>
      </c>
      <c r="M19" s="98">
        <v>10.964807464148633</v>
      </c>
      <c r="N19" s="98">
        <v>8.1401181631773785</v>
      </c>
      <c r="O19" s="98">
        <v>11.047546235593035</v>
      </c>
      <c r="P19" s="98">
        <v>10.488160819825868</v>
      </c>
      <c r="Q19" s="98">
        <v>9.9892671473673538</v>
      </c>
      <c r="R19" s="98">
        <v>11.570374131051251</v>
      </c>
      <c r="S19" s="98">
        <v>13.410332618292996</v>
      </c>
    </row>
    <row r="20" spans="1:19" ht="12.75" customHeight="1">
      <c r="A20" s="142"/>
      <c r="B20" s="141" t="s">
        <v>135</v>
      </c>
      <c r="C20" s="98">
        <v>12.213638866566219</v>
      </c>
      <c r="D20" s="98">
        <v>6.2452363403110791</v>
      </c>
      <c r="E20" s="98">
        <v>15.746753818307301</v>
      </c>
      <c r="F20" s="98">
        <v>13.041590904925267</v>
      </c>
      <c r="G20" s="98">
        <v>8.1892706842174299</v>
      </c>
      <c r="H20" s="98">
        <v>11.53719407168361</v>
      </c>
      <c r="I20" s="98">
        <v>7.6848207713929737</v>
      </c>
      <c r="J20" s="98">
        <v>7.4958340244456547</v>
      </c>
      <c r="K20" s="98">
        <v>11.758798954246094</v>
      </c>
      <c r="L20" s="98">
        <v>12.859989528617996</v>
      </c>
      <c r="M20" s="98">
        <v>10.964807464148633</v>
      </c>
      <c r="N20" s="98">
        <v>7.0501805232827524</v>
      </c>
      <c r="O20" s="98">
        <v>9.1453686515684964</v>
      </c>
      <c r="P20" s="98">
        <v>9.2937308251117408</v>
      </c>
      <c r="Q20" s="98">
        <v>7.8846314513425435</v>
      </c>
      <c r="R20" s="98">
        <v>10.312049861089562</v>
      </c>
      <c r="S20" s="98">
        <v>11.140822969998494</v>
      </c>
    </row>
    <row r="21" spans="1:19" ht="21" customHeight="1">
      <c r="A21" s="106" t="s">
        <v>91</v>
      </c>
      <c r="B21" s="108"/>
      <c r="C21" s="108"/>
      <c r="D21" s="108"/>
      <c r="E21" s="108"/>
      <c r="F21" s="108"/>
      <c r="G21" s="108"/>
      <c r="H21" s="108"/>
      <c r="I21" s="108"/>
      <c r="J21" s="108"/>
      <c r="K21" s="108"/>
      <c r="L21" s="105"/>
      <c r="M21" s="105"/>
      <c r="N21" s="105"/>
      <c r="O21" s="105"/>
      <c r="P21" s="105"/>
      <c r="Q21" s="105"/>
      <c r="R21" s="105"/>
      <c r="S21" s="105"/>
    </row>
    <row r="22" spans="1:19" ht="12.75" customHeight="1">
      <c r="A22" s="106"/>
      <c r="B22" s="112" t="s">
        <v>92</v>
      </c>
      <c r="C22" s="108"/>
      <c r="D22" s="108"/>
      <c r="E22" s="108"/>
      <c r="F22" s="108"/>
      <c r="G22" s="108"/>
      <c r="H22" s="108"/>
      <c r="I22" s="108"/>
      <c r="J22" s="108"/>
      <c r="K22" s="108"/>
      <c r="L22" s="105"/>
      <c r="M22" s="105"/>
      <c r="N22" s="105"/>
      <c r="O22" s="105"/>
      <c r="P22" s="105"/>
      <c r="Q22" s="105"/>
      <c r="R22" s="105"/>
      <c r="S22" s="105"/>
    </row>
    <row r="23" spans="1:19" ht="12.75" customHeight="1">
      <c r="A23" s="106"/>
      <c r="B23" s="108" t="s">
        <v>93</v>
      </c>
      <c r="C23" s="108">
        <v>101786416.9084</v>
      </c>
      <c r="D23" s="108">
        <v>18295429.09</v>
      </c>
      <c r="E23" s="108">
        <v>28450978.399900004</v>
      </c>
      <c r="F23" s="108">
        <v>128502511.53500001</v>
      </c>
      <c r="G23" s="108">
        <v>27176399</v>
      </c>
      <c r="H23" s="108">
        <v>86601985.195000023</v>
      </c>
      <c r="I23" s="108">
        <v>18523862.547699999</v>
      </c>
      <c r="J23" s="108">
        <v>20727420.289999999</v>
      </c>
      <c r="K23" s="108">
        <v>93293025.688899994</v>
      </c>
      <c r="L23" s="108">
        <v>63787008.308200002</v>
      </c>
      <c r="M23" s="108">
        <v>15877273</v>
      </c>
      <c r="N23" s="108">
        <v>19316507.168000001</v>
      </c>
      <c r="O23" s="108">
        <v>27732734.650800001</v>
      </c>
      <c r="P23" s="108">
        <v>6534130</v>
      </c>
      <c r="Q23" s="108">
        <v>20202543</v>
      </c>
      <c r="R23" s="108">
        <v>51489849.105800003</v>
      </c>
      <c r="S23" s="108">
        <v>728298073.88770008</v>
      </c>
    </row>
    <row r="24" spans="1:19" ht="12.75" customHeight="1">
      <c r="A24" s="106"/>
      <c r="B24" s="108" t="s">
        <v>94</v>
      </c>
      <c r="C24" s="108">
        <v>63673345.942000002</v>
      </c>
      <c r="D24" s="108">
        <v>11856369.98</v>
      </c>
      <c r="E24" s="108">
        <v>19317508.100000001</v>
      </c>
      <c r="F24" s="108">
        <v>87374618.908000007</v>
      </c>
      <c r="G24" s="108">
        <v>14807938</v>
      </c>
      <c r="H24" s="108">
        <v>52959932.417000003</v>
      </c>
      <c r="I24" s="108">
        <v>10683699.65</v>
      </c>
      <c r="J24" s="108">
        <v>11844564</v>
      </c>
      <c r="K24" s="108">
        <v>58092958.009000003</v>
      </c>
      <c r="L24" s="108">
        <v>48083226.722000003</v>
      </c>
      <c r="M24" s="108">
        <v>9662712</v>
      </c>
      <c r="N24" s="108">
        <v>11871819.458000001</v>
      </c>
      <c r="O24" s="108">
        <v>19170430.022</v>
      </c>
      <c r="P24" s="108">
        <v>4189090</v>
      </c>
      <c r="Q24" s="108">
        <v>12918940</v>
      </c>
      <c r="R24" s="108">
        <v>33302950.057999998</v>
      </c>
      <c r="S24" s="108">
        <v>469810103.26600003</v>
      </c>
    </row>
    <row r="25" spans="1:19" ht="12.75" customHeight="1">
      <c r="A25" s="106"/>
      <c r="B25" s="108" t="s">
        <v>159</v>
      </c>
      <c r="C25" s="108">
        <v>16163773.424000001</v>
      </c>
      <c r="D25" s="108">
        <v>4445687.07</v>
      </c>
      <c r="E25" s="108">
        <v>4529017.7300000004</v>
      </c>
      <c r="F25" s="108">
        <v>14487532.434</v>
      </c>
      <c r="G25" s="108">
        <v>2718429</v>
      </c>
      <c r="H25" s="108">
        <v>16197606.596000001</v>
      </c>
      <c r="I25" s="108">
        <v>2680070.5482000001</v>
      </c>
      <c r="J25" s="108">
        <v>3658665</v>
      </c>
      <c r="K25" s="108">
        <v>9613118.7598999999</v>
      </c>
      <c r="L25" s="108">
        <v>6599418.6399999997</v>
      </c>
      <c r="M25" s="108">
        <v>3158349</v>
      </c>
      <c r="N25" s="108">
        <v>2922176.02</v>
      </c>
      <c r="O25" s="108">
        <v>3565455.4959</v>
      </c>
      <c r="P25" s="108">
        <v>452210</v>
      </c>
      <c r="Q25" s="108">
        <v>4608579</v>
      </c>
      <c r="R25" s="108">
        <v>10481860.233999999</v>
      </c>
      <c r="S25" s="108">
        <v>106281948.95200001</v>
      </c>
    </row>
    <row r="26" spans="1:19" ht="12.75" customHeight="1">
      <c r="A26" s="106"/>
      <c r="B26" s="98" t="s">
        <v>95</v>
      </c>
      <c r="C26" s="108">
        <v>16795246.883000001</v>
      </c>
      <c r="D26" s="108">
        <v>1621326.27</v>
      </c>
      <c r="E26" s="108">
        <v>2486195.46</v>
      </c>
      <c r="F26" s="108">
        <v>12810193.797</v>
      </c>
      <c r="G26" s="108">
        <v>6214487</v>
      </c>
      <c r="H26" s="108">
        <v>12539202.136</v>
      </c>
      <c r="I26" s="108">
        <v>2421537.6921000001</v>
      </c>
      <c r="J26" s="108">
        <v>3265499.29</v>
      </c>
      <c r="K26" s="108">
        <v>14159300.99</v>
      </c>
      <c r="L26" s="108">
        <v>5926137.6361999996</v>
      </c>
      <c r="M26" s="108">
        <v>1974654</v>
      </c>
      <c r="N26" s="108">
        <v>2757141.34</v>
      </c>
      <c r="O26" s="108">
        <v>3080195.2450000001</v>
      </c>
      <c r="P26" s="108">
        <v>1063360</v>
      </c>
      <c r="Q26" s="108">
        <v>2147163</v>
      </c>
      <c r="R26" s="108">
        <v>2445624.0014999998</v>
      </c>
      <c r="S26" s="108">
        <v>91707264.740800008</v>
      </c>
    </row>
    <row r="27" spans="1:19" ht="12.75" customHeight="1">
      <c r="A27" s="106"/>
      <c r="B27" s="108" t="s">
        <v>96</v>
      </c>
      <c r="C27" s="108">
        <v>5154050.6594000002</v>
      </c>
      <c r="D27" s="108">
        <v>372045.77</v>
      </c>
      <c r="E27" s="108">
        <v>2118257.1099</v>
      </c>
      <c r="F27" s="108">
        <v>13830166.396</v>
      </c>
      <c r="G27" s="108">
        <v>3435545</v>
      </c>
      <c r="H27" s="108">
        <v>4905244.0460000001</v>
      </c>
      <c r="I27" s="108">
        <v>2738554.6573999999</v>
      </c>
      <c r="J27" s="108">
        <v>1958692</v>
      </c>
      <c r="K27" s="108">
        <v>11427647.93</v>
      </c>
      <c r="L27" s="108">
        <v>3178225.31</v>
      </c>
      <c r="M27" s="108">
        <v>1081558</v>
      </c>
      <c r="N27" s="108">
        <v>1765370.35</v>
      </c>
      <c r="O27" s="108">
        <v>1916653.8879</v>
      </c>
      <c r="P27" s="108">
        <v>829470</v>
      </c>
      <c r="Q27" s="108">
        <v>527861</v>
      </c>
      <c r="R27" s="108">
        <v>5259414.8123000003</v>
      </c>
      <c r="S27" s="108">
        <v>60498756.928900003</v>
      </c>
    </row>
    <row r="28" spans="1:19" ht="21" customHeight="1">
      <c r="A28" s="102"/>
      <c r="B28" s="111" t="s">
        <v>97</v>
      </c>
      <c r="C28" s="98"/>
      <c r="D28" s="98"/>
      <c r="E28" s="98"/>
      <c r="F28" s="98"/>
      <c r="G28" s="98"/>
      <c r="H28" s="98"/>
      <c r="I28" s="98"/>
      <c r="J28" s="98"/>
      <c r="K28" s="105"/>
      <c r="L28" s="105"/>
      <c r="M28" s="105"/>
      <c r="N28" s="105"/>
      <c r="O28" s="105"/>
      <c r="P28" s="105"/>
      <c r="Q28" s="105"/>
      <c r="R28" s="105"/>
      <c r="S28" s="105"/>
    </row>
    <row r="29" spans="1:19" ht="12.75" customHeight="1">
      <c r="A29" s="110"/>
      <c r="B29" s="98" t="s">
        <v>94</v>
      </c>
      <c r="C29" s="116">
        <v>62.555837876974444</v>
      </c>
      <c r="D29" s="116">
        <v>64.805093784220176</v>
      </c>
      <c r="E29" s="116">
        <v>67.897517717942151</v>
      </c>
      <c r="F29" s="116">
        <v>67.99448342626512</v>
      </c>
      <c r="G29" s="116">
        <v>54.488227082624149</v>
      </c>
      <c r="H29" s="116">
        <v>61.153254509987434</v>
      </c>
      <c r="I29" s="116">
        <v>57.675334301843726</v>
      </c>
      <c r="J29" s="116">
        <v>57.144419490130382</v>
      </c>
      <c r="K29" s="116">
        <v>62.269347124317676</v>
      </c>
      <c r="L29" s="116">
        <v>75.380909055455376</v>
      </c>
      <c r="M29" s="116">
        <v>60.858763340530828</v>
      </c>
      <c r="N29" s="116">
        <v>61.45945203627199</v>
      </c>
      <c r="O29" s="116">
        <v>69.125638936753731</v>
      </c>
      <c r="P29" s="116">
        <v>64.110906884313607</v>
      </c>
      <c r="Q29" s="116">
        <v>63.947098145020654</v>
      </c>
      <c r="R29" s="116">
        <v>64.678670915445807</v>
      </c>
      <c r="S29" s="116">
        <v>64.507942573309947</v>
      </c>
    </row>
    <row r="30" spans="1:19" ht="12.75" customHeight="1">
      <c r="A30" s="110"/>
      <c r="B30" s="108" t="s">
        <v>159</v>
      </c>
      <c r="C30" s="116">
        <v>15.880088832035577</v>
      </c>
      <c r="D30" s="116">
        <v>24.299441396703532</v>
      </c>
      <c r="E30" s="116">
        <v>15.918671289054572</v>
      </c>
      <c r="F30" s="116">
        <v>11.27412395364277</v>
      </c>
      <c r="G30" s="116">
        <v>10.002903622367334</v>
      </c>
      <c r="H30" s="116">
        <v>18.703504959532001</v>
      </c>
      <c r="I30" s="116">
        <v>14.468205760535449</v>
      </c>
      <c r="J30" s="116">
        <v>17.651328283072125</v>
      </c>
      <c r="K30" s="116">
        <v>10.304220158917806</v>
      </c>
      <c r="L30" s="116">
        <v>10.346023140187977</v>
      </c>
      <c r="M30" s="116">
        <v>19.892263614790775</v>
      </c>
      <c r="N30" s="116">
        <v>15.127869622521187</v>
      </c>
      <c r="O30" s="116">
        <v>12.856487255205279</v>
      </c>
      <c r="P30" s="116">
        <v>6.9207377263690804</v>
      </c>
      <c r="Q30" s="116">
        <v>22.811875712874365</v>
      </c>
      <c r="R30" s="116">
        <v>20.357139156617347</v>
      </c>
      <c r="S30" s="116">
        <v>14.593193743416128</v>
      </c>
    </row>
    <row r="31" spans="1:19" ht="12.75" customHeight="1">
      <c r="A31" s="110"/>
      <c r="B31" s="98" t="s">
        <v>95</v>
      </c>
      <c r="C31" s="116">
        <v>16.50047952676676</v>
      </c>
      <c r="D31" s="116">
        <v>8.8619198928009411</v>
      </c>
      <c r="E31" s="116">
        <v>8.7385235933001812</v>
      </c>
      <c r="F31" s="116">
        <v>9.9688275691879458</v>
      </c>
      <c r="G31" s="116">
        <v>22.867220193521593</v>
      </c>
      <c r="H31" s="116">
        <v>14.479116278646176</v>
      </c>
      <c r="I31" s="116">
        <v>13.072531098006168</v>
      </c>
      <c r="J31" s="116">
        <v>15.754489677499564</v>
      </c>
      <c r="K31" s="116">
        <v>15.177234188133609</v>
      </c>
      <c r="L31" s="116">
        <v>9.2905088251931343</v>
      </c>
      <c r="M31" s="116">
        <v>12.436984613163734</v>
      </c>
      <c r="N31" s="116">
        <v>14.273498391922113</v>
      </c>
      <c r="O31" s="116">
        <v>11.106713001024392</v>
      </c>
      <c r="P31" s="116">
        <v>16.273933943769102</v>
      </c>
      <c r="Q31" s="116">
        <v>10.628181808597066</v>
      </c>
      <c r="R31" s="116">
        <v>4.7497206613963758</v>
      </c>
      <c r="S31" s="116">
        <v>12.591996056128634</v>
      </c>
    </row>
    <row r="32" spans="1:19" ht="12.75" customHeight="1">
      <c r="A32" s="110"/>
      <c r="B32" s="98" t="s">
        <v>96</v>
      </c>
      <c r="C32" s="116">
        <v>5.0635937642232287</v>
      </c>
      <c r="D32" s="116">
        <v>2.0335449262753533</v>
      </c>
      <c r="E32" s="116">
        <v>7.4452873997030808</v>
      </c>
      <c r="F32" s="116">
        <v>10.762565050904161</v>
      </c>
      <c r="G32" s="116">
        <v>12.641649101486918</v>
      </c>
      <c r="H32" s="116">
        <v>5.6641242518343615</v>
      </c>
      <c r="I32" s="116">
        <v>14.783928839614665</v>
      </c>
      <c r="J32" s="116">
        <v>9.4497625492979278</v>
      </c>
      <c r="K32" s="116">
        <v>12.249198528630915</v>
      </c>
      <c r="L32" s="116">
        <v>4.982558979163521</v>
      </c>
      <c r="M32" s="116">
        <v>6.8119884315146564</v>
      </c>
      <c r="N32" s="116">
        <v>9.1391799492847099</v>
      </c>
      <c r="O32" s="116">
        <v>6.9111608070165946</v>
      </c>
      <c r="P32" s="116">
        <v>12.694421445548221</v>
      </c>
      <c r="Q32" s="116">
        <v>2.6128443335079155</v>
      </c>
      <c r="R32" s="116">
        <v>10.214469266540464</v>
      </c>
      <c r="S32" s="116">
        <v>8.3068676271452837</v>
      </c>
    </row>
    <row r="33" spans="1:19" ht="21" customHeight="1">
      <c r="A33" s="106" t="s">
        <v>101</v>
      </c>
      <c r="B33" s="107"/>
      <c r="C33" s="113"/>
      <c r="D33" s="105"/>
      <c r="E33" s="113"/>
      <c r="F33" s="113"/>
      <c r="G33" s="113"/>
      <c r="H33" s="113"/>
      <c r="I33" s="113"/>
      <c r="J33" s="113"/>
      <c r="K33" s="113"/>
      <c r="L33" s="113"/>
      <c r="M33" s="113"/>
      <c r="N33" s="113"/>
      <c r="O33" s="113"/>
      <c r="P33" s="113"/>
      <c r="Q33" s="113"/>
      <c r="R33" s="113"/>
      <c r="S33" s="105"/>
    </row>
    <row r="34" spans="1:19" ht="12.75" customHeight="1">
      <c r="A34" s="102"/>
      <c r="B34" s="99" t="s">
        <v>139</v>
      </c>
      <c r="C34" s="113">
        <v>3618</v>
      </c>
      <c r="D34" s="113">
        <v>537</v>
      </c>
      <c r="E34" s="113">
        <v>1293</v>
      </c>
      <c r="F34" s="113">
        <v>3905</v>
      </c>
      <c r="G34" s="113">
        <v>673</v>
      </c>
      <c r="H34" s="113">
        <v>2505</v>
      </c>
      <c r="I34" s="113">
        <v>484</v>
      </c>
      <c r="J34" s="113">
        <v>539</v>
      </c>
      <c r="K34" s="113">
        <v>2987</v>
      </c>
      <c r="L34" s="113">
        <v>2451</v>
      </c>
      <c r="M34" s="113">
        <v>408</v>
      </c>
      <c r="N34" s="113">
        <v>373</v>
      </c>
      <c r="O34" s="113">
        <v>760</v>
      </c>
      <c r="P34" s="113">
        <v>187</v>
      </c>
      <c r="Q34" s="113">
        <v>398</v>
      </c>
      <c r="R34" s="113">
        <v>1274</v>
      </c>
      <c r="S34" s="108">
        <v>22392</v>
      </c>
    </row>
    <row r="35" spans="1:19" ht="12.75" customHeight="1">
      <c r="A35" s="114"/>
      <c r="B35" s="99" t="s">
        <v>138</v>
      </c>
      <c r="C35" s="113">
        <v>3486</v>
      </c>
      <c r="D35" s="113">
        <v>526</v>
      </c>
      <c r="E35" s="113">
        <v>1221</v>
      </c>
      <c r="F35" s="113">
        <v>3813</v>
      </c>
      <c r="G35" s="113">
        <v>623</v>
      </c>
      <c r="H35" s="113">
        <v>2455</v>
      </c>
      <c r="I35" s="113">
        <v>470</v>
      </c>
      <c r="J35" s="113">
        <v>524</v>
      </c>
      <c r="K35" s="113">
        <v>2963</v>
      </c>
      <c r="L35" s="113">
        <v>2450</v>
      </c>
      <c r="M35" s="113">
        <v>408</v>
      </c>
      <c r="N35" s="113">
        <v>369</v>
      </c>
      <c r="O35" s="113">
        <v>735</v>
      </c>
      <c r="P35" s="113">
        <v>184</v>
      </c>
      <c r="Q35" s="113">
        <v>398</v>
      </c>
      <c r="R35" s="113">
        <v>1265</v>
      </c>
      <c r="S35" s="108">
        <v>21890</v>
      </c>
    </row>
    <row r="36" spans="1:19" ht="12.75" customHeight="1">
      <c r="A36" s="114"/>
      <c r="B36" s="99" t="s">
        <v>100</v>
      </c>
      <c r="C36" s="113">
        <v>2252.4807755000002</v>
      </c>
      <c r="D36" s="113">
        <v>437.43333332999998</v>
      </c>
      <c r="E36" s="113">
        <v>626.54605999</v>
      </c>
      <c r="F36" s="113">
        <v>2799.6534722000001</v>
      </c>
      <c r="G36" s="113">
        <v>494.38555554999999</v>
      </c>
      <c r="H36" s="113">
        <v>2092.1583332999999</v>
      </c>
      <c r="I36" s="113">
        <v>421.46296296000003</v>
      </c>
      <c r="J36" s="113">
        <v>464.6</v>
      </c>
      <c r="K36" s="113">
        <v>2443.4444444000001</v>
      </c>
      <c r="L36" s="113">
        <v>1809.3375000000001</v>
      </c>
      <c r="M36" s="113">
        <v>343.26944443999997</v>
      </c>
      <c r="N36" s="113">
        <v>318.56666666000001</v>
      </c>
      <c r="O36" s="113">
        <v>593.48055553999995</v>
      </c>
      <c r="P36" s="113">
        <v>149.26388889</v>
      </c>
      <c r="Q36" s="113">
        <v>418.81388888999999</v>
      </c>
      <c r="R36" s="113">
        <v>1174.7444444</v>
      </c>
      <c r="S36" s="108">
        <v>16839.641326050001</v>
      </c>
    </row>
    <row r="37" spans="1:19" ht="21" customHeight="1">
      <c r="A37" s="114" t="s">
        <v>103</v>
      </c>
      <c r="B37" s="99"/>
      <c r="C37" s="117"/>
      <c r="D37" s="115"/>
      <c r="E37" s="117"/>
      <c r="F37" s="117"/>
      <c r="G37" s="117"/>
      <c r="H37" s="117"/>
      <c r="I37" s="117"/>
      <c r="J37" s="117"/>
      <c r="K37" s="117"/>
      <c r="L37" s="117"/>
      <c r="M37" s="117"/>
      <c r="N37" s="117"/>
      <c r="O37" s="117"/>
      <c r="P37" s="117"/>
      <c r="Q37" s="117"/>
      <c r="R37" s="117"/>
      <c r="S37" s="108"/>
    </row>
    <row r="38" spans="1:19" ht="12.75" customHeight="1">
      <c r="A38" s="102"/>
      <c r="B38" s="107" t="s">
        <v>104</v>
      </c>
      <c r="C38" s="113"/>
      <c r="D38" s="113"/>
      <c r="E38" s="113"/>
      <c r="F38" s="113"/>
      <c r="G38" s="113"/>
      <c r="H38" s="113"/>
      <c r="I38" s="113"/>
      <c r="J38" s="113"/>
      <c r="K38" s="113"/>
      <c r="L38" s="113"/>
      <c r="M38" s="113"/>
      <c r="N38" s="113"/>
      <c r="O38" s="113"/>
      <c r="P38" s="113"/>
      <c r="Q38" s="113"/>
      <c r="R38" s="113"/>
      <c r="S38" s="113"/>
    </row>
    <row r="39" spans="1:19" ht="12.75" customHeight="1">
      <c r="A39" s="102"/>
      <c r="B39" s="105" t="s">
        <v>133</v>
      </c>
      <c r="C39" s="113">
        <v>184.19732065799997</v>
      </c>
      <c r="D39" s="113">
        <v>51.671438930000001</v>
      </c>
      <c r="E39" s="113">
        <v>66.342477217999999</v>
      </c>
      <c r="F39" s="113">
        <v>294.338809852</v>
      </c>
      <c r="G39" s="113">
        <v>47.758756929999997</v>
      </c>
      <c r="H39" s="113">
        <v>95.595616621000005</v>
      </c>
      <c r="I39" s="113">
        <v>33.581713030000003</v>
      </c>
      <c r="J39" s="113">
        <v>45.498104419999997</v>
      </c>
      <c r="K39" s="113">
        <v>190.81204543000001</v>
      </c>
      <c r="L39" s="113">
        <v>156.25982599600002</v>
      </c>
      <c r="M39" s="113">
        <v>32.355602099999999</v>
      </c>
      <c r="N39" s="113">
        <v>37.76270426</v>
      </c>
      <c r="O39" s="113">
        <v>54.095922000000002</v>
      </c>
      <c r="P39" s="113">
        <v>16.279602329999999</v>
      </c>
      <c r="Q39" s="113">
        <v>39.538145400000005</v>
      </c>
      <c r="R39" s="113">
        <v>95.38932331800001</v>
      </c>
      <c r="S39" s="108">
        <v>1441.4774084929998</v>
      </c>
    </row>
    <row r="40" spans="1:19" ht="12.75" customHeight="1">
      <c r="A40" s="114"/>
      <c r="B40" s="99" t="s">
        <v>98</v>
      </c>
      <c r="C40" s="113">
        <v>25.0142186</v>
      </c>
      <c r="D40" s="113">
        <v>6.9053900439999998</v>
      </c>
      <c r="E40" s="113">
        <v>5.7650541500000001</v>
      </c>
      <c r="F40" s="113">
        <v>31.678841389999999</v>
      </c>
      <c r="G40" s="113">
        <v>7.6271099999999994E-2</v>
      </c>
      <c r="H40" s="113">
        <v>6.0562416499999996</v>
      </c>
      <c r="I40" s="113">
        <v>8.1957669200000005</v>
      </c>
      <c r="J40" s="113">
        <v>1.747009</v>
      </c>
      <c r="K40" s="113">
        <v>15.983897779999999</v>
      </c>
      <c r="L40" s="113">
        <v>48.78346363</v>
      </c>
      <c r="M40" s="113">
        <v>0</v>
      </c>
      <c r="N40" s="113">
        <v>4.0120699999999996</v>
      </c>
      <c r="O40" s="113">
        <v>8.4381758399999995</v>
      </c>
      <c r="P40" s="113">
        <v>0.72706572000000003</v>
      </c>
      <c r="Q40" s="113">
        <v>6.7820448000000004</v>
      </c>
      <c r="R40" s="113">
        <v>3.8809516999999998</v>
      </c>
      <c r="S40" s="108">
        <v>174.046462324</v>
      </c>
    </row>
    <row r="41" spans="1:19" ht="12.75" customHeight="1">
      <c r="A41" s="114"/>
      <c r="B41" s="99" t="s">
        <v>99</v>
      </c>
      <c r="C41" s="113">
        <v>138.04457475999999</v>
      </c>
      <c r="D41" s="113">
        <v>44.157680055999997</v>
      </c>
      <c r="E41" s="113">
        <v>48.570971647999997</v>
      </c>
      <c r="F41" s="113">
        <v>178.56411091999999</v>
      </c>
      <c r="G41" s="113">
        <v>47.682485829999997</v>
      </c>
      <c r="H41" s="113">
        <v>83.875739000999999</v>
      </c>
      <c r="I41" s="113">
        <v>25.385946109999999</v>
      </c>
      <c r="J41" s="113">
        <v>43.702152120000001</v>
      </c>
      <c r="K41" s="113">
        <v>147.49463245999999</v>
      </c>
      <c r="L41" s="113">
        <v>105.43712582000001</v>
      </c>
      <c r="M41" s="113">
        <v>30.7263287</v>
      </c>
      <c r="N41" s="113">
        <v>31.127586359999999</v>
      </c>
      <c r="O41" s="113">
        <v>45.561825560000003</v>
      </c>
      <c r="P41" s="113">
        <v>14.449573109999999</v>
      </c>
      <c r="Q41" s="113">
        <v>28.8266767</v>
      </c>
      <c r="R41" s="113">
        <v>87.294639028000006</v>
      </c>
      <c r="S41" s="108">
        <v>1100.9020481829998</v>
      </c>
    </row>
    <row r="42" spans="1:19" ht="12.75" customHeight="1">
      <c r="A42" s="102"/>
      <c r="B42" s="99" t="s">
        <v>105</v>
      </c>
      <c r="C42" s="113">
        <v>163.05879335999998</v>
      </c>
      <c r="D42" s="113">
        <v>51.063070099999997</v>
      </c>
      <c r="E42" s="113">
        <v>54.336025797999994</v>
      </c>
      <c r="F42" s="113">
        <v>210.24295230999999</v>
      </c>
      <c r="G42" s="113">
        <v>47.758756929999997</v>
      </c>
      <c r="H42" s="113">
        <v>89.931980651000003</v>
      </c>
      <c r="I42" s="113">
        <v>33.581713030000003</v>
      </c>
      <c r="J42" s="113">
        <v>45.449161119999999</v>
      </c>
      <c r="K42" s="113">
        <v>163.47853024</v>
      </c>
      <c r="L42" s="113">
        <v>154.22058945000001</v>
      </c>
      <c r="M42" s="113">
        <v>30.7263287</v>
      </c>
      <c r="N42" s="113">
        <v>35.139656359999996</v>
      </c>
      <c r="O42" s="113">
        <v>54.000001400000002</v>
      </c>
      <c r="P42" s="113">
        <v>15.17663883</v>
      </c>
      <c r="Q42" s="113">
        <v>35.608721500000001</v>
      </c>
      <c r="R42" s="113">
        <v>91.175590728000003</v>
      </c>
      <c r="S42" s="108">
        <v>1274.948510507</v>
      </c>
    </row>
    <row r="43" spans="1:19" ht="21" customHeight="1">
      <c r="A43" s="102"/>
      <c r="B43" s="107" t="s">
        <v>106</v>
      </c>
      <c r="C43" s="115"/>
      <c r="D43" s="115"/>
      <c r="E43" s="115"/>
      <c r="F43" s="115"/>
      <c r="G43" s="115"/>
      <c r="H43" s="115"/>
      <c r="I43" s="115"/>
      <c r="J43" s="115"/>
      <c r="K43" s="115"/>
      <c r="L43" s="115"/>
      <c r="M43" s="115"/>
      <c r="N43" s="115"/>
      <c r="O43" s="115"/>
      <c r="P43" s="115"/>
      <c r="Q43" s="115"/>
      <c r="R43" s="115"/>
      <c r="S43" s="108"/>
    </row>
    <row r="44" spans="1:19" ht="12.75" customHeight="1">
      <c r="A44" s="102"/>
      <c r="B44" s="105" t="s">
        <v>133</v>
      </c>
      <c r="C44" s="113">
        <v>375.25790611500003</v>
      </c>
      <c r="D44" s="113">
        <v>97.196832493999992</v>
      </c>
      <c r="E44" s="113">
        <v>101.28064895999999</v>
      </c>
      <c r="F44" s="113">
        <v>416.01717889000003</v>
      </c>
      <c r="G44" s="113">
        <v>87.221357088000005</v>
      </c>
      <c r="H44" s="113">
        <v>235.22283123</v>
      </c>
      <c r="I44" s="113">
        <v>63.276949549999998</v>
      </c>
      <c r="J44" s="113">
        <v>75.459444011999992</v>
      </c>
      <c r="K44" s="113">
        <v>339.52014291</v>
      </c>
      <c r="L44" s="113">
        <v>209.44073506800001</v>
      </c>
      <c r="M44" s="113">
        <v>52.053435100000002</v>
      </c>
      <c r="N44" s="113">
        <v>63.641183529999992</v>
      </c>
      <c r="O44" s="113">
        <v>84.747818177999989</v>
      </c>
      <c r="P44" s="113">
        <v>22.026061201000001</v>
      </c>
      <c r="Q44" s="113">
        <v>62.569278859999997</v>
      </c>
      <c r="R44" s="113">
        <v>186.35473514</v>
      </c>
      <c r="S44" s="108">
        <v>2471.2865383259996</v>
      </c>
    </row>
    <row r="45" spans="1:19" ht="12.75" customHeight="1">
      <c r="A45" s="102"/>
      <c r="B45" s="99" t="s">
        <v>98</v>
      </c>
      <c r="C45" s="113">
        <v>58.093040875</v>
      </c>
      <c r="D45" s="113">
        <v>15.708142234</v>
      </c>
      <c r="E45" s="113">
        <v>9.1946244000000004</v>
      </c>
      <c r="F45" s="113">
        <v>47.043289260000002</v>
      </c>
      <c r="G45" s="113">
        <v>7.4881358999999996</v>
      </c>
      <c r="H45" s="113">
        <v>21.959834529999998</v>
      </c>
      <c r="I45" s="113">
        <v>27.206932819999999</v>
      </c>
      <c r="J45" s="113">
        <v>4.2075336999999999</v>
      </c>
      <c r="K45" s="113">
        <v>31.96540143</v>
      </c>
      <c r="L45" s="113">
        <v>62.578573882000001</v>
      </c>
      <c r="M45" s="113">
        <v>0</v>
      </c>
      <c r="N45" s="113">
        <v>7.0080480400000003</v>
      </c>
      <c r="O45" s="113">
        <v>13.837937159999999</v>
      </c>
      <c r="P45" s="113">
        <v>2.2547017199999999</v>
      </c>
      <c r="Q45" s="113">
        <v>10.635183270000001</v>
      </c>
      <c r="R45" s="113">
        <v>13.3410709</v>
      </c>
      <c r="S45" s="108">
        <v>332.52245012100002</v>
      </c>
    </row>
    <row r="46" spans="1:19" ht="12.75" customHeight="1">
      <c r="A46" s="102"/>
      <c r="B46" s="99" t="s">
        <v>99</v>
      </c>
      <c r="C46" s="113">
        <v>227.32558318</v>
      </c>
      <c r="D46" s="113">
        <v>68.51605223</v>
      </c>
      <c r="E46" s="113">
        <v>68.345166599999999</v>
      </c>
      <c r="F46" s="113">
        <v>245.32901622</v>
      </c>
      <c r="G46" s="113">
        <v>68.587014625999998</v>
      </c>
      <c r="H46" s="113">
        <v>190.83020651000001</v>
      </c>
      <c r="I46" s="113">
        <v>33.952593729999997</v>
      </c>
      <c r="J46" s="113">
        <v>65.697962911999994</v>
      </c>
      <c r="K46" s="113">
        <v>220.01611568999999</v>
      </c>
      <c r="L46" s="113">
        <v>127.93480053</v>
      </c>
      <c r="M46" s="113">
        <v>37.209955700000002</v>
      </c>
      <c r="N46" s="113">
        <v>45.331037289999998</v>
      </c>
      <c r="O46" s="113">
        <v>66.530610899999999</v>
      </c>
      <c r="P46" s="113">
        <v>17.543590641000002</v>
      </c>
      <c r="Q46" s="113">
        <v>39.842762649999997</v>
      </c>
      <c r="R46" s="113">
        <v>109.33095038</v>
      </c>
      <c r="S46" s="108">
        <v>1632.3234197890001</v>
      </c>
    </row>
    <row r="47" spans="1:19" ht="12.75" customHeight="1">
      <c r="A47" s="102"/>
      <c r="B47" s="99" t="s">
        <v>105</v>
      </c>
      <c r="C47" s="113">
        <v>285.41862405500001</v>
      </c>
      <c r="D47" s="113">
        <v>84.224194463999993</v>
      </c>
      <c r="E47" s="113">
        <v>77.539790999999994</v>
      </c>
      <c r="F47" s="113">
        <v>292.37230548000002</v>
      </c>
      <c r="G47" s="113">
        <v>76.075150526000002</v>
      </c>
      <c r="H47" s="113">
        <v>212.79004104000001</v>
      </c>
      <c r="I47" s="113">
        <v>61.159526549999995</v>
      </c>
      <c r="J47" s="113">
        <v>69.905496611999993</v>
      </c>
      <c r="K47" s="113">
        <v>251.98151711999998</v>
      </c>
      <c r="L47" s="113">
        <v>190.51337441200002</v>
      </c>
      <c r="M47" s="113">
        <v>37.209955700000002</v>
      </c>
      <c r="N47" s="113">
        <v>52.339085329999996</v>
      </c>
      <c r="O47" s="113">
        <v>80.368548059999995</v>
      </c>
      <c r="P47" s="113">
        <v>19.798292361000001</v>
      </c>
      <c r="Q47" s="113">
        <v>50.477945919999996</v>
      </c>
      <c r="R47" s="113">
        <v>122.67202128000001</v>
      </c>
      <c r="S47" s="108">
        <v>1964.8458699099999</v>
      </c>
    </row>
    <row r="48" spans="1:19">
      <c r="C48" s="118"/>
      <c r="D48" s="118"/>
      <c r="E48" s="118"/>
      <c r="F48" s="118"/>
      <c r="G48" s="118"/>
      <c r="H48" s="118"/>
      <c r="I48" s="118"/>
      <c r="J48" s="118"/>
      <c r="K48" s="118"/>
      <c r="L48" s="118"/>
      <c r="M48" s="118"/>
      <c r="N48" s="118"/>
      <c r="O48" s="118"/>
      <c r="P48" s="118"/>
      <c r="Q48" s="118"/>
      <c r="R48" s="118"/>
      <c r="S48" s="118"/>
    </row>
    <row r="49" spans="1:19">
      <c r="C49" s="118"/>
      <c r="D49" s="118"/>
      <c r="E49" s="118"/>
      <c r="F49" s="118"/>
      <c r="G49" s="118"/>
      <c r="H49" s="118"/>
      <c r="I49" s="118"/>
      <c r="J49" s="118"/>
      <c r="K49" s="118"/>
      <c r="L49" s="118"/>
      <c r="M49" s="118"/>
      <c r="N49" s="118"/>
      <c r="O49" s="118"/>
      <c r="P49" s="118"/>
      <c r="Q49" s="118"/>
      <c r="R49" s="118"/>
      <c r="S49" s="118"/>
    </row>
    <row r="51" spans="1:19" ht="24" customHeight="1">
      <c r="A51" s="171"/>
      <c r="B51" s="172"/>
      <c r="C51" s="172"/>
      <c r="D51" s="172"/>
      <c r="E51" s="172"/>
      <c r="F51" s="172"/>
      <c r="G51" s="172"/>
      <c r="H51" s="172"/>
    </row>
    <row r="52" spans="1:19">
      <c r="A52" s="91" t="s">
        <v>163</v>
      </c>
    </row>
    <row r="53" spans="1:19">
      <c r="A53" s="91"/>
    </row>
    <row r="55" spans="1:19">
      <c r="A55" s="5" t="s">
        <v>140</v>
      </c>
    </row>
    <row r="56" spans="1:19">
      <c r="A56" s="5" t="s">
        <v>85</v>
      </c>
    </row>
    <row r="57" spans="1:19">
      <c r="A57" s="5" t="s">
        <v>177</v>
      </c>
    </row>
  </sheetData>
  <mergeCells count="1">
    <mergeCell ref="A51:H51"/>
  </mergeCells>
  <hyperlinks>
    <hyperlink ref="G1" location="Contenu!A1" display="retour"/>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T102"/>
  <sheetViews>
    <sheetView zoomScale="90" zoomScaleNormal="90" zoomScaleSheetLayoutView="90" workbookViewId="0">
      <selection activeCell="A2" sqref="A2"/>
    </sheetView>
  </sheetViews>
  <sheetFormatPr baseColWidth="10" defaultColWidth="11.453125" defaultRowHeight="11.5"/>
  <cols>
    <col min="1" max="1" width="31.453125" style="38" customWidth="1"/>
    <col min="2" max="2" width="42.1796875" style="38" customWidth="1"/>
    <col min="3" max="3" width="13.7265625" style="38" customWidth="1"/>
    <col min="4" max="4" width="30.81640625" style="38" customWidth="1"/>
    <col min="5" max="5" width="40.453125" style="38" customWidth="1"/>
    <col min="6" max="10" width="13.7265625" style="38" customWidth="1"/>
    <col min="11" max="12" width="11.453125" style="38" customWidth="1"/>
    <col min="13" max="14" width="11.453125" style="38"/>
    <col min="15" max="15" width="11.453125" style="38" customWidth="1"/>
    <col min="16" max="16384" width="11.453125" style="38"/>
  </cols>
  <sheetData>
    <row r="1" spans="1:10" ht="15.5">
      <c r="A1" s="148" t="s">
        <v>122</v>
      </c>
      <c r="B1" s="148"/>
      <c r="C1" s="148"/>
      <c r="D1" s="148"/>
      <c r="E1" s="28" t="s">
        <v>32</v>
      </c>
      <c r="J1" s="41"/>
    </row>
    <row r="2" spans="1:10" ht="15.5">
      <c r="B2" s="40"/>
      <c r="C2" s="40"/>
      <c r="D2" s="40"/>
    </row>
    <row r="3" spans="1:10" ht="15.5">
      <c r="A3" s="37" t="s">
        <v>83</v>
      </c>
      <c r="B3" s="40"/>
      <c r="C3" s="40"/>
      <c r="D3" s="40"/>
    </row>
    <row r="4" spans="1:10" ht="9" customHeight="1">
      <c r="A4" s="37"/>
      <c r="B4" s="40"/>
      <c r="C4" s="40"/>
      <c r="D4" s="40"/>
    </row>
    <row r="5" spans="1:10">
      <c r="A5" s="151" t="s">
        <v>110</v>
      </c>
      <c r="B5" s="151"/>
    </row>
    <row r="6" spans="1:10">
      <c r="A6" s="36"/>
    </row>
    <row r="7" spans="1:10">
      <c r="A7" s="36"/>
      <c r="B7" s="38" t="s">
        <v>107</v>
      </c>
    </row>
    <row r="8" spans="1:10">
      <c r="A8" s="36"/>
      <c r="B8" s="37" t="s">
        <v>69</v>
      </c>
    </row>
    <row r="9" spans="1:10">
      <c r="A9" s="36"/>
      <c r="B9" s="37" t="s">
        <v>70</v>
      </c>
    </row>
    <row r="10" spans="1:10">
      <c r="A10" s="36"/>
      <c r="B10" s="37" t="s">
        <v>71</v>
      </c>
    </row>
    <row r="11" spans="1:10">
      <c r="A11" s="36"/>
      <c r="B11" s="37" t="s">
        <v>72</v>
      </c>
    </row>
    <row r="12" spans="1:10">
      <c r="A12" s="36"/>
      <c r="B12" s="37" t="s">
        <v>73</v>
      </c>
    </row>
    <row r="13" spans="1:10">
      <c r="A13" s="36"/>
      <c r="B13" s="37" t="s">
        <v>81</v>
      </c>
    </row>
    <row r="14" spans="1:10">
      <c r="A14" s="36"/>
      <c r="B14" s="37" t="s">
        <v>170</v>
      </c>
    </row>
    <row r="15" spans="1:10">
      <c r="A15" s="36"/>
      <c r="B15" s="37" t="s">
        <v>171</v>
      </c>
    </row>
    <row r="16" spans="1:10">
      <c r="A16" s="36"/>
      <c r="B16" s="37" t="s">
        <v>172</v>
      </c>
    </row>
    <row r="17" spans="1:13">
      <c r="A17" s="36"/>
      <c r="B17" s="37" t="s">
        <v>74</v>
      </c>
    </row>
    <row r="18" spans="1:13">
      <c r="A18" s="36"/>
      <c r="B18" s="37" t="s">
        <v>75</v>
      </c>
    </row>
    <row r="19" spans="1:13">
      <c r="A19" s="36"/>
      <c r="B19" s="37" t="s">
        <v>76</v>
      </c>
    </row>
    <row r="20" spans="1:13">
      <c r="A20" s="36"/>
      <c r="B20" s="37" t="s">
        <v>77</v>
      </c>
    </row>
    <row r="21" spans="1:13">
      <c r="A21" s="36"/>
      <c r="B21" s="37" t="s">
        <v>78</v>
      </c>
    </row>
    <row r="22" spans="1:13">
      <c r="A22" s="36"/>
      <c r="B22" s="37" t="s">
        <v>79</v>
      </c>
      <c r="C22" s="37"/>
    </row>
    <row r="23" spans="1:13">
      <c r="A23" s="36"/>
      <c r="B23" s="37" t="s">
        <v>80</v>
      </c>
      <c r="C23" s="37"/>
    </row>
    <row r="24" spans="1:13">
      <c r="A24" s="36"/>
      <c r="C24" s="37"/>
    </row>
    <row r="25" spans="1:13" ht="38.25" customHeight="1">
      <c r="A25" s="149" t="s">
        <v>132</v>
      </c>
      <c r="B25" s="149"/>
      <c r="C25" s="149"/>
      <c r="D25" s="149"/>
      <c r="E25" s="149"/>
      <c r="F25" s="149"/>
      <c r="G25" s="149"/>
      <c r="H25" s="149"/>
      <c r="I25" s="149"/>
      <c r="J25" s="149"/>
    </row>
    <row r="26" spans="1:13" ht="15.5">
      <c r="B26" s="40"/>
      <c r="C26" s="40"/>
      <c r="D26" s="40"/>
    </row>
    <row r="27" spans="1:13" ht="3.75" customHeight="1">
      <c r="A27" s="131"/>
      <c r="B27" s="131"/>
      <c r="C27" s="131"/>
      <c r="D27" s="131"/>
      <c r="E27" s="131"/>
      <c r="F27" s="131"/>
      <c r="G27" s="131"/>
      <c r="H27" s="131"/>
      <c r="I27" s="131"/>
      <c r="J27" s="131"/>
      <c r="K27" s="131"/>
      <c r="L27" s="131"/>
      <c r="M27" s="131"/>
    </row>
    <row r="28" spans="1:13" s="42" customFormat="1" ht="13.5" customHeight="1">
      <c r="A28" s="37" t="s">
        <v>124</v>
      </c>
      <c r="B28" s="36"/>
      <c r="C28" s="36"/>
      <c r="D28" s="36"/>
      <c r="E28" s="36"/>
      <c r="F28" s="36"/>
      <c r="G28" s="36"/>
      <c r="H28" s="36"/>
      <c r="I28" s="36"/>
      <c r="J28" s="36"/>
    </row>
    <row r="29" spans="1:13" ht="27.75" customHeight="1">
      <c r="A29" s="149" t="s">
        <v>125</v>
      </c>
      <c r="B29" s="150"/>
      <c r="C29" s="150"/>
      <c r="D29" s="150"/>
      <c r="E29" s="150"/>
      <c r="F29" s="150"/>
      <c r="G29" s="150"/>
      <c r="H29" s="150"/>
      <c r="I29" s="150"/>
      <c r="J29" s="150"/>
    </row>
    <row r="30" spans="1:13" ht="13.5" customHeight="1">
      <c r="A30" s="13"/>
      <c r="B30" s="2"/>
      <c r="C30" s="2"/>
      <c r="D30" s="2"/>
      <c r="E30" s="2"/>
      <c r="F30" s="2"/>
      <c r="G30" s="2"/>
      <c r="H30" s="2"/>
      <c r="I30" s="2"/>
      <c r="J30" s="2"/>
    </row>
    <row r="31" spans="1:13">
      <c r="A31" s="37" t="s">
        <v>121</v>
      </c>
      <c r="B31" s="37"/>
    </row>
    <row r="32" spans="1:13" ht="15.75" customHeight="1">
      <c r="A32" s="149" t="s">
        <v>131</v>
      </c>
      <c r="B32" s="152"/>
      <c r="C32" s="152"/>
      <c r="D32" s="152"/>
      <c r="E32" s="152"/>
      <c r="F32" s="152"/>
      <c r="G32" s="152"/>
      <c r="H32" s="152"/>
      <c r="I32" s="152"/>
      <c r="J32" s="152"/>
    </row>
    <row r="33" spans="1:11" ht="17.25" customHeight="1">
      <c r="A33" s="152" t="s">
        <v>130</v>
      </c>
      <c r="B33" s="152"/>
      <c r="C33" s="152"/>
      <c r="D33" s="152"/>
      <c r="E33" s="152"/>
      <c r="F33" s="152"/>
      <c r="G33" s="152"/>
      <c r="H33" s="152"/>
      <c r="I33" s="152"/>
      <c r="J33" s="152"/>
    </row>
    <row r="34" spans="1:11" ht="13.5" customHeight="1"/>
    <row r="35" spans="1:11">
      <c r="A35" s="37"/>
    </row>
    <row r="36" spans="1:11" ht="15" customHeight="1">
      <c r="A36" s="149"/>
      <c r="B36" s="149"/>
      <c r="C36" s="149"/>
      <c r="D36" s="149"/>
      <c r="E36" s="149"/>
      <c r="F36" s="149"/>
      <c r="G36" s="149"/>
      <c r="H36" s="149"/>
      <c r="I36" s="149"/>
      <c r="J36" s="149"/>
    </row>
    <row r="37" spans="1:11" ht="15" customHeight="1">
      <c r="A37" s="120"/>
      <c r="B37" s="120"/>
      <c r="C37" s="120"/>
      <c r="D37" s="120"/>
      <c r="E37" s="120"/>
      <c r="F37" s="120"/>
      <c r="G37" s="120"/>
      <c r="H37" s="120"/>
      <c r="I37" s="120"/>
      <c r="J37" s="120"/>
    </row>
    <row r="38" spans="1:11" ht="12.75" customHeight="1">
      <c r="A38" s="37" t="s">
        <v>33</v>
      </c>
      <c r="B38" s="128"/>
      <c r="C38" s="128"/>
    </row>
    <row r="39" spans="1:11" ht="17.25" customHeight="1">
      <c r="A39" s="38" t="s">
        <v>141</v>
      </c>
    </row>
    <row r="40" spans="1:11" ht="27" customHeight="1">
      <c r="A40" s="153" t="s">
        <v>142</v>
      </c>
      <c r="B40" s="153"/>
      <c r="C40" s="153"/>
      <c r="D40" s="153"/>
      <c r="E40" s="153"/>
      <c r="F40" s="153"/>
      <c r="G40" s="153"/>
      <c r="H40" s="153"/>
      <c r="I40" s="153"/>
      <c r="J40" s="153"/>
      <c r="K40" s="130"/>
    </row>
    <row r="41" spans="1:11" ht="27" customHeight="1">
      <c r="A41" s="153" t="s">
        <v>49</v>
      </c>
      <c r="B41" s="153"/>
      <c r="C41" s="153"/>
      <c r="D41" s="153"/>
      <c r="E41" s="153"/>
      <c r="F41" s="153"/>
      <c r="G41" s="153"/>
      <c r="H41" s="153"/>
      <c r="I41" s="153"/>
      <c r="J41" s="153"/>
      <c r="K41" s="130"/>
    </row>
    <row r="42" spans="1:11" ht="27" customHeight="1">
      <c r="A42" s="166" t="s">
        <v>50</v>
      </c>
      <c r="B42" s="166"/>
      <c r="C42" s="166"/>
      <c r="D42" s="166"/>
      <c r="E42" s="166"/>
      <c r="F42" s="166"/>
      <c r="G42" s="166"/>
      <c r="H42" s="166"/>
      <c r="I42" s="166"/>
      <c r="J42" s="166"/>
    </row>
    <row r="43" spans="1:11" ht="27" customHeight="1">
      <c r="A43" s="153" t="s">
        <v>51</v>
      </c>
      <c r="B43" s="153"/>
      <c r="C43" s="153"/>
      <c r="D43" s="153"/>
      <c r="E43" s="153"/>
      <c r="F43" s="153"/>
      <c r="G43" s="153"/>
      <c r="H43" s="153"/>
      <c r="I43" s="153"/>
      <c r="J43" s="153"/>
      <c r="K43" s="130"/>
    </row>
    <row r="44" spans="1:11" ht="27" customHeight="1">
      <c r="A44" s="166" t="s">
        <v>52</v>
      </c>
      <c r="B44" s="166"/>
      <c r="C44" s="166"/>
      <c r="D44" s="166"/>
      <c r="E44" s="166"/>
      <c r="F44" s="166"/>
      <c r="G44" s="166"/>
      <c r="H44" s="166"/>
      <c r="I44" s="166"/>
      <c r="J44" s="166"/>
    </row>
    <row r="45" spans="1:11" ht="27" customHeight="1">
      <c r="A45" s="166" t="s">
        <v>157</v>
      </c>
      <c r="B45" s="166"/>
      <c r="C45" s="166"/>
      <c r="D45" s="166"/>
      <c r="E45" s="166"/>
      <c r="F45" s="166"/>
      <c r="G45" s="166"/>
      <c r="H45" s="166"/>
      <c r="I45" s="166"/>
      <c r="J45" s="166"/>
    </row>
    <row r="46" spans="1:11" ht="27" customHeight="1">
      <c r="A46" s="166" t="s">
        <v>143</v>
      </c>
      <c r="B46" s="166"/>
      <c r="C46" s="166"/>
      <c r="D46" s="166"/>
      <c r="E46" s="166"/>
      <c r="F46" s="166"/>
      <c r="G46" s="166"/>
      <c r="H46" s="166"/>
      <c r="I46" s="166"/>
      <c r="J46" s="166"/>
    </row>
    <row r="47" spans="1:11" ht="27" customHeight="1">
      <c r="A47" s="166" t="s">
        <v>34</v>
      </c>
      <c r="B47" s="166"/>
      <c r="C47" s="166"/>
      <c r="D47" s="166"/>
      <c r="E47" s="166"/>
      <c r="F47" s="166"/>
      <c r="G47" s="166"/>
      <c r="H47" s="166"/>
      <c r="I47" s="166"/>
      <c r="J47" s="166"/>
    </row>
    <row r="48" spans="1:11" ht="27" customHeight="1">
      <c r="A48" s="153" t="s">
        <v>144</v>
      </c>
      <c r="B48" s="153"/>
      <c r="C48" s="153"/>
      <c r="D48" s="153"/>
      <c r="E48" s="153"/>
      <c r="F48" s="153"/>
      <c r="G48" s="153"/>
      <c r="H48" s="153"/>
      <c r="I48" s="153"/>
      <c r="J48" s="153"/>
      <c r="K48" s="153"/>
    </row>
    <row r="49" spans="1:11" ht="27" customHeight="1">
      <c r="A49" s="153" t="s">
        <v>53</v>
      </c>
      <c r="B49" s="153"/>
      <c r="C49" s="153"/>
      <c r="D49" s="153"/>
      <c r="E49" s="153"/>
      <c r="F49" s="153"/>
      <c r="G49" s="153"/>
      <c r="H49" s="153"/>
      <c r="I49" s="153"/>
      <c r="J49" s="153"/>
      <c r="K49" s="130"/>
    </row>
    <row r="50" spans="1:11" ht="27" customHeight="1">
      <c r="A50" s="153" t="s">
        <v>68</v>
      </c>
      <c r="B50" s="153"/>
      <c r="C50" s="153"/>
      <c r="D50" s="153"/>
      <c r="E50" s="153"/>
      <c r="F50" s="153"/>
      <c r="G50" s="153"/>
      <c r="H50" s="153"/>
      <c r="I50" s="153"/>
      <c r="J50" s="153"/>
      <c r="K50" s="130"/>
    </row>
    <row r="51" spans="1:11" ht="19.5" customHeight="1">
      <c r="A51" s="39"/>
      <c r="B51" s="39"/>
      <c r="C51" s="39"/>
      <c r="D51" s="39"/>
      <c r="E51" s="39"/>
      <c r="F51" s="39"/>
      <c r="G51" s="39"/>
      <c r="H51" s="39"/>
      <c r="I51" s="39"/>
      <c r="J51" s="39"/>
      <c r="K51" s="39"/>
    </row>
    <row r="52" spans="1:11" ht="12" customHeight="1">
      <c r="A52" s="162" t="s">
        <v>55</v>
      </c>
      <c r="B52" s="163"/>
      <c r="C52" s="163"/>
      <c r="D52" s="163"/>
      <c r="E52" s="42"/>
      <c r="F52" s="42"/>
      <c r="G52" s="42"/>
      <c r="H52" s="42"/>
      <c r="I52" s="42"/>
      <c r="J52" s="42"/>
    </row>
    <row r="53" spans="1:11" ht="18" customHeight="1">
      <c r="A53" s="160" t="s">
        <v>84</v>
      </c>
      <c r="B53" s="160"/>
      <c r="C53" s="160"/>
      <c r="D53" s="160"/>
      <c r="E53" s="160"/>
      <c r="F53" s="160"/>
      <c r="G53" s="160"/>
      <c r="H53" s="160"/>
      <c r="I53" s="160"/>
      <c r="J53" s="160"/>
    </row>
    <row r="54" spans="1:11" ht="22.5" customHeight="1" thickBot="1">
      <c r="A54" s="161" t="s">
        <v>41</v>
      </c>
      <c r="B54" s="161"/>
      <c r="C54" s="161"/>
      <c r="D54" s="161"/>
      <c r="E54" s="161"/>
    </row>
    <row r="55" spans="1:11" ht="15.75" customHeight="1" thickBot="1">
      <c r="A55" s="43" t="s">
        <v>42</v>
      </c>
      <c r="B55" s="157" t="s">
        <v>33</v>
      </c>
      <c r="C55" s="157"/>
      <c r="D55" s="157"/>
      <c r="E55" s="157"/>
    </row>
    <row r="56" spans="1:11" ht="12" customHeight="1">
      <c r="A56" s="158" t="s">
        <v>18</v>
      </c>
      <c r="B56" s="155" t="s">
        <v>158</v>
      </c>
      <c r="C56" s="155"/>
      <c r="D56" s="155"/>
      <c r="E56" s="155"/>
    </row>
    <row r="57" spans="1:11">
      <c r="A57" s="159"/>
      <c r="B57" s="155" t="s">
        <v>43</v>
      </c>
      <c r="C57" s="155"/>
      <c r="D57" s="155"/>
      <c r="E57" s="155"/>
    </row>
    <row r="58" spans="1:11" ht="12.75" customHeight="1">
      <c r="A58" s="159"/>
      <c r="B58" s="155" t="s">
        <v>145</v>
      </c>
      <c r="C58" s="155"/>
      <c r="D58" s="155"/>
      <c r="E58" s="155"/>
    </row>
    <row r="59" spans="1:11">
      <c r="A59" s="159"/>
      <c r="B59" s="155" t="s">
        <v>40</v>
      </c>
      <c r="C59" s="155"/>
      <c r="D59" s="155"/>
      <c r="E59" s="155"/>
    </row>
    <row r="60" spans="1:11">
      <c r="A60" s="159"/>
      <c r="B60" s="38" t="s">
        <v>44</v>
      </c>
    </row>
    <row r="61" spans="1:11">
      <c r="A61" s="159" t="s">
        <v>45</v>
      </c>
      <c r="B61" s="154" t="s">
        <v>35</v>
      </c>
      <c r="C61" s="154"/>
      <c r="D61" s="154"/>
      <c r="E61" s="154"/>
    </row>
    <row r="62" spans="1:11">
      <c r="A62" s="159"/>
      <c r="B62" s="155" t="s">
        <v>36</v>
      </c>
      <c r="C62" s="155"/>
      <c r="D62" s="155"/>
      <c r="E62" s="155"/>
    </row>
    <row r="63" spans="1:11">
      <c r="A63" s="159"/>
      <c r="B63" s="156" t="s">
        <v>123</v>
      </c>
      <c r="C63" s="156"/>
      <c r="D63" s="156"/>
      <c r="E63" s="156"/>
    </row>
    <row r="64" spans="1:11">
      <c r="A64" s="159" t="s">
        <v>46</v>
      </c>
      <c r="B64" s="154" t="s">
        <v>37</v>
      </c>
      <c r="C64" s="154"/>
      <c r="D64" s="154"/>
      <c r="E64" s="154"/>
    </row>
    <row r="65" spans="1:9">
      <c r="A65" s="159"/>
      <c r="B65" s="155" t="s">
        <v>38</v>
      </c>
      <c r="C65" s="155"/>
      <c r="D65" s="155"/>
      <c r="E65" s="155"/>
    </row>
    <row r="66" spans="1:9">
      <c r="A66" s="159"/>
      <c r="B66" s="156" t="s">
        <v>39</v>
      </c>
      <c r="C66" s="156"/>
      <c r="D66" s="156"/>
      <c r="E66" s="156"/>
    </row>
    <row r="67" spans="1:9" ht="13">
      <c r="A67" s="44"/>
      <c r="B67" s="2"/>
    </row>
    <row r="69" spans="1:9">
      <c r="A69" s="168" t="s">
        <v>47</v>
      </c>
      <c r="B69" s="168"/>
      <c r="C69" s="168"/>
      <c r="D69" s="168"/>
      <c r="E69" s="168"/>
      <c r="F69" s="168"/>
      <c r="G69" s="168"/>
      <c r="H69" s="168"/>
      <c r="I69" s="168"/>
    </row>
    <row r="70" spans="1:9" ht="9.75" customHeight="1"/>
    <row r="71" spans="1:9">
      <c r="A71" s="36" t="s">
        <v>111</v>
      </c>
    </row>
    <row r="72" spans="1:9">
      <c r="A72" s="36"/>
    </row>
    <row r="73" spans="1:9">
      <c r="A73" s="37" t="s">
        <v>120</v>
      </c>
    </row>
    <row r="74" spans="1:9" ht="50.25" customHeight="1">
      <c r="A74" s="125" t="s">
        <v>113</v>
      </c>
      <c r="B74" s="126" t="s">
        <v>112</v>
      </c>
      <c r="D74" s="125" t="s">
        <v>118</v>
      </c>
      <c r="E74" s="127" t="s">
        <v>117</v>
      </c>
    </row>
    <row r="76" spans="1:9" ht="51" customHeight="1">
      <c r="A76" s="125" t="s">
        <v>119</v>
      </c>
      <c r="B76" s="127" t="s">
        <v>116</v>
      </c>
      <c r="D76" s="125" t="s">
        <v>115</v>
      </c>
      <c r="E76" s="127" t="s">
        <v>114</v>
      </c>
    </row>
    <row r="79" spans="1:9" ht="12">
      <c r="A79" s="121" t="s">
        <v>48</v>
      </c>
      <c r="B79" s="122"/>
    </row>
    <row r="80" spans="1:9" ht="51.5">
      <c r="A80" s="123" t="s">
        <v>108</v>
      </c>
      <c r="B80" s="145" t="s">
        <v>152</v>
      </c>
      <c r="D80" s="123" t="s">
        <v>109</v>
      </c>
      <c r="E80" s="145" t="s">
        <v>153</v>
      </c>
    </row>
    <row r="82" spans="1:10" ht="12">
      <c r="A82" s="121"/>
      <c r="B82" s="122"/>
    </row>
    <row r="83" spans="1:10" ht="78" customHeight="1">
      <c r="A83" s="167" t="s">
        <v>146</v>
      </c>
      <c r="B83" s="167"/>
      <c r="C83" s="167"/>
      <c r="D83" s="167"/>
      <c r="E83" s="167"/>
      <c r="F83" s="167"/>
      <c r="G83" s="167"/>
      <c r="H83" s="167"/>
      <c r="I83" s="167"/>
      <c r="J83" s="167"/>
    </row>
    <row r="84" spans="1:10" ht="39.65" customHeight="1">
      <c r="A84" s="170" t="s">
        <v>151</v>
      </c>
      <c r="B84" s="170"/>
      <c r="C84" s="170"/>
      <c r="D84" s="170"/>
      <c r="E84" s="170"/>
      <c r="F84" s="170"/>
      <c r="G84" s="170"/>
      <c r="H84" s="170"/>
      <c r="I84" s="170"/>
      <c r="J84" s="170"/>
    </row>
    <row r="85" spans="1:10" ht="24.65" customHeight="1">
      <c r="A85" s="170" t="s">
        <v>147</v>
      </c>
      <c r="B85" s="170"/>
      <c r="C85" s="143"/>
      <c r="D85" s="143"/>
      <c r="E85" s="143"/>
      <c r="F85" s="170"/>
      <c r="G85" s="170"/>
      <c r="H85" s="143"/>
      <c r="I85" s="143"/>
      <c r="J85" s="143"/>
    </row>
    <row r="86" spans="1:10">
      <c r="A86" s="169" t="s">
        <v>148</v>
      </c>
      <c r="B86" s="169"/>
      <c r="C86" s="169"/>
      <c r="D86" s="169"/>
      <c r="E86" s="169"/>
      <c r="F86" s="169"/>
      <c r="G86" s="169"/>
      <c r="H86" s="169"/>
      <c r="I86" s="169"/>
      <c r="J86" s="169"/>
    </row>
    <row r="87" spans="1:10">
      <c r="A87" s="144" t="s">
        <v>149</v>
      </c>
      <c r="B87" s="144"/>
      <c r="C87" s="144"/>
      <c r="D87" s="144"/>
      <c r="E87" s="144"/>
      <c r="F87" s="144"/>
      <c r="G87" s="144"/>
      <c r="H87" s="144"/>
      <c r="I87" s="144"/>
      <c r="J87" s="144"/>
    </row>
    <row r="88" spans="1:10">
      <c r="A88" s="164" t="s">
        <v>150</v>
      </c>
      <c r="B88" s="165"/>
      <c r="C88" s="165"/>
      <c r="D88" s="165"/>
      <c r="E88" s="165"/>
      <c r="F88" s="164"/>
      <c r="G88" s="165"/>
      <c r="H88" s="165"/>
      <c r="I88" s="165"/>
      <c r="J88" s="165"/>
    </row>
    <row r="91" spans="1:10">
      <c r="A91" s="37" t="s">
        <v>164</v>
      </c>
    </row>
    <row r="93" spans="1:10">
      <c r="A93" s="147">
        <v>2019</v>
      </c>
    </row>
    <row r="95" spans="1:10">
      <c r="A95" s="38" t="s">
        <v>165</v>
      </c>
    </row>
    <row r="96" spans="1:10" s="35" customFormat="1" ht="12.5">
      <c r="A96" s="38" t="s">
        <v>166</v>
      </c>
      <c r="B96" s="38"/>
      <c r="C96" s="38"/>
      <c r="D96" s="38"/>
      <c r="E96" s="38"/>
      <c r="F96" s="38"/>
      <c r="G96" s="38"/>
      <c r="H96" s="38"/>
      <c r="I96" s="38"/>
    </row>
    <row r="97" spans="1:20" s="35" customFormat="1" ht="12.5">
      <c r="A97" s="38"/>
      <c r="B97" s="38"/>
      <c r="C97" s="38"/>
      <c r="D97" s="38"/>
      <c r="E97" s="38"/>
      <c r="F97" s="38"/>
      <c r="G97" s="38"/>
      <c r="H97" s="38"/>
      <c r="I97" s="38"/>
    </row>
    <row r="98" spans="1:20" ht="12.5">
      <c r="A98" s="147">
        <v>2018</v>
      </c>
      <c r="J98" s="35"/>
      <c r="K98" s="35"/>
      <c r="L98" s="35"/>
      <c r="M98" s="35"/>
      <c r="N98" s="35"/>
      <c r="O98" s="35"/>
      <c r="P98" s="35"/>
      <c r="Q98" s="35"/>
      <c r="R98" s="35"/>
      <c r="S98" s="35"/>
      <c r="T98" s="35"/>
    </row>
    <row r="99" spans="1:20" ht="12.5">
      <c r="A99" s="35"/>
      <c r="B99" s="35"/>
      <c r="C99" s="35"/>
    </row>
    <row r="100" spans="1:20">
      <c r="A100" s="38" t="s">
        <v>167</v>
      </c>
    </row>
    <row r="102" spans="1:20">
      <c r="A102" s="38" t="s">
        <v>168</v>
      </c>
    </row>
  </sheetData>
  <mergeCells count="45">
    <mergeCell ref="A86:E86"/>
    <mergeCell ref="F86:J86"/>
    <mergeCell ref="A61:A63"/>
    <mergeCell ref="A84:E84"/>
    <mergeCell ref="F84:J84"/>
    <mergeCell ref="A85:B85"/>
    <mergeCell ref="F85:G85"/>
    <mergeCell ref="A52:D52"/>
    <mergeCell ref="A88:E88"/>
    <mergeCell ref="F88:J88"/>
    <mergeCell ref="A32:J32"/>
    <mergeCell ref="A40:J40"/>
    <mergeCell ref="A41:J41"/>
    <mergeCell ref="A42:J42"/>
    <mergeCell ref="A43:J43"/>
    <mergeCell ref="A44:J44"/>
    <mergeCell ref="A45:J45"/>
    <mergeCell ref="A46:J46"/>
    <mergeCell ref="A47:J47"/>
    <mergeCell ref="A83:J83"/>
    <mergeCell ref="A69:I69"/>
    <mergeCell ref="B66:E66"/>
    <mergeCell ref="A64:A66"/>
    <mergeCell ref="A48:K48"/>
    <mergeCell ref="B61:E61"/>
    <mergeCell ref="B65:E65"/>
    <mergeCell ref="B64:E64"/>
    <mergeCell ref="B63:E63"/>
    <mergeCell ref="B62:E62"/>
    <mergeCell ref="B55:E55"/>
    <mergeCell ref="A56:A60"/>
    <mergeCell ref="B56:E56"/>
    <mergeCell ref="A49:J49"/>
    <mergeCell ref="A50:J50"/>
    <mergeCell ref="A53:J53"/>
    <mergeCell ref="B58:E58"/>
    <mergeCell ref="B57:E57"/>
    <mergeCell ref="B59:E59"/>
    <mergeCell ref="A54:E54"/>
    <mergeCell ref="A1:D1"/>
    <mergeCell ref="A25:J25"/>
    <mergeCell ref="A36:J36"/>
    <mergeCell ref="A29:J29"/>
    <mergeCell ref="A5:B5"/>
    <mergeCell ref="A33:J33"/>
  </mergeCells>
  <phoneticPr fontId="4" type="noConversion"/>
  <hyperlinks>
    <hyperlink ref="E1" location="Contenu!A1" display="retour"/>
    <hyperlink ref="A88" r:id="rId1"/>
  </hyperlinks>
  <pageMargins left="0.78740157480314965" right="0.78740157480314965" top="0.98425196850393704" bottom="0.98425196850393704" header="0.51181102362204722" footer="0.51181102362204722"/>
  <pageSetup paperSize="9" scale="50" fitToHeight="2" orientation="landscape" r:id="rId2"/>
  <headerFooter alignWithMargins="0"/>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T34"/>
  <sheetViews>
    <sheetView zoomScale="70" zoomScaleNormal="70" workbookViewId="0">
      <selection activeCell="H2" sqref="H2"/>
    </sheetView>
  </sheetViews>
  <sheetFormatPr baseColWidth="10" defaultColWidth="11.453125" defaultRowHeight="12.5"/>
  <cols>
    <col min="1" max="1" width="2.26953125" style="2" customWidth="1"/>
    <col min="2" max="2" width="50.7265625" style="2" customWidth="1"/>
    <col min="3" max="20" width="15.7265625" style="2" customWidth="1"/>
    <col min="21" max="16384" width="11.453125" style="2"/>
  </cols>
  <sheetData>
    <row r="1" spans="1:20" ht="13">
      <c r="A1" s="7" t="s">
        <v>176</v>
      </c>
      <c r="E1" s="28"/>
      <c r="J1" s="28" t="s">
        <v>32</v>
      </c>
    </row>
    <row r="3" spans="1:20">
      <c r="B3" s="50" t="s">
        <v>8</v>
      </c>
      <c r="C3" s="50"/>
    </row>
    <row r="4" spans="1:20" ht="13">
      <c r="A4" s="8"/>
      <c r="B4" s="9"/>
      <c r="C4" s="9" t="s">
        <v>102</v>
      </c>
      <c r="D4" s="59" t="s">
        <v>61</v>
      </c>
      <c r="E4" s="59" t="s">
        <v>67</v>
      </c>
      <c r="F4" s="60" t="s">
        <v>56</v>
      </c>
      <c r="G4" s="60" t="s">
        <v>66</v>
      </c>
      <c r="H4" s="59" t="s">
        <v>64</v>
      </c>
      <c r="I4" s="59" t="s">
        <v>65</v>
      </c>
      <c r="J4" s="59" t="s">
        <v>57</v>
      </c>
      <c r="K4" s="59" t="s">
        <v>58</v>
      </c>
      <c r="L4" s="59" t="s">
        <v>82</v>
      </c>
      <c r="M4" s="59" t="s">
        <v>173</v>
      </c>
      <c r="N4" s="59" t="s">
        <v>174</v>
      </c>
      <c r="O4" s="59" t="s">
        <v>175</v>
      </c>
      <c r="P4" s="59" t="s">
        <v>59</v>
      </c>
      <c r="Q4" s="59" t="s">
        <v>63</v>
      </c>
      <c r="R4" s="59" t="s">
        <v>62</v>
      </c>
      <c r="S4" s="59" t="s">
        <v>60</v>
      </c>
      <c r="T4" s="53" t="s">
        <v>11</v>
      </c>
    </row>
    <row r="5" spans="1:20">
      <c r="D5" s="58"/>
      <c r="E5" s="58"/>
      <c r="F5" s="58"/>
      <c r="G5" s="58"/>
      <c r="H5" s="58"/>
      <c r="I5" s="58"/>
      <c r="J5" s="58"/>
      <c r="K5" s="58"/>
      <c r="L5" s="58"/>
      <c r="M5" s="58"/>
      <c r="N5" s="58"/>
      <c r="O5" s="58"/>
      <c r="P5" s="58"/>
      <c r="Q5" s="58"/>
      <c r="R5" s="58"/>
      <c r="S5" s="58"/>
      <c r="T5" s="34"/>
    </row>
    <row r="6" spans="1:20" ht="13">
      <c r="A6" s="7" t="s">
        <v>18</v>
      </c>
      <c r="D6" s="58"/>
      <c r="E6" s="58"/>
      <c r="F6" s="58"/>
      <c r="G6" s="58"/>
      <c r="H6" s="58"/>
      <c r="I6" s="58"/>
      <c r="J6" s="58"/>
      <c r="K6" s="58"/>
      <c r="L6" s="58"/>
      <c r="M6" s="58"/>
      <c r="N6" s="58"/>
      <c r="O6" s="58"/>
      <c r="P6" s="58"/>
      <c r="Q6" s="58"/>
      <c r="R6" s="58"/>
      <c r="S6" s="58"/>
      <c r="T6" s="34"/>
    </row>
    <row r="7" spans="1:20" s="10" customFormat="1" ht="18" customHeight="1">
      <c r="B7" s="11" t="s">
        <v>21</v>
      </c>
      <c r="C7" s="61">
        <v>0</v>
      </c>
      <c r="D7" s="61">
        <v>3185.43</v>
      </c>
      <c r="E7" s="61">
        <v>875.2700000000001</v>
      </c>
      <c r="F7" s="61">
        <v>1143.94</v>
      </c>
      <c r="G7" s="61">
        <v>2588.87</v>
      </c>
      <c r="H7" s="61">
        <v>203.07999999999998</v>
      </c>
      <c r="I7" s="61">
        <v>625.32000000000005</v>
      </c>
      <c r="J7" s="61">
        <v>321.20999999999998</v>
      </c>
      <c r="K7" s="61">
        <v>172</v>
      </c>
      <c r="L7" s="61">
        <v>1343.45</v>
      </c>
      <c r="M7" s="61">
        <v>1698.1000000000001</v>
      </c>
      <c r="N7" s="61">
        <v>399.82</v>
      </c>
      <c r="O7" s="61">
        <v>238.12</v>
      </c>
      <c r="P7" s="61">
        <v>402.65</v>
      </c>
      <c r="Q7" s="61">
        <v>0</v>
      </c>
      <c r="R7" s="61">
        <v>131.15</v>
      </c>
      <c r="S7" s="61">
        <v>1603.1699999999998</v>
      </c>
      <c r="T7" s="54">
        <v>14931.58</v>
      </c>
    </row>
    <row r="8" spans="1:20">
      <c r="B8" s="35" t="s">
        <v>156</v>
      </c>
      <c r="C8" s="62">
        <v>0</v>
      </c>
      <c r="D8" s="62">
        <v>14.6</v>
      </c>
      <c r="E8" s="62">
        <v>15</v>
      </c>
      <c r="F8" s="62">
        <v>0</v>
      </c>
      <c r="G8" s="62">
        <v>0</v>
      </c>
      <c r="H8" s="62">
        <v>0</v>
      </c>
      <c r="I8" s="62">
        <v>0</v>
      </c>
      <c r="J8" s="62">
        <v>23.65</v>
      </c>
      <c r="K8" s="62">
        <v>0</v>
      </c>
      <c r="L8" s="62">
        <v>0</v>
      </c>
      <c r="M8" s="62">
        <v>0</v>
      </c>
      <c r="N8" s="62">
        <v>0</v>
      </c>
      <c r="O8" s="62">
        <v>0</v>
      </c>
      <c r="P8" s="62">
        <v>0</v>
      </c>
      <c r="Q8" s="62">
        <v>0</v>
      </c>
      <c r="R8" s="62">
        <v>0</v>
      </c>
      <c r="S8" s="62">
        <v>0</v>
      </c>
      <c r="T8" s="132">
        <v>53.25</v>
      </c>
    </row>
    <row r="9" spans="1:20">
      <c r="B9" s="35" t="s">
        <v>155</v>
      </c>
      <c r="C9" s="62">
        <v>0</v>
      </c>
      <c r="D9" s="62">
        <v>1735.09</v>
      </c>
      <c r="E9" s="62">
        <v>463.95</v>
      </c>
      <c r="F9" s="62">
        <v>1014.51</v>
      </c>
      <c r="G9" s="62">
        <v>1688.23</v>
      </c>
      <c r="H9" s="62">
        <v>97.14</v>
      </c>
      <c r="I9" s="62">
        <v>231.41</v>
      </c>
      <c r="J9" s="62">
        <v>90.21</v>
      </c>
      <c r="K9" s="62">
        <v>0</v>
      </c>
      <c r="L9" s="62">
        <v>958.13</v>
      </c>
      <c r="M9" s="62">
        <v>416.38</v>
      </c>
      <c r="N9" s="62">
        <v>399.82</v>
      </c>
      <c r="O9" s="62">
        <v>238.12</v>
      </c>
      <c r="P9" s="62">
        <v>179.01</v>
      </c>
      <c r="Q9" s="62">
        <v>0</v>
      </c>
      <c r="R9" s="62">
        <v>34.5</v>
      </c>
      <c r="S9" s="62">
        <v>585.63</v>
      </c>
      <c r="T9" s="132">
        <v>8132.130000000001</v>
      </c>
    </row>
    <row r="10" spans="1:20">
      <c r="B10" s="35" t="s">
        <v>145</v>
      </c>
      <c r="C10" s="62">
        <v>0</v>
      </c>
      <c r="D10" s="62">
        <v>845.12</v>
      </c>
      <c r="E10" s="62">
        <v>77.94</v>
      </c>
      <c r="F10" s="62">
        <v>60.07</v>
      </c>
      <c r="G10" s="62">
        <v>0</v>
      </c>
      <c r="H10" s="62">
        <v>55.87</v>
      </c>
      <c r="I10" s="62">
        <v>193.95</v>
      </c>
      <c r="J10" s="62">
        <v>115.16</v>
      </c>
      <c r="K10" s="62">
        <v>172</v>
      </c>
      <c r="L10" s="62">
        <v>100.02</v>
      </c>
      <c r="M10" s="62">
        <v>711.46</v>
      </c>
      <c r="N10" s="62">
        <v>0</v>
      </c>
      <c r="O10" s="62">
        <v>0</v>
      </c>
      <c r="P10" s="62">
        <v>121.49</v>
      </c>
      <c r="Q10" s="62">
        <v>0</v>
      </c>
      <c r="R10" s="62">
        <v>0</v>
      </c>
      <c r="S10" s="62">
        <v>92.65</v>
      </c>
      <c r="T10" s="132">
        <v>2545.73</v>
      </c>
    </row>
    <row r="11" spans="1:20">
      <c r="B11" s="2" t="s">
        <v>22</v>
      </c>
      <c r="C11" s="62">
        <v>0</v>
      </c>
      <c r="D11" s="62">
        <v>466.21</v>
      </c>
      <c r="E11" s="62">
        <v>279.56</v>
      </c>
      <c r="F11" s="62">
        <v>41.42</v>
      </c>
      <c r="G11" s="62">
        <v>900.64</v>
      </c>
      <c r="H11" s="62">
        <v>50.07</v>
      </c>
      <c r="I11" s="62">
        <v>194.56</v>
      </c>
      <c r="J11" s="62">
        <v>92.19</v>
      </c>
      <c r="K11" s="62">
        <v>0</v>
      </c>
      <c r="L11" s="62">
        <v>285.3</v>
      </c>
      <c r="M11" s="62">
        <v>570.26</v>
      </c>
      <c r="N11" s="62">
        <v>0</v>
      </c>
      <c r="O11" s="62">
        <v>0</v>
      </c>
      <c r="P11" s="62">
        <v>102.15</v>
      </c>
      <c r="Q11" s="62">
        <v>0</v>
      </c>
      <c r="R11" s="62">
        <v>96.65</v>
      </c>
      <c r="S11" s="62">
        <v>807.88</v>
      </c>
      <c r="T11" s="132">
        <v>3886.8900000000003</v>
      </c>
    </row>
    <row r="12" spans="1:20">
      <c r="B12" s="2" t="s">
        <v>23</v>
      </c>
      <c r="C12" s="62">
        <v>0</v>
      </c>
      <c r="D12" s="62">
        <v>124.41</v>
      </c>
      <c r="E12" s="62">
        <v>38.82</v>
      </c>
      <c r="F12" s="62">
        <v>27.94</v>
      </c>
      <c r="G12" s="62">
        <v>0</v>
      </c>
      <c r="H12" s="62">
        <v>0</v>
      </c>
      <c r="I12" s="62">
        <v>5.4</v>
      </c>
      <c r="J12" s="62">
        <v>0</v>
      </c>
      <c r="K12" s="62">
        <v>0</v>
      </c>
      <c r="L12" s="62">
        <v>0</v>
      </c>
      <c r="M12" s="62">
        <v>0</v>
      </c>
      <c r="N12" s="62">
        <v>0</v>
      </c>
      <c r="O12" s="62">
        <v>0</v>
      </c>
      <c r="P12" s="62">
        <v>0</v>
      </c>
      <c r="Q12" s="62">
        <v>0</v>
      </c>
      <c r="R12" s="62">
        <v>0</v>
      </c>
      <c r="S12" s="62">
        <v>117.01</v>
      </c>
      <c r="T12" s="132">
        <v>313.58</v>
      </c>
    </row>
    <row r="13" spans="1:20" ht="13">
      <c r="A13" s="7"/>
      <c r="D13" s="133"/>
      <c r="E13" s="133"/>
      <c r="F13" s="133"/>
      <c r="G13" s="133"/>
      <c r="H13" s="133"/>
      <c r="I13" s="133"/>
      <c r="J13" s="133"/>
      <c r="K13" s="133"/>
      <c r="L13" s="133"/>
      <c r="M13" s="133"/>
      <c r="N13" s="133"/>
      <c r="O13" s="133"/>
      <c r="P13" s="133"/>
      <c r="Q13" s="133"/>
      <c r="R13" s="133"/>
      <c r="S13" s="133"/>
      <c r="T13" s="54"/>
    </row>
    <row r="14" spans="1:20" ht="13">
      <c r="A14" s="7" t="s">
        <v>24</v>
      </c>
      <c r="D14" s="64"/>
      <c r="E14" s="64"/>
      <c r="F14" s="64"/>
      <c r="G14" s="64"/>
      <c r="H14" s="64"/>
      <c r="I14" s="64"/>
      <c r="J14" s="64"/>
      <c r="K14" s="64"/>
      <c r="L14" s="64"/>
      <c r="M14" s="64"/>
      <c r="N14" s="64"/>
      <c r="O14" s="64"/>
      <c r="P14" s="64"/>
      <c r="Q14" s="64"/>
      <c r="R14" s="64"/>
      <c r="S14" s="64"/>
      <c r="T14" s="54"/>
    </row>
    <row r="15" spans="1:20" s="10" customFormat="1" ht="18" customHeight="1">
      <c r="B15" s="11" t="s">
        <v>21</v>
      </c>
      <c r="C15" s="61">
        <v>2064.23</v>
      </c>
      <c r="D15" s="61">
        <v>68568.239999999991</v>
      </c>
      <c r="E15" s="61">
        <v>14488.98</v>
      </c>
      <c r="F15" s="61">
        <v>22149.23</v>
      </c>
      <c r="G15" s="61">
        <v>107253.93000000001</v>
      </c>
      <c r="H15" s="61">
        <v>25164.799999999999</v>
      </c>
      <c r="I15" s="61">
        <v>80760.399999999994</v>
      </c>
      <c r="J15" s="61">
        <v>16676.55</v>
      </c>
      <c r="K15" s="61">
        <v>19300.93</v>
      </c>
      <c r="L15" s="61">
        <v>82338.260000000009</v>
      </c>
      <c r="M15" s="61">
        <v>53475.560000000005</v>
      </c>
      <c r="N15" s="61">
        <v>13055.940000000002</v>
      </c>
      <c r="O15" s="61">
        <v>16322.529999999999</v>
      </c>
      <c r="P15" s="61">
        <v>23203.300000000003</v>
      </c>
      <c r="Q15" s="61">
        <v>5986.35</v>
      </c>
      <c r="R15" s="61">
        <v>16997.939999999999</v>
      </c>
      <c r="S15" s="61">
        <v>39042.120000000003</v>
      </c>
      <c r="T15" s="54">
        <v>606849.29</v>
      </c>
    </row>
    <row r="16" spans="1:20" ht="25">
      <c r="B16" s="129" t="s">
        <v>25</v>
      </c>
      <c r="C16" s="62">
        <v>1257.29</v>
      </c>
      <c r="D16" s="62">
        <v>46846.239999999998</v>
      </c>
      <c r="E16" s="62">
        <v>9908.83</v>
      </c>
      <c r="F16" s="62">
        <v>14519.99</v>
      </c>
      <c r="G16" s="62">
        <v>49199.19</v>
      </c>
      <c r="H16" s="62">
        <v>10339.51</v>
      </c>
      <c r="I16" s="62">
        <v>40650</v>
      </c>
      <c r="J16" s="62">
        <v>9516.32</v>
      </c>
      <c r="K16" s="62">
        <v>10865.29</v>
      </c>
      <c r="L16" s="62">
        <v>41759.01</v>
      </c>
      <c r="M16" s="62">
        <v>19914.060000000001</v>
      </c>
      <c r="N16" s="62">
        <v>5537.81</v>
      </c>
      <c r="O16" s="62">
        <v>3385.31</v>
      </c>
      <c r="P16" s="62">
        <v>10913.79</v>
      </c>
      <c r="Q16" s="62">
        <v>2275.54</v>
      </c>
      <c r="R16" s="62">
        <v>5950</v>
      </c>
      <c r="S16" s="62">
        <v>22575</v>
      </c>
      <c r="T16" s="138">
        <v>305413.18</v>
      </c>
    </row>
    <row r="17" spans="1:20" ht="25">
      <c r="B17" s="13" t="s">
        <v>26</v>
      </c>
      <c r="C17" s="62">
        <v>0</v>
      </c>
      <c r="D17" s="62">
        <v>5206.42</v>
      </c>
      <c r="E17" s="62">
        <v>263.64999999999998</v>
      </c>
      <c r="F17" s="62">
        <v>1049.93</v>
      </c>
      <c r="G17" s="62">
        <v>19925.830000000002</v>
      </c>
      <c r="H17" s="62">
        <v>1949.29</v>
      </c>
      <c r="I17" s="62">
        <v>12223.59</v>
      </c>
      <c r="J17" s="62">
        <v>885.02</v>
      </c>
      <c r="K17" s="62">
        <v>2428.63</v>
      </c>
      <c r="L17" s="62">
        <v>19237.830000000002</v>
      </c>
      <c r="M17" s="62">
        <v>25152.38</v>
      </c>
      <c r="N17" s="62">
        <v>3026.34</v>
      </c>
      <c r="O17" s="62">
        <v>4651.59</v>
      </c>
      <c r="P17" s="62">
        <v>2405.65</v>
      </c>
      <c r="Q17" s="62">
        <v>1428.59</v>
      </c>
      <c r="R17" s="62">
        <v>4150.5</v>
      </c>
      <c r="S17" s="62">
        <v>7735.29</v>
      </c>
      <c r="T17" s="138">
        <v>111720.52999999998</v>
      </c>
    </row>
    <row r="18" spans="1:20" ht="25">
      <c r="B18" s="13" t="s">
        <v>87</v>
      </c>
      <c r="C18" s="62">
        <v>806.94</v>
      </c>
      <c r="D18" s="62">
        <v>16515.580000000002</v>
      </c>
      <c r="E18" s="62">
        <v>4316.5</v>
      </c>
      <c r="F18" s="62">
        <v>6579.31</v>
      </c>
      <c r="G18" s="62">
        <v>38128.910000000003</v>
      </c>
      <c r="H18" s="62">
        <v>12876</v>
      </c>
      <c r="I18" s="62">
        <v>27886.81</v>
      </c>
      <c r="J18" s="62">
        <v>6275.21</v>
      </c>
      <c r="K18" s="62">
        <v>6007.01</v>
      </c>
      <c r="L18" s="62">
        <v>21341.42</v>
      </c>
      <c r="M18" s="62">
        <v>8409.1200000000008</v>
      </c>
      <c r="N18" s="62">
        <v>4491.79</v>
      </c>
      <c r="O18" s="62">
        <v>8285.6299999999992</v>
      </c>
      <c r="P18" s="62">
        <v>9883.86</v>
      </c>
      <c r="Q18" s="62">
        <v>2282.2199999999998</v>
      </c>
      <c r="R18" s="62">
        <v>6897.44</v>
      </c>
      <c r="S18" s="62">
        <v>8731.83</v>
      </c>
      <c r="T18" s="138">
        <v>189715.58000000002</v>
      </c>
    </row>
    <row r="19" spans="1:20" ht="13">
      <c r="A19" s="7"/>
      <c r="D19" s="62"/>
      <c r="E19" s="62"/>
      <c r="F19" s="62"/>
      <c r="G19" s="62"/>
      <c r="H19" s="62"/>
      <c r="I19" s="62"/>
      <c r="J19" s="62"/>
      <c r="K19" s="62"/>
      <c r="L19" s="62"/>
      <c r="M19" s="62"/>
      <c r="N19" s="62"/>
      <c r="O19" s="62"/>
      <c r="P19" s="62"/>
      <c r="Q19" s="62"/>
      <c r="R19" s="62"/>
      <c r="S19" s="62"/>
      <c r="T19" s="54"/>
    </row>
    <row r="20" spans="1:20" ht="13">
      <c r="A20" s="7" t="s">
        <v>27</v>
      </c>
      <c r="D20" s="64"/>
      <c r="E20" s="64"/>
      <c r="F20" s="64"/>
      <c r="G20" s="64"/>
      <c r="H20" s="64"/>
      <c r="I20" s="64"/>
      <c r="J20" s="64"/>
      <c r="K20" s="64"/>
      <c r="L20" s="64"/>
      <c r="M20" s="64"/>
      <c r="N20" s="64"/>
      <c r="O20" s="64"/>
      <c r="P20" s="64"/>
      <c r="Q20" s="64"/>
      <c r="R20" s="64"/>
      <c r="S20" s="64"/>
      <c r="T20" s="54"/>
    </row>
    <row r="21" spans="1:20" s="10" customFormat="1" ht="18" customHeight="1">
      <c r="B21" s="11" t="s">
        <v>21</v>
      </c>
      <c r="C21" s="61">
        <v>129.11000000000001</v>
      </c>
      <c r="D21" s="61">
        <v>30354.280000000002</v>
      </c>
      <c r="E21" s="61">
        <v>2827.06</v>
      </c>
      <c r="F21" s="61">
        <v>5940.79</v>
      </c>
      <c r="G21" s="61">
        <v>18220.259999999998</v>
      </c>
      <c r="H21" s="61">
        <v>1808.53</v>
      </c>
      <c r="I21" s="61">
        <v>5216.26</v>
      </c>
      <c r="J21" s="61">
        <v>2142.92</v>
      </c>
      <c r="K21" s="61">
        <v>1254.48</v>
      </c>
      <c r="L21" s="61">
        <v>9547.17</v>
      </c>
      <c r="M21" s="61">
        <v>10928.95</v>
      </c>
      <c r="N21" s="61">
        <v>2601.9499999999998</v>
      </c>
      <c r="O21" s="61">
        <v>2755.6600000000003</v>
      </c>
      <c r="P21" s="61">
        <v>3021.33</v>
      </c>
      <c r="Q21" s="61">
        <v>547.78</v>
      </c>
      <c r="R21" s="61">
        <v>3876.1499999999996</v>
      </c>
      <c r="S21" s="61">
        <v>11894.57</v>
      </c>
      <c r="T21" s="54">
        <v>113067.24999999999</v>
      </c>
    </row>
    <row r="22" spans="1:20">
      <c r="B22" s="2" t="s">
        <v>28</v>
      </c>
      <c r="C22" s="62">
        <v>66.150000000000006</v>
      </c>
      <c r="D22" s="62">
        <v>7084.48</v>
      </c>
      <c r="E22" s="62">
        <v>1068.6300000000001</v>
      </c>
      <c r="F22" s="62">
        <v>3679.34</v>
      </c>
      <c r="G22" s="62">
        <v>9187.49</v>
      </c>
      <c r="H22" s="62">
        <v>927.91</v>
      </c>
      <c r="I22" s="62">
        <v>1859.99</v>
      </c>
      <c r="J22" s="62">
        <v>752.89</v>
      </c>
      <c r="K22" s="62">
        <v>988.76</v>
      </c>
      <c r="L22" s="62">
        <v>5651.58</v>
      </c>
      <c r="M22" s="62">
        <v>6824.25</v>
      </c>
      <c r="N22" s="62">
        <v>1348.48</v>
      </c>
      <c r="O22" s="62">
        <v>1437.88</v>
      </c>
      <c r="P22" s="62">
        <v>1884.74</v>
      </c>
      <c r="Q22" s="62">
        <v>281.8</v>
      </c>
      <c r="R22" s="62">
        <v>1161.2</v>
      </c>
      <c r="S22" s="62">
        <v>4419.17</v>
      </c>
      <c r="T22" s="132">
        <v>48624.739999999991</v>
      </c>
    </row>
    <row r="23" spans="1:20">
      <c r="B23" s="2" t="s">
        <v>29</v>
      </c>
      <c r="C23" s="62">
        <v>49.22</v>
      </c>
      <c r="D23" s="62">
        <v>21437.83</v>
      </c>
      <c r="E23" s="62">
        <v>1640.28</v>
      </c>
      <c r="F23" s="62">
        <v>2048.4899999999998</v>
      </c>
      <c r="G23" s="62">
        <v>8087.15</v>
      </c>
      <c r="H23" s="62">
        <v>0</v>
      </c>
      <c r="I23" s="62">
        <v>291.58</v>
      </c>
      <c r="J23" s="62">
        <v>26</v>
      </c>
      <c r="K23" s="62">
        <v>0</v>
      </c>
      <c r="L23" s="62">
        <v>3516.56</v>
      </c>
      <c r="M23" s="62">
        <v>2490.2399999999998</v>
      </c>
      <c r="N23" s="62">
        <v>1135.18</v>
      </c>
      <c r="O23" s="62">
        <v>1188.6500000000001</v>
      </c>
      <c r="P23" s="62">
        <v>601.41999999999996</v>
      </c>
      <c r="Q23" s="62">
        <v>29.41</v>
      </c>
      <c r="R23" s="62">
        <v>2714.95</v>
      </c>
      <c r="S23" s="62">
        <v>4088.03</v>
      </c>
      <c r="T23" s="132">
        <v>49344.99</v>
      </c>
    </row>
    <row r="24" spans="1:20">
      <c r="B24" s="2" t="s">
        <v>30</v>
      </c>
      <c r="C24" s="62">
        <v>13.74</v>
      </c>
      <c r="D24" s="62">
        <v>1831.97</v>
      </c>
      <c r="E24" s="62">
        <v>118.15</v>
      </c>
      <c r="F24" s="62">
        <v>212.96</v>
      </c>
      <c r="G24" s="62">
        <v>945.62</v>
      </c>
      <c r="H24" s="62">
        <v>880.62</v>
      </c>
      <c r="I24" s="62">
        <v>3064.69</v>
      </c>
      <c r="J24" s="62">
        <v>1364.03</v>
      </c>
      <c r="K24" s="62">
        <v>265.72000000000003</v>
      </c>
      <c r="L24" s="62">
        <v>379.03</v>
      </c>
      <c r="M24" s="62">
        <v>1614.46</v>
      </c>
      <c r="N24" s="62">
        <v>118.29</v>
      </c>
      <c r="O24" s="62">
        <v>129.13</v>
      </c>
      <c r="P24" s="62">
        <v>535.16999999999996</v>
      </c>
      <c r="Q24" s="62">
        <v>236.57</v>
      </c>
      <c r="R24" s="62">
        <v>0</v>
      </c>
      <c r="S24" s="62">
        <v>3387.37</v>
      </c>
      <c r="T24" s="132">
        <v>15097.52</v>
      </c>
    </row>
    <row r="25" spans="1:20" ht="13">
      <c r="A25" s="7"/>
      <c r="D25" s="65"/>
      <c r="E25" s="65"/>
      <c r="F25" s="65"/>
      <c r="G25" s="65"/>
      <c r="H25" s="65"/>
      <c r="I25" s="65"/>
      <c r="J25" s="65"/>
      <c r="K25" s="65"/>
      <c r="L25" s="65"/>
      <c r="M25" s="65"/>
      <c r="N25" s="65"/>
      <c r="O25" s="65"/>
      <c r="P25" s="65"/>
      <c r="Q25" s="65"/>
      <c r="R25" s="65"/>
      <c r="S25" s="65"/>
      <c r="T25" s="132"/>
    </row>
    <row r="26" spans="1:20" ht="13">
      <c r="A26" s="7" t="s">
        <v>31</v>
      </c>
      <c r="B26" s="12"/>
      <c r="C26" s="61">
        <v>2193.34</v>
      </c>
      <c r="D26" s="61">
        <v>102107.94999999998</v>
      </c>
      <c r="E26" s="61">
        <v>18191.310000000001</v>
      </c>
      <c r="F26" s="61">
        <v>29233.96</v>
      </c>
      <c r="G26" s="61">
        <v>128063.06</v>
      </c>
      <c r="H26" s="61">
        <v>27176.41</v>
      </c>
      <c r="I26" s="61">
        <v>86601.98</v>
      </c>
      <c r="J26" s="61">
        <v>19140.68</v>
      </c>
      <c r="K26" s="61">
        <v>20727.41</v>
      </c>
      <c r="L26" s="61">
        <v>93228.88</v>
      </c>
      <c r="M26" s="61">
        <v>66102.61</v>
      </c>
      <c r="N26" s="61">
        <v>16057.710000000003</v>
      </c>
      <c r="O26" s="61">
        <v>19316.309999999998</v>
      </c>
      <c r="P26" s="61">
        <v>26627.280000000006</v>
      </c>
      <c r="Q26" s="61">
        <v>6534.13</v>
      </c>
      <c r="R26" s="61">
        <v>21005.239999999998</v>
      </c>
      <c r="S26" s="61">
        <v>52539.86</v>
      </c>
      <c r="T26" s="54">
        <v>734848.12</v>
      </c>
    </row>
    <row r="27" spans="1:20" ht="13">
      <c r="A27" s="7"/>
      <c r="B27" s="12"/>
      <c r="C27" s="12"/>
      <c r="D27" s="12"/>
      <c r="E27" s="12"/>
      <c r="F27" s="12"/>
      <c r="G27" s="12"/>
      <c r="H27" s="12"/>
      <c r="I27" s="12"/>
      <c r="J27" s="12"/>
      <c r="K27" s="12"/>
      <c r="L27" s="12"/>
      <c r="M27" s="12"/>
      <c r="N27" s="12"/>
      <c r="O27" s="12"/>
      <c r="P27" s="12"/>
      <c r="Q27" s="12"/>
      <c r="R27" s="12"/>
      <c r="S27" s="12"/>
      <c r="T27" s="12"/>
    </row>
    <row r="29" spans="1:20">
      <c r="A29" s="5" t="s">
        <v>129</v>
      </c>
    </row>
    <row r="30" spans="1:20">
      <c r="B30" s="5"/>
      <c r="C30" s="5"/>
    </row>
    <row r="32" spans="1:20">
      <c r="A32" s="5" t="s">
        <v>154</v>
      </c>
    </row>
    <row r="33" spans="1:5">
      <c r="A33" s="5" t="s">
        <v>85</v>
      </c>
      <c r="E33" s="35"/>
    </row>
    <row r="34" spans="1:5">
      <c r="A34" s="5" t="s">
        <v>177</v>
      </c>
    </row>
  </sheetData>
  <phoneticPr fontId="4" type="noConversion"/>
  <hyperlinks>
    <hyperlink ref="J1" location="Contenu!A1" display="retour"/>
  </hyperlinks>
  <pageMargins left="0.78740157499999996" right="0.78740157499999996" top="0.984251969" bottom="0.984251969" header="0.4921259845" footer="0.4921259845"/>
  <pageSetup paperSize="9" scale="51" orientation="landscape" r:id="rId1"/>
  <headerFooter alignWithMargins="0"/>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T34"/>
  <sheetViews>
    <sheetView zoomScale="70" zoomScaleNormal="70" workbookViewId="0">
      <selection activeCell="E9" sqref="E9"/>
    </sheetView>
  </sheetViews>
  <sheetFormatPr baseColWidth="10" defaultColWidth="11.453125" defaultRowHeight="12.5"/>
  <cols>
    <col min="1" max="1" width="2.26953125" style="2" customWidth="1"/>
    <col min="2" max="2" width="50.7265625" style="2" customWidth="1"/>
    <col min="3" max="20" width="15.7265625" style="2" customWidth="1"/>
    <col min="21" max="16384" width="11.453125" style="2"/>
  </cols>
  <sheetData>
    <row r="1" spans="1:20" ht="13">
      <c r="A1" s="7" t="s">
        <v>178</v>
      </c>
      <c r="E1" s="28"/>
      <c r="J1" s="28" t="s">
        <v>32</v>
      </c>
    </row>
    <row r="3" spans="1:20">
      <c r="B3" s="50" t="s">
        <v>1</v>
      </c>
      <c r="C3" s="50"/>
    </row>
    <row r="4" spans="1:20" ht="13">
      <c r="A4" s="8"/>
      <c r="B4" s="9"/>
      <c r="C4" s="9" t="s">
        <v>102</v>
      </c>
      <c r="D4" s="59" t="s">
        <v>61</v>
      </c>
      <c r="E4" s="59" t="s">
        <v>67</v>
      </c>
      <c r="F4" s="60" t="s">
        <v>56</v>
      </c>
      <c r="G4" s="60" t="s">
        <v>66</v>
      </c>
      <c r="H4" s="59" t="s">
        <v>64</v>
      </c>
      <c r="I4" s="59" t="s">
        <v>65</v>
      </c>
      <c r="J4" s="59" t="s">
        <v>57</v>
      </c>
      <c r="K4" s="59" t="s">
        <v>58</v>
      </c>
      <c r="L4" s="59" t="s">
        <v>82</v>
      </c>
      <c r="M4" s="59" t="s">
        <v>173</v>
      </c>
      <c r="N4" s="59" t="s">
        <v>174</v>
      </c>
      <c r="O4" s="59" t="s">
        <v>175</v>
      </c>
      <c r="P4" s="59" t="s">
        <v>59</v>
      </c>
      <c r="Q4" s="59" t="s">
        <v>63</v>
      </c>
      <c r="R4" s="59" t="s">
        <v>62</v>
      </c>
      <c r="S4" s="59" t="s">
        <v>60</v>
      </c>
      <c r="T4" s="53" t="s">
        <v>11</v>
      </c>
    </row>
    <row r="5" spans="1:20">
      <c r="D5" s="58"/>
      <c r="E5" s="58"/>
      <c r="F5" s="58"/>
      <c r="G5" s="58"/>
      <c r="H5" s="58"/>
      <c r="I5" s="58"/>
      <c r="J5" s="58"/>
      <c r="K5" s="58"/>
      <c r="L5" s="58"/>
      <c r="M5" s="58"/>
      <c r="N5" s="58"/>
      <c r="O5" s="58"/>
      <c r="P5" s="58"/>
      <c r="Q5" s="58"/>
      <c r="R5" s="58"/>
      <c r="S5" s="58"/>
      <c r="T5" s="34"/>
    </row>
    <row r="6" spans="1:20" ht="13">
      <c r="A6" s="7" t="s">
        <v>18</v>
      </c>
      <c r="D6" s="58"/>
      <c r="E6" s="58"/>
      <c r="F6" s="58"/>
      <c r="G6" s="58"/>
      <c r="H6" s="58"/>
      <c r="I6" s="58"/>
      <c r="J6" s="58"/>
      <c r="K6" s="58"/>
      <c r="L6" s="58"/>
      <c r="M6" s="58"/>
      <c r="N6" s="58"/>
      <c r="O6" s="58"/>
      <c r="P6" s="58"/>
      <c r="Q6" s="58"/>
      <c r="R6" s="58"/>
      <c r="S6" s="58"/>
      <c r="T6" s="34"/>
    </row>
    <row r="7" spans="1:20" s="10" customFormat="1" ht="18" customHeight="1">
      <c r="B7" s="11" t="s">
        <v>21</v>
      </c>
      <c r="C7" s="61">
        <v>0</v>
      </c>
      <c r="D7" s="61">
        <v>3.1196689386086009</v>
      </c>
      <c r="E7" s="61">
        <v>4.811473170431376</v>
      </c>
      <c r="F7" s="61">
        <v>3.913051806871187</v>
      </c>
      <c r="G7" s="61">
        <v>2.0215587539451265</v>
      </c>
      <c r="H7" s="61">
        <v>0.74726573524611961</v>
      </c>
      <c r="I7" s="61">
        <v>0.72206201290085992</v>
      </c>
      <c r="J7" s="61">
        <v>1.6781535452240985</v>
      </c>
      <c r="K7" s="61">
        <v>0.82981906567197727</v>
      </c>
      <c r="L7" s="61">
        <v>1.4410234253591807</v>
      </c>
      <c r="M7" s="61">
        <v>2.5688849502311637</v>
      </c>
      <c r="N7" s="61">
        <v>2.4898942626314704</v>
      </c>
      <c r="O7" s="61">
        <v>1.232740621785424</v>
      </c>
      <c r="P7" s="61">
        <v>1.5121709765323379</v>
      </c>
      <c r="Q7" s="61">
        <v>0</v>
      </c>
      <c r="R7" s="61">
        <v>0.62436801483820237</v>
      </c>
      <c r="S7" s="61">
        <v>3.0513404489467617</v>
      </c>
      <c r="T7" s="54">
        <v>2.0319273593569243</v>
      </c>
    </row>
    <row r="8" spans="1:20">
      <c r="B8" s="35" t="s">
        <v>156</v>
      </c>
      <c r="C8" s="62">
        <v>0</v>
      </c>
      <c r="D8" s="62">
        <v>1.4298592812802532E-2</v>
      </c>
      <c r="E8" s="62">
        <v>8.2456953347504927E-2</v>
      </c>
      <c r="F8" s="62">
        <v>0</v>
      </c>
      <c r="G8" s="62">
        <v>0</v>
      </c>
      <c r="H8" s="62">
        <v>0</v>
      </c>
      <c r="I8" s="62">
        <v>0</v>
      </c>
      <c r="J8" s="62">
        <v>0.12355882863095773</v>
      </c>
      <c r="K8" s="62">
        <v>0</v>
      </c>
      <c r="L8" s="62">
        <v>0</v>
      </c>
      <c r="M8" s="62">
        <v>0</v>
      </c>
      <c r="N8" s="62">
        <v>0</v>
      </c>
      <c r="O8" s="62">
        <v>0</v>
      </c>
      <c r="P8" s="62">
        <v>0</v>
      </c>
      <c r="Q8" s="62">
        <v>0</v>
      </c>
      <c r="R8" s="62">
        <v>0</v>
      </c>
      <c r="S8" s="62">
        <v>0</v>
      </c>
      <c r="T8" s="55">
        <v>7.2463953503752584E-3</v>
      </c>
    </row>
    <row r="9" spans="1:20">
      <c r="B9" s="35" t="s">
        <v>155</v>
      </c>
      <c r="C9" s="62">
        <v>0</v>
      </c>
      <c r="D9" s="62">
        <v>1.6992702331209277</v>
      </c>
      <c r="E9" s="62">
        <v>2.5503935670383275</v>
      </c>
      <c r="F9" s="62">
        <v>3.4703132931699985</v>
      </c>
      <c r="G9" s="62">
        <v>1.318280228506175</v>
      </c>
      <c r="H9" s="62">
        <v>0.35744235533685281</v>
      </c>
      <c r="I9" s="62">
        <v>0.26721098062653997</v>
      </c>
      <c r="J9" s="62">
        <v>0.47129987022404629</v>
      </c>
      <c r="K9" s="62">
        <v>0</v>
      </c>
      <c r="L9" s="62">
        <v>1.0277180204245724</v>
      </c>
      <c r="M9" s="62">
        <v>0.62989948505815418</v>
      </c>
      <c r="N9" s="62">
        <v>2.4898942626314704</v>
      </c>
      <c r="O9" s="62">
        <v>1.232740621785424</v>
      </c>
      <c r="P9" s="62">
        <v>0.67228045823681559</v>
      </c>
      <c r="Q9" s="62">
        <v>0</v>
      </c>
      <c r="R9" s="62">
        <v>0.16424473131466244</v>
      </c>
      <c r="S9" s="62">
        <v>1.1146394375622621</v>
      </c>
      <c r="T9" s="55">
        <v>1.1066409205755336</v>
      </c>
    </row>
    <row r="10" spans="1:20">
      <c r="B10" s="35" t="s">
        <v>145</v>
      </c>
      <c r="C10" s="62">
        <v>0</v>
      </c>
      <c r="D10" s="62">
        <v>0.82767306561340248</v>
      </c>
      <c r="E10" s="62">
        <v>0.4284463295936356</v>
      </c>
      <c r="F10" s="62">
        <v>0.20548020179270957</v>
      </c>
      <c r="G10" s="62">
        <v>0</v>
      </c>
      <c r="H10" s="62">
        <v>0.20558270941599716</v>
      </c>
      <c r="I10" s="62">
        <v>0.22395561856668866</v>
      </c>
      <c r="J10" s="62">
        <v>0.60165051607361908</v>
      </c>
      <c r="K10" s="62">
        <v>0.82981906567197727</v>
      </c>
      <c r="L10" s="62">
        <v>0.10728435223076797</v>
      </c>
      <c r="M10" s="62">
        <v>1.0762963822457239</v>
      </c>
      <c r="N10" s="62">
        <v>0</v>
      </c>
      <c r="O10" s="62">
        <v>0</v>
      </c>
      <c r="P10" s="62">
        <v>0.4562613980849714</v>
      </c>
      <c r="Q10" s="62">
        <v>0</v>
      </c>
      <c r="R10" s="62">
        <v>0</v>
      </c>
      <c r="S10" s="62">
        <v>0.17634230468067486</v>
      </c>
      <c r="T10" s="55">
        <v>0.34642940911381798</v>
      </c>
    </row>
    <row r="11" spans="1:20">
      <c r="B11" s="2" t="s">
        <v>22</v>
      </c>
      <c r="C11" s="62">
        <v>0</v>
      </c>
      <c r="D11" s="62">
        <v>0.45658540789429236</v>
      </c>
      <c r="E11" s="62">
        <v>1.5367777251885653</v>
      </c>
      <c r="F11" s="62">
        <v>0.14168453401455022</v>
      </c>
      <c r="G11" s="62">
        <v>0.70327852543895175</v>
      </c>
      <c r="H11" s="62">
        <v>0.1842406704932697</v>
      </c>
      <c r="I11" s="62">
        <v>0.22465999045287421</v>
      </c>
      <c r="J11" s="62">
        <v>0.48164433029547532</v>
      </c>
      <c r="K11" s="62">
        <v>0</v>
      </c>
      <c r="L11" s="62">
        <v>0.30602105270384028</v>
      </c>
      <c r="M11" s="62">
        <v>0.8626890829272853</v>
      </c>
      <c r="N11" s="62">
        <v>0</v>
      </c>
      <c r="O11" s="62">
        <v>0</v>
      </c>
      <c r="P11" s="62">
        <v>0.38362912021055096</v>
      </c>
      <c r="Q11" s="62">
        <v>0</v>
      </c>
      <c r="R11" s="62">
        <v>0.46012328352353993</v>
      </c>
      <c r="S11" s="62">
        <v>1.5376516039441293</v>
      </c>
      <c r="T11" s="55">
        <v>0.52893787086234911</v>
      </c>
    </row>
    <row r="12" spans="1:20">
      <c r="B12" s="2" t="s">
        <v>23</v>
      </c>
      <c r="C12" s="62">
        <v>0</v>
      </c>
      <c r="D12" s="62">
        <v>0.12184163916717553</v>
      </c>
      <c r="E12" s="62">
        <v>0.21339859526334276</v>
      </c>
      <c r="F12" s="62">
        <v>9.5573777893928846E-2</v>
      </c>
      <c r="G12" s="62">
        <v>0</v>
      </c>
      <c r="H12" s="62">
        <v>0</v>
      </c>
      <c r="I12" s="62">
        <v>6.2354232547569936E-3</v>
      </c>
      <c r="J12" s="62">
        <v>0</v>
      </c>
      <c r="K12" s="62">
        <v>0</v>
      </c>
      <c r="L12" s="62">
        <v>0</v>
      </c>
      <c r="M12" s="62">
        <v>0</v>
      </c>
      <c r="N12" s="62">
        <v>0</v>
      </c>
      <c r="O12" s="62">
        <v>0</v>
      </c>
      <c r="P12" s="62">
        <v>0</v>
      </c>
      <c r="Q12" s="62">
        <v>0</v>
      </c>
      <c r="R12" s="62">
        <v>0</v>
      </c>
      <c r="S12" s="62">
        <v>0.22270710275969521</v>
      </c>
      <c r="T12" s="55">
        <v>4.2672763454848328E-2</v>
      </c>
    </row>
    <row r="13" spans="1:20" ht="13">
      <c r="A13" s="7"/>
      <c r="C13" s="63"/>
      <c r="D13" s="63"/>
      <c r="E13" s="63"/>
      <c r="F13" s="63"/>
      <c r="G13" s="63"/>
      <c r="H13" s="63"/>
      <c r="I13" s="63"/>
      <c r="J13" s="63"/>
      <c r="K13" s="63"/>
      <c r="L13" s="63"/>
      <c r="M13" s="63"/>
      <c r="N13" s="63"/>
      <c r="O13" s="63"/>
      <c r="P13" s="63"/>
      <c r="Q13" s="63"/>
      <c r="R13" s="63"/>
      <c r="S13" s="63"/>
      <c r="T13" s="54"/>
    </row>
    <row r="14" spans="1:20" ht="13">
      <c r="A14" s="7" t="s">
        <v>24</v>
      </c>
      <c r="C14" s="64"/>
      <c r="D14" s="64"/>
      <c r="E14" s="64"/>
      <c r="F14" s="64"/>
      <c r="G14" s="64"/>
      <c r="H14" s="64"/>
      <c r="I14" s="64"/>
      <c r="J14" s="64"/>
      <c r="K14" s="64"/>
      <c r="L14" s="64"/>
      <c r="M14" s="64"/>
      <c r="N14" s="64"/>
      <c r="O14" s="64"/>
      <c r="P14" s="64"/>
      <c r="Q14" s="64"/>
      <c r="R14" s="64"/>
      <c r="S14" s="64"/>
      <c r="T14" s="54"/>
    </row>
    <row r="15" spans="1:20" s="10" customFormat="1" ht="18" customHeight="1">
      <c r="B15" s="11" t="s">
        <v>21</v>
      </c>
      <c r="C15" s="61">
        <v>94.113543727830603</v>
      </c>
      <c r="D15" s="61">
        <v>67.152694770583494</v>
      </c>
      <c r="E15" s="61">
        <v>79.647809860862139</v>
      </c>
      <c r="F15" s="61">
        <v>75.765411186168421</v>
      </c>
      <c r="G15" s="61">
        <v>83.750872421758487</v>
      </c>
      <c r="H15" s="61">
        <v>92.597955359077957</v>
      </c>
      <c r="I15" s="61">
        <v>93.254680782125305</v>
      </c>
      <c r="J15" s="61">
        <v>87.126214951610919</v>
      </c>
      <c r="K15" s="61">
        <v>93.117905227908352</v>
      </c>
      <c r="L15" s="61">
        <v>88.318405198045923</v>
      </c>
      <c r="M15" s="61">
        <v>80.897804186551795</v>
      </c>
      <c r="N15" s="61">
        <v>81.306363111552002</v>
      </c>
      <c r="O15" s="61">
        <v>84.501284147955801</v>
      </c>
      <c r="P15" s="61">
        <v>87.141082378673275</v>
      </c>
      <c r="Q15" s="61">
        <v>91.616634502221416</v>
      </c>
      <c r="R15" s="61">
        <v>80.922379368195749</v>
      </c>
      <c r="S15" s="61">
        <v>74.309524235504242</v>
      </c>
      <c r="T15" s="54">
        <v>82.581593867315064</v>
      </c>
    </row>
    <row r="16" spans="1:20" ht="25">
      <c r="B16" s="13" t="s">
        <v>25</v>
      </c>
      <c r="C16" s="62">
        <v>57.32307804535548</v>
      </c>
      <c r="D16" s="62">
        <v>45.879130861015234</v>
      </c>
      <c r="E16" s="62">
        <v>54.470128869223821</v>
      </c>
      <c r="F16" s="62">
        <v>49.668228320761202</v>
      </c>
      <c r="G16" s="62">
        <v>38.417940349074904</v>
      </c>
      <c r="H16" s="62">
        <v>38.045900838263776</v>
      </c>
      <c r="I16" s="62">
        <v>46.938880612198474</v>
      </c>
      <c r="J16" s="62">
        <v>49.71777387219263</v>
      </c>
      <c r="K16" s="62">
        <v>52.419911604971389</v>
      </c>
      <c r="L16" s="62">
        <v>44.791924991483327</v>
      </c>
      <c r="M16" s="62">
        <v>30.125981409811203</v>
      </c>
      <c r="N16" s="62">
        <v>34.486922481474629</v>
      </c>
      <c r="O16" s="62">
        <v>17.525655780011814</v>
      </c>
      <c r="P16" s="62">
        <v>40.987250669238456</v>
      </c>
      <c r="Q16" s="62">
        <v>34.825447305150036</v>
      </c>
      <c r="R16" s="62">
        <v>28.326265255717146</v>
      </c>
      <c r="S16" s="62">
        <v>42.967377530126647</v>
      </c>
      <c r="T16" s="56">
        <v>41.561401830898063</v>
      </c>
    </row>
    <row r="17" spans="1:20" ht="25">
      <c r="B17" s="13" t="s">
        <v>26</v>
      </c>
      <c r="C17" s="62">
        <v>0</v>
      </c>
      <c r="D17" s="62">
        <v>5.0989369583857096</v>
      </c>
      <c r="E17" s="62">
        <v>1.4493183833379781</v>
      </c>
      <c r="F17" s="62">
        <v>3.5914737517599398</v>
      </c>
      <c r="G17" s="62">
        <v>15.559389257136292</v>
      </c>
      <c r="H17" s="62">
        <v>7.172728112359211</v>
      </c>
      <c r="I17" s="62">
        <v>14.114677285669449</v>
      </c>
      <c r="J17" s="62">
        <v>4.6237646729374298</v>
      </c>
      <c r="K17" s="62">
        <v>11.716996961993804</v>
      </c>
      <c r="L17" s="62">
        <v>20.635054287898772</v>
      </c>
      <c r="M17" s="62">
        <v>38.050509654611218</v>
      </c>
      <c r="N17" s="62">
        <v>18.846647498304549</v>
      </c>
      <c r="O17" s="62">
        <v>24.08115214551848</v>
      </c>
      <c r="P17" s="62">
        <v>9.0345315030299727</v>
      </c>
      <c r="Q17" s="62">
        <v>21.863507460059715</v>
      </c>
      <c r="R17" s="62">
        <v>19.759355284681348</v>
      </c>
      <c r="S17" s="62">
        <v>14.722707673754746</v>
      </c>
      <c r="T17" s="56">
        <v>15.203213692647127</v>
      </c>
    </row>
    <row r="18" spans="1:20" ht="25">
      <c r="B18" s="13" t="s">
        <v>87</v>
      </c>
      <c r="C18" s="62">
        <v>36.79046568247513</v>
      </c>
      <c r="D18" s="62">
        <v>16.174626951182553</v>
      </c>
      <c r="E18" s="62">
        <v>23.728362608300337</v>
      </c>
      <c r="F18" s="62">
        <v>22.505709113647281</v>
      </c>
      <c r="G18" s="62">
        <v>29.773542815547284</v>
      </c>
      <c r="H18" s="62">
        <v>47.379326408454979</v>
      </c>
      <c r="I18" s="62">
        <v>32.20112288425738</v>
      </c>
      <c r="J18" s="62">
        <v>32.784676406480855</v>
      </c>
      <c r="K18" s="62">
        <v>28.98099666094317</v>
      </c>
      <c r="L18" s="62">
        <v>22.891425918663828</v>
      </c>
      <c r="M18" s="62">
        <v>12.721313122129368</v>
      </c>
      <c r="N18" s="62">
        <v>27.972793131772832</v>
      </c>
      <c r="O18" s="62">
        <v>42.894476222425503</v>
      </c>
      <c r="P18" s="62">
        <v>37.119300206404851</v>
      </c>
      <c r="Q18" s="62">
        <v>34.927679737011658</v>
      </c>
      <c r="R18" s="62">
        <v>32.836758827797254</v>
      </c>
      <c r="S18" s="62">
        <v>16.61943903162285</v>
      </c>
      <c r="T18" s="56">
        <v>25.816978343769868</v>
      </c>
    </row>
    <row r="19" spans="1:20" ht="13">
      <c r="A19" s="7"/>
      <c r="C19" s="62"/>
      <c r="D19" s="62"/>
      <c r="E19" s="62"/>
      <c r="F19" s="62"/>
      <c r="G19" s="62"/>
      <c r="H19" s="62"/>
      <c r="I19" s="62"/>
      <c r="J19" s="62"/>
      <c r="K19" s="62"/>
      <c r="L19" s="62"/>
      <c r="M19" s="62"/>
      <c r="N19" s="62"/>
      <c r="O19" s="62"/>
      <c r="P19" s="62"/>
      <c r="Q19" s="62"/>
      <c r="R19" s="62"/>
      <c r="S19" s="62"/>
      <c r="T19" s="54"/>
    </row>
    <row r="20" spans="1:20" ht="13">
      <c r="A20" s="7" t="s">
        <v>27</v>
      </c>
      <c r="C20" s="64"/>
      <c r="D20" s="64"/>
      <c r="E20" s="64"/>
      <c r="F20" s="64"/>
      <c r="G20" s="64"/>
      <c r="H20" s="64"/>
      <c r="I20" s="64"/>
      <c r="J20" s="64"/>
      <c r="K20" s="64"/>
      <c r="L20" s="64"/>
      <c r="M20" s="64"/>
      <c r="N20" s="64"/>
      <c r="O20" s="64"/>
      <c r="P20" s="64"/>
      <c r="Q20" s="64"/>
      <c r="R20" s="64"/>
      <c r="S20" s="64"/>
      <c r="T20" s="54"/>
    </row>
    <row r="21" spans="1:20" s="10" customFormat="1" ht="18" customHeight="1">
      <c r="B21" s="11" t="s">
        <v>21</v>
      </c>
      <c r="C21" s="61">
        <v>5.8864562721693856</v>
      </c>
      <c r="D21" s="61">
        <v>29.727636290807922</v>
      </c>
      <c r="E21" s="61">
        <v>15.540716968706484</v>
      </c>
      <c r="F21" s="61">
        <v>20.321537006960398</v>
      </c>
      <c r="G21" s="61">
        <v>14.227568824296403</v>
      </c>
      <c r="H21" s="61">
        <v>6.654778905675915</v>
      </c>
      <c r="I21" s="61">
        <v>6.0232572049738362</v>
      </c>
      <c r="J21" s="61">
        <v>11.195631503164986</v>
      </c>
      <c r="K21" s="61">
        <v>6.0522757064196631</v>
      </c>
      <c r="L21" s="61">
        <v>10.240571376594891</v>
      </c>
      <c r="M21" s="61">
        <v>16.53331086321705</v>
      </c>
      <c r="N21" s="61">
        <v>16.203742625816506</v>
      </c>
      <c r="O21" s="61">
        <v>14.265975230258782</v>
      </c>
      <c r="P21" s="61">
        <v>11.34674664479436</v>
      </c>
      <c r="Q21" s="61">
        <v>8.3833654977785876</v>
      </c>
      <c r="R21" s="61">
        <v>18.453252616966054</v>
      </c>
      <c r="S21" s="61">
        <v>22.639135315548994</v>
      </c>
      <c r="T21" s="54">
        <v>15.386478773328017</v>
      </c>
    </row>
    <row r="22" spans="1:20">
      <c r="B22" s="2" t="s">
        <v>28</v>
      </c>
      <c r="C22" s="62">
        <v>3.0159482797924628</v>
      </c>
      <c r="D22" s="62">
        <v>6.9382256719481701</v>
      </c>
      <c r="E22" s="62">
        <v>5.8743982703829465</v>
      </c>
      <c r="F22" s="62">
        <v>12.585841945463427</v>
      </c>
      <c r="G22" s="62">
        <v>7.1741921518976666</v>
      </c>
      <c r="H22" s="62">
        <v>3.414395058066904</v>
      </c>
      <c r="I22" s="62">
        <v>2.1477453517806406</v>
      </c>
      <c r="J22" s="62">
        <v>3.933454819786967</v>
      </c>
      <c r="K22" s="62">
        <v>4.7703017405454897</v>
      </c>
      <c r="L22" s="62">
        <v>6.0620485840868188</v>
      </c>
      <c r="M22" s="62">
        <v>10.323722467236921</v>
      </c>
      <c r="N22" s="62">
        <v>8.3977105079117749</v>
      </c>
      <c r="O22" s="62">
        <v>7.4438647961230702</v>
      </c>
      <c r="P22" s="62">
        <v>7.0782295450380204</v>
      </c>
      <c r="Q22" s="62">
        <v>4.3127394159589727</v>
      </c>
      <c r="R22" s="62">
        <v>5.5281444058720597</v>
      </c>
      <c r="S22" s="62">
        <v>8.4110806538121725</v>
      </c>
      <c r="T22" s="55">
        <v>6.6169782131306256</v>
      </c>
    </row>
    <row r="23" spans="1:20">
      <c r="B23" s="2" t="s">
        <v>29</v>
      </c>
      <c r="C23" s="62">
        <v>2.2440661274585789</v>
      </c>
      <c r="D23" s="62">
        <v>20.99526040822483</v>
      </c>
      <c r="E23" s="62">
        <v>9.0168327624563585</v>
      </c>
      <c r="F23" s="62">
        <v>7.007227211092852</v>
      </c>
      <c r="G23" s="62">
        <v>6.3149748256835334</v>
      </c>
      <c r="H23" s="62">
        <v>0</v>
      </c>
      <c r="I23" s="62">
        <v>0.3366897615966748</v>
      </c>
      <c r="J23" s="62">
        <v>0.13583634437230027</v>
      </c>
      <c r="K23" s="62">
        <v>0</v>
      </c>
      <c r="L23" s="62">
        <v>3.7719642239615019</v>
      </c>
      <c r="M23" s="62">
        <v>3.7672340018041641</v>
      </c>
      <c r="N23" s="62">
        <v>7.0693766421239381</v>
      </c>
      <c r="O23" s="62">
        <v>6.1536080131246607</v>
      </c>
      <c r="P23" s="62">
        <v>2.2586610423595643</v>
      </c>
      <c r="Q23" s="62">
        <v>0.45009817680395098</v>
      </c>
      <c r="R23" s="62">
        <v>12.925108211093994</v>
      </c>
      <c r="S23" s="62">
        <v>7.7808163173636178</v>
      </c>
      <c r="T23" s="55">
        <v>6.7149916638556544</v>
      </c>
    </row>
    <row r="24" spans="1:20">
      <c r="B24" s="2" t="s">
        <v>30</v>
      </c>
      <c r="C24" s="62">
        <v>0.62644186491834364</v>
      </c>
      <c r="D24" s="62">
        <v>1.7941502106349216</v>
      </c>
      <c r="E24" s="62">
        <v>0.64948593586718051</v>
      </c>
      <c r="F24" s="62">
        <v>0.7284678504041191</v>
      </c>
      <c r="G24" s="62">
        <v>0.73840184671520415</v>
      </c>
      <c r="H24" s="62">
        <v>3.240383847609011</v>
      </c>
      <c r="I24" s="62">
        <v>3.5388220915965203</v>
      </c>
      <c r="J24" s="62">
        <v>7.1263403390057194</v>
      </c>
      <c r="K24" s="62">
        <v>1.2819739658741736</v>
      </c>
      <c r="L24" s="62">
        <v>0.40655856854657052</v>
      </c>
      <c r="M24" s="62">
        <v>2.4423543941759638</v>
      </c>
      <c r="N24" s="62">
        <v>0.73665547578079305</v>
      </c>
      <c r="O24" s="62">
        <v>0.66850242101105239</v>
      </c>
      <c r="P24" s="62">
        <v>2.0098560573967741</v>
      </c>
      <c r="Q24" s="62">
        <v>3.6205279050156634</v>
      </c>
      <c r="R24" s="62">
        <v>0</v>
      </c>
      <c r="S24" s="62">
        <v>6.4472383443732042</v>
      </c>
      <c r="T24" s="55">
        <v>2.0545088963417366</v>
      </c>
    </row>
    <row r="25" spans="1:20" ht="13">
      <c r="A25" s="7"/>
      <c r="C25" s="65"/>
      <c r="D25" s="65"/>
      <c r="E25" s="65"/>
      <c r="F25" s="65"/>
      <c r="G25" s="65"/>
      <c r="H25" s="65"/>
      <c r="I25" s="65"/>
      <c r="J25" s="65"/>
      <c r="K25" s="65"/>
      <c r="L25" s="65"/>
      <c r="M25" s="65"/>
      <c r="N25" s="65"/>
      <c r="O25" s="65"/>
      <c r="P25" s="65"/>
      <c r="Q25" s="65"/>
      <c r="R25" s="65"/>
      <c r="S25" s="65"/>
      <c r="T25" s="55"/>
    </row>
    <row r="26" spans="1:20" ht="13">
      <c r="A26" s="7" t="s">
        <v>31</v>
      </c>
      <c r="B26" s="12"/>
      <c r="C26" s="61">
        <v>99.999999999999986</v>
      </c>
      <c r="D26" s="61">
        <v>100.00000000000001</v>
      </c>
      <c r="E26" s="61">
        <v>100</v>
      </c>
      <c r="F26" s="61">
        <v>100</v>
      </c>
      <c r="G26" s="61">
        <v>100.00000000000001</v>
      </c>
      <c r="H26" s="61">
        <v>99.999999999999986</v>
      </c>
      <c r="I26" s="61">
        <v>100</v>
      </c>
      <c r="J26" s="61">
        <v>100</v>
      </c>
      <c r="K26" s="61">
        <v>100</v>
      </c>
      <c r="L26" s="61">
        <v>99.999999999999986</v>
      </c>
      <c r="M26" s="61">
        <v>100.00000000000001</v>
      </c>
      <c r="N26" s="61">
        <v>99.999999999999972</v>
      </c>
      <c r="O26" s="61">
        <v>100</v>
      </c>
      <c r="P26" s="61">
        <v>99.999999999999972</v>
      </c>
      <c r="Q26" s="61">
        <v>100</v>
      </c>
      <c r="R26" s="61">
        <v>100</v>
      </c>
      <c r="S26" s="61">
        <v>100</v>
      </c>
      <c r="T26" s="54">
        <v>100.00000000000001</v>
      </c>
    </row>
    <row r="27" spans="1:20" ht="13">
      <c r="A27" s="7"/>
      <c r="B27" s="12"/>
      <c r="C27" s="12"/>
      <c r="D27" s="12"/>
      <c r="E27" s="12"/>
      <c r="F27" s="12"/>
      <c r="G27" s="12"/>
      <c r="H27" s="12"/>
      <c r="I27" s="12"/>
      <c r="J27" s="12"/>
      <c r="K27" s="12"/>
      <c r="L27" s="12"/>
      <c r="M27" s="12"/>
      <c r="N27" s="12"/>
      <c r="O27" s="12"/>
      <c r="P27" s="12"/>
      <c r="Q27" s="12"/>
      <c r="R27" s="12"/>
      <c r="S27" s="12"/>
      <c r="T27" s="12"/>
    </row>
    <row r="29" spans="1:20">
      <c r="A29" s="5" t="s">
        <v>129</v>
      </c>
    </row>
    <row r="30" spans="1:20">
      <c r="B30" s="5"/>
      <c r="C30" s="5"/>
    </row>
    <row r="32" spans="1:20">
      <c r="A32" s="5" t="s">
        <v>154</v>
      </c>
    </row>
    <row r="33" spans="1:1">
      <c r="A33" s="5" t="s">
        <v>85</v>
      </c>
    </row>
    <row r="34" spans="1:1">
      <c r="A34" s="5" t="s">
        <v>177</v>
      </c>
    </row>
  </sheetData>
  <phoneticPr fontId="4" type="noConversion"/>
  <hyperlinks>
    <hyperlink ref="J1" location="Contenu!A1" display="retour"/>
  </hyperlinks>
  <pageMargins left="0.78740157499999996" right="0.78740157499999996" top="0.984251969" bottom="0.984251969" header="0.4921259845" footer="0.4921259845"/>
  <pageSetup paperSize="9" scale="3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I34"/>
  <sheetViews>
    <sheetView zoomScale="85" zoomScaleNormal="85" workbookViewId="0">
      <selection activeCell="G2" sqref="G2"/>
    </sheetView>
  </sheetViews>
  <sheetFormatPr baseColWidth="10" defaultColWidth="11.453125" defaultRowHeight="12.5"/>
  <cols>
    <col min="1" max="1" width="2.26953125" style="2" customWidth="1"/>
    <col min="2" max="2" width="50.7265625" style="2" customWidth="1"/>
    <col min="3" max="3" width="15.7265625" style="2" customWidth="1"/>
    <col min="4" max="4" width="19.54296875" style="2" customWidth="1"/>
    <col min="5" max="7" width="15.7265625" style="2" customWidth="1"/>
    <col min="8" max="16384" width="11.453125" style="2"/>
  </cols>
  <sheetData>
    <row r="1" spans="1:9" ht="13">
      <c r="A1" s="7" t="s">
        <v>179</v>
      </c>
      <c r="E1" s="28"/>
      <c r="I1" s="28" t="s">
        <v>32</v>
      </c>
    </row>
    <row r="3" spans="1:9">
      <c r="B3" s="50" t="s">
        <v>8</v>
      </c>
      <c r="C3" s="50"/>
    </row>
    <row r="4" spans="1:9" ht="26">
      <c r="A4" s="8"/>
      <c r="B4" s="9"/>
      <c r="C4" s="60" t="s">
        <v>12</v>
      </c>
      <c r="D4" s="60" t="s">
        <v>159</v>
      </c>
      <c r="E4" s="60" t="s">
        <v>13</v>
      </c>
      <c r="F4" s="60" t="s">
        <v>6</v>
      </c>
      <c r="G4" s="60" t="s">
        <v>3</v>
      </c>
    </row>
    <row r="5" spans="1:9">
      <c r="D5" s="58"/>
      <c r="E5" s="58"/>
      <c r="F5" s="58"/>
      <c r="G5" s="58"/>
    </row>
    <row r="6" spans="1:9" ht="13">
      <c r="A6" s="7" t="s">
        <v>18</v>
      </c>
      <c r="D6" s="58"/>
      <c r="E6" s="58"/>
      <c r="F6" s="58"/>
      <c r="G6" s="58"/>
    </row>
    <row r="7" spans="1:9" s="10" customFormat="1" ht="18" customHeight="1">
      <c r="B7" s="11" t="s">
        <v>21</v>
      </c>
      <c r="C7" s="61">
        <v>438.93000000000006</v>
      </c>
      <c r="D7" s="61">
        <v>13368.96</v>
      </c>
      <c r="E7" s="61">
        <v>284.62</v>
      </c>
      <c r="F7" s="61">
        <v>839.05</v>
      </c>
      <c r="G7" s="61">
        <v>14931.56</v>
      </c>
    </row>
    <row r="8" spans="1:9">
      <c r="B8" s="35" t="s">
        <v>156</v>
      </c>
      <c r="C8" s="62">
        <v>0</v>
      </c>
      <c r="D8" s="62">
        <v>53.25</v>
      </c>
      <c r="E8" s="62">
        <v>0</v>
      </c>
      <c r="F8" s="62">
        <v>0</v>
      </c>
      <c r="G8" s="62">
        <v>53.25</v>
      </c>
    </row>
    <row r="9" spans="1:9">
      <c r="B9" s="35" t="s">
        <v>155</v>
      </c>
      <c r="C9" s="62">
        <v>0</v>
      </c>
      <c r="D9" s="62">
        <v>8042.76</v>
      </c>
      <c r="E9" s="62">
        <v>0</v>
      </c>
      <c r="F9" s="62">
        <v>89.36</v>
      </c>
      <c r="G9" s="62">
        <v>8132.12</v>
      </c>
    </row>
    <row r="10" spans="1:9">
      <c r="B10" s="35" t="s">
        <v>145</v>
      </c>
      <c r="C10" s="62">
        <v>152.33000000000001</v>
      </c>
      <c r="D10" s="62">
        <v>2293.56</v>
      </c>
      <c r="E10" s="62">
        <v>19.03</v>
      </c>
      <c r="F10" s="62">
        <v>80.81</v>
      </c>
      <c r="G10" s="62">
        <v>2545.73</v>
      </c>
    </row>
    <row r="11" spans="1:9">
      <c r="B11" s="2" t="s">
        <v>22</v>
      </c>
      <c r="C11" s="62">
        <v>286.60000000000002</v>
      </c>
      <c r="D11" s="62">
        <v>2665.81</v>
      </c>
      <c r="E11" s="62">
        <v>265.58999999999997</v>
      </c>
      <c r="F11" s="62">
        <v>668.88</v>
      </c>
      <c r="G11" s="62">
        <v>3886.88</v>
      </c>
    </row>
    <row r="12" spans="1:9">
      <c r="B12" s="2" t="s">
        <v>23</v>
      </c>
      <c r="C12" s="62">
        <v>0</v>
      </c>
      <c r="D12" s="62">
        <v>313.58</v>
      </c>
      <c r="E12" s="62">
        <v>0</v>
      </c>
      <c r="F12" s="62">
        <v>0</v>
      </c>
      <c r="G12" s="62">
        <v>313.58</v>
      </c>
    </row>
    <row r="13" spans="1:9" ht="13">
      <c r="A13" s="7"/>
      <c r="D13" s="133"/>
      <c r="E13" s="133"/>
      <c r="F13" s="133"/>
      <c r="G13" s="133"/>
    </row>
    <row r="14" spans="1:9" ht="13">
      <c r="A14" s="7" t="s">
        <v>24</v>
      </c>
      <c r="D14" s="64"/>
      <c r="E14" s="64"/>
      <c r="F14" s="64"/>
      <c r="G14" s="64"/>
    </row>
    <row r="15" spans="1:9" s="10" customFormat="1" ht="18" customHeight="1">
      <c r="B15" s="11" t="s">
        <v>21</v>
      </c>
      <c r="C15" s="61">
        <v>451269.36</v>
      </c>
      <c r="D15" s="61">
        <v>75408.69</v>
      </c>
      <c r="E15" s="61">
        <v>52455.65</v>
      </c>
      <c r="F15" s="61">
        <v>27715.57</v>
      </c>
      <c r="G15" s="61">
        <v>606849.27</v>
      </c>
    </row>
    <row r="16" spans="1:9" ht="25">
      <c r="B16" s="129" t="s">
        <v>25</v>
      </c>
      <c r="C16" s="62">
        <v>305413.18</v>
      </c>
      <c r="D16" s="62">
        <v>0</v>
      </c>
      <c r="E16" s="62">
        <v>0</v>
      </c>
      <c r="F16" s="62">
        <v>0</v>
      </c>
      <c r="G16" s="62">
        <v>305413.18</v>
      </c>
    </row>
    <row r="17" spans="1:7" ht="25">
      <c r="B17" s="13" t="s">
        <v>26</v>
      </c>
      <c r="C17" s="62">
        <v>111720.53</v>
      </c>
      <c r="D17" s="62">
        <v>0</v>
      </c>
      <c r="E17" s="62">
        <v>0</v>
      </c>
      <c r="F17" s="62">
        <v>0</v>
      </c>
      <c r="G17" s="62">
        <v>111720.53</v>
      </c>
    </row>
    <row r="18" spans="1:7" ht="25">
      <c r="B18" s="13" t="s">
        <v>87</v>
      </c>
      <c r="C18" s="62">
        <v>34135.65</v>
      </c>
      <c r="D18" s="62">
        <v>75408.69</v>
      </c>
      <c r="E18" s="62">
        <v>52455.65</v>
      </c>
      <c r="F18" s="62">
        <v>27715.57</v>
      </c>
      <c r="G18" s="62">
        <v>189715.56</v>
      </c>
    </row>
    <row r="19" spans="1:7" ht="13">
      <c r="A19" s="7"/>
      <c r="D19" s="62"/>
      <c r="E19" s="62"/>
      <c r="F19" s="62"/>
      <c r="G19" s="62"/>
    </row>
    <row r="20" spans="1:7" ht="13">
      <c r="A20" s="7" t="s">
        <v>27</v>
      </c>
      <c r="D20" s="64"/>
      <c r="E20" s="64"/>
      <c r="F20" s="64"/>
      <c r="G20" s="64"/>
    </row>
    <row r="21" spans="1:7" s="10" customFormat="1" ht="18" customHeight="1">
      <c r="B21" s="11" t="s">
        <v>21</v>
      </c>
      <c r="C21" s="61">
        <v>36905.69</v>
      </c>
      <c r="D21" s="61">
        <v>11938.630000000001</v>
      </c>
      <c r="E21" s="61">
        <v>41549.450000000004</v>
      </c>
      <c r="F21" s="61">
        <v>22673.47</v>
      </c>
      <c r="G21" s="61">
        <v>113067.24</v>
      </c>
    </row>
    <row r="22" spans="1:7">
      <c r="B22" s="2" t="s">
        <v>28</v>
      </c>
      <c r="C22" s="62">
        <v>30093.55</v>
      </c>
      <c r="D22" s="62">
        <v>7.7</v>
      </c>
      <c r="E22" s="62">
        <v>17997.47</v>
      </c>
      <c r="F22" s="62">
        <v>526.02</v>
      </c>
      <c r="G22" s="62">
        <v>48624.74</v>
      </c>
    </row>
    <row r="23" spans="1:7">
      <c r="B23" s="2" t="s">
        <v>29</v>
      </c>
      <c r="C23" s="62">
        <v>2339.56</v>
      </c>
      <c r="D23" s="62">
        <v>10481.15</v>
      </c>
      <c r="E23" s="62">
        <v>19342.830000000002</v>
      </c>
      <c r="F23" s="62">
        <v>17181.439999999999</v>
      </c>
      <c r="G23" s="62">
        <v>49344.979999999996</v>
      </c>
    </row>
    <row r="24" spans="1:7">
      <c r="B24" s="2" t="s">
        <v>30</v>
      </c>
      <c r="C24" s="62">
        <v>4472.58</v>
      </c>
      <c r="D24" s="62">
        <v>1449.78</v>
      </c>
      <c r="E24" s="62">
        <v>4209.1499999999996</v>
      </c>
      <c r="F24" s="62">
        <v>4966.01</v>
      </c>
      <c r="G24" s="62">
        <v>15097.519999999999</v>
      </c>
    </row>
    <row r="25" spans="1:7" ht="13">
      <c r="A25" s="7"/>
      <c r="D25" s="65"/>
      <c r="E25" s="65"/>
      <c r="F25" s="65"/>
      <c r="G25" s="65"/>
    </row>
    <row r="26" spans="1:7" ht="13">
      <c r="A26" s="7" t="s">
        <v>31</v>
      </c>
      <c r="B26" s="12"/>
      <c r="C26" s="61">
        <v>488613.98</v>
      </c>
      <c r="D26" s="61">
        <v>100716.28</v>
      </c>
      <c r="E26" s="61">
        <v>94289.72</v>
      </c>
      <c r="F26" s="61">
        <v>51228.09</v>
      </c>
      <c r="G26" s="61">
        <v>734848.07000000007</v>
      </c>
    </row>
    <row r="27" spans="1:7" ht="13">
      <c r="A27" s="7"/>
      <c r="B27" s="12"/>
      <c r="C27" s="12"/>
      <c r="D27" s="12"/>
      <c r="E27" s="12"/>
      <c r="F27" s="12"/>
      <c r="G27" s="12"/>
    </row>
    <row r="29" spans="1:7">
      <c r="A29" s="5" t="s">
        <v>129</v>
      </c>
    </row>
    <row r="30" spans="1:7">
      <c r="B30" s="5"/>
      <c r="C30" s="5"/>
    </row>
    <row r="32" spans="1:7">
      <c r="A32" s="5" t="s">
        <v>154</v>
      </c>
    </row>
    <row r="33" spans="1:5">
      <c r="A33" s="5" t="s">
        <v>85</v>
      </c>
      <c r="E33" s="35"/>
    </row>
    <row r="34" spans="1:5">
      <c r="A34" s="5" t="s">
        <v>177</v>
      </c>
    </row>
  </sheetData>
  <phoneticPr fontId="4" type="noConversion"/>
  <hyperlinks>
    <hyperlink ref="I1" location="Contenu!A1" display="retour"/>
  </hyperlinks>
  <pageMargins left="0.78740157499999996" right="0.78740157499999996" top="0.984251969" bottom="0.984251969" header="0.4921259845" footer="0.4921259845"/>
  <pageSetup paperSize="9"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34"/>
  <sheetViews>
    <sheetView zoomScale="85" zoomScaleNormal="85" workbookViewId="0">
      <selection activeCell="H14" sqref="H14"/>
    </sheetView>
  </sheetViews>
  <sheetFormatPr baseColWidth="10" defaultColWidth="11.453125" defaultRowHeight="12.5"/>
  <cols>
    <col min="1" max="1" width="2.26953125" style="2" customWidth="1"/>
    <col min="2" max="2" width="50.7265625" style="2" customWidth="1"/>
    <col min="3" max="3" width="15.7265625" style="2" customWidth="1"/>
    <col min="4" max="4" width="19.81640625" style="2" customWidth="1"/>
    <col min="5" max="7" width="15.7265625" style="2" customWidth="1"/>
    <col min="8" max="16384" width="11.453125" style="2"/>
  </cols>
  <sheetData>
    <row r="1" spans="1:9" ht="13">
      <c r="A1" s="7" t="s">
        <v>180</v>
      </c>
      <c r="E1" s="28"/>
      <c r="I1" s="28" t="s">
        <v>32</v>
      </c>
    </row>
    <row r="3" spans="1:9">
      <c r="B3" s="50" t="s">
        <v>8</v>
      </c>
      <c r="C3" s="50"/>
    </row>
    <row r="4" spans="1:9" ht="26">
      <c r="A4" s="8"/>
      <c r="B4" s="9"/>
      <c r="C4" s="60" t="s">
        <v>12</v>
      </c>
      <c r="D4" s="60" t="s">
        <v>159</v>
      </c>
      <c r="E4" s="60" t="s">
        <v>13</v>
      </c>
      <c r="F4" s="60" t="s">
        <v>6</v>
      </c>
      <c r="G4" s="60" t="s">
        <v>3</v>
      </c>
    </row>
    <row r="5" spans="1:9">
      <c r="D5" s="58"/>
      <c r="E5" s="58"/>
      <c r="F5" s="58"/>
      <c r="G5" s="58"/>
    </row>
    <row r="6" spans="1:9" ht="13">
      <c r="A6" s="7" t="s">
        <v>18</v>
      </c>
      <c r="D6" s="58"/>
      <c r="E6" s="58"/>
      <c r="F6" s="58"/>
      <c r="G6" s="58"/>
    </row>
    <row r="7" spans="1:9" s="10" customFormat="1" ht="18" customHeight="1">
      <c r="B7" s="11" t="s">
        <v>21</v>
      </c>
      <c r="C7" s="173">
        <v>8.9831649925366464E-2</v>
      </c>
      <c r="D7" s="173">
        <v>13.273881839162449</v>
      </c>
      <c r="E7" s="173">
        <v>0.30185687262619931</v>
      </c>
      <c r="F7" s="173">
        <v>1.6378709415088482</v>
      </c>
      <c r="G7" s="173">
        <v>2.0319247759608321</v>
      </c>
    </row>
    <row r="8" spans="1:9">
      <c r="B8" s="35" t="s">
        <v>156</v>
      </c>
      <c r="C8" s="174">
        <v>0</v>
      </c>
      <c r="D8" s="174">
        <v>5.2871293498925893E-2</v>
      </c>
      <c r="E8" s="174">
        <v>0</v>
      </c>
      <c r="F8" s="174">
        <v>0</v>
      </c>
      <c r="G8" s="174">
        <v>7.2463958434292406E-3</v>
      </c>
    </row>
    <row r="9" spans="1:9">
      <c r="B9" s="35" t="s">
        <v>155</v>
      </c>
      <c r="C9" s="174">
        <v>0</v>
      </c>
      <c r="D9" s="174">
        <v>7.9855610235008685</v>
      </c>
      <c r="E9" s="174">
        <v>0</v>
      </c>
      <c r="F9" s="174">
        <v>0.17443554893418828</v>
      </c>
      <c r="G9" s="174">
        <v>1.1066396350472825</v>
      </c>
    </row>
    <row r="10" spans="1:9">
      <c r="B10" s="35" t="s">
        <v>145</v>
      </c>
      <c r="C10" s="174">
        <v>3.1175939746955261E-2</v>
      </c>
      <c r="D10" s="174">
        <v>2.2772485242703566</v>
      </c>
      <c r="E10" s="174">
        <v>2.0182475883903359E-2</v>
      </c>
      <c r="F10" s="174">
        <v>0.15774548689986295</v>
      </c>
      <c r="G10" s="174">
        <v>0.34642943268531684</v>
      </c>
    </row>
    <row r="11" spans="1:9">
      <c r="B11" s="2" t="s">
        <v>22</v>
      </c>
      <c r="C11" s="174">
        <v>5.8655710178411195E-2</v>
      </c>
      <c r="D11" s="174">
        <v>2.6468511346924251</v>
      </c>
      <c r="E11" s="174">
        <v>0.28167439674229594</v>
      </c>
      <c r="F11" s="174">
        <v>1.3056899056747968</v>
      </c>
      <c r="G11" s="174">
        <v>0.52893654602644591</v>
      </c>
    </row>
    <row r="12" spans="1:9">
      <c r="B12" s="2" t="s">
        <v>23</v>
      </c>
      <c r="C12" s="174">
        <v>0</v>
      </c>
      <c r="D12" s="174">
        <v>0.31134986319987196</v>
      </c>
      <c r="E12" s="174">
        <v>0</v>
      </c>
      <c r="F12" s="174">
        <v>0</v>
      </c>
      <c r="G12" s="174">
        <v>4.2672766358357581E-2</v>
      </c>
    </row>
    <row r="13" spans="1:9" ht="13">
      <c r="A13" s="7"/>
      <c r="C13" s="175"/>
      <c r="D13" s="176"/>
      <c r="E13" s="176"/>
      <c r="F13" s="176"/>
      <c r="G13" s="176"/>
    </row>
    <row r="14" spans="1:9" ht="13">
      <c r="A14" s="7" t="s">
        <v>24</v>
      </c>
      <c r="C14" s="175"/>
      <c r="D14" s="177"/>
      <c r="E14" s="177"/>
      <c r="F14" s="177"/>
      <c r="G14" s="177"/>
    </row>
    <row r="15" spans="1:9" s="10" customFormat="1" ht="18" customHeight="1">
      <c r="B15" s="11" t="s">
        <v>21</v>
      </c>
      <c r="C15" s="173">
        <v>92.357029981008722</v>
      </c>
      <c r="D15" s="173">
        <v>74.872394016141186</v>
      </c>
      <c r="E15" s="173">
        <v>55.632416768233064</v>
      </c>
      <c r="F15" s="173">
        <v>54.10229036452462</v>
      </c>
      <c r="G15" s="173">
        <v>82.581596764621011</v>
      </c>
    </row>
    <row r="16" spans="1:9" ht="25">
      <c r="B16" s="129" t="s">
        <v>25</v>
      </c>
      <c r="C16" s="174">
        <v>62.506025717888789</v>
      </c>
      <c r="D16" s="174">
        <v>0</v>
      </c>
      <c r="E16" s="174">
        <v>0</v>
      </c>
      <c r="F16" s="174">
        <v>0</v>
      </c>
      <c r="G16" s="174">
        <v>41.561404658788852</v>
      </c>
    </row>
    <row r="17" spans="1:7" ht="25">
      <c r="B17" s="13" t="s">
        <v>26</v>
      </c>
      <c r="C17" s="174">
        <v>22.864783770615816</v>
      </c>
      <c r="D17" s="174">
        <v>0</v>
      </c>
      <c r="E17" s="174">
        <v>0</v>
      </c>
      <c r="F17" s="174">
        <v>0</v>
      </c>
      <c r="G17" s="174">
        <v>15.203214727093178</v>
      </c>
    </row>
    <row r="18" spans="1:7" ht="25">
      <c r="B18" s="13" t="s">
        <v>87</v>
      </c>
      <c r="C18" s="174">
        <v>6.9862204925041231</v>
      </c>
      <c r="D18" s="174">
        <v>74.872394016141186</v>
      </c>
      <c r="E18" s="174">
        <v>55.632416768233064</v>
      </c>
      <c r="F18" s="174">
        <v>54.10229036452462</v>
      </c>
      <c r="G18" s="174">
        <v>25.816977378738983</v>
      </c>
    </row>
    <row r="19" spans="1:7" ht="13">
      <c r="A19" s="7"/>
      <c r="C19" s="175"/>
      <c r="D19" s="174"/>
      <c r="E19" s="174"/>
      <c r="F19" s="174"/>
      <c r="G19" s="174"/>
    </row>
    <row r="20" spans="1:7" ht="13">
      <c r="A20" s="7" t="s">
        <v>27</v>
      </c>
      <c r="C20" s="175"/>
      <c r="D20" s="177"/>
      <c r="E20" s="177"/>
      <c r="F20" s="177"/>
      <c r="G20" s="177"/>
    </row>
    <row r="21" spans="1:7" s="10" customFormat="1" ht="18" customHeight="1">
      <c r="B21" s="11" t="s">
        <v>21</v>
      </c>
      <c r="C21" s="173">
        <v>7.5531383690659037</v>
      </c>
      <c r="D21" s="173">
        <v>11.853724144696368</v>
      </c>
      <c r="E21" s="173">
        <v>44.06572635914074</v>
      </c>
      <c r="F21" s="173">
        <v>44.259838693966529</v>
      </c>
      <c r="G21" s="173">
        <v>15.386478459418145</v>
      </c>
    </row>
    <row r="22" spans="1:7">
      <c r="B22" s="2" t="s">
        <v>28</v>
      </c>
      <c r="C22" s="174">
        <v>6.1589621320290506</v>
      </c>
      <c r="D22" s="174">
        <v>7.645238684351725E-3</v>
      </c>
      <c r="E22" s="174">
        <v>19.087414831648669</v>
      </c>
      <c r="F22" s="174">
        <v>1.0268194656486314</v>
      </c>
      <c r="G22" s="174">
        <v>6.6169786633582621</v>
      </c>
    </row>
    <row r="23" spans="1:7">
      <c r="B23" s="2" t="s">
        <v>29</v>
      </c>
      <c r="C23" s="174">
        <v>0.47881560818214819</v>
      </c>
      <c r="D23" s="174">
        <v>10.406609537206894</v>
      </c>
      <c r="E23" s="174">
        <v>20.514251182419464</v>
      </c>
      <c r="F23" s="174">
        <v>33.539099349595112</v>
      </c>
      <c r="G23" s="174">
        <v>6.7149907599267404</v>
      </c>
    </row>
    <row r="24" spans="1:7">
      <c r="B24" s="2" t="s">
        <v>30</v>
      </c>
      <c r="C24" s="174">
        <v>0.91536062885470459</v>
      </c>
      <c r="D24" s="174">
        <v>1.4394693688051228</v>
      </c>
      <c r="E24" s="174">
        <v>4.4640603450726113</v>
      </c>
      <c r="F24" s="174">
        <v>9.693919878722788</v>
      </c>
      <c r="G24" s="174">
        <v>2.0545090361331422</v>
      </c>
    </row>
    <row r="25" spans="1:7" ht="13">
      <c r="A25" s="7"/>
      <c r="D25" s="65"/>
      <c r="E25" s="65"/>
      <c r="F25" s="65"/>
      <c r="G25" s="65"/>
    </row>
    <row r="26" spans="1:7" ht="13">
      <c r="A26" s="7" t="s">
        <v>31</v>
      </c>
      <c r="B26" s="12"/>
      <c r="C26" s="61">
        <v>100</v>
      </c>
      <c r="D26" s="61">
        <v>100</v>
      </c>
      <c r="E26" s="61">
        <v>100</v>
      </c>
      <c r="F26" s="61">
        <v>100</v>
      </c>
      <c r="G26" s="61">
        <v>99.999999999999986</v>
      </c>
    </row>
    <row r="27" spans="1:7" ht="13">
      <c r="A27" s="7"/>
      <c r="B27" s="12"/>
      <c r="C27" s="12"/>
      <c r="D27" s="12"/>
      <c r="E27" s="12"/>
      <c r="F27" s="12"/>
      <c r="G27" s="12"/>
    </row>
    <row r="29" spans="1:7">
      <c r="A29" s="5" t="s">
        <v>129</v>
      </c>
    </row>
    <row r="30" spans="1:7">
      <c r="B30" s="5"/>
      <c r="C30" s="5"/>
    </row>
    <row r="32" spans="1:7">
      <c r="A32" s="5" t="s">
        <v>154</v>
      </c>
    </row>
    <row r="33" spans="1:5">
      <c r="A33" s="5" t="s">
        <v>85</v>
      </c>
      <c r="E33" s="35"/>
    </row>
    <row r="34" spans="1:5">
      <c r="A34" s="5" t="s">
        <v>177</v>
      </c>
    </row>
  </sheetData>
  <phoneticPr fontId="4" type="noConversion"/>
  <hyperlinks>
    <hyperlink ref="I1" location="Contenu!A1" display="retour"/>
  </hyperlinks>
  <pageMargins left="0.78740157499999996" right="0.78740157499999996" top="0.984251969" bottom="0.984251969" header="0.4921259845" footer="0.4921259845"/>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100"/>
  <sheetViews>
    <sheetView zoomScale="85" zoomScaleNormal="85" workbookViewId="0">
      <selection activeCell="E3" sqref="E3"/>
    </sheetView>
  </sheetViews>
  <sheetFormatPr baseColWidth="10" defaultColWidth="11.453125" defaultRowHeight="12.5"/>
  <cols>
    <col min="1" max="1" width="25.7265625" style="18" customWidth="1"/>
    <col min="2" max="5" width="14.81640625" style="2" customWidth="1"/>
    <col min="6" max="6" width="6.26953125" style="2" customWidth="1"/>
    <col min="7" max="7" width="25.7265625" style="2" customWidth="1"/>
    <col min="8" max="11" width="18.26953125" style="2" customWidth="1"/>
    <col min="12" max="16384" width="11.453125" style="2"/>
  </cols>
  <sheetData>
    <row r="1" spans="1:11" s="7" customFormat="1" ht="13">
      <c r="A1" s="7" t="s">
        <v>181</v>
      </c>
      <c r="J1" s="28" t="s">
        <v>32</v>
      </c>
    </row>
    <row r="2" spans="1:11">
      <c r="A2" s="18" t="s">
        <v>0</v>
      </c>
    </row>
    <row r="3" spans="1:11" ht="30" customHeight="1">
      <c r="A3" s="52" t="s">
        <v>1</v>
      </c>
      <c r="B3" s="29"/>
      <c r="C3" s="29"/>
      <c r="D3" s="29"/>
      <c r="E3" s="29"/>
      <c r="G3" s="52" t="s">
        <v>8</v>
      </c>
      <c r="H3" s="29"/>
      <c r="I3" s="29"/>
      <c r="J3" s="29"/>
      <c r="K3" s="29"/>
    </row>
    <row r="4" spans="1:11" ht="5.25" customHeight="1">
      <c r="A4" s="18" t="s">
        <v>0</v>
      </c>
    </row>
    <row r="5" spans="1:11" s="15" customFormat="1" ht="24" customHeight="1">
      <c r="A5" s="30" t="s">
        <v>4</v>
      </c>
      <c r="G5" s="30" t="s">
        <v>4</v>
      </c>
    </row>
    <row r="6" spans="1:11">
      <c r="A6" s="18" t="s">
        <v>0</v>
      </c>
      <c r="G6" s="18"/>
    </row>
    <row r="7" spans="1:11" s="17" customFormat="1" ht="18.75" customHeight="1">
      <c r="A7" s="31"/>
      <c r="B7" s="9" t="s">
        <v>18</v>
      </c>
      <c r="C7" s="9" t="s">
        <v>19</v>
      </c>
      <c r="D7" s="9" t="s">
        <v>20</v>
      </c>
      <c r="E7" s="9" t="s">
        <v>3</v>
      </c>
      <c r="G7" s="31"/>
      <c r="H7" s="9" t="s">
        <v>18</v>
      </c>
      <c r="I7" s="9" t="s">
        <v>19</v>
      </c>
      <c r="J7" s="9" t="s">
        <v>20</v>
      </c>
      <c r="K7" s="9" t="s">
        <v>3</v>
      </c>
    </row>
    <row r="8" spans="1:11" s="17" customFormat="1" ht="12.75" customHeight="1">
      <c r="A8" s="119" t="s">
        <v>102</v>
      </c>
      <c r="B8" s="133">
        <v>0</v>
      </c>
      <c r="C8" s="133">
        <v>95.915149933676901</v>
      </c>
      <c r="D8" s="133">
        <v>4.0848500663230913</v>
      </c>
      <c r="E8" s="65">
        <v>99.999999999999986</v>
      </c>
      <c r="G8" s="119" t="s">
        <v>102</v>
      </c>
      <c r="H8" s="133">
        <v>0</v>
      </c>
      <c r="I8" s="133">
        <v>1764.34</v>
      </c>
      <c r="J8" s="133">
        <v>75.14</v>
      </c>
      <c r="K8" s="65">
        <v>1839.48</v>
      </c>
    </row>
    <row r="9" spans="1:11" ht="13">
      <c r="A9" s="57" t="s">
        <v>61</v>
      </c>
      <c r="B9" s="63">
        <v>7.8254441640539366E-2</v>
      </c>
      <c r="C9" s="63">
        <v>89.804730315311872</v>
      </c>
      <c r="D9" s="63">
        <v>10.117015243047589</v>
      </c>
      <c r="E9" s="65">
        <v>100</v>
      </c>
      <c r="G9" s="57" t="s">
        <v>61</v>
      </c>
      <c r="H9" s="133">
        <v>49.12</v>
      </c>
      <c r="I9" s="133">
        <v>56370.07</v>
      </c>
      <c r="J9" s="133">
        <v>6350.41</v>
      </c>
      <c r="K9" s="65">
        <v>62769.600000000006</v>
      </c>
    </row>
    <row r="10" spans="1:11" ht="13">
      <c r="A10" s="57" t="s">
        <v>67</v>
      </c>
      <c r="B10" s="63">
        <v>0</v>
      </c>
      <c r="C10" s="63">
        <v>91.201286920341559</v>
      </c>
      <c r="D10" s="63">
        <v>8.7987130796584339</v>
      </c>
      <c r="E10" s="65">
        <v>100</v>
      </c>
      <c r="G10" s="57" t="s">
        <v>67</v>
      </c>
      <c r="H10" s="133">
        <v>0</v>
      </c>
      <c r="I10" s="133">
        <v>11310.51</v>
      </c>
      <c r="J10" s="133">
        <v>1091.19</v>
      </c>
      <c r="K10" s="65">
        <v>12401.7</v>
      </c>
    </row>
    <row r="11" spans="1:11" ht="13">
      <c r="A11" s="57" t="s">
        <v>56</v>
      </c>
      <c r="B11" s="63">
        <v>0</v>
      </c>
      <c r="C11" s="63">
        <v>89.791040929875393</v>
      </c>
      <c r="D11" s="63">
        <v>10.208959070124605</v>
      </c>
      <c r="E11" s="65">
        <v>100</v>
      </c>
      <c r="G11" s="57" t="s">
        <v>56</v>
      </c>
      <c r="H11" s="133">
        <v>0</v>
      </c>
      <c r="I11" s="133">
        <v>17282.36</v>
      </c>
      <c r="J11" s="133">
        <v>1964.95</v>
      </c>
      <c r="K11" s="65">
        <v>19247.310000000001</v>
      </c>
    </row>
    <row r="12" spans="1:11" ht="13">
      <c r="A12" s="57" t="s">
        <v>66</v>
      </c>
      <c r="B12" s="63">
        <v>2.2126202701808765E-2</v>
      </c>
      <c r="C12" s="63">
        <v>93.526205042195016</v>
      </c>
      <c r="D12" s="63">
        <v>6.4516687551031762</v>
      </c>
      <c r="E12" s="65">
        <v>100</v>
      </c>
      <c r="G12" s="57" t="s">
        <v>66</v>
      </c>
      <c r="H12" s="133">
        <v>18.53</v>
      </c>
      <c r="I12" s="133">
        <v>78325.259999999995</v>
      </c>
      <c r="J12" s="133">
        <v>5403.07</v>
      </c>
      <c r="K12" s="65">
        <v>83746.859999999986</v>
      </c>
    </row>
    <row r="13" spans="1:11" ht="13">
      <c r="A13" s="57" t="s">
        <v>64</v>
      </c>
      <c r="B13" s="63">
        <v>9.7447786422545216E-2</v>
      </c>
      <c r="C13" s="63">
        <v>94.685820367870448</v>
      </c>
      <c r="D13" s="63">
        <v>5.2167318457069962</v>
      </c>
      <c r="E13" s="65">
        <v>100</v>
      </c>
      <c r="G13" s="57" t="s">
        <v>64</v>
      </c>
      <c r="H13" s="133">
        <v>14.43</v>
      </c>
      <c r="I13" s="133">
        <v>14021.01</v>
      </c>
      <c r="J13" s="133">
        <v>772.49</v>
      </c>
      <c r="K13" s="65">
        <v>14807.93</v>
      </c>
    </row>
    <row r="14" spans="1:11" ht="13">
      <c r="A14" s="57" t="s">
        <v>65</v>
      </c>
      <c r="B14" s="63">
        <v>0.34930175525123336</v>
      </c>
      <c r="C14" s="63">
        <v>96.453149304927464</v>
      </c>
      <c r="D14" s="63">
        <v>3.1975489398213068</v>
      </c>
      <c r="E14" s="65">
        <v>100</v>
      </c>
      <c r="G14" s="57" t="s">
        <v>65</v>
      </c>
      <c r="H14" s="133">
        <v>184.99</v>
      </c>
      <c r="I14" s="133">
        <v>51081.53</v>
      </c>
      <c r="J14" s="133">
        <v>1693.42</v>
      </c>
      <c r="K14" s="65">
        <v>52959.939999999995</v>
      </c>
    </row>
    <row r="15" spans="1:11" ht="13">
      <c r="A15" s="57" t="s">
        <v>57</v>
      </c>
      <c r="B15" s="63">
        <v>0.71898583457139253</v>
      </c>
      <c r="C15" s="63">
        <v>84.119818419988519</v>
      </c>
      <c r="D15" s="63">
        <v>15.161195745440104</v>
      </c>
      <c r="E15" s="65">
        <v>100.00000000000003</v>
      </c>
      <c r="G15" s="57" t="s">
        <v>57</v>
      </c>
      <c r="H15" s="133">
        <v>80.19</v>
      </c>
      <c r="I15" s="133">
        <v>9382.06</v>
      </c>
      <c r="J15" s="133">
        <v>1690.96</v>
      </c>
      <c r="K15" s="65">
        <v>11153.21</v>
      </c>
    </row>
    <row r="16" spans="1:11" ht="13">
      <c r="A16" s="57" t="s">
        <v>58</v>
      </c>
      <c r="B16" s="63">
        <v>0</v>
      </c>
      <c r="C16" s="63">
        <v>91.652201516983325</v>
      </c>
      <c r="D16" s="63">
        <v>8.3477984830166765</v>
      </c>
      <c r="E16" s="65">
        <v>100</v>
      </c>
      <c r="G16" s="57" t="s">
        <v>58</v>
      </c>
      <c r="H16" s="133">
        <v>0</v>
      </c>
      <c r="I16" s="133">
        <v>10855.8</v>
      </c>
      <c r="J16" s="133">
        <v>988.76</v>
      </c>
      <c r="K16" s="65">
        <v>11844.56</v>
      </c>
    </row>
    <row r="17" spans="1:11" ht="13">
      <c r="A17" s="68" t="s">
        <v>82</v>
      </c>
      <c r="B17" s="63">
        <v>0.11788737028189866</v>
      </c>
      <c r="C17" s="63">
        <v>92.816038358792326</v>
      </c>
      <c r="D17" s="63">
        <v>7.0660742709257676</v>
      </c>
      <c r="E17" s="65">
        <v>99.999999999999986</v>
      </c>
      <c r="G17" s="68" t="s">
        <v>82</v>
      </c>
      <c r="H17" s="133">
        <v>81.41</v>
      </c>
      <c r="I17" s="133">
        <v>64096.38</v>
      </c>
      <c r="J17" s="133">
        <v>4879.6499999999996</v>
      </c>
      <c r="K17" s="65">
        <v>69057.440000000002</v>
      </c>
    </row>
    <row r="18" spans="1:11" ht="13">
      <c r="A18" s="68" t="s">
        <v>173</v>
      </c>
      <c r="B18" s="63">
        <v>2.0643593681814079E-2</v>
      </c>
      <c r="C18" s="63">
        <v>90.840234464590225</v>
      </c>
      <c r="D18" s="63">
        <v>9.1391219417279803</v>
      </c>
      <c r="E18" s="65">
        <v>100.00000000000001</v>
      </c>
      <c r="G18" s="68" t="s">
        <v>173</v>
      </c>
      <c r="H18" s="133">
        <v>10.27</v>
      </c>
      <c r="I18" s="133">
        <v>45192.19</v>
      </c>
      <c r="J18" s="133">
        <v>4546.63</v>
      </c>
      <c r="K18" s="65">
        <v>49749.09</v>
      </c>
    </row>
    <row r="19" spans="1:11" ht="13">
      <c r="A19" s="68" t="s">
        <v>174</v>
      </c>
      <c r="B19" s="63">
        <v>0</v>
      </c>
      <c r="C19" s="63">
        <v>93.789318851591517</v>
      </c>
      <c r="D19" s="63">
        <v>6.210681148408483</v>
      </c>
      <c r="E19" s="65">
        <v>100</v>
      </c>
      <c r="G19" s="68" t="s">
        <v>174</v>
      </c>
      <c r="H19" s="133">
        <v>0</v>
      </c>
      <c r="I19" s="133">
        <v>9047.94</v>
      </c>
      <c r="J19" s="133">
        <v>599.15</v>
      </c>
      <c r="K19" s="65">
        <v>9647.09</v>
      </c>
    </row>
    <row r="20" spans="1:11" ht="13">
      <c r="A20" s="57" t="s">
        <v>175</v>
      </c>
      <c r="B20" s="63">
        <v>0</v>
      </c>
      <c r="C20" s="63">
        <v>94.130539892617861</v>
      </c>
      <c r="D20" s="63">
        <v>5.8694601073821433</v>
      </c>
      <c r="E20" s="65">
        <v>100</v>
      </c>
      <c r="G20" s="57" t="s">
        <v>175</v>
      </c>
      <c r="H20" s="133">
        <v>0</v>
      </c>
      <c r="I20" s="133">
        <v>11174.82</v>
      </c>
      <c r="J20" s="133">
        <v>696.8</v>
      </c>
      <c r="K20" s="65">
        <v>11871.619999999999</v>
      </c>
    </row>
    <row r="21" spans="1:11" ht="13">
      <c r="A21" s="57" t="s">
        <v>59</v>
      </c>
      <c r="B21" s="63">
        <v>0</v>
      </c>
      <c r="C21" s="63">
        <v>92.69111253203755</v>
      </c>
      <c r="D21" s="63">
        <v>7.308887467962438</v>
      </c>
      <c r="E21" s="65">
        <v>99.999999999999986</v>
      </c>
      <c r="G21" s="57" t="s">
        <v>59</v>
      </c>
      <c r="H21" s="133">
        <v>0</v>
      </c>
      <c r="I21" s="133">
        <v>17366.439999999999</v>
      </c>
      <c r="J21" s="133">
        <v>1369.38</v>
      </c>
      <c r="K21" s="65">
        <v>18735.82</v>
      </c>
    </row>
    <row r="22" spans="1:11" ht="13">
      <c r="A22" s="57" t="s">
        <v>63</v>
      </c>
      <c r="B22" s="63">
        <v>0</v>
      </c>
      <c r="C22" s="63">
        <v>92.544204111155409</v>
      </c>
      <c r="D22" s="63">
        <v>7.4557958888445937</v>
      </c>
      <c r="E22" s="65">
        <v>100</v>
      </c>
      <c r="G22" s="57" t="s">
        <v>63</v>
      </c>
      <c r="H22" s="133">
        <v>0</v>
      </c>
      <c r="I22" s="133">
        <v>3876.76</v>
      </c>
      <c r="J22" s="133">
        <v>312.33</v>
      </c>
      <c r="K22" s="65">
        <v>4189.09</v>
      </c>
    </row>
    <row r="23" spans="1:11" ht="13">
      <c r="A23" s="57" t="s">
        <v>62</v>
      </c>
      <c r="B23" s="63">
        <v>0</v>
      </c>
      <c r="C23" s="63">
        <v>94.502491551330209</v>
      </c>
      <c r="D23" s="63">
        <v>5.4975084486697812</v>
      </c>
      <c r="E23" s="65">
        <v>99.999999999999986</v>
      </c>
      <c r="G23" s="57" t="s">
        <v>62</v>
      </c>
      <c r="H23" s="133">
        <v>0</v>
      </c>
      <c r="I23" s="133">
        <v>15970.08</v>
      </c>
      <c r="J23" s="133">
        <v>929.03</v>
      </c>
      <c r="K23" s="65">
        <v>16899.11</v>
      </c>
    </row>
    <row r="24" spans="1:11" ht="13">
      <c r="A24" s="57" t="s">
        <v>60</v>
      </c>
      <c r="B24" s="63">
        <v>0</v>
      </c>
      <c r="C24" s="63">
        <v>90.602411939893059</v>
      </c>
      <c r="D24" s="63">
        <v>9.3975880601069566</v>
      </c>
      <c r="E24" s="65">
        <v>100.00000000000001</v>
      </c>
      <c r="G24" s="57" t="s">
        <v>60</v>
      </c>
      <c r="H24" s="133">
        <v>0</v>
      </c>
      <c r="I24" s="133">
        <v>34151.800000000003</v>
      </c>
      <c r="J24" s="133">
        <v>3542.34</v>
      </c>
      <c r="K24" s="65">
        <v>37694.14</v>
      </c>
    </row>
    <row r="25" spans="1:11" ht="25.5" customHeight="1">
      <c r="A25" s="7" t="s">
        <v>14</v>
      </c>
      <c r="B25" s="65">
        <v>8.9833694692204785E-2</v>
      </c>
      <c r="C25" s="65">
        <v>92.357026044219467</v>
      </c>
      <c r="D25" s="65">
        <v>7.5531402610883065</v>
      </c>
      <c r="E25" s="65">
        <v>99.999999999999972</v>
      </c>
      <c r="F25" s="7"/>
      <c r="G25" s="7" t="s">
        <v>14</v>
      </c>
      <c r="H25" s="14">
        <v>438.94000000000005</v>
      </c>
      <c r="I25" s="14">
        <v>451269.35</v>
      </c>
      <c r="J25" s="14">
        <v>36905.699999999997</v>
      </c>
      <c r="K25" s="14">
        <v>488613.99000000005</v>
      </c>
    </row>
    <row r="26" spans="1:11" s="15" customFormat="1" ht="24" customHeight="1">
      <c r="A26" s="30" t="s">
        <v>0</v>
      </c>
      <c r="G26" s="30"/>
    </row>
    <row r="27" spans="1:11" s="15" customFormat="1" ht="24" customHeight="1">
      <c r="A27" s="30" t="s">
        <v>159</v>
      </c>
      <c r="G27" s="30" t="s">
        <v>159</v>
      </c>
    </row>
    <row r="28" spans="1:11">
      <c r="A28" s="18" t="s">
        <v>0</v>
      </c>
      <c r="G28" s="18"/>
    </row>
    <row r="29" spans="1:11" s="17" customFormat="1" ht="18.75" customHeight="1">
      <c r="A29" s="31"/>
      <c r="B29" s="9" t="s">
        <v>18</v>
      </c>
      <c r="C29" s="9" t="s">
        <v>19</v>
      </c>
      <c r="D29" s="9" t="s">
        <v>20</v>
      </c>
      <c r="E29" s="9" t="s">
        <v>3</v>
      </c>
      <c r="G29" s="31"/>
      <c r="H29" s="9" t="s">
        <v>18</v>
      </c>
      <c r="I29" s="9" t="s">
        <v>19</v>
      </c>
      <c r="J29" s="9" t="s">
        <v>20</v>
      </c>
      <c r="K29" s="9" t="s">
        <v>3</v>
      </c>
    </row>
    <row r="30" spans="1:11" s="17" customFormat="1" ht="12.75" customHeight="1">
      <c r="A30" s="119" t="s">
        <v>102</v>
      </c>
      <c r="B30" s="133">
        <v>0</v>
      </c>
      <c r="C30" s="133">
        <v>82.560577819198528</v>
      </c>
      <c r="D30" s="133">
        <v>17.439422180801493</v>
      </c>
      <c r="E30" s="65">
        <v>100.00000000000003</v>
      </c>
      <c r="G30" s="119" t="s">
        <v>102</v>
      </c>
      <c r="H30" s="133">
        <v>0</v>
      </c>
      <c r="I30" s="133">
        <v>212.61</v>
      </c>
      <c r="J30" s="133">
        <v>44.91</v>
      </c>
      <c r="K30" s="65">
        <v>257.52</v>
      </c>
    </row>
    <row r="31" spans="1:11" ht="13">
      <c r="A31" s="57" t="s">
        <v>61</v>
      </c>
      <c r="B31" s="63">
        <v>19.594958131780693</v>
      </c>
      <c r="C31" s="63">
        <v>61.516412594566603</v>
      </c>
      <c r="D31" s="63">
        <v>18.8886292736527</v>
      </c>
      <c r="E31" s="65">
        <v>100</v>
      </c>
      <c r="G31" s="57" t="s">
        <v>61</v>
      </c>
      <c r="H31" s="133">
        <v>3102.94</v>
      </c>
      <c r="I31" s="133">
        <v>9741.3700000000008</v>
      </c>
      <c r="J31" s="133">
        <v>2991.09</v>
      </c>
      <c r="K31" s="65">
        <v>15835.400000000001</v>
      </c>
    </row>
    <row r="32" spans="1:11" ht="13">
      <c r="A32" s="57" t="s">
        <v>67</v>
      </c>
      <c r="B32" s="63">
        <v>20.542723899425688</v>
      </c>
      <c r="C32" s="63">
        <v>55.435805601387557</v>
      </c>
      <c r="D32" s="63">
        <v>24.021470499186762</v>
      </c>
      <c r="E32" s="65">
        <v>100</v>
      </c>
      <c r="G32" s="57" t="s">
        <v>67</v>
      </c>
      <c r="H32" s="133">
        <v>875.27</v>
      </c>
      <c r="I32" s="133">
        <v>2361.9699999999998</v>
      </c>
      <c r="J32" s="133">
        <v>1023.49</v>
      </c>
      <c r="K32" s="65">
        <v>4260.7299999999996</v>
      </c>
    </row>
    <row r="33" spans="1:11" ht="13">
      <c r="A33" s="57" t="s">
        <v>56</v>
      </c>
      <c r="B33" s="63">
        <v>27.689161059205112</v>
      </c>
      <c r="C33" s="63">
        <v>59.936099143147601</v>
      </c>
      <c r="D33" s="63">
        <v>12.374739797647289</v>
      </c>
      <c r="E33" s="65">
        <v>100</v>
      </c>
      <c r="G33" s="57" t="s">
        <v>56</v>
      </c>
      <c r="H33" s="133">
        <v>1143.95</v>
      </c>
      <c r="I33" s="133">
        <v>2476.1999999999998</v>
      </c>
      <c r="J33" s="133">
        <v>511.25</v>
      </c>
      <c r="K33" s="65">
        <v>4131.3999999999996</v>
      </c>
    </row>
    <row r="34" spans="1:11" ht="13">
      <c r="A34" s="57" t="s">
        <v>66</v>
      </c>
      <c r="B34" s="63">
        <v>11.391400697929138</v>
      </c>
      <c r="C34" s="63">
        <v>85.530260577192479</v>
      </c>
      <c r="D34" s="63">
        <v>3.078338724878372</v>
      </c>
      <c r="E34" s="65">
        <v>100</v>
      </c>
      <c r="G34" s="57" t="s">
        <v>66</v>
      </c>
      <c r="H34" s="133">
        <v>1788.86</v>
      </c>
      <c r="I34" s="133">
        <v>13431.33</v>
      </c>
      <c r="J34" s="133">
        <v>483.41</v>
      </c>
      <c r="K34" s="65">
        <v>15703.6</v>
      </c>
    </row>
    <row r="35" spans="1:11" ht="13">
      <c r="A35" s="57" t="s">
        <v>64</v>
      </c>
      <c r="B35" s="63">
        <v>6.6472191669456269</v>
      </c>
      <c r="C35" s="63">
        <v>91.552476981198723</v>
      </c>
      <c r="D35" s="63">
        <v>1.8003038518556669</v>
      </c>
      <c r="E35" s="65">
        <v>100.00000000000003</v>
      </c>
      <c r="G35" s="57" t="s">
        <v>64</v>
      </c>
      <c r="H35" s="133">
        <v>180.7</v>
      </c>
      <c r="I35" s="133">
        <v>2488.79</v>
      </c>
      <c r="J35" s="133">
        <v>48.94</v>
      </c>
      <c r="K35" s="65">
        <v>2718.43</v>
      </c>
    </row>
    <row r="36" spans="1:11" ht="13">
      <c r="A36" s="57" t="s">
        <v>65</v>
      </c>
      <c r="B36" s="63">
        <v>2.2203289376203883</v>
      </c>
      <c r="C36" s="63">
        <v>91.382365288684753</v>
      </c>
      <c r="D36" s="63">
        <v>6.3973057736948693</v>
      </c>
      <c r="E36" s="65">
        <v>100.00000000000001</v>
      </c>
      <c r="G36" s="57" t="s">
        <v>65</v>
      </c>
      <c r="H36" s="133">
        <v>359.64</v>
      </c>
      <c r="I36" s="133">
        <v>14801.75</v>
      </c>
      <c r="J36" s="133">
        <v>1036.21</v>
      </c>
      <c r="K36" s="65">
        <v>16197.599999999999</v>
      </c>
    </row>
    <row r="37" spans="1:11" ht="13">
      <c r="A37" s="57" t="s">
        <v>57</v>
      </c>
      <c r="B37" s="63">
        <v>8.8820917248622653</v>
      </c>
      <c r="C37" s="63">
        <v>89.777966132925499</v>
      </c>
      <c r="D37" s="63">
        <v>1.3399421422122311</v>
      </c>
      <c r="E37" s="65">
        <v>100</v>
      </c>
      <c r="G37" s="57" t="s">
        <v>57</v>
      </c>
      <c r="H37" s="133">
        <v>241.02</v>
      </c>
      <c r="I37" s="133">
        <v>2436.17</v>
      </c>
      <c r="J37" s="133">
        <v>36.36</v>
      </c>
      <c r="K37" s="65">
        <v>2713.55</v>
      </c>
    </row>
    <row r="38" spans="1:11" ht="13">
      <c r="A38" s="57" t="s">
        <v>58</v>
      </c>
      <c r="B38" s="63">
        <v>4.7011747470385332</v>
      </c>
      <c r="C38" s="63">
        <v>91.459441434842276</v>
      </c>
      <c r="D38" s="63">
        <v>3.8393838181192019</v>
      </c>
      <c r="E38" s="65">
        <v>100.00000000000001</v>
      </c>
      <c r="G38" s="57" t="s">
        <v>58</v>
      </c>
      <c r="H38" s="133">
        <v>172</v>
      </c>
      <c r="I38" s="133">
        <v>3346.19</v>
      </c>
      <c r="J38" s="133">
        <v>140.47</v>
      </c>
      <c r="K38" s="65">
        <v>3658.66</v>
      </c>
    </row>
    <row r="39" spans="1:11" ht="13">
      <c r="A39" s="68" t="s">
        <v>82</v>
      </c>
      <c r="B39" s="63">
        <v>13.939347128502918</v>
      </c>
      <c r="C39" s="63">
        <v>82.676108423385799</v>
      </c>
      <c r="D39" s="63">
        <v>3.3845444481112978</v>
      </c>
      <c r="E39" s="65">
        <v>100.00000000000001</v>
      </c>
      <c r="G39" s="68" t="s">
        <v>82</v>
      </c>
      <c r="H39" s="133">
        <v>1191.1199999999999</v>
      </c>
      <c r="I39" s="133">
        <v>7064.69</v>
      </c>
      <c r="J39" s="133">
        <v>289.20999999999998</v>
      </c>
      <c r="K39" s="65">
        <v>8545.0199999999986</v>
      </c>
    </row>
    <row r="40" spans="1:11" ht="13">
      <c r="A40" s="68" t="s">
        <v>173</v>
      </c>
      <c r="B40" s="63">
        <v>24.181023171795953</v>
      </c>
      <c r="C40" s="63">
        <v>59.893020388983487</v>
      </c>
      <c r="D40" s="63">
        <v>15.925956439220567</v>
      </c>
      <c r="E40" s="65">
        <v>100.00000000000001</v>
      </c>
      <c r="G40" s="68" t="s">
        <v>173</v>
      </c>
      <c r="H40" s="133">
        <v>1584.95</v>
      </c>
      <c r="I40" s="133">
        <v>3925.7</v>
      </c>
      <c r="J40" s="133">
        <v>1043.8699999999999</v>
      </c>
      <c r="K40" s="65">
        <v>6554.5199999999995</v>
      </c>
    </row>
    <row r="41" spans="1:11" ht="13">
      <c r="A41" s="68" t="s">
        <v>174</v>
      </c>
      <c r="B41" s="63">
        <v>11.968150387643307</v>
      </c>
      <c r="C41" s="63">
        <v>61.933127787589427</v>
      </c>
      <c r="D41" s="63">
        <v>26.098721824767264</v>
      </c>
      <c r="E41" s="65">
        <v>100</v>
      </c>
      <c r="G41" s="68" t="s">
        <v>174</v>
      </c>
      <c r="H41" s="133">
        <v>399.82</v>
      </c>
      <c r="I41" s="133">
        <v>2069</v>
      </c>
      <c r="J41" s="133">
        <v>871.88</v>
      </c>
      <c r="K41" s="65">
        <v>3340.7000000000003</v>
      </c>
    </row>
    <row r="42" spans="1:11" ht="13">
      <c r="A42" s="57" t="s">
        <v>175</v>
      </c>
      <c r="B42" s="63">
        <v>8.1487108939216633</v>
      </c>
      <c r="C42" s="63">
        <v>80.369450204983949</v>
      </c>
      <c r="D42" s="63">
        <v>11.48183890109439</v>
      </c>
      <c r="E42" s="65">
        <v>100</v>
      </c>
      <c r="G42" s="57" t="s">
        <v>175</v>
      </c>
      <c r="H42" s="133">
        <v>238.12</v>
      </c>
      <c r="I42" s="133">
        <v>2348.54</v>
      </c>
      <c r="J42" s="133">
        <v>335.52</v>
      </c>
      <c r="K42" s="65">
        <v>2922.18</v>
      </c>
    </row>
    <row r="43" spans="1:11" ht="13">
      <c r="A43" s="57" t="s">
        <v>59</v>
      </c>
      <c r="B43" s="63">
        <v>10.943658207666857</v>
      </c>
      <c r="C43" s="63">
        <v>82.895945393833458</v>
      </c>
      <c r="D43" s="63">
        <v>6.1603963984996817</v>
      </c>
      <c r="E43" s="65">
        <v>100</v>
      </c>
      <c r="G43" s="57" t="s">
        <v>59</v>
      </c>
      <c r="H43" s="133">
        <v>356.25</v>
      </c>
      <c r="I43" s="133">
        <v>2698.52</v>
      </c>
      <c r="J43" s="133">
        <v>200.54</v>
      </c>
      <c r="K43" s="65">
        <v>3255.31</v>
      </c>
    </row>
    <row r="44" spans="1:11" ht="13">
      <c r="A44" s="57" t="s">
        <v>63</v>
      </c>
      <c r="B44" s="63">
        <v>0</v>
      </c>
      <c r="C44" s="63">
        <v>90.858229583600533</v>
      </c>
      <c r="D44" s="63">
        <v>9.14177041639946</v>
      </c>
      <c r="E44" s="65">
        <v>100</v>
      </c>
      <c r="G44" s="57" t="s">
        <v>63</v>
      </c>
      <c r="H44" s="133">
        <v>0</v>
      </c>
      <c r="I44" s="133">
        <v>410.87</v>
      </c>
      <c r="J44" s="133">
        <v>41.34</v>
      </c>
      <c r="K44" s="65">
        <v>452.21000000000004</v>
      </c>
    </row>
    <row r="45" spans="1:11" ht="13">
      <c r="A45" s="57" t="s">
        <v>62</v>
      </c>
      <c r="B45" s="63">
        <v>6.7724228387889678</v>
      </c>
      <c r="C45" s="63">
        <v>36.388798521066029</v>
      </c>
      <c r="D45" s="63">
        <v>56.838778640145001</v>
      </c>
      <c r="E45" s="65">
        <v>100</v>
      </c>
      <c r="G45" s="57" t="s">
        <v>62</v>
      </c>
      <c r="H45" s="133">
        <v>131.15</v>
      </c>
      <c r="I45" s="133">
        <v>704.68</v>
      </c>
      <c r="J45" s="133">
        <v>1100.7</v>
      </c>
      <c r="K45" s="65">
        <v>1936.53</v>
      </c>
    </row>
    <row r="46" spans="1:11" ht="13">
      <c r="A46" s="57" t="s">
        <v>60</v>
      </c>
      <c r="B46" s="63">
        <v>19.472677980594977</v>
      </c>
      <c r="C46" s="63">
        <v>59.399581193549785</v>
      </c>
      <c r="D46" s="63">
        <v>21.127740825855227</v>
      </c>
      <c r="E46" s="65">
        <v>99.999999999999986</v>
      </c>
      <c r="G46" s="57" t="s">
        <v>60</v>
      </c>
      <c r="H46" s="133">
        <v>1603.17</v>
      </c>
      <c r="I46" s="133">
        <v>4890.32</v>
      </c>
      <c r="J46" s="133">
        <v>1739.43</v>
      </c>
      <c r="K46" s="65">
        <v>8232.92</v>
      </c>
    </row>
    <row r="47" spans="1:11" ht="25.5" customHeight="1">
      <c r="A47" s="7" t="s">
        <v>14</v>
      </c>
      <c r="B47" s="65">
        <v>13.273881839162449</v>
      </c>
      <c r="C47" s="65">
        <v>74.872403945022583</v>
      </c>
      <c r="D47" s="65">
        <v>11.853714215814962</v>
      </c>
      <c r="E47" s="65">
        <v>100</v>
      </c>
      <c r="F47" s="7"/>
      <c r="G47" s="7" t="s">
        <v>14</v>
      </c>
      <c r="H47" s="14">
        <v>13368.960000000001</v>
      </c>
      <c r="I47" s="14">
        <v>75408.699999999983</v>
      </c>
      <c r="J47" s="14">
        <v>11938.62</v>
      </c>
      <c r="K47" s="14">
        <v>100716.28</v>
      </c>
    </row>
    <row r="48" spans="1:11" s="15" customFormat="1" ht="24" customHeight="1">
      <c r="A48" s="30" t="s">
        <v>0</v>
      </c>
      <c r="G48" s="30"/>
    </row>
    <row r="49" spans="1:11" s="15" customFormat="1" ht="24" customHeight="1">
      <c r="A49" s="30" t="s">
        <v>5</v>
      </c>
      <c r="G49" s="30" t="s">
        <v>5</v>
      </c>
    </row>
    <row r="50" spans="1:11">
      <c r="A50" s="18" t="s">
        <v>0</v>
      </c>
      <c r="G50" s="18"/>
    </row>
    <row r="51" spans="1:11" s="17" customFormat="1" ht="18.75" customHeight="1">
      <c r="A51" s="31"/>
      <c r="B51" s="9" t="s">
        <v>18</v>
      </c>
      <c r="C51" s="9" t="s">
        <v>19</v>
      </c>
      <c r="D51" s="9" t="s">
        <v>20</v>
      </c>
      <c r="E51" s="9" t="s">
        <v>3</v>
      </c>
      <c r="G51" s="31"/>
      <c r="H51" s="9" t="s">
        <v>18</v>
      </c>
      <c r="I51" s="9" t="s">
        <v>19</v>
      </c>
      <c r="J51" s="9" t="s">
        <v>20</v>
      </c>
      <c r="K51" s="9" t="s">
        <v>3</v>
      </c>
    </row>
    <row r="52" spans="1:11" s="17" customFormat="1" ht="12.75" customHeight="1">
      <c r="A52" s="119" t="s">
        <v>102</v>
      </c>
      <c r="B52" s="133">
        <v>0</v>
      </c>
      <c r="C52" s="133">
        <v>83.135576736043575</v>
      </c>
      <c r="D52" s="133">
        <v>16.864423263956425</v>
      </c>
      <c r="E52" s="65">
        <v>100</v>
      </c>
      <c r="G52" s="119" t="s">
        <v>102</v>
      </c>
      <c r="H52" s="133">
        <v>0</v>
      </c>
      <c r="I52" s="133">
        <v>42.74</v>
      </c>
      <c r="J52" s="133">
        <v>8.67</v>
      </c>
      <c r="K52" s="65">
        <v>51.410000000000004</v>
      </c>
    </row>
    <row r="53" spans="1:11" ht="13">
      <c r="A53" s="57" t="s">
        <v>61</v>
      </c>
      <c r="B53" s="63">
        <v>0.12078308575074401</v>
      </c>
      <c r="C53" s="63">
        <v>10.420243287146834</v>
      </c>
      <c r="D53" s="63">
        <v>89.458973627102438</v>
      </c>
      <c r="E53" s="65">
        <v>100.00000000000001</v>
      </c>
      <c r="G53" s="57" t="s">
        <v>61</v>
      </c>
      <c r="H53" s="133">
        <v>23.02</v>
      </c>
      <c r="I53" s="133">
        <v>1985.99</v>
      </c>
      <c r="J53" s="133">
        <v>17049.95</v>
      </c>
      <c r="K53" s="65">
        <v>19058.96</v>
      </c>
    </row>
    <row r="54" spans="1:11" ht="13">
      <c r="A54" s="57" t="s">
        <v>67</v>
      </c>
      <c r="B54" s="63">
        <v>0</v>
      </c>
      <c r="C54" s="63">
        <v>63.53591160220995</v>
      </c>
      <c r="D54" s="63">
        <v>36.464088397790064</v>
      </c>
      <c r="E54" s="65">
        <v>100.00000000000001</v>
      </c>
      <c r="G54" s="57" t="s">
        <v>67</v>
      </c>
      <c r="H54" s="133">
        <v>0</v>
      </c>
      <c r="I54" s="133">
        <v>816.5</v>
      </c>
      <c r="J54" s="133">
        <v>468.6</v>
      </c>
      <c r="K54" s="65">
        <v>1285.0999999999999</v>
      </c>
    </row>
    <row r="55" spans="1:11" ht="13">
      <c r="A55" s="57" t="s">
        <v>56</v>
      </c>
      <c r="B55" s="63">
        <v>0</v>
      </c>
      <c r="C55" s="63">
        <v>36.792526426648983</v>
      </c>
      <c r="D55" s="63">
        <v>63.207473573351017</v>
      </c>
      <c r="E55" s="65">
        <v>100</v>
      </c>
      <c r="G55" s="57" t="s">
        <v>56</v>
      </c>
      <c r="H55" s="133">
        <v>0</v>
      </c>
      <c r="I55" s="133">
        <v>1131.9000000000001</v>
      </c>
      <c r="J55" s="133">
        <v>1944.54</v>
      </c>
      <c r="K55" s="65">
        <v>3076.44</v>
      </c>
    </row>
    <row r="56" spans="1:11" ht="13">
      <c r="A56" s="57" t="s">
        <v>66</v>
      </c>
      <c r="B56" s="63">
        <v>0.72453031365356824</v>
      </c>
      <c r="C56" s="63">
        <v>57.399815251859351</v>
      </c>
      <c r="D56" s="63">
        <v>41.875654434487075</v>
      </c>
      <c r="E56" s="65">
        <v>100</v>
      </c>
      <c r="G56" s="57" t="s">
        <v>66</v>
      </c>
      <c r="H56" s="133">
        <v>102.2</v>
      </c>
      <c r="I56" s="133">
        <v>8096.64</v>
      </c>
      <c r="J56" s="133">
        <v>5906.85</v>
      </c>
      <c r="K56" s="65">
        <v>14105.69</v>
      </c>
    </row>
    <row r="57" spans="1:11" ht="13">
      <c r="A57" s="57" t="s">
        <v>64</v>
      </c>
      <c r="B57" s="63">
        <v>7.8687195067004792E-2</v>
      </c>
      <c r="C57" s="63">
        <v>94.022508721566396</v>
      </c>
      <c r="D57" s="63">
        <v>5.8988040833665885</v>
      </c>
      <c r="E57" s="65">
        <v>99.999999999999986</v>
      </c>
      <c r="G57" s="57" t="s">
        <v>64</v>
      </c>
      <c r="H57" s="133">
        <v>4.8899999999999997</v>
      </c>
      <c r="I57" s="133">
        <v>5843.01</v>
      </c>
      <c r="J57" s="133">
        <v>366.58</v>
      </c>
      <c r="K57" s="65">
        <v>6214.4800000000005</v>
      </c>
    </row>
    <row r="58" spans="1:11" ht="13">
      <c r="A58" s="57" t="s">
        <v>65</v>
      </c>
      <c r="B58" s="63">
        <v>0.1272808472629833</v>
      </c>
      <c r="C58" s="63">
        <v>82.330930202883764</v>
      </c>
      <c r="D58" s="63">
        <v>17.54178894985326</v>
      </c>
      <c r="E58" s="65">
        <v>100</v>
      </c>
      <c r="G58" s="57" t="s">
        <v>65</v>
      </c>
      <c r="H58" s="133">
        <v>15.96</v>
      </c>
      <c r="I58" s="133">
        <v>10323.64</v>
      </c>
      <c r="J58" s="133">
        <v>2199.6</v>
      </c>
      <c r="K58" s="65">
        <v>12539.199999999999</v>
      </c>
    </row>
    <row r="59" spans="1:11" ht="13">
      <c r="A59" s="57" t="s">
        <v>57</v>
      </c>
      <c r="B59" s="63">
        <v>0</v>
      </c>
      <c r="C59" s="63">
        <v>96.389727078434703</v>
      </c>
      <c r="D59" s="63">
        <v>3.6102729215652838</v>
      </c>
      <c r="E59" s="65">
        <v>99.999999999999986</v>
      </c>
      <c r="G59" s="57" t="s">
        <v>57</v>
      </c>
      <c r="H59" s="133">
        <v>0</v>
      </c>
      <c r="I59" s="133">
        <v>2430.92</v>
      </c>
      <c r="J59" s="133">
        <v>91.05</v>
      </c>
      <c r="K59" s="65">
        <v>2521.9700000000003</v>
      </c>
    </row>
    <row r="60" spans="1:11" ht="13">
      <c r="A60" s="57" t="s">
        <v>58</v>
      </c>
      <c r="B60" s="63">
        <v>0</v>
      </c>
      <c r="C60" s="63">
        <v>100</v>
      </c>
      <c r="D60" s="63">
        <v>0</v>
      </c>
      <c r="E60" s="65">
        <v>100</v>
      </c>
      <c r="G60" s="57" t="s">
        <v>58</v>
      </c>
      <c r="H60" s="133">
        <v>0</v>
      </c>
      <c r="I60" s="133">
        <v>3265.5</v>
      </c>
      <c r="J60" s="133">
        <v>0</v>
      </c>
      <c r="K60" s="65">
        <v>3265.5</v>
      </c>
    </row>
    <row r="61" spans="1:11" ht="13">
      <c r="A61" s="68" t="s">
        <v>82</v>
      </c>
      <c r="B61" s="63">
        <v>0.22246999468773168</v>
      </c>
      <c r="C61" s="63">
        <v>80.863453694727667</v>
      </c>
      <c r="D61" s="63">
        <v>18.914076310584623</v>
      </c>
      <c r="E61" s="65">
        <v>100.00000000000001</v>
      </c>
      <c r="G61" s="68" t="s">
        <v>82</v>
      </c>
      <c r="H61" s="133">
        <v>29.65</v>
      </c>
      <c r="I61" s="133">
        <v>10777.19</v>
      </c>
      <c r="J61" s="133">
        <v>2520.8000000000002</v>
      </c>
      <c r="K61" s="65">
        <v>13327.64</v>
      </c>
    </row>
    <row r="62" spans="1:11" ht="13">
      <c r="A62" s="68" t="s">
        <v>173</v>
      </c>
      <c r="B62" s="63">
        <v>1.1826799092308189</v>
      </c>
      <c r="C62" s="63">
        <v>28.167562496244908</v>
      </c>
      <c r="D62" s="63">
        <v>70.64975759452426</v>
      </c>
      <c r="E62" s="65">
        <v>99.999999999999986</v>
      </c>
      <c r="G62" s="68" t="s">
        <v>173</v>
      </c>
      <c r="H62" s="133">
        <v>76.77</v>
      </c>
      <c r="I62" s="133">
        <v>1828.41</v>
      </c>
      <c r="J62" s="133">
        <v>4586.01</v>
      </c>
      <c r="K62" s="65">
        <v>6491.1900000000005</v>
      </c>
    </row>
    <row r="63" spans="1:11" ht="13">
      <c r="A63" s="68" t="s">
        <v>174</v>
      </c>
      <c r="B63" s="63">
        <v>0</v>
      </c>
      <c r="C63" s="63">
        <v>61.488642406746187</v>
      </c>
      <c r="D63" s="63">
        <v>38.51135759325382</v>
      </c>
      <c r="E63" s="65">
        <v>100</v>
      </c>
      <c r="G63" s="68" t="s">
        <v>174</v>
      </c>
      <c r="H63" s="133">
        <v>0</v>
      </c>
      <c r="I63" s="133">
        <v>1295</v>
      </c>
      <c r="J63" s="133">
        <v>811.08</v>
      </c>
      <c r="K63" s="65">
        <v>2106.08</v>
      </c>
    </row>
    <row r="64" spans="1:11" ht="13">
      <c r="A64" s="57" t="s">
        <v>175</v>
      </c>
      <c r="B64" s="63">
        <v>0</v>
      </c>
      <c r="C64" s="63">
        <v>58.139593927040337</v>
      </c>
      <c r="D64" s="63">
        <v>41.860406072959663</v>
      </c>
      <c r="E64" s="65">
        <v>100</v>
      </c>
      <c r="G64" s="57" t="s">
        <v>175</v>
      </c>
      <c r="H64" s="133">
        <v>0</v>
      </c>
      <c r="I64" s="133">
        <v>1602.99</v>
      </c>
      <c r="J64" s="133">
        <v>1154.1500000000001</v>
      </c>
      <c r="K64" s="65">
        <v>2757.1400000000003</v>
      </c>
    </row>
    <row r="65" spans="1:11" ht="13">
      <c r="A65" s="57" t="s">
        <v>59</v>
      </c>
      <c r="B65" s="63">
        <v>1.1179247087795698</v>
      </c>
      <c r="C65" s="63">
        <v>62.112995961696981</v>
      </c>
      <c r="D65" s="63">
        <v>36.769079329523429</v>
      </c>
      <c r="E65" s="65">
        <v>99.999999999999972</v>
      </c>
      <c r="G65" s="57" t="s">
        <v>59</v>
      </c>
      <c r="H65" s="133">
        <v>32.14</v>
      </c>
      <c r="I65" s="133">
        <v>1785.73</v>
      </c>
      <c r="J65" s="133">
        <v>1057.0999999999999</v>
      </c>
      <c r="K65" s="65">
        <v>2874.9700000000003</v>
      </c>
    </row>
    <row r="66" spans="1:11" ht="13">
      <c r="A66" s="57" t="s">
        <v>63</v>
      </c>
      <c r="B66" s="63">
        <v>0</v>
      </c>
      <c r="C66" s="63">
        <v>85.231718326813109</v>
      </c>
      <c r="D66" s="63">
        <v>14.768281673186875</v>
      </c>
      <c r="E66" s="65">
        <v>99.999999999999986</v>
      </c>
      <c r="G66" s="57" t="s">
        <v>63</v>
      </c>
      <c r="H66" s="133">
        <v>0</v>
      </c>
      <c r="I66" s="133">
        <v>906.32</v>
      </c>
      <c r="J66" s="133">
        <v>157.04</v>
      </c>
      <c r="K66" s="65">
        <v>1063.3600000000001</v>
      </c>
    </row>
    <row r="67" spans="1:11" ht="13">
      <c r="A67" s="57" t="s">
        <v>62</v>
      </c>
      <c r="B67" s="63">
        <v>0</v>
      </c>
      <c r="C67" s="63">
        <v>20.550549723071835</v>
      </c>
      <c r="D67" s="63">
        <v>79.449450276928161</v>
      </c>
      <c r="E67" s="65">
        <v>100</v>
      </c>
      <c r="G67" s="57" t="s">
        <v>62</v>
      </c>
      <c r="H67" s="133">
        <v>0</v>
      </c>
      <c r="I67" s="133">
        <v>323.18</v>
      </c>
      <c r="J67" s="133">
        <v>1249.43</v>
      </c>
      <c r="K67" s="65">
        <v>1572.6100000000001</v>
      </c>
    </row>
    <row r="68" spans="1:11" ht="13">
      <c r="A68" s="57" t="s">
        <v>60</v>
      </c>
      <c r="B68" s="63">
        <v>0</v>
      </c>
      <c r="C68" s="63">
        <v>0</v>
      </c>
      <c r="D68" s="63">
        <v>100</v>
      </c>
      <c r="E68" s="65">
        <v>100</v>
      </c>
      <c r="G68" s="57" t="s">
        <v>60</v>
      </c>
      <c r="H68" s="133">
        <v>0</v>
      </c>
      <c r="I68" s="133">
        <v>0</v>
      </c>
      <c r="J68" s="133">
        <v>1978.02</v>
      </c>
      <c r="K68" s="65">
        <v>1978.02</v>
      </c>
    </row>
    <row r="69" spans="1:11" ht="25.5" customHeight="1">
      <c r="A69" s="7" t="s">
        <v>14</v>
      </c>
      <c r="B69" s="65">
        <v>0.30186735017673177</v>
      </c>
      <c r="C69" s="65">
        <v>55.632403773219906</v>
      </c>
      <c r="D69" s="65">
        <v>44.065728876603352</v>
      </c>
      <c r="E69" s="65">
        <v>100</v>
      </c>
      <c r="F69" s="7"/>
      <c r="G69" s="7" t="s">
        <v>14</v>
      </c>
      <c r="H69" s="14">
        <v>284.63</v>
      </c>
      <c r="I69" s="14">
        <v>52455.66</v>
      </c>
      <c r="J69" s="14">
        <v>41549.47</v>
      </c>
      <c r="K69" s="14">
        <v>94289.760000000009</v>
      </c>
    </row>
    <row r="70" spans="1:11" s="15" customFormat="1" ht="24" customHeight="1">
      <c r="A70" s="30" t="s">
        <v>0</v>
      </c>
      <c r="G70" s="30"/>
    </row>
    <row r="71" spans="1:11" s="15" customFormat="1" ht="24" customHeight="1">
      <c r="A71" s="30" t="s">
        <v>6</v>
      </c>
      <c r="G71" s="30" t="s">
        <v>6</v>
      </c>
    </row>
    <row r="72" spans="1:11">
      <c r="A72" s="18" t="s">
        <v>0</v>
      </c>
      <c r="G72" s="18"/>
    </row>
    <row r="73" spans="1:11" s="17" customFormat="1" ht="18.75" customHeight="1">
      <c r="A73" s="31"/>
      <c r="B73" s="9" t="s">
        <v>18</v>
      </c>
      <c r="C73" s="9" t="s">
        <v>19</v>
      </c>
      <c r="D73" s="9" t="s">
        <v>20</v>
      </c>
      <c r="E73" s="9" t="s">
        <v>3</v>
      </c>
      <c r="G73" s="31"/>
      <c r="H73" s="9" t="s">
        <v>18</v>
      </c>
      <c r="I73" s="9" t="s">
        <v>19</v>
      </c>
      <c r="J73" s="9" t="s">
        <v>20</v>
      </c>
      <c r="K73" s="9" t="s">
        <v>3</v>
      </c>
    </row>
    <row r="74" spans="1:11" s="17" customFormat="1" ht="12.75" customHeight="1">
      <c r="A74" s="119" t="s">
        <v>102</v>
      </c>
      <c r="B74" s="133">
        <v>0</v>
      </c>
      <c r="C74" s="133">
        <v>99.131983084798563</v>
      </c>
      <c r="D74" s="133">
        <v>0.86801691520142443</v>
      </c>
      <c r="E74" s="65">
        <v>99.999999999999986</v>
      </c>
      <c r="G74" s="119" t="s">
        <v>102</v>
      </c>
      <c r="H74" s="133">
        <v>0</v>
      </c>
      <c r="I74" s="133">
        <v>44.54</v>
      </c>
      <c r="J74" s="133">
        <v>0.39</v>
      </c>
      <c r="K74" s="65">
        <v>44.93</v>
      </c>
    </row>
    <row r="75" spans="1:11" ht="13">
      <c r="A75" s="57" t="s">
        <v>61</v>
      </c>
      <c r="B75" s="63">
        <v>0.23289933798081902</v>
      </c>
      <c r="C75" s="63">
        <v>10.594107084190298</v>
      </c>
      <c r="D75" s="63">
        <v>89.17299357782889</v>
      </c>
      <c r="E75" s="65">
        <v>100</v>
      </c>
      <c r="G75" s="57" t="s">
        <v>61</v>
      </c>
      <c r="H75" s="133">
        <v>10.35</v>
      </c>
      <c r="I75" s="133">
        <v>470.8</v>
      </c>
      <c r="J75" s="133">
        <v>3962.83</v>
      </c>
      <c r="K75" s="65">
        <v>4443.9799999999996</v>
      </c>
    </row>
    <row r="76" spans="1:11" ht="13">
      <c r="A76" s="57" t="s">
        <v>67</v>
      </c>
      <c r="B76" s="63">
        <v>0</v>
      </c>
      <c r="C76" s="63">
        <v>0</v>
      </c>
      <c r="D76" s="63">
        <v>100</v>
      </c>
      <c r="E76" s="65">
        <v>100</v>
      </c>
      <c r="G76" s="57" t="s">
        <v>67</v>
      </c>
      <c r="H76" s="133">
        <v>0</v>
      </c>
      <c r="I76" s="133">
        <v>0</v>
      </c>
      <c r="J76" s="133">
        <v>243.79</v>
      </c>
      <c r="K76" s="65">
        <v>243.79</v>
      </c>
    </row>
    <row r="77" spans="1:11" ht="13">
      <c r="A77" s="57" t="s">
        <v>56</v>
      </c>
      <c r="B77" s="63">
        <v>0</v>
      </c>
      <c r="C77" s="63">
        <v>45.298527067341773</v>
      </c>
      <c r="D77" s="63">
        <v>54.701472932658227</v>
      </c>
      <c r="E77" s="65">
        <v>100</v>
      </c>
      <c r="G77" s="57" t="s">
        <v>56</v>
      </c>
      <c r="H77" s="133">
        <v>0</v>
      </c>
      <c r="I77" s="133">
        <v>1258.76</v>
      </c>
      <c r="J77" s="133">
        <v>1520.05</v>
      </c>
      <c r="K77" s="65">
        <v>2778.81</v>
      </c>
    </row>
    <row r="78" spans="1:11" ht="13">
      <c r="A78" s="57" t="s">
        <v>66</v>
      </c>
      <c r="B78" s="63">
        <v>4.682454993892569</v>
      </c>
      <c r="C78" s="63">
        <v>51.015032825713526</v>
      </c>
      <c r="D78" s="63">
        <v>44.302512180393911</v>
      </c>
      <c r="E78" s="65">
        <v>100</v>
      </c>
      <c r="G78" s="57" t="s">
        <v>66</v>
      </c>
      <c r="H78" s="133">
        <v>679.28</v>
      </c>
      <c r="I78" s="133">
        <v>7400.71</v>
      </c>
      <c r="J78" s="133">
        <v>6426.93</v>
      </c>
      <c r="K78" s="65">
        <v>14506.92</v>
      </c>
    </row>
    <row r="79" spans="1:11" ht="13">
      <c r="A79" s="57" t="s">
        <v>64</v>
      </c>
      <c r="B79" s="63">
        <v>8.8777633857752031E-2</v>
      </c>
      <c r="C79" s="63">
        <v>81.849485526334931</v>
      </c>
      <c r="D79" s="63">
        <v>18.061736839807306</v>
      </c>
      <c r="E79" s="65">
        <v>99.999999999999986</v>
      </c>
      <c r="G79" s="57" t="s">
        <v>64</v>
      </c>
      <c r="H79" s="133">
        <v>3.05</v>
      </c>
      <c r="I79" s="133">
        <v>2811.98</v>
      </c>
      <c r="J79" s="133">
        <v>620.52</v>
      </c>
      <c r="K79" s="65">
        <v>3435.55</v>
      </c>
    </row>
    <row r="80" spans="1:11" ht="13">
      <c r="A80" s="57" t="s">
        <v>65</v>
      </c>
      <c r="B80" s="63">
        <v>1.3196092342066852</v>
      </c>
      <c r="C80" s="63">
        <v>92.828689319992506</v>
      </c>
      <c r="D80" s="63">
        <v>5.8517014458008179</v>
      </c>
      <c r="E80" s="65">
        <v>100</v>
      </c>
      <c r="G80" s="57" t="s">
        <v>65</v>
      </c>
      <c r="H80" s="133">
        <v>64.73</v>
      </c>
      <c r="I80" s="133">
        <v>4553.47</v>
      </c>
      <c r="J80" s="133">
        <v>287.04000000000002</v>
      </c>
      <c r="K80" s="65">
        <v>4905.24</v>
      </c>
    </row>
    <row r="81" spans="1:11" ht="13">
      <c r="A81" s="57" t="s">
        <v>57</v>
      </c>
      <c r="B81" s="133" t="s">
        <v>86</v>
      </c>
      <c r="C81" s="133" t="s">
        <v>86</v>
      </c>
      <c r="D81" s="133" t="s">
        <v>86</v>
      </c>
      <c r="E81" s="65" t="s">
        <v>86</v>
      </c>
      <c r="G81" s="57" t="s">
        <v>57</v>
      </c>
      <c r="H81" s="133">
        <v>0</v>
      </c>
      <c r="I81" s="133">
        <v>2427.4</v>
      </c>
      <c r="J81" s="133">
        <v>324.55</v>
      </c>
      <c r="K81" s="65">
        <v>2751.9500000000003</v>
      </c>
    </row>
    <row r="82" spans="1:11" ht="13">
      <c r="A82" s="57" t="s">
        <v>58</v>
      </c>
      <c r="B82" s="63">
        <v>0</v>
      </c>
      <c r="C82" s="63">
        <v>93.605419949047572</v>
      </c>
      <c r="D82" s="63">
        <v>6.3945800509524222</v>
      </c>
      <c r="E82" s="65">
        <v>100</v>
      </c>
      <c r="G82" s="57" t="s">
        <v>58</v>
      </c>
      <c r="H82" s="133">
        <v>0</v>
      </c>
      <c r="I82" s="133">
        <v>1833.44</v>
      </c>
      <c r="J82" s="133">
        <v>125.25</v>
      </c>
      <c r="K82" s="65">
        <v>1958.69</v>
      </c>
    </row>
    <row r="83" spans="1:11" ht="13">
      <c r="A83" s="68" t="s">
        <v>82</v>
      </c>
      <c r="B83" s="63">
        <v>1.7957273174148141</v>
      </c>
      <c r="C83" s="63">
        <v>17.400458502081531</v>
      </c>
      <c r="D83" s="63">
        <v>80.80381418050365</v>
      </c>
      <c r="E83" s="65">
        <v>100</v>
      </c>
      <c r="G83" s="68" t="s">
        <v>82</v>
      </c>
      <c r="H83" s="133">
        <v>41.28</v>
      </c>
      <c r="I83" s="133">
        <v>400</v>
      </c>
      <c r="J83" s="133">
        <v>1857.51</v>
      </c>
      <c r="K83" s="65">
        <v>2298.79</v>
      </c>
    </row>
    <row r="84" spans="1:11" ht="13">
      <c r="A84" s="68" t="s">
        <v>173</v>
      </c>
      <c r="B84" s="63">
        <v>0.78904646304632409</v>
      </c>
      <c r="C84" s="63">
        <v>76.463741652281442</v>
      </c>
      <c r="D84" s="63">
        <v>22.747211884672243</v>
      </c>
      <c r="E84" s="65">
        <v>100</v>
      </c>
      <c r="G84" s="68" t="s">
        <v>173</v>
      </c>
      <c r="H84" s="133">
        <v>26.1</v>
      </c>
      <c r="I84" s="133">
        <v>2529.2600000000002</v>
      </c>
      <c r="J84" s="133">
        <v>752.43</v>
      </c>
      <c r="K84" s="65">
        <v>3307.79</v>
      </c>
    </row>
    <row r="85" spans="1:11" ht="13">
      <c r="A85" s="68" t="s">
        <v>174</v>
      </c>
      <c r="B85" s="63">
        <v>0</v>
      </c>
      <c r="C85" s="63">
        <v>66.815375836489082</v>
      </c>
      <c r="D85" s="63">
        <v>33.184624163510925</v>
      </c>
      <c r="E85" s="65">
        <v>100</v>
      </c>
      <c r="G85" s="68" t="s">
        <v>174</v>
      </c>
      <c r="H85" s="133">
        <v>0</v>
      </c>
      <c r="I85" s="133">
        <v>644</v>
      </c>
      <c r="J85" s="133">
        <v>319.85000000000002</v>
      </c>
      <c r="K85" s="65">
        <v>963.85</v>
      </c>
    </row>
    <row r="86" spans="1:11" ht="13">
      <c r="A86" s="57" t="s">
        <v>175</v>
      </c>
      <c r="B86" s="63">
        <v>0</v>
      </c>
      <c r="C86" s="63">
        <v>67.758033726640875</v>
      </c>
      <c r="D86" s="63">
        <v>32.241966273359132</v>
      </c>
      <c r="E86" s="65">
        <v>100</v>
      </c>
      <c r="G86" s="57" t="s">
        <v>175</v>
      </c>
      <c r="H86" s="133">
        <v>0</v>
      </c>
      <c r="I86" s="133">
        <v>1196.18</v>
      </c>
      <c r="J86" s="133">
        <v>569.19000000000005</v>
      </c>
      <c r="K86" s="65">
        <v>1765.3700000000001</v>
      </c>
    </row>
    <row r="87" spans="1:11" ht="13">
      <c r="A87" s="57" t="s">
        <v>59</v>
      </c>
      <c r="B87" s="63">
        <v>0.80967981875890738</v>
      </c>
      <c r="C87" s="63">
        <v>76.801480816947631</v>
      </c>
      <c r="D87" s="63">
        <v>22.388839364293464</v>
      </c>
      <c r="E87" s="65">
        <v>100</v>
      </c>
      <c r="G87" s="57" t="s">
        <v>59</v>
      </c>
      <c r="H87" s="133">
        <v>14.26</v>
      </c>
      <c r="I87" s="133">
        <v>1352.62</v>
      </c>
      <c r="J87" s="133">
        <v>394.31</v>
      </c>
      <c r="K87" s="65">
        <v>1761.1899999999998</v>
      </c>
    </row>
    <row r="88" spans="1:11" ht="13">
      <c r="A88" s="57" t="s">
        <v>63</v>
      </c>
      <c r="B88" s="63">
        <v>0</v>
      </c>
      <c r="C88" s="63">
        <v>95.530881165081311</v>
      </c>
      <c r="D88" s="63">
        <v>4.4691188349186834</v>
      </c>
      <c r="E88" s="65">
        <v>100</v>
      </c>
      <c r="G88" s="57" t="s">
        <v>63</v>
      </c>
      <c r="H88" s="133">
        <v>0</v>
      </c>
      <c r="I88" s="133">
        <v>792.4</v>
      </c>
      <c r="J88" s="133">
        <v>37.07</v>
      </c>
      <c r="K88" s="65">
        <v>829.47</v>
      </c>
    </row>
    <row r="89" spans="1:11" ht="13">
      <c r="A89" s="57" t="s">
        <v>62</v>
      </c>
      <c r="B89" s="63">
        <v>0</v>
      </c>
      <c r="C89" s="63">
        <v>0</v>
      </c>
      <c r="D89" s="63">
        <v>100</v>
      </c>
      <c r="E89" s="65">
        <v>100</v>
      </c>
      <c r="G89" s="57" t="s">
        <v>62</v>
      </c>
      <c r="H89" s="133">
        <v>0</v>
      </c>
      <c r="I89" s="133">
        <v>0</v>
      </c>
      <c r="J89" s="133">
        <v>596.98</v>
      </c>
      <c r="K89" s="65">
        <v>596.98</v>
      </c>
    </row>
    <row r="90" spans="1:11" ht="13">
      <c r="A90" s="57" t="s">
        <v>60</v>
      </c>
      <c r="B90" s="63">
        <v>0</v>
      </c>
      <c r="C90" s="63">
        <v>0</v>
      </c>
      <c r="D90" s="63">
        <v>100</v>
      </c>
      <c r="E90" s="65">
        <v>100</v>
      </c>
      <c r="G90" s="57" t="s">
        <v>60</v>
      </c>
      <c r="H90" s="133">
        <v>0</v>
      </c>
      <c r="I90" s="133">
        <v>0</v>
      </c>
      <c r="J90" s="133">
        <v>4634.79</v>
      </c>
      <c r="K90" s="65">
        <v>4634.79</v>
      </c>
    </row>
    <row r="91" spans="1:11" ht="25.5" customHeight="1">
      <c r="A91" s="7" t="s">
        <v>14</v>
      </c>
      <c r="B91" s="65">
        <v>1.6378709415088475</v>
      </c>
      <c r="C91" s="65">
        <v>54.102270843984222</v>
      </c>
      <c r="D91" s="65">
        <v>44.25985821450692</v>
      </c>
      <c r="E91" s="65">
        <v>100</v>
      </c>
      <c r="F91" s="7"/>
      <c r="G91" s="7" t="s">
        <v>14</v>
      </c>
      <c r="H91" s="14">
        <v>839.05</v>
      </c>
      <c r="I91" s="14">
        <v>27715.56</v>
      </c>
      <c r="J91" s="14">
        <v>22673.480000000003</v>
      </c>
      <c r="K91" s="14">
        <v>51228.090000000011</v>
      </c>
    </row>
    <row r="92" spans="1:11" ht="13">
      <c r="A92" s="7"/>
      <c r="B92" s="14"/>
      <c r="C92" s="14"/>
      <c r="D92" s="14"/>
      <c r="E92" s="14"/>
      <c r="F92" s="7"/>
      <c r="G92" s="7"/>
      <c r="H92" s="14"/>
      <c r="I92" s="14"/>
      <c r="J92" s="14"/>
      <c r="K92" s="14"/>
    </row>
    <row r="93" spans="1:11" ht="19.5" customHeight="1">
      <c r="A93" s="25"/>
      <c r="G93" s="18"/>
    </row>
    <row r="94" spans="1:11">
      <c r="A94" s="5" t="s">
        <v>129</v>
      </c>
      <c r="G94" s="18"/>
    </row>
    <row r="95" spans="1:11">
      <c r="A95" s="2"/>
    </row>
    <row r="96" spans="1:11">
      <c r="A96" s="5"/>
    </row>
    <row r="97" spans="1:1">
      <c r="A97" s="5" t="s">
        <v>154</v>
      </c>
    </row>
    <row r="98" spans="1:1">
      <c r="A98" s="5" t="s">
        <v>85</v>
      </c>
    </row>
    <row r="99" spans="1:1">
      <c r="A99" s="5" t="s">
        <v>177</v>
      </c>
    </row>
    <row r="100" spans="1:1">
      <c r="A100" s="2"/>
    </row>
  </sheetData>
  <phoneticPr fontId="4" type="noConversion"/>
  <hyperlinks>
    <hyperlink ref="J1" location="Contenu!A1" display="retour"/>
  </hyperlinks>
  <pageMargins left="0.78740157499999996" right="0.78740157499999996" top="0.984251969" bottom="0.984251969" header="0.4921259845" footer="0.4921259845"/>
  <pageSetup paperSize="9"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27"/>
  <sheetViews>
    <sheetView zoomScale="90" zoomScaleNormal="90" workbookViewId="0">
      <selection activeCell="D2" sqref="D2"/>
    </sheetView>
  </sheetViews>
  <sheetFormatPr baseColWidth="10" defaultColWidth="11.453125" defaultRowHeight="12.5"/>
  <cols>
    <col min="1" max="1" width="20.81640625" style="2" customWidth="1"/>
    <col min="2" max="2" width="12.453125" style="2" bestFit="1" customWidth="1"/>
    <col min="3" max="3" width="19.54296875" style="2" bestFit="1" customWidth="1"/>
    <col min="4" max="16384" width="11.453125" style="2"/>
  </cols>
  <sheetData>
    <row r="1" spans="1:7" ht="13">
      <c r="A1" s="7" t="s">
        <v>182</v>
      </c>
      <c r="B1" s="7"/>
      <c r="C1" s="7"/>
      <c r="G1" s="28" t="s">
        <v>32</v>
      </c>
    </row>
    <row r="2" spans="1:7">
      <c r="A2" s="2" t="s">
        <v>0</v>
      </c>
    </row>
    <row r="3" spans="1:7" ht="13">
      <c r="A3" s="16"/>
      <c r="B3" s="49" t="s">
        <v>15</v>
      </c>
      <c r="C3" s="49" t="s">
        <v>8</v>
      </c>
    </row>
    <row r="4" spans="1:7" ht="18" customHeight="1">
      <c r="A4" s="124" t="s">
        <v>102</v>
      </c>
      <c r="B4" s="178">
        <v>0.30025513894904787</v>
      </c>
      <c r="C4" s="20">
        <v>2193.3380037888005</v>
      </c>
    </row>
    <row r="5" spans="1:7" ht="13">
      <c r="A5" s="57" t="s">
        <v>61</v>
      </c>
      <c r="B5" s="134">
        <v>13.933964897054773</v>
      </c>
      <c r="C5" s="20">
        <v>101786.416909106</v>
      </c>
    </row>
    <row r="6" spans="1:7" ht="13">
      <c r="A6" s="57" t="s">
        <v>67</v>
      </c>
      <c r="B6" s="134">
        <v>2.5045371912861638</v>
      </c>
      <c r="C6" s="69">
        <v>18295.429090000005</v>
      </c>
    </row>
    <row r="7" spans="1:7" ht="13">
      <c r="A7" s="57" t="s">
        <v>56</v>
      </c>
      <c r="B7" s="134">
        <v>3.8947724691223899</v>
      </c>
      <c r="C7" s="69">
        <v>28450.978399694002</v>
      </c>
    </row>
    <row r="8" spans="1:7" ht="13">
      <c r="A8" s="57" t="s">
        <v>66</v>
      </c>
      <c r="B8" s="134">
        <v>17.591241928727001</v>
      </c>
      <c r="C8" s="69">
        <v>128502.51153458997</v>
      </c>
    </row>
    <row r="9" spans="1:7" ht="13">
      <c r="A9" s="57" t="s">
        <v>64</v>
      </c>
      <c r="B9" s="134">
        <v>3.7202900071873679</v>
      </c>
      <c r="C9" s="69">
        <v>27176.398999999998</v>
      </c>
    </row>
    <row r="10" spans="1:7" ht="13">
      <c r="A10" s="57" t="s">
        <v>65</v>
      </c>
      <c r="B10" s="134">
        <v>11.85530504340549</v>
      </c>
      <c r="C10" s="69">
        <v>86601.985195739995</v>
      </c>
    </row>
    <row r="11" spans="1:7" ht="13">
      <c r="A11" s="57" t="s">
        <v>57</v>
      </c>
      <c r="B11" s="134">
        <v>2.5358083950102679</v>
      </c>
      <c r="C11" s="69">
        <v>18523.862547600005</v>
      </c>
    </row>
    <row r="12" spans="1:7" ht="13">
      <c r="A12" s="57" t="s">
        <v>58</v>
      </c>
      <c r="B12" s="134">
        <v>2.8374625563769391</v>
      </c>
      <c r="C12" s="69">
        <v>20727.420289999995</v>
      </c>
    </row>
    <row r="13" spans="1:7" ht="13">
      <c r="A13" s="68" t="s">
        <v>82</v>
      </c>
      <c r="B13" s="134">
        <v>12.771269336059261</v>
      </c>
      <c r="C13" s="69">
        <v>93293.025689578019</v>
      </c>
    </row>
    <row r="14" spans="1:7" ht="13">
      <c r="A14" s="68" t="s">
        <v>173</v>
      </c>
      <c r="B14" s="134">
        <v>8.7320682036866568</v>
      </c>
      <c r="C14" s="69">
        <v>63787.008308530014</v>
      </c>
    </row>
    <row r="15" spans="1:7" ht="13">
      <c r="A15" s="68" t="s">
        <v>174</v>
      </c>
      <c r="B15" s="134">
        <v>2.1735057718016955</v>
      </c>
      <c r="C15" s="69">
        <v>15877.273000000003</v>
      </c>
    </row>
    <row r="16" spans="1:7" ht="13">
      <c r="A16" s="57" t="s">
        <v>175</v>
      </c>
      <c r="B16" s="134">
        <v>2.6443168056411923</v>
      </c>
      <c r="C16" s="69">
        <v>19316.507168439999</v>
      </c>
    </row>
    <row r="17" spans="1:5" ht="13">
      <c r="A17" s="57" t="s">
        <v>59</v>
      </c>
      <c r="B17" s="134">
        <v>3.7964491024462248</v>
      </c>
      <c r="C17" s="69">
        <v>27732.734650241004</v>
      </c>
    </row>
    <row r="18" spans="1:5" ht="12.75" customHeight="1">
      <c r="A18" s="57" t="s">
        <v>63</v>
      </c>
      <c r="B18" s="134">
        <v>0.89448416416991816</v>
      </c>
      <c r="C18" s="70">
        <v>6534.13</v>
      </c>
    </row>
    <row r="19" spans="1:5" ht="12.75" customHeight="1">
      <c r="A19" s="57" t="s">
        <v>62</v>
      </c>
      <c r="B19" s="134">
        <v>2.7656099265643364</v>
      </c>
      <c r="C19" s="69">
        <v>20202.542999999998</v>
      </c>
    </row>
    <row r="20" spans="1:5" ht="13">
      <c r="A20" s="57" t="s">
        <v>60</v>
      </c>
      <c r="B20" s="134">
        <v>7.0486590625112866</v>
      </c>
      <c r="C20" s="69">
        <v>51489.849105230009</v>
      </c>
    </row>
    <row r="21" spans="1:5" ht="23.25" customHeight="1">
      <c r="A21" s="7" t="s">
        <v>14</v>
      </c>
      <c r="B21" s="21">
        <v>100.00000000000004</v>
      </c>
      <c r="C21" s="21">
        <v>730491.41189253773</v>
      </c>
    </row>
    <row r="23" spans="1:5">
      <c r="D23" s="26"/>
      <c r="E23" s="26"/>
    </row>
    <row r="25" spans="1:5">
      <c r="A25" s="5" t="s">
        <v>154</v>
      </c>
    </row>
    <row r="26" spans="1:5">
      <c r="A26" s="5" t="s">
        <v>85</v>
      </c>
    </row>
    <row r="27" spans="1:5">
      <c r="A27" s="5" t="s">
        <v>177</v>
      </c>
    </row>
  </sheetData>
  <phoneticPr fontId="4" type="noConversion"/>
  <hyperlinks>
    <hyperlink ref="G1" location="Contenu!A1" display="retour"/>
  </hyperlinks>
  <pageMargins left="0.78740157499999996" right="0.78740157499999996" top="0.984251969" bottom="0.984251969" header="0.4921259845" footer="0.4921259845"/>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G54"/>
  <sheetViews>
    <sheetView zoomScale="90" zoomScaleNormal="90" workbookViewId="0">
      <selection activeCell="D3" sqref="D3"/>
    </sheetView>
  </sheetViews>
  <sheetFormatPr baseColWidth="10" defaultColWidth="11.453125" defaultRowHeight="12.5"/>
  <cols>
    <col min="1" max="1" width="20.7265625" style="2" customWidth="1"/>
    <col min="2" max="2" width="19" style="2" bestFit="1" customWidth="1"/>
    <col min="3" max="3" width="17.54296875" style="2" bestFit="1" customWidth="1"/>
    <col min="4" max="4" width="18.453125" style="2" bestFit="1" customWidth="1"/>
    <col min="5" max="5" width="14.26953125" style="2" bestFit="1" customWidth="1"/>
    <col min="6" max="16384" width="11.453125" style="2"/>
  </cols>
  <sheetData>
    <row r="1" spans="1:7" ht="13">
      <c r="A1" s="7" t="s">
        <v>183</v>
      </c>
      <c r="G1" s="28" t="s">
        <v>32</v>
      </c>
    </row>
    <row r="2" spans="1:7">
      <c r="A2" s="2" t="s">
        <v>0</v>
      </c>
    </row>
    <row r="3" spans="1:7">
      <c r="A3" s="51" t="s">
        <v>1</v>
      </c>
    </row>
    <row r="4" spans="1:7" ht="4.5" customHeight="1">
      <c r="A4" s="7" t="s">
        <v>0</v>
      </c>
    </row>
    <row r="5" spans="1:7" ht="25.5" customHeight="1">
      <c r="A5" s="16"/>
      <c r="B5" s="8" t="s">
        <v>9</v>
      </c>
      <c r="C5" s="8" t="s">
        <v>10</v>
      </c>
      <c r="D5" s="9" t="s">
        <v>11</v>
      </c>
    </row>
    <row r="6" spans="1:7" ht="13">
      <c r="A6" s="119" t="s">
        <v>102</v>
      </c>
      <c r="B6" s="74">
        <v>88.110545134478485</v>
      </c>
      <c r="C6" s="74">
        <v>11.889454865521518</v>
      </c>
      <c r="D6" s="74">
        <v>100</v>
      </c>
    </row>
    <row r="7" spans="1:7" ht="13">
      <c r="A7" s="57" t="s">
        <v>61</v>
      </c>
      <c r="B7" s="74">
        <v>88.82282561076947</v>
      </c>
      <c r="C7" s="74">
        <v>11.177174389230522</v>
      </c>
      <c r="D7" s="74">
        <v>100</v>
      </c>
    </row>
    <row r="8" spans="1:7" ht="13">
      <c r="A8" s="57" t="s">
        <v>67</v>
      </c>
      <c r="B8" s="74">
        <v>77.956972038418584</v>
      </c>
      <c r="C8" s="74">
        <v>22.043027961581409</v>
      </c>
      <c r="D8" s="74">
        <v>100</v>
      </c>
    </row>
    <row r="9" spans="1:7" ht="13">
      <c r="A9" s="57" t="s">
        <v>56</v>
      </c>
      <c r="B9" s="74">
        <v>88.950881246200623</v>
      </c>
      <c r="C9" s="74">
        <v>11.04911875379938</v>
      </c>
      <c r="D9" s="74">
        <v>100</v>
      </c>
    </row>
    <row r="10" spans="1:7" ht="13">
      <c r="A10" s="57" t="s">
        <v>66</v>
      </c>
      <c r="B10" s="74">
        <v>87.918648974334587</v>
      </c>
      <c r="C10" s="74">
        <v>12.081351025665411</v>
      </c>
      <c r="D10" s="74">
        <v>100</v>
      </c>
    </row>
    <row r="11" spans="1:7" ht="13">
      <c r="A11" s="57" t="s">
        <v>64</v>
      </c>
      <c r="B11" s="74">
        <v>84.253204407250564</v>
      </c>
      <c r="C11" s="74">
        <v>15.746795592749427</v>
      </c>
      <c r="D11" s="74">
        <v>99.999999999999986</v>
      </c>
    </row>
    <row r="12" spans="1:7" ht="13">
      <c r="A12" s="57" t="s">
        <v>65</v>
      </c>
      <c r="B12" s="74">
        <v>87.736025251078843</v>
      </c>
      <c r="C12" s="74">
        <v>12.263974748921164</v>
      </c>
      <c r="D12" s="74">
        <v>100</v>
      </c>
    </row>
    <row r="13" spans="1:7" ht="13">
      <c r="A13" s="57" t="s">
        <v>57</v>
      </c>
      <c r="B13" s="74">
        <v>86.906741175456219</v>
      </c>
      <c r="C13" s="74">
        <v>13.09325882454379</v>
      </c>
      <c r="D13" s="74">
        <v>100.00000000000001</v>
      </c>
    </row>
    <row r="14" spans="1:7" ht="13">
      <c r="A14" s="57" t="s">
        <v>58</v>
      </c>
      <c r="B14" s="74">
        <v>89.522425031118033</v>
      </c>
      <c r="C14" s="74">
        <v>10.477574968881958</v>
      </c>
      <c r="D14" s="74">
        <v>99.999999999999986</v>
      </c>
    </row>
    <row r="15" spans="1:7" ht="13">
      <c r="A15" s="68" t="s">
        <v>82</v>
      </c>
      <c r="B15" s="74">
        <v>87.816890313109724</v>
      </c>
      <c r="C15" s="74">
        <v>12.183109686890264</v>
      </c>
      <c r="D15" s="74">
        <v>99.999999999999986</v>
      </c>
    </row>
    <row r="16" spans="1:7" ht="13">
      <c r="A16" s="68" t="s">
        <v>173</v>
      </c>
      <c r="B16" s="74">
        <v>81.94407877834297</v>
      </c>
      <c r="C16" s="74">
        <v>18.055921221657027</v>
      </c>
      <c r="D16" s="74">
        <v>100</v>
      </c>
    </row>
    <row r="17" spans="1:5" ht="13">
      <c r="A17" s="68" t="s">
        <v>174</v>
      </c>
      <c r="B17" s="74">
        <v>87.751385266222997</v>
      </c>
      <c r="C17" s="74">
        <v>12.248614733777018</v>
      </c>
      <c r="D17" s="74">
        <v>100.00000000000001</v>
      </c>
    </row>
    <row r="18" spans="1:5" ht="13">
      <c r="A18" s="57" t="s">
        <v>175</v>
      </c>
      <c r="B18" s="74">
        <v>88.38315733365981</v>
      </c>
      <c r="C18" s="74">
        <v>11.616842666340194</v>
      </c>
      <c r="D18" s="74">
        <v>100</v>
      </c>
    </row>
    <row r="19" spans="1:5" ht="13">
      <c r="A19" s="57" t="s">
        <v>59</v>
      </c>
      <c r="B19" s="74">
        <v>89.133953270836884</v>
      </c>
      <c r="C19" s="74">
        <v>10.866046729163124</v>
      </c>
      <c r="D19" s="74">
        <v>100</v>
      </c>
    </row>
    <row r="20" spans="1:5" ht="12.75" customHeight="1">
      <c r="A20" s="57" t="s">
        <v>63</v>
      </c>
      <c r="B20" s="74">
        <v>81.667490545795701</v>
      </c>
      <c r="C20" s="74">
        <v>18.332509454204306</v>
      </c>
      <c r="D20" s="74">
        <v>100</v>
      </c>
    </row>
    <row r="21" spans="1:5" ht="13">
      <c r="A21" s="57" t="s">
        <v>62</v>
      </c>
      <c r="B21" s="74">
        <v>86.804176088129097</v>
      </c>
      <c r="C21" s="74">
        <v>13.195823911870896</v>
      </c>
      <c r="D21" s="74">
        <v>100</v>
      </c>
    </row>
    <row r="22" spans="1:5" ht="13">
      <c r="A22" s="57" t="s">
        <v>60</v>
      </c>
      <c r="B22" s="74">
        <v>91.324962737798572</v>
      </c>
      <c r="C22" s="74">
        <v>8.6750372622014424</v>
      </c>
      <c r="D22" s="74">
        <v>100.00000000000001</v>
      </c>
    </row>
    <row r="23" spans="1:5" ht="22.5" customHeight="1">
      <c r="A23" s="7" t="s">
        <v>14</v>
      </c>
      <c r="B23" s="75">
        <v>87.371201163937855</v>
      </c>
      <c r="C23" s="75">
        <v>12.628798836062153</v>
      </c>
      <c r="D23" s="75">
        <v>100</v>
      </c>
    </row>
    <row r="24" spans="1:5" ht="13">
      <c r="B24" s="47"/>
      <c r="C24" s="47"/>
      <c r="D24" s="47"/>
      <c r="E24" s="48"/>
    </row>
    <row r="25" spans="1:5" ht="13">
      <c r="B25" s="47"/>
      <c r="C25" s="47"/>
      <c r="D25" s="47"/>
      <c r="E25" s="48"/>
    </row>
    <row r="26" spans="1:5" ht="13">
      <c r="A26" s="18"/>
      <c r="B26" s="19"/>
      <c r="C26" s="19"/>
      <c r="D26" s="19"/>
      <c r="E26" s="22"/>
    </row>
    <row r="27" spans="1:5">
      <c r="A27" s="51" t="s">
        <v>8</v>
      </c>
    </row>
    <row r="28" spans="1:5" ht="4.5" customHeight="1">
      <c r="A28" s="7" t="s">
        <v>0</v>
      </c>
    </row>
    <row r="29" spans="1:5" ht="25.5" customHeight="1">
      <c r="A29" s="16"/>
      <c r="B29" s="8" t="s">
        <v>9</v>
      </c>
      <c r="C29" s="8" t="s">
        <v>10</v>
      </c>
      <c r="D29" s="9" t="s">
        <v>11</v>
      </c>
    </row>
    <row r="30" spans="1:5" ht="13">
      <c r="A30" s="119" t="s">
        <v>102</v>
      </c>
      <c r="B30" s="20">
        <v>1932.5620717799998</v>
      </c>
      <c r="C30" s="20">
        <v>260.7759320088</v>
      </c>
      <c r="D30" s="73">
        <v>2193.3380037887996</v>
      </c>
      <c r="E30" s="137"/>
    </row>
    <row r="31" spans="1:5" ht="13">
      <c r="A31" s="57" t="s">
        <v>61</v>
      </c>
      <c r="B31" s="71">
        <v>90409.571586626</v>
      </c>
      <c r="C31" s="78">
        <v>11376.845322480001</v>
      </c>
      <c r="D31" s="73">
        <v>101786.416909106</v>
      </c>
      <c r="E31" s="137"/>
    </row>
    <row r="32" spans="1:5" ht="13">
      <c r="A32" s="57" t="s">
        <v>67</v>
      </c>
      <c r="B32" s="71">
        <v>14262.562540000003</v>
      </c>
      <c r="C32" s="71">
        <v>4032.8665500000006</v>
      </c>
      <c r="D32" s="73">
        <v>18295.429090000005</v>
      </c>
      <c r="E32" s="137"/>
    </row>
    <row r="33" spans="1:5" ht="13">
      <c r="A33" s="57" t="s">
        <v>56</v>
      </c>
      <c r="B33" s="71">
        <v>25307.396009693999</v>
      </c>
      <c r="C33" s="71">
        <v>3143.5823900000005</v>
      </c>
      <c r="D33" s="73">
        <v>28450.978399693999</v>
      </c>
      <c r="E33" s="137"/>
    </row>
    <row r="34" spans="1:5" ht="13">
      <c r="A34" s="57" t="s">
        <v>66</v>
      </c>
      <c r="B34" s="71">
        <v>112977.67203929999</v>
      </c>
      <c r="C34" s="71">
        <v>15524.83949529</v>
      </c>
      <c r="D34" s="73">
        <v>128502.51153458998</v>
      </c>
      <c r="E34" s="137"/>
    </row>
    <row r="35" spans="1:5" ht="13">
      <c r="A35" s="57" t="s">
        <v>64</v>
      </c>
      <c r="B35" s="71">
        <v>22896.987000000001</v>
      </c>
      <c r="C35" s="71">
        <v>4279.4119999999994</v>
      </c>
      <c r="D35" s="73">
        <v>27176.399000000001</v>
      </c>
      <c r="E35" s="137"/>
    </row>
    <row r="36" spans="1:5" ht="13">
      <c r="A36" s="57" t="s">
        <v>65</v>
      </c>
      <c r="B36" s="71">
        <v>75981.139599270027</v>
      </c>
      <c r="C36" s="71">
        <v>10620.845596470001</v>
      </c>
      <c r="D36" s="73">
        <v>86601.985195740024</v>
      </c>
      <c r="E36" s="137"/>
    </row>
    <row r="37" spans="1:5" ht="13">
      <c r="A37" s="57" t="s">
        <v>57</v>
      </c>
      <c r="B37" s="71">
        <v>16098.485279940003</v>
      </c>
      <c r="C37" s="72">
        <v>2425.3772676599997</v>
      </c>
      <c r="D37" s="73">
        <v>18523.862547600002</v>
      </c>
      <c r="E37" s="137"/>
    </row>
    <row r="38" spans="1:5" ht="13">
      <c r="A38" s="57" t="s">
        <v>58</v>
      </c>
      <c r="B38" s="71">
        <v>18555.689289999995</v>
      </c>
      <c r="C38" s="71">
        <v>2171.7309999999998</v>
      </c>
      <c r="D38" s="73">
        <v>20727.420289999995</v>
      </c>
      <c r="E38" s="137"/>
    </row>
    <row r="39" spans="1:5" ht="13">
      <c r="A39" s="68" t="s">
        <v>82</v>
      </c>
      <c r="B39" s="71">
        <v>81927.034039598002</v>
      </c>
      <c r="C39" s="71">
        <v>11365.99164998</v>
      </c>
      <c r="D39" s="73">
        <v>93293.025689578004</v>
      </c>
      <c r="E39" s="137"/>
    </row>
    <row r="40" spans="1:5" ht="13">
      <c r="A40" s="68" t="s">
        <v>173</v>
      </c>
      <c r="B40" s="71">
        <v>52269.676338690006</v>
      </c>
      <c r="C40" s="71">
        <v>11517.331969839999</v>
      </c>
      <c r="D40" s="73">
        <v>63787.008308530007</v>
      </c>
      <c r="E40" s="137"/>
    </row>
    <row r="41" spans="1:5" ht="13">
      <c r="A41" s="68" t="s">
        <v>174</v>
      </c>
      <c r="B41" s="71">
        <v>13932.526999999998</v>
      </c>
      <c r="C41" s="71">
        <v>1944.7460000000001</v>
      </c>
      <c r="D41" s="73">
        <v>15877.272999999997</v>
      </c>
      <c r="E41" s="137"/>
    </row>
    <row r="42" spans="1:5" ht="13">
      <c r="A42" s="57" t="s">
        <v>175</v>
      </c>
      <c r="B42" s="71">
        <v>17072.538922050004</v>
      </c>
      <c r="C42" s="71">
        <v>2243.9682463900003</v>
      </c>
      <c r="D42" s="73">
        <v>19316.507168440003</v>
      </c>
      <c r="E42" s="137"/>
    </row>
    <row r="43" spans="1:5" ht="13">
      <c r="A43" s="57" t="s">
        <v>59</v>
      </c>
      <c r="B43" s="71">
        <v>24719.282743870997</v>
      </c>
      <c r="C43" s="71">
        <v>3013.45190637</v>
      </c>
      <c r="D43" s="73">
        <v>27732.734650240996</v>
      </c>
      <c r="E43" s="137"/>
    </row>
    <row r="44" spans="1:5" ht="12.75" customHeight="1">
      <c r="A44" s="57" t="s">
        <v>63</v>
      </c>
      <c r="B44" s="71">
        <v>5336.2600000000011</v>
      </c>
      <c r="C44" s="71">
        <v>1197.8699999999999</v>
      </c>
      <c r="D44" s="73">
        <v>6534.130000000001</v>
      </c>
      <c r="E44" s="137"/>
    </row>
    <row r="45" spans="1:5" ht="13">
      <c r="A45" s="57" t="s">
        <v>62</v>
      </c>
      <c r="B45" s="71">
        <v>17536.651000000002</v>
      </c>
      <c r="C45" s="71">
        <v>2665.8920000000003</v>
      </c>
      <c r="D45" s="73">
        <v>20202.543000000001</v>
      </c>
      <c r="E45" s="137"/>
    </row>
    <row r="46" spans="1:5" ht="13">
      <c r="A46" s="57" t="s">
        <v>60</v>
      </c>
      <c r="B46" s="71">
        <v>47023.085509100005</v>
      </c>
      <c r="C46" s="71">
        <v>4466.7635961299993</v>
      </c>
      <c r="D46" s="73">
        <v>51489.849105230001</v>
      </c>
      <c r="E46" s="137"/>
    </row>
    <row r="47" spans="1:5" ht="21.75" customHeight="1">
      <c r="A47" s="7" t="s">
        <v>14</v>
      </c>
      <c r="B47" s="73">
        <v>638239.12096991902</v>
      </c>
      <c r="C47" s="73">
        <v>92252.290922618791</v>
      </c>
      <c r="D47" s="73">
        <v>730491.41189253773</v>
      </c>
    </row>
    <row r="52" spans="1:1">
      <c r="A52" s="5" t="s">
        <v>154</v>
      </c>
    </row>
    <row r="53" spans="1:1">
      <c r="A53" s="5" t="s">
        <v>85</v>
      </c>
    </row>
    <row r="54" spans="1:1">
      <c r="A54" s="5" t="s">
        <v>177</v>
      </c>
    </row>
  </sheetData>
  <phoneticPr fontId="4" type="noConversion"/>
  <hyperlinks>
    <hyperlink ref="G1" location="Contenu!A1" display="retour"/>
  </hyperlinks>
  <pageMargins left="0.78740157499999996" right="0.78740157499999996" top="0.984251969" bottom="0.984251969" header="0.4921259845" footer="0.4921259845"/>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vt:i4>
      </vt:variant>
    </vt:vector>
  </HeadingPairs>
  <TitlesOfParts>
    <vt:vector size="16" baseType="lpstr">
      <vt:lpstr>Contenu</vt:lpstr>
      <vt:lpstr>Indications gén. et remarques</vt:lpstr>
      <vt:lpstr>Tab 1a</vt:lpstr>
      <vt:lpstr>Tab 1b</vt:lpstr>
      <vt:lpstr>Tab 2a</vt:lpstr>
      <vt:lpstr>Tab 2b</vt:lpstr>
      <vt:lpstr>Tab 3</vt:lpstr>
      <vt:lpstr>Tab 4</vt:lpstr>
      <vt:lpstr>Tab 5</vt:lpstr>
      <vt:lpstr>Tab 6</vt:lpstr>
      <vt:lpstr>Tab 7</vt:lpstr>
      <vt:lpstr>Tab 8</vt:lpstr>
      <vt:lpstr>Tab 9</vt:lpstr>
      <vt:lpstr>Tab 10</vt:lpstr>
      <vt:lpstr>Tab 11</vt:lpstr>
      <vt:lpstr>'Tab 1a'!Zone_d_impression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Loïc Lang</dc:creator>
  <cp:lastModifiedBy>Muharremi Fitore BFS</cp:lastModifiedBy>
  <cp:lastPrinted>2015-07-07T09:30:06Z</cp:lastPrinted>
  <dcterms:created xsi:type="dcterms:W3CDTF">2009-11-26T15:16:10Z</dcterms:created>
  <dcterms:modified xsi:type="dcterms:W3CDTF">2022-08-22T11:29:55Z</dcterms:modified>
</cp:coreProperties>
</file>