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BFS$\Archive\GS\POKU\03_Culture\04 FINCULT\04 Produktion\01 Öffentl. KultFin\3 Diffusion\Ab RJ 2010\2020\COVID-19\"/>
    </mc:Choice>
  </mc:AlternateContent>
  <xr:revisionPtr revIDLastSave="0" documentId="13_ncr:1_{43F1C681-0D32-4A51-9EEA-A19AEC4BD485}" xr6:coauthVersionLast="47" xr6:coauthVersionMax="47" xr10:uidLastSave="{00000000-0000-0000-0000-000000000000}"/>
  <bookViews>
    <workbookView xWindow="20" yWindow="220" windowWidth="19180" windowHeight="10200" xr2:uid="{9BBE3B03-267D-4B0D-81EE-AFEF7B503725}"/>
  </bookViews>
  <sheets>
    <sheet name="Inhalt" sheetId="10" r:id="rId1"/>
    <sheet name="Kurzarbeit" sheetId="14" r:id="rId2"/>
    <sheet name="CEE" sheetId="12" r:id="rId3"/>
    <sheet name="HFMV" sheetId="13" r:id="rId4"/>
    <sheet name="Kredite" sheetId="15" r:id="rId5"/>
    <sheet name="AA_Bund" sheetId="8" r:id="rId6"/>
    <sheet name="AA_Kantone" sheetId="3" r:id="rId7"/>
    <sheet name="Erläuterungen" sheetId="2" r:id="rId8"/>
  </sheets>
  <definedNames>
    <definedName name="_xlnm.Print_Area" localSheetId="0">Inhalt!$A$1:$B$31</definedName>
    <definedName name="_xlnm.Print_Area" localSheetId="1">Kurzarbeit!$A$1:$J$31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3" l="1"/>
  <c r="B17" i="13"/>
  <c r="E15" i="12"/>
  <c r="E17" i="12" s="1"/>
  <c r="D15" i="12"/>
  <c r="D17" i="12" s="1"/>
  <c r="C15" i="12"/>
  <c r="C17" i="12" s="1"/>
  <c r="B15" i="12"/>
  <c r="B17" i="12" s="1"/>
  <c r="E20" i="14"/>
  <c r="D20" i="14"/>
  <c r="C20" i="14"/>
  <c r="B20" i="14"/>
  <c r="I17" i="14"/>
  <c r="H17" i="14"/>
  <c r="G17" i="14"/>
  <c r="F17" i="14"/>
  <c r="E17" i="14"/>
  <c r="D17" i="14"/>
  <c r="C17" i="14"/>
  <c r="B17" i="14"/>
  <c r="B9" i="8"/>
</calcChain>
</file>

<file path=xl/sharedStrings.xml><?xml version="1.0" encoding="utf-8"?>
<sst xmlns="http://schemas.openxmlformats.org/spreadsheetml/2006/main" count="206" uniqueCount="117">
  <si>
    <t>Kulturbereich</t>
  </si>
  <si>
    <t>Ausfallstunden</t>
  </si>
  <si>
    <t>Betroffene Betriebe</t>
  </si>
  <si>
    <t>Bildende Künste</t>
  </si>
  <si>
    <t>Darstellende Künste</t>
  </si>
  <si>
    <t>Architektur</t>
  </si>
  <si>
    <t>Werbung</t>
  </si>
  <si>
    <t>Kunsthandwerk</t>
  </si>
  <si>
    <t>Total Kultursektor</t>
  </si>
  <si>
    <t>Total Gesamtwirtschaft</t>
  </si>
  <si>
    <t>Anteil des Kultursektors in %</t>
  </si>
  <si>
    <t>Kurzarbeit</t>
  </si>
  <si>
    <t>Mit der Kurzarbeitsentschädigung (KAE) deckt die Arbeitslosenversicherung (ALV) den Arbeitgebern zugunsten ihrer Arbeitnehmenden, die von Kurzarbeit betroffen sind, über einen gewissen Zeitraum einen Teil der Lohnkosten. Damit soll verhindert werden, dass infolge kurzfristiger und unvermeidbarer Arbeitsausfälle Kündigungen ausgesprochen werden. Im Rahmen der beschlossenen Massnahmen zur Bekämpfung der Auswirkungen der Covid-Pandemie auf die Wirtschaft, wurde dieses bereits mehrfach bewährte Instrument ausgebaut.</t>
  </si>
  <si>
    <t>Corona-Erwerbsersatz</t>
  </si>
  <si>
    <t>Arbeitnehmende und Selbständige, die wegen behördlichen Massnahmen zur Bekämpfung des Covid-19-Virus (z.B. Betriebs- oder Schulschliessungen, Quarantäne) Erwerbsausfälle erlitten, hatten Anspruch auf Corona-Erwerbsersatz (CEE). Die Entschädigungen wurden in Anlehnung an die Erwerbsersatzordnung geregelt und als Taggeld ausgerichtet. Dieses entsprach 80 Prozent des Einkommens, jedoch höchstens 196 Franken pro Tag. Im Laufe der Pandemie wurden die Bezugskriterien mehrfach verändert. Mit wenigen Ausnahmen besteht seit dem 16.02.2022 kein Anspruch mehr auf Corona-Erwerbsersatz.</t>
  </si>
  <si>
    <t>Covid-19-Überbrückungskredite</t>
  </si>
  <si>
    <t>Damit Unternehmen, die beispielsweise aufgrund von Betriebsschliessungen oder Nachfrageeinbrüchen unter einem finanziellen Engpass litten, ihre Liquidität aufrechterhalten konnten, wurde im März 2020 das Instrument der Covid-19-Überbrückungskredite ins Leben gerufen. Die Kreditvergabe lief über Schweizer Banken sowie die PostFinance. Dabei wurden Kredite bis zu 500'000 CHF zu 100% vom Bund abgesichert, bei grösseren Beträgen (bis zu 20 Mio. CHF) übernahm die kreditgebende Bank 15% und der Bund 85% der Absicherung.</t>
  </si>
  <si>
    <t>Härtefallmassnahmen (im Zusammenhang mit Covid-19)</t>
  </si>
  <si>
    <t>Für die Umsetzung der Härtefallmassnahmen sind die Kantone zuständig. Der Bund beteiligt sich auf der Basis des Covid-19-Gesetzes und der Covid-19-Härtefallverordnung 2020, HFMV 2020 an den Ausgaben und Kosten der Kantone, welche diese zur Unterstützung von Unternehmen ausrichten, die besonders von der Covid-19-Pandemie betroffen waren. Unternehmen, die Anspruch auf branchenspezifische Hilfsmassnahmen (wie z.B. im Kulturbereich) haben, haben grundsätzlich keinen Anspruch auf Bundesbeiträge im Rahmen der Härtefallmassnahmen. (Ausnahmen sind bei Unternehmen mit Spartenrechnung, bei welchen die Sparte nicht unter die branchenspezifische Finanzhilfe fällt, sowie bei Fällen im Rahmen der sogenannten Bundesratsreserve möglich.)</t>
  </si>
  <si>
    <t>Kanton</t>
  </si>
  <si>
    <t>Ausserordentliche Ausgaben (inkl. Bundesbeitrag), pro Kopf</t>
  </si>
  <si>
    <t>Transferbeitrag Bund</t>
  </si>
  <si>
    <t>Eigene Ausgaben Kanton (ohne Bundesbeitrag)</t>
  </si>
  <si>
    <t>Zürich</t>
  </si>
  <si>
    <t>Bern</t>
  </si>
  <si>
    <t>Luzern</t>
  </si>
  <si>
    <t>Uri</t>
  </si>
  <si>
    <t>Schwyz</t>
  </si>
  <si>
    <t>Obwalden</t>
  </si>
  <si>
    <t>Nidwalden</t>
  </si>
  <si>
    <t>Glarus</t>
  </si>
  <si>
    <t>Zug</t>
  </si>
  <si>
    <t>Fribourg</t>
  </si>
  <si>
    <t>Solothurn</t>
  </si>
  <si>
    <t>Basel-Stadt</t>
  </si>
  <si>
    <t>Basel-Landschaft</t>
  </si>
  <si>
    <t>Schaffhausen</t>
  </si>
  <si>
    <t>Appenzell A.Rh.</t>
  </si>
  <si>
    <t>Appenzell I.Rh.</t>
  </si>
  <si>
    <t>St.Gallen</t>
  </si>
  <si>
    <t>Graubünden</t>
  </si>
  <si>
    <t>Aargau</t>
  </si>
  <si>
    <t>Thurgau</t>
  </si>
  <si>
    <t>Ticino</t>
  </si>
  <si>
    <t>Vaud</t>
  </si>
  <si>
    <t>Valais</t>
  </si>
  <si>
    <t>Neuchâtel</t>
  </si>
  <si>
    <t>Genève</t>
  </si>
  <si>
    <t>Jura</t>
  </si>
  <si>
    <t>Total</t>
  </si>
  <si>
    <t>Ausserordentliche Ausgaben der Kantone für Covid-Hilfen, 2020</t>
  </si>
  <si>
    <t>Kulturerbe und Archive / Bibliotheken</t>
  </si>
  <si>
    <t>Anzahl Leistungen</t>
  </si>
  <si>
    <t>Betrag in CHF</t>
  </si>
  <si>
    <t>Total Wirtschaft</t>
  </si>
  <si>
    <t>Anteil Kultur in %</t>
  </si>
  <si>
    <t>Anzahl gewährte Kredite</t>
  </si>
  <si>
    <t>Zurückbezahltes Kreditvolumen</t>
  </si>
  <si>
    <t>Honoriertes Kreditvolumen*</t>
  </si>
  <si>
    <t>Insgesamt gewährte Kreditsumme</t>
  </si>
  <si>
    <t>Betroffene Arbeitnehmehmende</t>
  </si>
  <si>
    <t>in Franken</t>
  </si>
  <si>
    <t>Ausserordentliche Ausgaben (inkl. Bundesbeitrag)</t>
  </si>
  <si>
    <t>Kredite ausserordentliche Ausgaben Bund (Covid-19), 2020</t>
  </si>
  <si>
    <t>Covid: Soforthilfe für Kulturschaffende</t>
  </si>
  <si>
    <t>Covid: Ausfallentschädigung Kulturunternehmen + -schaffende</t>
  </si>
  <si>
    <t>Covid: Kulturvereine im Laienbereich</t>
  </si>
  <si>
    <t>Covid: Ausbau der indirekten Presseförderung</t>
  </si>
  <si>
    <t>Covid: Soforthilfe für Kulturunternehmen</t>
  </si>
  <si>
    <t>Total Bund</t>
  </si>
  <si>
    <t>Sonderauswertung Covid-19-Hilfsgelder Kultursektor</t>
  </si>
  <si>
    <t>Gesamtwirtschaftliche Hilfsmassnahmen</t>
  </si>
  <si>
    <t>Spezifische Hilfsmassnahmen Kultursektor</t>
  </si>
  <si>
    <t>https://www.bfs.admin.ch/bfs/de/home/statistiken/kultur-medien-informationsgesellschaft-sport/kultur/kulturfinanzierung/oeffentliche/covid-19.html</t>
  </si>
  <si>
    <t>Datenblatt zu Sonderauswertung Covid19-Hilfsmassnahmen abrufbar unter:</t>
  </si>
  <si>
    <t>Hinweise:</t>
  </si>
  <si>
    <t>https://www.bfs.admin.ch/bfs/de/home/statistiken/kultur-medien-informationsgesellschaft-sport/kultur/kulturwirtschaft.html</t>
  </si>
  <si>
    <t>Entschädigung in CHF</t>
  </si>
  <si>
    <t>Buch und Presse</t>
  </si>
  <si>
    <t>Audiovision und Multimedia</t>
  </si>
  <si>
    <t>Total Gesamtwirtschaft Jahr 2019</t>
  </si>
  <si>
    <t xml:space="preserve">Zum Vergleich: </t>
  </si>
  <si>
    <t>Veränderung zu 2019 (Faktor):</t>
  </si>
  <si>
    <t>Quelle: BFS - Statistik der Kulturfinanzierung, SECO</t>
  </si>
  <si>
    <t>Hinweis:</t>
  </si>
  <si>
    <t>Es handelt sich grundsätzlich um die Daten aus den Jahresrechnungen von Bund, Kantonen und verschiedenen kantonalen Fonds. Um sicherzustellen, dass die Covid-Hilfen einheitlich als ausserordentliche Ausgaben ausgewiesen werden können, wurden diese mittels Zusatzerhebung bei den kantonalen Finanzverwaltungen plausibilisiert. Einige Unschärfen sind dennoch wahrscheinlich, da teilweise gesprochene Beiträge und effektiv bezahlte Mittel vermischt wurden. Bei manchen Kantonen ist zudem nicht immer einwandfrei nachvollziehbar, wie Lotteriegelder Eingang in die Daten fanden (wo solche hinzugezogen wurden).</t>
  </si>
  <si>
    <t>Weitere Daten zum Kultursektor (z.B. Anzahl Kulturunternehmen und Kulturschaffende) finden sich in der Statistik der Kulturwirtschaft:</t>
  </si>
  <si>
    <t>Themen:</t>
  </si>
  <si>
    <t>T1. Kurzarbeit</t>
  </si>
  <si>
    <t>T2. Corona-Erwerbsersatz CEE</t>
  </si>
  <si>
    <t>T3. Härtefallmassnahmen</t>
  </si>
  <si>
    <t>T4. Covid-Überbrückungskredite</t>
  </si>
  <si>
    <t>T5. Ausserordentliche Ausgaben des Bundes</t>
  </si>
  <si>
    <t>T6. Ausserordentliche Ausgaben der Kantone</t>
  </si>
  <si>
    <t>Auskunft: Sektion Politik, Kultur, Medien, 058 463 61 58, poku@bfs.admin.ch</t>
  </si>
  <si>
    <t>© BFS - 2022</t>
  </si>
  <si>
    <t>Die Darstellung der gesamtwirtschaftlichen Hilfsmassnahmen für den Kultursektor orientiert sich an der Statistik der Kulturwirtschaft des BFS:</t>
  </si>
  <si>
    <t>Arbeitnehmende und Betriebe wurden nur einmal gezählt, auch wenn mehrfach Leistungen bezogen wurden. (Ausnahme: Wenn Betriebe das Tätigkeitsfeld gewechselt haben, kann es zu einer erneuten Zählung kommen.)</t>
  </si>
  <si>
    <t>© BFS 2022</t>
  </si>
  <si>
    <t>T 16.02.05.23</t>
  </si>
  <si>
    <t>Doppelzählungen sind möglich, wenn eine Person mehrere Leistungsarten bezogen hat, oder in mehreren Branchen tätig war. </t>
  </si>
  <si>
    <t>Erklärung: 
Nachdem die Bank die Bürgschaft in Anspruch genommen hat, zahlt die zuständige Bürgschaftsorganisation den ausstehenden Betrag des Covid-19-Kredits an die Bank aus. Diese Auszahlung an die Bank entspricht der Bürgschaftshonorierung. Der honorierte Betrag kann vom gewährten Kreditvolumen abweichen, da die Banken nur für denjenigen Kreditanteil die Bürgschaft in Anspruch nehmen, den die Kreditnehmenden verwendet haben.</t>
  </si>
  <si>
    <t>Erläuterungen</t>
  </si>
  <si>
    <t xml:space="preserve"> T 16.02.05.23</t>
  </si>
  <si>
    <t>Weitere Informationen:</t>
  </si>
  <si>
    <t>https://www.seco.admin.ch/seco/de/home/Arbeit/Arbeitslosenversicherung/leistungen/kurzarbeitsentschaedigung.html</t>
  </si>
  <si>
    <t>https://www.bsv.admin.ch/bsv/de/home/sozialversicherungen/eo-msv/grundlagen-und-gesetze/eo-corona.html</t>
  </si>
  <si>
    <t>https://covid19.easygov.swiss/</t>
  </si>
  <si>
    <t>https://covid19.easygov.swiss/haertefaelle/</t>
  </si>
  <si>
    <t>Kurzarbeit, nach Kulturbereich, 2020 und 2021</t>
  </si>
  <si>
    <t>Corona-Erwerbsersatz, nach Kulturbereich, 2020 und 2021</t>
  </si>
  <si>
    <t>Ausgaben für Härtefallmassnahmen, nach Kulturbereich, 2020 und 2021</t>
  </si>
  <si>
    <t>Covid-19-Überbrückungskredite, nach Kulturbereich, 2020 und 2021</t>
  </si>
  <si>
    <t>Aktualisiert am 23.12.2022</t>
  </si>
  <si>
    <t>Kulturunterricht</t>
  </si>
  <si>
    <t>Quelle: BFS - Statistik der Kulturfinanzierung, BSV</t>
  </si>
  <si>
    <t>Quelle: BFS - Statistik der Kulturfinanzierung, EFV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</si>
</sst>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rial"/>
      <family val="2"/>
    </font>
    <font>
      <sz val="11"/>
      <color theme="1"/>
      <name val="Arial"/>
      <family val="2"/>
    </font>
    <font>
      <b/>
      <sz val="11"/>
      <color theme="1"/>
      <name val="Arial"/>
      <family val="2"/>
    </font>
    <font>
      <b/>
      <sz val="11"/>
      <name val="Arial"/>
      <family val="2"/>
    </font>
    <font>
      <sz val="11"/>
      <name val="Arial"/>
      <family val="2"/>
    </font>
    <font>
      <sz val="8"/>
      <name val="Arial"/>
      <family val="2"/>
    </font>
    <font>
      <sz val="11"/>
      <color theme="1"/>
      <name val="Calibri"/>
      <family val="2"/>
    </font>
    <font>
      <b/>
      <sz val="8"/>
      <color theme="1"/>
      <name val="Arial"/>
      <family val="2"/>
    </font>
    <font>
      <sz val="8"/>
      <color theme="1"/>
      <name val="Arial"/>
      <family val="2"/>
    </font>
    <font>
      <sz val="8"/>
      <color rgb="FF000000"/>
      <name val="Arial"/>
      <family val="2"/>
    </font>
    <font>
      <b/>
      <sz val="8"/>
      <color rgb="FF000000"/>
      <name val="Arial"/>
      <family val="2"/>
    </font>
    <font>
      <b/>
      <sz val="8"/>
      <name val="Arial"/>
      <family val="2"/>
    </font>
    <font>
      <u/>
      <sz val="11"/>
      <color theme="10"/>
      <name val="Arial"/>
      <family val="2"/>
    </font>
    <font>
      <u/>
      <sz val="8"/>
      <color theme="10"/>
      <name val="Arial"/>
      <family val="2"/>
    </font>
    <font>
      <b/>
      <sz val="9"/>
      <name val="Arial"/>
      <family val="2"/>
    </font>
    <font>
      <b/>
      <sz val="9"/>
      <color theme="1"/>
      <name val="Arial"/>
      <family val="2"/>
    </font>
    <font>
      <sz val="9"/>
      <color theme="1"/>
      <name val="Arial"/>
      <family val="2"/>
    </font>
    <font>
      <i/>
      <sz val="9"/>
      <color theme="1"/>
      <name val="Arial"/>
      <family val="2"/>
    </font>
    <font>
      <i/>
      <sz val="8"/>
      <color theme="1"/>
      <name val="Arial"/>
      <family val="2"/>
    </font>
    <font>
      <u/>
      <sz val="9"/>
      <color theme="10"/>
      <name val="Arial"/>
      <family val="2"/>
    </font>
    <font>
      <sz val="9"/>
      <name val="Arial"/>
      <family val="2"/>
    </font>
    <font>
      <b/>
      <sz val="12"/>
      <name val="Arial"/>
      <family val="2"/>
    </font>
    <font>
      <u/>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E8EAF7"/>
        <bgColor indexed="64"/>
      </patternFill>
    </fill>
  </fills>
  <borders count="15">
    <border>
      <left/>
      <right/>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03">
    <xf numFmtId="0" fontId="0" fillId="0" borderId="0" xfId="0"/>
    <xf numFmtId="0" fontId="14" fillId="2" borderId="0" xfId="0" applyFont="1" applyFill="1"/>
    <xf numFmtId="0" fontId="5" fillId="2" borderId="0" xfId="0" applyFont="1" applyFill="1"/>
    <xf numFmtId="0" fontId="0" fillId="2" borderId="0" xfId="0" applyFill="1"/>
    <xf numFmtId="0" fontId="4" fillId="2" borderId="0" xfId="0" applyFont="1" applyFill="1"/>
    <xf numFmtId="0" fontId="0" fillId="2" borderId="0" xfId="0" applyFill="1" applyAlignment="1">
      <alignment vertical="top"/>
    </xf>
    <xf numFmtId="0" fontId="15" fillId="2" borderId="0" xfId="0" applyFont="1" applyFill="1"/>
    <xf numFmtId="0" fontId="16" fillId="2" borderId="0" xfId="0" applyFont="1" applyFill="1"/>
    <xf numFmtId="0" fontId="17" fillId="2" borderId="0" xfId="0" applyFont="1" applyFill="1"/>
    <xf numFmtId="0" fontId="8" fillId="2" borderId="0" xfId="0" applyFont="1" applyFill="1"/>
    <xf numFmtId="0" fontId="11" fillId="5" borderId="6"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7" fillId="2" borderId="0" xfId="0" applyFont="1" applyFill="1"/>
    <xf numFmtId="0" fontId="18" fillId="2" borderId="0" xfId="0" applyFont="1" applyFill="1"/>
    <xf numFmtId="3" fontId="8" fillId="2" borderId="0" xfId="0" applyNumberFormat="1" applyFont="1" applyFill="1"/>
    <xf numFmtId="0" fontId="11" fillId="2" borderId="2" xfId="0" applyFont="1" applyFill="1" applyBorder="1" applyAlignment="1">
      <alignment vertical="top"/>
    </xf>
    <xf numFmtId="0" fontId="11" fillId="2" borderId="3" xfId="0" applyFont="1" applyFill="1" applyBorder="1" applyAlignment="1">
      <alignment vertical="top"/>
    </xf>
    <xf numFmtId="164" fontId="11" fillId="2" borderId="1" xfId="0" applyNumberFormat="1" applyFont="1" applyFill="1" applyBorder="1" applyAlignment="1">
      <alignment vertical="top"/>
    </xf>
    <xf numFmtId="3" fontId="8" fillId="2" borderId="0" xfId="0" applyNumberFormat="1" applyFont="1" applyFill="1" applyBorder="1"/>
    <xf numFmtId="3" fontId="7" fillId="2" borderId="0" xfId="0" applyNumberFormat="1" applyFont="1" applyFill="1" applyBorder="1"/>
    <xf numFmtId="3" fontId="8" fillId="2" borderId="1" xfId="0" applyNumberFormat="1" applyFont="1" applyFill="1" applyBorder="1"/>
    <xf numFmtId="0" fontId="11" fillId="2" borderId="2" xfId="0" applyFont="1" applyFill="1" applyBorder="1" applyAlignment="1"/>
    <xf numFmtId="0" fontId="5" fillId="2" borderId="0" xfId="0" applyFont="1" applyFill="1" applyBorder="1" applyAlignment="1">
      <alignment vertical="top"/>
    </xf>
    <xf numFmtId="0" fontId="13" fillId="2" borderId="0" xfId="1" applyFont="1" applyFill="1" applyBorder="1" applyAlignment="1">
      <alignment vertical="top"/>
    </xf>
    <xf numFmtId="0" fontId="9" fillId="2" borderId="0" xfId="0" applyFont="1" applyFill="1" applyAlignment="1">
      <alignment vertical="top"/>
    </xf>
    <xf numFmtId="0" fontId="15" fillId="2" borderId="0" xfId="0" applyFont="1" applyFill="1" applyAlignment="1">
      <alignment horizontal="right" vertical="center"/>
    </xf>
    <xf numFmtId="0" fontId="11" fillId="5" borderId="5" xfId="0" applyFont="1" applyFill="1" applyBorder="1" applyAlignment="1">
      <alignment horizontal="center" vertical="center" wrapText="1"/>
    </xf>
    <xf numFmtId="0" fontId="11" fillId="2" borderId="8" xfId="0" applyFont="1" applyFill="1" applyBorder="1" applyAlignment="1">
      <alignment vertical="top"/>
    </xf>
    <xf numFmtId="0" fontId="11" fillId="5" borderId="7" xfId="0" applyFont="1" applyFill="1" applyBorder="1" applyAlignment="1">
      <alignment horizontal="left" vertical="center" wrapText="1"/>
    </xf>
    <xf numFmtId="0" fontId="6" fillId="0" borderId="0" xfId="0" applyFont="1" applyAlignment="1">
      <alignment vertical="center"/>
    </xf>
    <xf numFmtId="0" fontId="8" fillId="2" borderId="0" xfId="0" applyFont="1" applyFill="1" applyBorder="1"/>
    <xf numFmtId="0" fontId="8" fillId="2" borderId="4" xfId="0" applyFont="1" applyFill="1" applyBorder="1"/>
    <xf numFmtId="3" fontId="8" fillId="2" borderId="4" xfId="0" applyNumberFormat="1" applyFont="1" applyFill="1" applyBorder="1"/>
    <xf numFmtId="3" fontId="8" fillId="2" borderId="13" xfId="0" applyNumberFormat="1" applyFont="1" applyFill="1" applyBorder="1"/>
    <xf numFmtId="3" fontId="8" fillId="2" borderId="14" xfId="0" applyNumberFormat="1" applyFont="1" applyFill="1" applyBorder="1"/>
    <xf numFmtId="3" fontId="7" fillId="2" borderId="14" xfId="0" applyNumberFormat="1" applyFont="1" applyFill="1" applyBorder="1"/>
    <xf numFmtId="164" fontId="11" fillId="2" borderId="8" xfId="0" applyNumberFormat="1" applyFont="1" applyFill="1" applyBorder="1" applyAlignment="1">
      <alignment vertical="top"/>
    </xf>
    <xf numFmtId="0" fontId="11" fillId="5" borderId="12" xfId="0" applyFont="1" applyFill="1" applyBorder="1" applyAlignment="1">
      <alignment horizontal="center" vertical="center" wrapText="1"/>
    </xf>
    <xf numFmtId="3" fontId="8" fillId="2" borderId="8" xfId="0" applyNumberFormat="1" applyFont="1" applyFill="1" applyBorder="1"/>
    <xf numFmtId="0" fontId="3" fillId="2" borderId="0" xfId="0" applyFont="1" applyFill="1"/>
    <xf numFmtId="0" fontId="8" fillId="2" borderId="11" xfId="0" applyFont="1" applyFill="1" applyBorder="1"/>
    <xf numFmtId="0" fontId="8" fillId="2" borderId="9" xfId="0" applyFont="1" applyFill="1" applyBorder="1"/>
    <xf numFmtId="0" fontId="11" fillId="2" borderId="9" xfId="0" applyFont="1" applyFill="1" applyBorder="1" applyAlignment="1"/>
    <xf numFmtId="0" fontId="11" fillId="2" borderId="9" xfId="0" applyFont="1" applyFill="1" applyBorder="1" applyAlignment="1">
      <alignment vertical="top"/>
    </xf>
    <xf numFmtId="0" fontId="11" fillId="2" borderId="10" xfId="0" applyFont="1" applyFill="1" applyBorder="1" applyAlignment="1">
      <alignment vertical="top"/>
    </xf>
    <xf numFmtId="0" fontId="8" fillId="2" borderId="10" xfId="0" applyFont="1" applyFill="1" applyBorder="1"/>
    <xf numFmtId="0" fontId="2" fillId="2" borderId="0" xfId="0" applyFont="1" applyFill="1"/>
    <xf numFmtId="0" fontId="9" fillId="2" borderId="0" xfId="0" applyFont="1" applyFill="1" applyAlignment="1">
      <alignment horizontal="left" vertical="top" wrapText="1"/>
    </xf>
    <xf numFmtId="0" fontId="15" fillId="2" borderId="0" xfId="0" applyFont="1" applyFill="1" applyAlignment="1">
      <alignment horizontal="right" vertical="top"/>
    </xf>
    <xf numFmtId="0" fontId="11" fillId="5" borderId="6" xfId="0" applyFont="1" applyFill="1" applyBorder="1" applyAlignment="1">
      <alignment horizontal="left" vertical="top" wrapText="1"/>
    </xf>
    <xf numFmtId="3" fontId="8" fillId="2" borderId="4" xfId="0" applyNumberFormat="1" applyFont="1" applyFill="1" applyBorder="1" applyAlignment="1">
      <alignment vertical="top"/>
    </xf>
    <xf numFmtId="3" fontId="8" fillId="2" borderId="0" xfId="0" applyNumberFormat="1" applyFont="1" applyFill="1" applyBorder="1" applyAlignment="1">
      <alignment vertical="top"/>
    </xf>
    <xf numFmtId="3" fontId="7" fillId="2" borderId="0" xfId="0" applyNumberFormat="1" applyFont="1" applyFill="1" applyBorder="1" applyAlignment="1">
      <alignment vertical="top"/>
    </xf>
    <xf numFmtId="0" fontId="11" fillId="5" borderId="5" xfId="0" applyFont="1" applyFill="1" applyBorder="1" applyAlignment="1">
      <alignment horizontal="left" vertical="top" wrapText="1"/>
    </xf>
    <xf numFmtId="0" fontId="2" fillId="2" borderId="0" xfId="0" applyFont="1" applyFill="1" applyAlignment="1">
      <alignment vertical="top"/>
    </xf>
    <xf numFmtId="0" fontId="8" fillId="2" borderId="0" xfId="0" applyFont="1" applyFill="1" applyAlignment="1">
      <alignment vertical="top"/>
    </xf>
    <xf numFmtId="3" fontId="9" fillId="2" borderId="0" xfId="0" applyNumberFormat="1" applyFont="1" applyFill="1" applyBorder="1" applyAlignment="1">
      <alignment horizontal="right" vertical="top"/>
    </xf>
    <xf numFmtId="1" fontId="8" fillId="2" borderId="0" xfId="0" applyNumberFormat="1" applyFont="1" applyFill="1" applyBorder="1" applyAlignment="1">
      <alignment horizontal="right" vertical="top"/>
    </xf>
    <xf numFmtId="3" fontId="8" fillId="2" borderId="0" xfId="0" applyNumberFormat="1" applyFont="1" applyFill="1" applyBorder="1" applyAlignment="1">
      <alignment horizontal="right" vertical="top"/>
    </xf>
    <xf numFmtId="0" fontId="7" fillId="2" borderId="1" xfId="0" applyFont="1" applyFill="1" applyBorder="1"/>
    <xf numFmtId="3" fontId="7" fillId="2" borderId="1" xfId="0" applyNumberFormat="1" applyFont="1" applyFill="1" applyBorder="1" applyAlignment="1">
      <alignment vertical="top"/>
    </xf>
    <xf numFmtId="0" fontId="5" fillId="2" borderId="2" xfId="0" applyFont="1" applyFill="1" applyBorder="1" applyAlignment="1"/>
    <xf numFmtId="0" fontId="5" fillId="2" borderId="2" xfId="0" applyFont="1" applyFill="1" applyBorder="1" applyAlignment="1">
      <alignment vertical="top"/>
    </xf>
    <xf numFmtId="164" fontId="5" fillId="2" borderId="0" xfId="0" applyNumberFormat="1" applyFont="1" applyFill="1" applyBorder="1" applyAlignment="1">
      <alignment vertical="top"/>
    </xf>
    <xf numFmtId="0" fontId="9" fillId="2" borderId="0" xfId="0" applyFont="1" applyFill="1" applyBorder="1" applyAlignment="1">
      <alignment horizontal="left" vertical="top" wrapText="1"/>
    </xf>
    <xf numFmtId="0" fontId="15" fillId="2" borderId="0" xfId="0" applyFont="1" applyFill="1" applyAlignment="1">
      <alignment vertical="top"/>
    </xf>
    <xf numFmtId="0" fontId="16"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right" vertical="top"/>
    </xf>
    <xf numFmtId="0" fontId="10" fillId="2" borderId="0" xfId="0" applyFont="1" applyFill="1" applyAlignment="1">
      <alignment vertical="top" wrapText="1"/>
    </xf>
    <xf numFmtId="0" fontId="9"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4" fillId="3" borderId="0" xfId="0" applyFont="1" applyFill="1"/>
    <xf numFmtId="0" fontId="16" fillId="3" borderId="0" xfId="0" applyFont="1" applyFill="1"/>
    <xf numFmtId="0" fontId="19" fillId="2" borderId="0" xfId="1" applyFont="1" applyFill="1"/>
    <xf numFmtId="0" fontId="19" fillId="0" borderId="0" xfId="1" applyFont="1" applyFill="1"/>
    <xf numFmtId="0" fontId="20" fillId="3" borderId="0" xfId="0" applyFont="1" applyFill="1"/>
    <xf numFmtId="0" fontId="20" fillId="4" borderId="0" xfId="0" applyFont="1" applyFill="1" applyAlignment="1">
      <alignment horizontal="left" vertical="top" wrapText="1"/>
    </xf>
    <xf numFmtId="0" fontId="20" fillId="2" borderId="0" xfId="0" applyFont="1" applyFill="1"/>
    <xf numFmtId="0" fontId="21" fillId="3" borderId="0" xfId="0" applyFont="1" applyFill="1"/>
    <xf numFmtId="0" fontId="19" fillId="2" borderId="0" xfId="1" applyFont="1" applyFill="1" applyAlignment="1">
      <alignment vertical="top" wrapText="1"/>
    </xf>
    <xf numFmtId="0" fontId="22" fillId="2" borderId="0" xfId="0" applyFont="1" applyFill="1" applyAlignment="1">
      <alignment vertical="top" wrapText="1"/>
    </xf>
    <xf numFmtId="0" fontId="5" fillId="2" borderId="0" xfId="0" applyFont="1" applyFill="1" applyAlignment="1">
      <alignment vertical="top"/>
    </xf>
    <xf numFmtId="0" fontId="2" fillId="2" borderId="0" xfId="0" applyFont="1" applyFill="1" applyAlignment="1">
      <alignment vertical="center" wrapText="1"/>
    </xf>
    <xf numFmtId="0" fontId="5" fillId="3" borderId="0" xfId="0" applyFont="1" applyFill="1"/>
    <xf numFmtId="0" fontId="11" fillId="2" borderId="0" xfId="0" applyFont="1" applyFill="1" applyBorder="1" applyAlignment="1">
      <alignment vertical="top"/>
    </xf>
    <xf numFmtId="164" fontId="11" fillId="2" borderId="0" xfId="0" applyNumberFormat="1" applyFont="1" applyFill="1" applyBorder="1" applyAlignment="1">
      <alignment vertical="top"/>
    </xf>
    <xf numFmtId="0" fontId="11" fillId="2" borderId="1" xfId="0" applyFont="1" applyFill="1" applyBorder="1" applyAlignment="1"/>
    <xf numFmtId="0" fontId="8" fillId="2" borderId="4" xfId="0" applyFont="1" applyFill="1" applyBorder="1" applyAlignment="1"/>
    <xf numFmtId="3" fontId="8" fillId="2" borderId="4" xfId="0" applyNumberFormat="1" applyFont="1" applyFill="1" applyBorder="1" applyAlignment="1"/>
    <xf numFmtId="0" fontId="8" fillId="2" borderId="0" xfId="0" applyFont="1" applyFill="1" applyBorder="1" applyAlignment="1"/>
    <xf numFmtId="3" fontId="8" fillId="2" borderId="0" xfId="0" applyNumberFormat="1" applyFont="1" applyFill="1" applyBorder="1" applyAlignment="1"/>
    <xf numFmtId="3" fontId="7" fillId="2" borderId="1" xfId="0" applyNumberFormat="1" applyFont="1" applyFill="1" applyBorder="1" applyAlignment="1"/>
    <xf numFmtId="0" fontId="7" fillId="2" borderId="0" xfId="0" applyFont="1" applyFill="1" applyBorder="1"/>
    <xf numFmtId="0" fontId="14" fillId="3" borderId="0" xfId="0" applyFont="1" applyFill="1" applyAlignment="1">
      <alignment horizontal="left" vertical="top" wrapText="1"/>
    </xf>
    <xf numFmtId="0" fontId="11"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 fillId="2" borderId="0" xfId="0" applyFont="1" applyFill="1" applyAlignment="1">
      <alignment vertical="center" wrapText="1"/>
    </xf>
    <xf numFmtId="0" fontId="5" fillId="2" borderId="0" xfId="0" applyFont="1" applyFill="1" applyBorder="1" applyAlignment="1">
      <alignment horizontal="left" vertical="top" wrapText="1"/>
    </xf>
    <xf numFmtId="0" fontId="2" fillId="2" borderId="0" xfId="0" applyFont="1" applyFill="1" applyAlignment="1">
      <alignment vertical="center" wrapText="1"/>
    </xf>
    <xf numFmtId="0" fontId="9" fillId="2" borderId="0" xfId="0" applyFont="1" applyFill="1" applyBorder="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fs.admin.ch/bfs/de/home/statistiken/kultur-medien-informationsgesellschaft-sport/kultur/kulturwirtschaft.html" TargetMode="External"/><Relationship Id="rId1" Type="http://schemas.openxmlformats.org/officeDocument/2006/relationships/hyperlink" Target="https://www.bfs.admin.ch/bfs/de/home/statistiken/kultur-medien-informationsgesellschaft-sport/kultur/kulturfinanzierung/oeffentliche/covid-1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de/home/statistiken/kultur-medien-informationsgesellschaft-sport/kultur/kulturwirtschaft.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de/home/statistiken/kultur-medien-informationsgesellschaft-sport/kultur/kulturwirtschaft.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de/home/statistiken/kultur-medien-informationsgesellschaft-sport/kultur/kulturwirtschaft.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fs.admin.ch/bfs/de/home/statistiken/kultur-medien-informationsgesellschaft-sport/kultur/kulturwirtschaft.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covid19.easygov.swiss/" TargetMode="External"/><Relationship Id="rId2" Type="http://schemas.openxmlformats.org/officeDocument/2006/relationships/hyperlink" Target="https://www.bsv.admin.ch/bsv/de/home/sozialversicherungen/eo-msv/grundlagen-und-gesetze/eo-corona.html" TargetMode="External"/><Relationship Id="rId1" Type="http://schemas.openxmlformats.org/officeDocument/2006/relationships/hyperlink" Target="https://www.seco.admin.ch/seco/de/home/Arbeit/Arbeitslosenversicherung/leistungen/kurzarbeitsentschaedigung.html" TargetMode="External"/><Relationship Id="rId5" Type="http://schemas.openxmlformats.org/officeDocument/2006/relationships/printerSettings" Target="../printerSettings/printerSettings8.bin"/><Relationship Id="rId4" Type="http://schemas.openxmlformats.org/officeDocument/2006/relationships/hyperlink" Target="https://covid19.easygov.swiss/haertefael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BA426-2149-4E45-8CC4-19AE5B0A215A}">
  <sheetPr>
    <pageSetUpPr fitToPage="1"/>
  </sheetPr>
  <dimension ref="A1:B42"/>
  <sheetViews>
    <sheetView tabSelected="1" zoomScaleNormal="100" workbookViewId="0">
      <selection activeCell="A2" sqref="A2"/>
    </sheetView>
  </sheetViews>
  <sheetFormatPr baseColWidth="10" defaultColWidth="11.25" defaultRowHeight="12" x14ac:dyDescent="0.2"/>
  <cols>
    <col min="1" max="1" width="99.25" style="7" customWidth="1"/>
    <col min="2" max="2" width="10.875" style="7" customWidth="1"/>
    <col min="3" max="16384" width="11.25" style="7"/>
  </cols>
  <sheetData>
    <row r="1" spans="1:2" s="74" customFormat="1" ht="15.6" x14ac:dyDescent="0.3">
      <c r="A1" s="80" t="s">
        <v>70</v>
      </c>
      <c r="B1" s="25" t="s">
        <v>99</v>
      </c>
    </row>
    <row r="2" spans="1:2" s="74" customFormat="1" x14ac:dyDescent="0.25">
      <c r="A2" s="73"/>
    </row>
    <row r="3" spans="1:2" x14ac:dyDescent="0.25">
      <c r="A3" s="73" t="s">
        <v>87</v>
      </c>
    </row>
    <row r="4" spans="1:2" ht="11.45" x14ac:dyDescent="0.2">
      <c r="A4" s="75"/>
    </row>
    <row r="5" spans="1:2" s="66" customFormat="1" ht="24.6" customHeight="1" x14ac:dyDescent="0.25">
      <c r="A5" s="65" t="s">
        <v>71</v>
      </c>
    </row>
    <row r="6" spans="1:2" ht="11.45" x14ac:dyDescent="0.2">
      <c r="A6" s="75" t="s">
        <v>88</v>
      </c>
    </row>
    <row r="8" spans="1:2" ht="11.45" x14ac:dyDescent="0.2">
      <c r="A8" s="75" t="s">
        <v>89</v>
      </c>
    </row>
    <row r="10" spans="1:2" x14ac:dyDescent="0.2">
      <c r="A10" s="75" t="s">
        <v>90</v>
      </c>
    </row>
    <row r="11" spans="1:2" ht="11.45" x14ac:dyDescent="0.2">
      <c r="A11" s="75"/>
    </row>
    <row r="12" spans="1:2" x14ac:dyDescent="0.2">
      <c r="A12" s="75" t="s">
        <v>91</v>
      </c>
    </row>
    <row r="14" spans="1:2" s="65" customFormat="1" ht="24" customHeight="1" x14ac:dyDescent="0.25">
      <c r="A14" s="65" t="s">
        <v>72</v>
      </c>
    </row>
    <row r="15" spans="1:2" ht="11.45" x14ac:dyDescent="0.2">
      <c r="A15" s="76" t="s">
        <v>92</v>
      </c>
    </row>
    <row r="16" spans="1:2" ht="11.45" x14ac:dyDescent="0.2">
      <c r="A16" s="75"/>
    </row>
    <row r="17" spans="1:2" ht="11.45" x14ac:dyDescent="0.2">
      <c r="A17" s="76" t="s">
        <v>93</v>
      </c>
    </row>
    <row r="18" spans="1:2" ht="11.45" x14ac:dyDescent="0.2">
      <c r="A18" s="75"/>
    </row>
    <row r="19" spans="1:2" x14ac:dyDescent="0.2">
      <c r="A19" s="76" t="s">
        <v>102</v>
      </c>
    </row>
    <row r="20" spans="1:2" ht="11.45" x14ac:dyDescent="0.2">
      <c r="A20" s="75"/>
    </row>
    <row r="21" spans="1:2" ht="11.45" x14ac:dyDescent="0.2">
      <c r="A21" s="75"/>
    </row>
    <row r="22" spans="1:2" s="74" customFormat="1" x14ac:dyDescent="0.25">
      <c r="A22" s="73" t="s">
        <v>74</v>
      </c>
    </row>
    <row r="23" spans="1:2" s="74" customFormat="1" ht="11.45" x14ac:dyDescent="0.2">
      <c r="A23" s="76" t="s">
        <v>73</v>
      </c>
    </row>
    <row r="25" spans="1:2" s="74" customFormat="1" x14ac:dyDescent="0.2">
      <c r="A25" s="95" t="s">
        <v>86</v>
      </c>
      <c r="B25" s="95"/>
    </row>
    <row r="26" spans="1:2" s="74" customFormat="1" x14ac:dyDescent="0.2">
      <c r="A26" s="76" t="s">
        <v>76</v>
      </c>
    </row>
    <row r="27" spans="1:2" x14ac:dyDescent="0.2">
      <c r="A27" s="75"/>
    </row>
    <row r="28" spans="1:2" x14ac:dyDescent="0.2">
      <c r="A28" s="77"/>
    </row>
    <row r="29" spans="1:2" x14ac:dyDescent="0.2">
      <c r="A29" s="77" t="s">
        <v>94</v>
      </c>
    </row>
    <row r="30" spans="1:2" x14ac:dyDescent="0.2">
      <c r="A30" s="77" t="s">
        <v>113</v>
      </c>
    </row>
    <row r="31" spans="1:2" x14ac:dyDescent="0.2">
      <c r="A31" s="78" t="s">
        <v>95</v>
      </c>
    </row>
    <row r="33" spans="1:2" x14ac:dyDescent="0.2">
      <c r="A33" s="75"/>
    </row>
    <row r="35" spans="1:2" x14ac:dyDescent="0.2">
      <c r="A35" s="75"/>
    </row>
    <row r="36" spans="1:2" x14ac:dyDescent="0.2">
      <c r="A36" s="75"/>
    </row>
    <row r="37" spans="1:2" x14ac:dyDescent="0.2">
      <c r="A37" s="75"/>
    </row>
    <row r="38" spans="1:2" x14ac:dyDescent="0.2">
      <c r="A38" s="75"/>
    </row>
    <row r="39" spans="1:2" x14ac:dyDescent="0.2">
      <c r="A39" s="77"/>
    </row>
    <row r="40" spans="1:2" x14ac:dyDescent="0.2">
      <c r="A40" s="77"/>
      <c r="B40" s="79"/>
    </row>
    <row r="41" spans="1:2" x14ac:dyDescent="0.2">
      <c r="A41" s="77"/>
      <c r="B41" s="79"/>
    </row>
    <row r="42" spans="1:2" x14ac:dyDescent="0.2">
      <c r="A42" s="78"/>
      <c r="B42" s="79"/>
    </row>
  </sheetData>
  <mergeCells count="1">
    <mergeCell ref="A25:B25"/>
  </mergeCells>
  <hyperlinks>
    <hyperlink ref="A6" location="Kurzarbeit!A1" display="T1. Kurzarbeit" xr:uid="{AE1574D9-6C09-43D6-AA9D-817CBA62EE73}"/>
    <hyperlink ref="A8" location="CEE!A1" display="T2. Corona-Erwerbsersatz CEE" xr:uid="{03EEDFC5-80B5-441B-B46A-7EF6E3D9C0CA}"/>
    <hyperlink ref="A10" location="HFMV!A1" display="T3. Härtefallmassnahmen" xr:uid="{75DE1D18-8D08-4BA8-A9D1-3BBE7521E665}"/>
    <hyperlink ref="A12" location="Kredite!A1" display="T4. Covid-Überbrückungskredite" xr:uid="{43AE72A1-33CA-4472-B3B8-03CF3329320F}"/>
    <hyperlink ref="A15" location="AA_Bund!A1" display="T5. Ausserordentliche Ausgaben des Bundes" xr:uid="{30E050C3-5B1C-48B1-A778-28FA82F53FF8}"/>
    <hyperlink ref="A17" location="AA_Kantone!A1" display="T6. Ausserordentliche Ausgaben der Kantone" xr:uid="{89E4AB63-5625-4A17-94EC-2AB2B11453A4}"/>
    <hyperlink ref="A23" r:id="rId1" xr:uid="{C40F2B2A-D3D3-4CE0-952E-D989F4FA2479}"/>
    <hyperlink ref="A26" r:id="rId2" xr:uid="{06DF12FE-E323-45C8-A11B-E0F4234D4DFA}"/>
    <hyperlink ref="A19" location="Erläuterungen!A1" display="Erläuterungen" xr:uid="{7D3166C0-914A-4101-8C46-C907D3F3A67A}"/>
  </hyperlinks>
  <pageMargins left="0.70866141732283472" right="0.70866141732283472" top="0.74803149606299213" bottom="0.74803149606299213"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BD2B-96C1-462C-8443-775A3BB27A77}">
  <sheetPr>
    <pageSetUpPr fitToPage="1"/>
  </sheetPr>
  <dimension ref="A1:K31"/>
  <sheetViews>
    <sheetView zoomScaleNormal="100" workbookViewId="0">
      <selection activeCell="A2" sqref="A2"/>
    </sheetView>
  </sheetViews>
  <sheetFormatPr baseColWidth="10" defaultColWidth="11.25" defaultRowHeight="14.25" x14ac:dyDescent="0.2"/>
  <cols>
    <col min="1" max="1" width="25.25" style="3" customWidth="1"/>
    <col min="2" max="2" width="12" style="3" customWidth="1"/>
    <col min="3" max="3" width="15.75" style="3" customWidth="1"/>
    <col min="4" max="6" width="12" style="3" customWidth="1"/>
    <col min="7" max="7" width="15.875" style="3" customWidth="1"/>
    <col min="8" max="9" width="12" style="3" customWidth="1"/>
    <col min="10" max="16384" width="11.25" style="3"/>
  </cols>
  <sheetData>
    <row r="1" spans="1:10" s="7" customFormat="1" ht="15" x14ac:dyDescent="0.2">
      <c r="A1" s="1" t="s">
        <v>109</v>
      </c>
      <c r="B1" s="6"/>
      <c r="C1" s="25"/>
      <c r="D1" s="6"/>
      <c r="E1" s="25"/>
      <c r="I1" s="25" t="s">
        <v>99</v>
      </c>
      <c r="J1" s="29"/>
    </row>
    <row r="2" spans="1:10" s="7" customFormat="1" ht="12" x14ac:dyDescent="0.2">
      <c r="B2" s="6"/>
      <c r="C2" s="8"/>
      <c r="D2" s="6"/>
      <c r="E2" s="8"/>
    </row>
    <row r="3" spans="1:10" s="9" customFormat="1" ht="11.25" x14ac:dyDescent="0.2">
      <c r="A3" s="27"/>
      <c r="B3" s="96">
        <v>2020</v>
      </c>
      <c r="C3" s="97"/>
      <c r="D3" s="97"/>
      <c r="E3" s="97"/>
      <c r="F3" s="96">
        <v>2021</v>
      </c>
      <c r="G3" s="97"/>
      <c r="H3" s="97"/>
      <c r="I3" s="97"/>
    </row>
    <row r="4" spans="1:10" s="9" customFormat="1" ht="27.6" customHeight="1" x14ac:dyDescent="0.2">
      <c r="A4" s="11" t="s">
        <v>0</v>
      </c>
      <c r="B4" s="10" t="s">
        <v>2</v>
      </c>
      <c r="C4" s="10" t="s">
        <v>60</v>
      </c>
      <c r="D4" s="10" t="s">
        <v>77</v>
      </c>
      <c r="E4" s="28" t="s">
        <v>1</v>
      </c>
      <c r="F4" s="10" t="s">
        <v>2</v>
      </c>
      <c r="G4" s="10" t="s">
        <v>60</v>
      </c>
      <c r="H4" s="10" t="s">
        <v>77</v>
      </c>
      <c r="I4" s="28" t="s">
        <v>1</v>
      </c>
    </row>
    <row r="5" spans="1:10" s="9" customFormat="1" ht="11.25" x14ac:dyDescent="0.2">
      <c r="A5" s="40" t="s">
        <v>51</v>
      </c>
      <c r="B5" s="32">
        <v>194</v>
      </c>
      <c r="C5" s="32">
        <v>845</v>
      </c>
      <c r="D5" s="32">
        <v>11727013</v>
      </c>
      <c r="E5" s="33">
        <v>418589</v>
      </c>
      <c r="F5" s="18">
        <v>128</v>
      </c>
      <c r="G5" s="18">
        <v>348</v>
      </c>
      <c r="H5" s="18">
        <v>5939027</v>
      </c>
      <c r="I5" s="18">
        <v>203712</v>
      </c>
    </row>
    <row r="6" spans="1:10" s="9" customFormat="1" ht="11.25" x14ac:dyDescent="0.2">
      <c r="A6" s="41" t="s">
        <v>78</v>
      </c>
      <c r="B6" s="18">
        <v>2786</v>
      </c>
      <c r="C6" s="18">
        <v>9326</v>
      </c>
      <c r="D6" s="18">
        <v>153245376</v>
      </c>
      <c r="E6" s="34">
        <v>5326824</v>
      </c>
      <c r="F6" s="18">
        <v>1653</v>
      </c>
      <c r="G6" s="18">
        <v>5151</v>
      </c>
      <c r="H6" s="18">
        <v>80379711</v>
      </c>
      <c r="I6" s="18">
        <v>2820129</v>
      </c>
    </row>
    <row r="7" spans="1:10" s="9" customFormat="1" ht="11.25" x14ac:dyDescent="0.2">
      <c r="A7" s="41" t="s">
        <v>3</v>
      </c>
      <c r="B7" s="18">
        <v>2239</v>
      </c>
      <c r="C7" s="18">
        <v>2588</v>
      </c>
      <c r="D7" s="18">
        <v>57592665</v>
      </c>
      <c r="E7" s="34">
        <v>2185239</v>
      </c>
      <c r="F7" s="18">
        <v>645</v>
      </c>
      <c r="G7" s="18">
        <v>1120</v>
      </c>
      <c r="H7" s="18">
        <v>24066619</v>
      </c>
      <c r="I7" s="18">
        <v>834327</v>
      </c>
    </row>
    <row r="8" spans="1:10" s="9" customFormat="1" ht="11.25" x14ac:dyDescent="0.2">
      <c r="A8" s="41" t="s">
        <v>4</v>
      </c>
      <c r="B8" s="18">
        <v>2203</v>
      </c>
      <c r="C8" s="18">
        <v>5216</v>
      </c>
      <c r="D8" s="18">
        <v>100261576</v>
      </c>
      <c r="E8" s="34">
        <v>3311031</v>
      </c>
      <c r="F8" s="18">
        <v>1669</v>
      </c>
      <c r="G8" s="18">
        <v>3796</v>
      </c>
      <c r="H8" s="18">
        <v>67186242</v>
      </c>
      <c r="I8" s="18">
        <v>2221062</v>
      </c>
    </row>
    <row r="9" spans="1:10" s="9" customFormat="1" ht="11.25" x14ac:dyDescent="0.2">
      <c r="A9" s="41" t="s">
        <v>79</v>
      </c>
      <c r="B9" s="18">
        <v>1040</v>
      </c>
      <c r="C9" s="18">
        <v>2813</v>
      </c>
      <c r="D9" s="18">
        <v>53775936</v>
      </c>
      <c r="E9" s="34">
        <v>1977043</v>
      </c>
      <c r="F9" s="18">
        <v>380</v>
      </c>
      <c r="G9" s="18">
        <v>1521</v>
      </c>
      <c r="H9" s="18">
        <v>27781358</v>
      </c>
      <c r="I9" s="18">
        <v>1013990</v>
      </c>
    </row>
    <row r="10" spans="1:10" s="9" customFormat="1" ht="11.25" x14ac:dyDescent="0.2">
      <c r="A10" s="41" t="s">
        <v>5</v>
      </c>
      <c r="B10" s="18">
        <v>2379</v>
      </c>
      <c r="C10" s="18">
        <v>2735</v>
      </c>
      <c r="D10" s="18">
        <v>55820374</v>
      </c>
      <c r="E10" s="34">
        <v>1985680</v>
      </c>
      <c r="F10" s="18">
        <v>385</v>
      </c>
      <c r="G10" s="18">
        <v>435</v>
      </c>
      <c r="H10" s="18">
        <v>11407783</v>
      </c>
      <c r="I10" s="18">
        <v>369632</v>
      </c>
    </row>
    <row r="11" spans="1:10" s="9" customFormat="1" ht="11.25" x14ac:dyDescent="0.2">
      <c r="A11" s="41" t="s">
        <v>6</v>
      </c>
      <c r="B11" s="18">
        <v>1377</v>
      </c>
      <c r="C11" s="18">
        <v>3369</v>
      </c>
      <c r="D11" s="18">
        <v>72246739</v>
      </c>
      <c r="E11" s="34">
        <v>2413616</v>
      </c>
      <c r="F11" s="18">
        <v>539</v>
      </c>
      <c r="G11" s="18">
        <v>1727</v>
      </c>
      <c r="H11" s="18">
        <v>35420564</v>
      </c>
      <c r="I11" s="18">
        <v>1130987</v>
      </c>
    </row>
    <row r="12" spans="1:10" s="9" customFormat="1" ht="11.25" x14ac:dyDescent="0.2">
      <c r="A12" s="41" t="s">
        <v>7</v>
      </c>
      <c r="B12" s="18">
        <v>370</v>
      </c>
      <c r="C12" s="18">
        <v>953</v>
      </c>
      <c r="D12" s="18">
        <v>25226895</v>
      </c>
      <c r="E12" s="34">
        <v>849124</v>
      </c>
      <c r="F12" s="18">
        <v>198</v>
      </c>
      <c r="G12" s="18">
        <v>326</v>
      </c>
      <c r="H12" s="18">
        <v>8450932</v>
      </c>
      <c r="I12" s="18">
        <v>261556</v>
      </c>
    </row>
    <row r="13" spans="1:10" s="9" customFormat="1" ht="11.25" x14ac:dyDescent="0.2">
      <c r="A13" s="41" t="s">
        <v>114</v>
      </c>
      <c r="B13" s="18">
        <v>627</v>
      </c>
      <c r="C13" s="18">
        <v>1520</v>
      </c>
      <c r="D13" s="18">
        <v>12695928</v>
      </c>
      <c r="E13" s="34">
        <v>363014</v>
      </c>
      <c r="F13" s="18">
        <v>300</v>
      </c>
      <c r="G13" s="18">
        <v>614</v>
      </c>
      <c r="H13" s="18">
        <v>5257595</v>
      </c>
      <c r="I13" s="18">
        <v>157634</v>
      </c>
    </row>
    <row r="14" spans="1:10" s="9" customFormat="1" ht="11.25" x14ac:dyDescent="0.2">
      <c r="A14" s="41"/>
      <c r="B14" s="18"/>
      <c r="C14" s="18"/>
      <c r="D14" s="18"/>
      <c r="E14" s="34"/>
      <c r="F14" s="18"/>
      <c r="G14" s="18"/>
      <c r="H14" s="18"/>
      <c r="I14" s="18"/>
    </row>
    <row r="15" spans="1:10" s="12" customFormat="1" ht="11.25" x14ac:dyDescent="0.2">
      <c r="A15" s="42" t="s">
        <v>8</v>
      </c>
      <c r="B15" s="19">
        <v>13206</v>
      </c>
      <c r="C15" s="19">
        <v>29365</v>
      </c>
      <c r="D15" s="19">
        <v>542592500</v>
      </c>
      <c r="E15" s="35">
        <v>18830160</v>
      </c>
      <c r="F15" s="19">
        <v>5893</v>
      </c>
      <c r="G15" s="19">
        <v>15041</v>
      </c>
      <c r="H15" s="19">
        <v>265889829</v>
      </c>
      <c r="I15" s="19">
        <v>9013029</v>
      </c>
    </row>
    <row r="16" spans="1:10" s="12" customFormat="1" ht="11.25" x14ac:dyDescent="0.2">
      <c r="A16" s="43" t="s">
        <v>9</v>
      </c>
      <c r="B16" s="19">
        <v>176361</v>
      </c>
      <c r="C16" s="19">
        <v>509526</v>
      </c>
      <c r="D16" s="19">
        <v>10212489691</v>
      </c>
      <c r="E16" s="35">
        <v>375756118</v>
      </c>
      <c r="F16" s="19">
        <v>72312</v>
      </c>
      <c r="G16" s="19">
        <v>235081</v>
      </c>
      <c r="H16" s="19">
        <v>4825855350</v>
      </c>
      <c r="I16" s="19">
        <v>180314315</v>
      </c>
    </row>
    <row r="17" spans="1:11" s="12" customFormat="1" ht="11.25" x14ac:dyDescent="0.2">
      <c r="A17" s="44" t="s">
        <v>10</v>
      </c>
      <c r="B17" s="17">
        <f>B15/B16*100</f>
        <v>7.4880500790991205</v>
      </c>
      <c r="C17" s="17">
        <f>C15/C16*100</f>
        <v>5.7631995226936406</v>
      </c>
      <c r="D17" s="17">
        <f t="shared" ref="D17:E17" si="0">D15/D16*100</f>
        <v>5.3130286190464657</v>
      </c>
      <c r="E17" s="36">
        <f t="shared" si="0"/>
        <v>5.0112716993739008</v>
      </c>
      <c r="F17" s="17">
        <f>F15/F16*100</f>
        <v>8.1494081203672977</v>
      </c>
      <c r="G17" s="17">
        <f>G15/G16*100</f>
        <v>6.3982201879352214</v>
      </c>
      <c r="H17" s="17">
        <f t="shared" ref="H17:I17" si="1">H15/H16*100</f>
        <v>5.5096933023489818</v>
      </c>
      <c r="I17" s="17">
        <f t="shared" si="1"/>
        <v>4.998509963005433</v>
      </c>
    </row>
    <row r="18" spans="1:11" s="9" customFormat="1" ht="11.25" x14ac:dyDescent="0.2">
      <c r="A18" s="28" t="s">
        <v>81</v>
      </c>
      <c r="B18" s="26"/>
      <c r="C18" s="26"/>
      <c r="D18" s="26"/>
      <c r="E18" s="37"/>
      <c r="F18" s="26"/>
      <c r="G18" s="26"/>
      <c r="H18" s="26"/>
      <c r="I18" s="26"/>
    </row>
    <row r="19" spans="1:11" s="9" customFormat="1" ht="11.25" x14ac:dyDescent="0.2">
      <c r="A19" s="41" t="s">
        <v>80</v>
      </c>
      <c r="B19" s="18">
        <v>508</v>
      </c>
      <c r="C19" s="18">
        <v>2274</v>
      </c>
      <c r="D19" s="18">
        <v>34045887</v>
      </c>
      <c r="E19" s="34">
        <v>1381646</v>
      </c>
      <c r="F19" s="18"/>
      <c r="G19" s="18"/>
      <c r="H19" s="18"/>
      <c r="I19" s="18"/>
    </row>
    <row r="20" spans="1:11" s="9" customFormat="1" ht="11.25" x14ac:dyDescent="0.2">
      <c r="A20" s="45" t="s">
        <v>82</v>
      </c>
      <c r="B20" s="20">
        <f>B16/B19</f>
        <v>347.16732283464569</v>
      </c>
      <c r="C20" s="20">
        <f>C16/C19</f>
        <v>224.06596306068602</v>
      </c>
      <c r="D20" s="20">
        <f>D16/D19</f>
        <v>299.96250915712665</v>
      </c>
      <c r="E20" s="38">
        <f>E16/E19</f>
        <v>271.96265758378053</v>
      </c>
      <c r="F20" s="20"/>
      <c r="G20" s="20"/>
      <c r="H20" s="20"/>
      <c r="I20" s="20"/>
    </row>
    <row r="21" spans="1:11" s="9" customFormat="1" ht="11.25" x14ac:dyDescent="0.2">
      <c r="B21" s="18"/>
      <c r="C21" s="18"/>
      <c r="D21" s="18"/>
      <c r="E21" s="18"/>
      <c r="F21" s="18"/>
      <c r="G21" s="18"/>
      <c r="H21" s="18"/>
      <c r="I21" s="14"/>
    </row>
    <row r="22" spans="1:11" s="9" customFormat="1" ht="11.25" x14ac:dyDescent="0.2">
      <c r="A22" s="2" t="s">
        <v>75</v>
      </c>
      <c r="B22" s="12"/>
      <c r="C22" s="13"/>
      <c r="E22" s="13"/>
      <c r="G22" s="13"/>
      <c r="I22" s="13"/>
      <c r="J22" s="12"/>
      <c r="K22" s="13"/>
    </row>
    <row r="23" spans="1:11" s="9" customFormat="1" ht="11.25" x14ac:dyDescent="0.2">
      <c r="A23" s="22" t="s">
        <v>96</v>
      </c>
    </row>
    <row r="24" spans="1:11" s="9" customFormat="1" ht="11.25" x14ac:dyDescent="0.2">
      <c r="A24" s="23" t="s">
        <v>76</v>
      </c>
    </row>
    <row r="25" spans="1:11" s="9" customFormat="1" ht="11.25" x14ac:dyDescent="0.2">
      <c r="A25" s="9" t="s">
        <v>97</v>
      </c>
    </row>
    <row r="26" spans="1:11" s="9" customFormat="1" ht="11.25" x14ac:dyDescent="0.2"/>
    <row r="27" spans="1:11" s="9" customFormat="1" ht="11.25" x14ac:dyDescent="0.2">
      <c r="A27" s="2" t="s">
        <v>83</v>
      </c>
    </row>
    <row r="28" spans="1:11" s="9" customFormat="1" ht="11.25" x14ac:dyDescent="0.2">
      <c r="A28" s="85" t="s">
        <v>113</v>
      </c>
    </row>
    <row r="29" spans="1:11" s="9" customFormat="1" ht="11.25" x14ac:dyDescent="0.2">
      <c r="A29" s="24" t="s">
        <v>98</v>
      </c>
    </row>
    <row r="30" spans="1:11" s="9" customFormat="1" ht="11.25" x14ac:dyDescent="0.2">
      <c r="A30" s="24"/>
    </row>
    <row r="31" spans="1:11" s="9" customFormat="1" ht="11.25" x14ac:dyDescent="0.2">
      <c r="A31" s="2" t="s">
        <v>94</v>
      </c>
    </row>
  </sheetData>
  <mergeCells count="2">
    <mergeCell ref="B3:E3"/>
    <mergeCell ref="F3:I3"/>
  </mergeCells>
  <hyperlinks>
    <hyperlink ref="A24" r:id="rId1" xr:uid="{DDD78415-7A83-42F5-A2E7-91C179AD44F9}"/>
  </hyperlinks>
  <pageMargins left="0.70866141732283472" right="0.70866141732283472" top="0.74803149606299213" bottom="0.74803149606299213" header="0.31496062992125984" footer="0.31496062992125984"/>
  <pageSetup paperSize="9"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1994-7710-44B7-A092-F8BE896B5AB4}">
  <sheetPr>
    <pageSetUpPr fitToPage="1"/>
  </sheetPr>
  <dimension ref="A1:K40"/>
  <sheetViews>
    <sheetView zoomScaleNormal="100" workbookViewId="0">
      <selection activeCell="A2" sqref="A2"/>
    </sheetView>
  </sheetViews>
  <sheetFormatPr baseColWidth="10" defaultColWidth="11.25" defaultRowHeight="14.25" x14ac:dyDescent="0.2"/>
  <cols>
    <col min="1" max="1" width="25.25" style="3" customWidth="1"/>
    <col min="2" max="5" width="12" style="3" customWidth="1"/>
    <col min="6" max="16384" width="11.25" style="3"/>
  </cols>
  <sheetData>
    <row r="1" spans="1:6" s="7" customFormat="1" ht="15" x14ac:dyDescent="0.2">
      <c r="A1" s="1" t="s">
        <v>110</v>
      </c>
      <c r="B1" s="6"/>
      <c r="C1" s="25"/>
      <c r="D1" s="6"/>
      <c r="E1" s="25" t="s">
        <v>99</v>
      </c>
      <c r="F1" s="29"/>
    </row>
    <row r="2" spans="1:6" s="7" customFormat="1" ht="12" x14ac:dyDescent="0.2">
      <c r="A2" s="9"/>
      <c r="B2" s="6"/>
      <c r="C2" s="8"/>
      <c r="D2" s="6"/>
      <c r="E2" s="8"/>
    </row>
    <row r="3" spans="1:6" s="9" customFormat="1" ht="11.25" x14ac:dyDescent="0.2">
      <c r="A3" s="27"/>
      <c r="B3" s="96">
        <v>2020</v>
      </c>
      <c r="C3" s="98"/>
      <c r="D3" s="97">
        <v>2021</v>
      </c>
      <c r="E3" s="97"/>
    </row>
    <row r="4" spans="1:6" s="9" customFormat="1" ht="27.6" customHeight="1" x14ac:dyDescent="0.2">
      <c r="A4" s="11" t="s">
        <v>0</v>
      </c>
      <c r="B4" s="10" t="s">
        <v>52</v>
      </c>
      <c r="C4" s="10" t="s">
        <v>53</v>
      </c>
      <c r="D4" s="10" t="s">
        <v>52</v>
      </c>
      <c r="E4" s="28" t="s">
        <v>53</v>
      </c>
    </row>
    <row r="5" spans="1:6" s="9" customFormat="1" ht="11.25" x14ac:dyDescent="0.2">
      <c r="A5" s="31" t="s">
        <v>51</v>
      </c>
      <c r="B5" s="32">
        <v>60</v>
      </c>
      <c r="C5" s="33">
        <v>115832</v>
      </c>
      <c r="D5" s="18">
        <v>111</v>
      </c>
      <c r="E5" s="18">
        <v>205783</v>
      </c>
    </row>
    <row r="6" spans="1:6" s="9" customFormat="1" ht="11.25" x14ac:dyDescent="0.2">
      <c r="A6" s="30" t="s">
        <v>78</v>
      </c>
      <c r="B6" s="18">
        <v>2048</v>
      </c>
      <c r="C6" s="34">
        <v>21799727</v>
      </c>
      <c r="D6" s="18">
        <v>1723</v>
      </c>
      <c r="E6" s="18">
        <v>12374172</v>
      </c>
    </row>
    <row r="7" spans="1:6" s="9" customFormat="1" ht="11.25" x14ac:dyDescent="0.2">
      <c r="A7" s="30" t="s">
        <v>3</v>
      </c>
      <c r="B7" s="18">
        <v>7792</v>
      </c>
      <c r="C7" s="34">
        <v>92766638</v>
      </c>
      <c r="D7" s="18">
        <v>4003</v>
      </c>
      <c r="E7" s="18">
        <v>50735689</v>
      </c>
    </row>
    <row r="8" spans="1:6" s="9" customFormat="1" ht="11.25" x14ac:dyDescent="0.2">
      <c r="A8" s="30" t="s">
        <v>4</v>
      </c>
      <c r="B8" s="18">
        <v>4513</v>
      </c>
      <c r="C8" s="34">
        <v>42021129</v>
      </c>
      <c r="D8" s="18">
        <v>3675</v>
      </c>
      <c r="E8" s="18">
        <v>40048037</v>
      </c>
    </row>
    <row r="9" spans="1:6" s="9" customFormat="1" ht="11.25" x14ac:dyDescent="0.2">
      <c r="A9" s="30" t="s">
        <v>79</v>
      </c>
      <c r="B9" s="18">
        <v>1563</v>
      </c>
      <c r="C9" s="34">
        <v>18325508</v>
      </c>
      <c r="D9" s="18">
        <v>1093</v>
      </c>
      <c r="E9" s="18">
        <v>15741420</v>
      </c>
    </row>
    <row r="10" spans="1:6" s="9" customFormat="1" ht="11.25" x14ac:dyDescent="0.2">
      <c r="A10" s="30" t="s">
        <v>5</v>
      </c>
      <c r="B10" s="18">
        <v>2056</v>
      </c>
      <c r="C10" s="34">
        <v>17971802</v>
      </c>
      <c r="D10" s="18">
        <v>1156</v>
      </c>
      <c r="E10" s="18">
        <v>8509812</v>
      </c>
    </row>
    <row r="11" spans="1:6" s="9" customFormat="1" ht="11.25" x14ac:dyDescent="0.2">
      <c r="A11" s="30" t="s">
        <v>6</v>
      </c>
      <c r="B11" s="18">
        <v>918</v>
      </c>
      <c r="C11" s="34">
        <v>11833789</v>
      </c>
      <c r="D11" s="18">
        <v>914</v>
      </c>
      <c r="E11" s="18">
        <v>13557106</v>
      </c>
    </row>
    <row r="12" spans="1:6" s="9" customFormat="1" ht="11.25" x14ac:dyDescent="0.2">
      <c r="A12" s="30" t="s">
        <v>7</v>
      </c>
      <c r="B12" s="18">
        <v>541</v>
      </c>
      <c r="C12" s="34">
        <v>7224639</v>
      </c>
      <c r="D12" s="18">
        <v>468</v>
      </c>
      <c r="E12" s="18">
        <v>3326490</v>
      </c>
    </row>
    <row r="13" spans="1:6" s="9" customFormat="1" ht="11.25" x14ac:dyDescent="0.2">
      <c r="A13" s="30" t="s">
        <v>114</v>
      </c>
      <c r="B13" s="18">
        <v>2280</v>
      </c>
      <c r="C13" s="34">
        <v>19937587</v>
      </c>
      <c r="D13" s="18">
        <v>1379</v>
      </c>
      <c r="E13" s="18">
        <v>12713533</v>
      </c>
    </row>
    <row r="14" spans="1:6" s="12" customFormat="1" ht="11.25" x14ac:dyDescent="0.2">
      <c r="A14" s="21"/>
      <c r="B14" s="19"/>
      <c r="C14" s="35"/>
      <c r="D14" s="19"/>
      <c r="E14" s="19"/>
    </row>
    <row r="15" spans="1:6" s="12" customFormat="1" ht="11.25" x14ac:dyDescent="0.2">
      <c r="A15" s="15" t="s">
        <v>8</v>
      </c>
      <c r="B15" s="19">
        <f>SUM(B5:B13)</f>
        <v>21771</v>
      </c>
      <c r="C15" s="35">
        <f>SUM(C5:C13)</f>
        <v>231996651</v>
      </c>
      <c r="D15" s="19">
        <f>SUM(D5:D13)</f>
        <v>14522</v>
      </c>
      <c r="E15" s="19">
        <f>SUM(E5:E13)</f>
        <v>157212042</v>
      </c>
    </row>
    <row r="16" spans="1:6" s="12" customFormat="1" ht="11.25" x14ac:dyDescent="0.2">
      <c r="A16" s="15" t="s">
        <v>54</v>
      </c>
      <c r="B16" s="19">
        <v>246823</v>
      </c>
      <c r="C16" s="35">
        <v>2064659163</v>
      </c>
      <c r="D16" s="19">
        <v>255040</v>
      </c>
      <c r="E16" s="19">
        <v>1546067071</v>
      </c>
    </row>
    <row r="17" spans="1:11" s="9" customFormat="1" ht="11.25" x14ac:dyDescent="0.2">
      <c r="A17" s="16" t="s">
        <v>55</v>
      </c>
      <c r="B17" s="17">
        <f>B15/B16*100</f>
        <v>8.8204907970488975</v>
      </c>
      <c r="C17" s="36">
        <f>C15/C16*100</f>
        <v>11.23655929063387</v>
      </c>
      <c r="D17" s="17">
        <f>D15/D16*100</f>
        <v>5.6940087829360104</v>
      </c>
      <c r="E17" s="17">
        <f>E15/E16*100</f>
        <v>10.168513704797739</v>
      </c>
    </row>
    <row r="18" spans="1:11" s="9" customFormat="1" ht="11.25" x14ac:dyDescent="0.2">
      <c r="A18" s="31"/>
      <c r="B18" s="18"/>
      <c r="C18" s="18"/>
      <c r="D18" s="18"/>
      <c r="E18" s="18"/>
    </row>
    <row r="19" spans="1:11" s="9" customFormat="1" ht="11.25" x14ac:dyDescent="0.2">
      <c r="A19" s="9" t="s">
        <v>75</v>
      </c>
    </row>
    <row r="20" spans="1:11" s="9" customFormat="1" ht="11.25" x14ac:dyDescent="0.2">
      <c r="A20" s="22" t="s">
        <v>96</v>
      </c>
    </row>
    <row r="21" spans="1:11" s="9" customFormat="1" ht="11.25" x14ac:dyDescent="0.2">
      <c r="A21" s="23" t="s">
        <v>76</v>
      </c>
    </row>
    <row r="22" spans="1:11" s="9" customFormat="1" ht="11.25" x14ac:dyDescent="0.2">
      <c r="A22" s="9" t="s">
        <v>100</v>
      </c>
    </row>
    <row r="23" spans="1:11" s="9" customFormat="1" ht="11.25" x14ac:dyDescent="0.2">
      <c r="A23" s="30"/>
    </row>
    <row r="24" spans="1:11" s="9" customFormat="1" ht="11.25" x14ac:dyDescent="0.2">
      <c r="A24" s="2" t="s">
        <v>115</v>
      </c>
    </row>
    <row r="25" spans="1:11" s="9" customFormat="1" ht="11.25" x14ac:dyDescent="0.2">
      <c r="A25" s="85" t="s">
        <v>113</v>
      </c>
    </row>
    <row r="26" spans="1:11" s="9" customFormat="1" ht="11.25" x14ac:dyDescent="0.2">
      <c r="A26" s="24" t="s">
        <v>98</v>
      </c>
    </row>
    <row r="27" spans="1:11" s="9" customFormat="1" ht="11.25" x14ac:dyDescent="0.2">
      <c r="A27" s="24"/>
    </row>
    <row r="28" spans="1:11" s="9" customFormat="1" ht="11.25" x14ac:dyDescent="0.2">
      <c r="A28" s="2" t="s">
        <v>94</v>
      </c>
    </row>
    <row r="29" spans="1:11" s="9" customFormat="1" ht="11.25" x14ac:dyDescent="0.2">
      <c r="A29" s="2"/>
    </row>
    <row r="31" spans="1:11" s="9" customFormat="1" ht="11.25" x14ac:dyDescent="0.2">
      <c r="B31" s="12"/>
      <c r="C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mergeCells count="2">
    <mergeCell ref="B3:C3"/>
    <mergeCell ref="D3:E3"/>
  </mergeCells>
  <hyperlinks>
    <hyperlink ref="A21" r:id="rId1" xr:uid="{DB89986F-1C9F-4B9F-A9D1-5B8C6A1A8C59}"/>
  </hyperlinks>
  <pageMargins left="0.70866141732283472" right="0.70866141732283472" top="0.74803149606299213" bottom="0.74803149606299213" header="0.31496062992125984" footer="0.31496062992125984"/>
  <pageSetup paperSize="9" scale="8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28D2-4E77-40D8-84D1-B7ED5D9CB9A9}">
  <sheetPr>
    <pageSetUpPr fitToPage="1"/>
  </sheetPr>
  <dimension ref="A1:K40"/>
  <sheetViews>
    <sheetView zoomScaleNormal="100" workbookViewId="0">
      <selection activeCell="A3" sqref="A3"/>
    </sheetView>
  </sheetViews>
  <sheetFormatPr baseColWidth="10" defaultColWidth="11.25" defaultRowHeight="14.25" x14ac:dyDescent="0.2"/>
  <cols>
    <col min="1" max="1" width="25.25" style="3" customWidth="1"/>
    <col min="2" max="3" width="14.625" style="3" customWidth="1"/>
    <col min="4" max="5" width="12" style="3" customWidth="1"/>
    <col min="6" max="16384" width="11.25" style="3"/>
  </cols>
  <sheetData>
    <row r="1" spans="1:6" s="7" customFormat="1" x14ac:dyDescent="0.2">
      <c r="A1" s="1" t="s">
        <v>111</v>
      </c>
      <c r="B1" s="6"/>
      <c r="C1" s="25"/>
      <c r="D1" s="25" t="s">
        <v>99</v>
      </c>
      <c r="E1" s="4"/>
      <c r="F1" s="4"/>
    </row>
    <row r="2" spans="1:6" s="7" customFormat="1" x14ac:dyDescent="0.2">
      <c r="A2" s="9" t="s">
        <v>61</v>
      </c>
      <c r="B2" s="6"/>
      <c r="C2" s="8"/>
      <c r="D2" s="4"/>
      <c r="E2" s="4"/>
      <c r="F2" s="4"/>
    </row>
    <row r="3" spans="1:6" s="7" customFormat="1" x14ac:dyDescent="0.2">
      <c r="A3" s="9"/>
      <c r="B3" s="6"/>
      <c r="C3" s="8"/>
      <c r="D3" s="4"/>
      <c r="E3" s="4"/>
      <c r="F3" s="4"/>
    </row>
    <row r="4" spans="1:6" s="9" customFormat="1" x14ac:dyDescent="0.2">
      <c r="A4" s="11" t="s">
        <v>0</v>
      </c>
      <c r="B4" s="10">
        <v>2020</v>
      </c>
      <c r="C4" s="10">
        <v>2021</v>
      </c>
      <c r="D4" s="4"/>
      <c r="E4" s="4"/>
      <c r="F4" s="4"/>
    </row>
    <row r="5" spans="1:6" s="9" customFormat="1" x14ac:dyDescent="0.2">
      <c r="A5" s="31" t="s">
        <v>51</v>
      </c>
      <c r="B5" s="32">
        <v>102338.78</v>
      </c>
      <c r="C5" s="32">
        <v>11765898.020000001</v>
      </c>
      <c r="D5" s="4"/>
      <c r="E5" s="4"/>
      <c r="F5" s="4"/>
    </row>
    <row r="6" spans="1:6" s="9" customFormat="1" x14ac:dyDescent="0.2">
      <c r="A6" s="30" t="s">
        <v>78</v>
      </c>
      <c r="B6" s="18">
        <v>407343.81</v>
      </c>
      <c r="C6" s="18">
        <v>30055333.399999999</v>
      </c>
      <c r="D6" s="4"/>
      <c r="E6" s="4"/>
      <c r="F6" s="4"/>
    </row>
    <row r="7" spans="1:6" s="9" customFormat="1" x14ac:dyDescent="0.2">
      <c r="A7" s="30" t="s">
        <v>3</v>
      </c>
      <c r="B7" s="18">
        <v>287045.09999999998</v>
      </c>
      <c r="C7" s="18">
        <v>24710642.449999999</v>
      </c>
      <c r="D7" s="4"/>
      <c r="E7" s="4"/>
      <c r="F7" s="4"/>
    </row>
    <row r="8" spans="1:6" s="9" customFormat="1" x14ac:dyDescent="0.2">
      <c r="A8" s="30" t="s">
        <v>4</v>
      </c>
      <c r="B8" s="18">
        <v>25500</v>
      </c>
      <c r="C8" s="18">
        <v>10572186.380000001</v>
      </c>
      <c r="D8" s="4"/>
      <c r="E8" s="4"/>
      <c r="F8" s="4"/>
    </row>
    <row r="9" spans="1:6" s="9" customFormat="1" x14ac:dyDescent="0.2">
      <c r="A9" s="30" t="s">
        <v>79</v>
      </c>
      <c r="B9" s="18">
        <v>372436.02</v>
      </c>
      <c r="C9" s="18">
        <v>11797862.199999999</v>
      </c>
      <c r="D9" s="4"/>
      <c r="E9" s="4"/>
      <c r="F9" s="4"/>
    </row>
    <row r="10" spans="1:6" s="9" customFormat="1" x14ac:dyDescent="0.2">
      <c r="A10" s="30" t="s">
        <v>5</v>
      </c>
      <c r="B10" s="18">
        <v>9905.25</v>
      </c>
      <c r="C10" s="18">
        <v>5347059.55</v>
      </c>
      <c r="D10" s="4"/>
      <c r="E10" s="4"/>
      <c r="F10" s="4"/>
    </row>
    <row r="11" spans="1:6" s="9" customFormat="1" x14ac:dyDescent="0.2">
      <c r="A11" s="30" t="s">
        <v>6</v>
      </c>
      <c r="B11" s="18">
        <v>35050</v>
      </c>
      <c r="C11" s="18">
        <v>15970134.449999999</v>
      </c>
      <c r="D11" s="4"/>
      <c r="E11" s="4"/>
      <c r="F11" s="4"/>
    </row>
    <row r="12" spans="1:6" s="9" customFormat="1" x14ac:dyDescent="0.2">
      <c r="A12" s="30" t="s">
        <v>7</v>
      </c>
      <c r="B12" s="18">
        <v>13944</v>
      </c>
      <c r="C12" s="18">
        <v>4996532.67</v>
      </c>
      <c r="D12" s="4"/>
      <c r="E12" s="4"/>
      <c r="F12" s="4"/>
    </row>
    <row r="13" spans="1:6" s="9" customFormat="1" x14ac:dyDescent="0.2">
      <c r="A13" s="30" t="s">
        <v>114</v>
      </c>
      <c r="B13" s="18">
        <v>100195.35</v>
      </c>
      <c r="C13" s="18">
        <v>8311160.6500000004</v>
      </c>
      <c r="D13" s="4"/>
      <c r="E13" s="4"/>
      <c r="F13" s="4"/>
    </row>
    <row r="14" spans="1:6" s="9" customFormat="1" x14ac:dyDescent="0.2">
      <c r="A14" s="21"/>
      <c r="B14" s="19"/>
      <c r="C14" s="19"/>
      <c r="D14" s="4"/>
      <c r="E14" s="4"/>
      <c r="F14" s="4"/>
    </row>
    <row r="15" spans="1:6" s="12" customFormat="1" ht="15" x14ac:dyDescent="0.25">
      <c r="A15" s="15" t="s">
        <v>8</v>
      </c>
      <c r="B15" s="19">
        <v>1353758.31</v>
      </c>
      <c r="C15" s="19">
        <v>123526809.77000001</v>
      </c>
      <c r="D15" s="39"/>
      <c r="E15" s="39"/>
      <c r="F15" s="39"/>
    </row>
    <row r="16" spans="1:6" s="12" customFormat="1" ht="15" x14ac:dyDescent="0.25">
      <c r="A16" s="15" t="s">
        <v>54</v>
      </c>
      <c r="B16" s="19">
        <v>38364648</v>
      </c>
      <c r="C16" s="19">
        <v>4548751999</v>
      </c>
      <c r="D16" s="39"/>
      <c r="E16" s="39"/>
      <c r="F16" s="39"/>
    </row>
    <row r="17" spans="1:11" s="12" customFormat="1" ht="15" x14ac:dyDescent="0.25">
      <c r="A17" s="16" t="s">
        <v>55</v>
      </c>
      <c r="B17" s="17">
        <f>(B15/B16)*100</f>
        <v>3.5286608390099139</v>
      </c>
      <c r="C17" s="17">
        <f>(C15/C16)*100</f>
        <v>2.7156197963123998</v>
      </c>
      <c r="D17" s="39"/>
      <c r="E17" s="39"/>
      <c r="F17" s="39"/>
    </row>
    <row r="18" spans="1:11" s="9" customFormat="1" x14ac:dyDescent="0.2">
      <c r="A18" s="31"/>
      <c r="B18" s="18"/>
      <c r="C18" s="18"/>
      <c r="D18" s="4"/>
      <c r="E18" s="4"/>
      <c r="F18" s="4"/>
    </row>
    <row r="19" spans="1:11" s="9" customFormat="1" x14ac:dyDescent="0.2">
      <c r="A19" s="9" t="s">
        <v>84</v>
      </c>
      <c r="D19" s="4"/>
      <c r="E19" s="4"/>
      <c r="F19" s="4"/>
    </row>
    <row r="20" spans="1:11" s="9" customFormat="1" x14ac:dyDescent="0.2">
      <c r="A20" s="22" t="s">
        <v>96</v>
      </c>
      <c r="D20" s="4"/>
      <c r="E20" s="4"/>
      <c r="F20" s="4"/>
    </row>
    <row r="21" spans="1:11" s="9" customFormat="1" x14ac:dyDescent="0.2">
      <c r="A21" s="23" t="s">
        <v>76</v>
      </c>
      <c r="D21" s="4"/>
      <c r="E21" s="4"/>
      <c r="F21" s="4"/>
    </row>
    <row r="22" spans="1:11" s="9" customFormat="1" x14ac:dyDescent="0.2">
      <c r="D22" s="4"/>
      <c r="E22" s="4"/>
      <c r="F22" s="4"/>
    </row>
    <row r="23" spans="1:11" s="9" customFormat="1" x14ac:dyDescent="0.2">
      <c r="A23" s="2" t="s">
        <v>83</v>
      </c>
      <c r="D23" s="4"/>
      <c r="E23" s="4"/>
      <c r="F23" s="4"/>
    </row>
    <row r="24" spans="1:11" s="9" customFormat="1" x14ac:dyDescent="0.2">
      <c r="A24" s="85" t="s">
        <v>113</v>
      </c>
      <c r="D24" s="4"/>
      <c r="E24" s="4"/>
      <c r="F24" s="4"/>
    </row>
    <row r="25" spans="1:11" s="9" customFormat="1" x14ac:dyDescent="0.2">
      <c r="A25" s="24" t="s">
        <v>98</v>
      </c>
      <c r="D25" s="4"/>
      <c r="E25" s="4"/>
      <c r="F25" s="4"/>
    </row>
    <row r="26" spans="1:11" s="9" customFormat="1" x14ac:dyDescent="0.2">
      <c r="A26" s="24"/>
      <c r="D26" s="4"/>
      <c r="E26" s="4"/>
      <c r="F26" s="4"/>
    </row>
    <row r="27" spans="1:11" s="9" customFormat="1" x14ac:dyDescent="0.2">
      <c r="A27" s="2" t="s">
        <v>94</v>
      </c>
      <c r="D27" s="4"/>
      <c r="E27" s="4"/>
      <c r="F27" s="4"/>
    </row>
    <row r="28" spans="1:11" s="9" customFormat="1" ht="11.25" x14ac:dyDescent="0.2">
      <c r="A28" s="2"/>
    </row>
    <row r="29" spans="1:11" s="9" customFormat="1" ht="11.25" x14ac:dyDescent="0.2">
      <c r="A29" s="2"/>
    </row>
    <row r="31" spans="1:11" s="9" customFormat="1" ht="11.25" x14ac:dyDescent="0.2">
      <c r="B31" s="12"/>
      <c r="C31" s="13"/>
      <c r="E31" s="13"/>
      <c r="G31" s="13"/>
      <c r="I31" s="13"/>
      <c r="J31" s="12"/>
      <c r="K31" s="13"/>
    </row>
    <row r="32" spans="1:11" s="9" customFormat="1" ht="11.25" x14ac:dyDescent="0.2"/>
    <row r="33" s="9" customFormat="1" ht="11.25" x14ac:dyDescent="0.2"/>
    <row r="34" s="9" customFormat="1" ht="11.25" x14ac:dyDescent="0.2"/>
    <row r="35" s="9" customFormat="1" ht="11.25" x14ac:dyDescent="0.2"/>
    <row r="36" s="9" customFormat="1" ht="11.25" x14ac:dyDescent="0.2"/>
    <row r="37" s="9" customFormat="1" ht="11.25" x14ac:dyDescent="0.2"/>
    <row r="38" s="9" customFormat="1" ht="11.25" x14ac:dyDescent="0.2"/>
    <row r="39" s="9" customFormat="1" ht="11.25" x14ac:dyDescent="0.2"/>
    <row r="40" s="9" customFormat="1" ht="11.25" x14ac:dyDescent="0.2"/>
  </sheetData>
  <hyperlinks>
    <hyperlink ref="A21" r:id="rId1" xr:uid="{BDC4BBEB-F606-435D-AE29-697ACD39A4FE}"/>
  </hyperlinks>
  <pageMargins left="0.70866141732283472" right="0.70866141732283472" top="0.74803149606299213" bottom="0.74803149606299213" header="0.31496062992125984" footer="0.31496062992125984"/>
  <pageSetup paperSize="9" scale="83"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A1AC-84F3-4186-A3A1-576896F49477}">
  <sheetPr>
    <pageSetUpPr fitToPage="1"/>
  </sheetPr>
  <dimension ref="A1:G28"/>
  <sheetViews>
    <sheetView zoomScaleNormal="100" workbookViewId="0">
      <selection activeCell="A3" sqref="A3"/>
    </sheetView>
  </sheetViews>
  <sheetFormatPr baseColWidth="10" defaultColWidth="11.25" defaultRowHeight="14.25" x14ac:dyDescent="0.2"/>
  <cols>
    <col min="1" max="1" width="25.75" style="3" customWidth="1"/>
    <col min="2" max="2" width="12.5" style="5" bestFit="1" customWidth="1"/>
    <col min="3" max="3" width="15.25" style="5" bestFit="1" customWidth="1"/>
    <col min="4" max="4" width="12.5" style="5" customWidth="1"/>
    <col min="5" max="5" width="11.5" style="5" bestFit="1" customWidth="1"/>
    <col min="6" max="16384" width="11.25" style="3"/>
  </cols>
  <sheetData>
    <row r="1" spans="1:7" x14ac:dyDescent="0.2">
      <c r="A1" s="1" t="s">
        <v>112</v>
      </c>
      <c r="E1" s="48" t="s">
        <v>99</v>
      </c>
    </row>
    <row r="2" spans="1:7" x14ac:dyDescent="0.2">
      <c r="A2" s="9" t="s">
        <v>61</v>
      </c>
    </row>
    <row r="3" spans="1:7" x14ac:dyDescent="0.2">
      <c r="A3" s="9"/>
    </row>
    <row r="4" spans="1:7" ht="22.5" x14ac:dyDescent="0.2">
      <c r="A4" s="11" t="s">
        <v>0</v>
      </c>
      <c r="B4" s="49" t="s">
        <v>56</v>
      </c>
      <c r="C4" s="49" t="s">
        <v>59</v>
      </c>
      <c r="D4" s="49" t="s">
        <v>57</v>
      </c>
      <c r="E4" s="49" t="s">
        <v>58</v>
      </c>
      <c r="F4" s="99"/>
      <c r="G4" s="99"/>
    </row>
    <row r="5" spans="1:7" x14ac:dyDescent="0.2">
      <c r="A5" s="31" t="s">
        <v>51</v>
      </c>
      <c r="B5" s="50">
        <v>25</v>
      </c>
      <c r="C5" s="50">
        <v>2725497</v>
      </c>
      <c r="D5" s="51">
        <v>649000</v>
      </c>
      <c r="E5" s="51">
        <v>0</v>
      </c>
      <c r="F5" s="99"/>
      <c r="G5" s="99"/>
    </row>
    <row r="6" spans="1:7" x14ac:dyDescent="0.2">
      <c r="A6" s="30" t="s">
        <v>78</v>
      </c>
      <c r="B6" s="51">
        <v>1917</v>
      </c>
      <c r="C6" s="51">
        <v>235204149</v>
      </c>
      <c r="D6" s="51">
        <v>79117086</v>
      </c>
      <c r="E6" s="51">
        <v>2022583.16</v>
      </c>
      <c r="F6" s="99"/>
      <c r="G6" s="99"/>
    </row>
    <row r="7" spans="1:7" x14ac:dyDescent="0.2">
      <c r="A7" s="30" t="s">
        <v>3</v>
      </c>
      <c r="B7" s="51">
        <v>2074</v>
      </c>
      <c r="C7" s="51">
        <v>109298417</v>
      </c>
      <c r="D7" s="51">
        <v>23198830</v>
      </c>
      <c r="E7" s="51">
        <v>2290509.16</v>
      </c>
      <c r="F7" s="99"/>
      <c r="G7" s="99"/>
    </row>
    <row r="8" spans="1:7" x14ac:dyDescent="0.2">
      <c r="A8" s="30" t="s">
        <v>4</v>
      </c>
      <c r="B8" s="51">
        <v>316</v>
      </c>
      <c r="C8" s="51">
        <v>23655831</v>
      </c>
      <c r="D8" s="51">
        <v>3450860</v>
      </c>
      <c r="E8" s="51">
        <v>24888.2</v>
      </c>
      <c r="F8" s="99"/>
      <c r="G8" s="99"/>
    </row>
    <row r="9" spans="1:7" x14ac:dyDescent="0.2">
      <c r="A9" s="30" t="s">
        <v>79</v>
      </c>
      <c r="B9" s="51">
        <v>738</v>
      </c>
      <c r="C9" s="51">
        <v>72088841</v>
      </c>
      <c r="D9" s="51">
        <v>16182518</v>
      </c>
      <c r="E9" s="51">
        <v>306458.46000000002</v>
      </c>
      <c r="F9" s="99"/>
      <c r="G9" s="99"/>
    </row>
    <row r="10" spans="1:7" x14ac:dyDescent="0.2">
      <c r="A10" s="30" t="s">
        <v>5</v>
      </c>
      <c r="B10" s="51">
        <v>2020</v>
      </c>
      <c r="C10" s="51">
        <v>184351976.81999999</v>
      </c>
      <c r="D10" s="51">
        <v>63040828</v>
      </c>
      <c r="E10" s="51">
        <v>2132816.4700000002</v>
      </c>
      <c r="F10" s="99"/>
      <c r="G10" s="99"/>
    </row>
    <row r="11" spans="1:7" x14ac:dyDescent="0.2">
      <c r="A11" s="30" t="s">
        <v>6</v>
      </c>
      <c r="B11" s="51">
        <v>1110</v>
      </c>
      <c r="C11" s="51">
        <v>104369898</v>
      </c>
      <c r="D11" s="51">
        <v>34772597</v>
      </c>
      <c r="E11" s="51">
        <v>2395338.13</v>
      </c>
      <c r="F11" s="99"/>
      <c r="G11" s="99"/>
    </row>
    <row r="12" spans="1:7" x14ac:dyDescent="0.2">
      <c r="A12" s="30" t="s">
        <v>7</v>
      </c>
      <c r="B12" s="51">
        <v>259</v>
      </c>
      <c r="C12" s="51">
        <v>25516053</v>
      </c>
      <c r="D12" s="51">
        <v>8038662</v>
      </c>
      <c r="E12" s="51">
        <v>152808.99</v>
      </c>
      <c r="F12" s="99"/>
      <c r="G12" s="99"/>
    </row>
    <row r="13" spans="1:7" x14ac:dyDescent="0.2">
      <c r="A13" s="30" t="s">
        <v>114</v>
      </c>
      <c r="B13" s="51">
        <v>275</v>
      </c>
      <c r="C13" s="51">
        <v>9080175</v>
      </c>
      <c r="D13" s="51">
        <v>1841490</v>
      </c>
      <c r="E13" s="51">
        <v>224986.31</v>
      </c>
      <c r="F13" s="99"/>
      <c r="G13" s="99"/>
    </row>
    <row r="14" spans="1:7" x14ac:dyDescent="0.2">
      <c r="A14" s="21"/>
      <c r="B14" s="52"/>
      <c r="C14" s="52"/>
      <c r="D14" s="52"/>
      <c r="E14" s="52"/>
      <c r="F14" s="99"/>
      <c r="G14" s="99"/>
    </row>
    <row r="15" spans="1:7" s="46" customFormat="1" ht="15" x14ac:dyDescent="0.25">
      <c r="A15" s="15" t="s">
        <v>8</v>
      </c>
      <c r="B15" s="52">
        <v>8734</v>
      </c>
      <c r="C15" s="52">
        <v>766290837.81999993</v>
      </c>
      <c r="D15" s="52">
        <v>230291871</v>
      </c>
      <c r="E15" s="52">
        <v>9550388.8800000027</v>
      </c>
      <c r="F15" s="101"/>
      <c r="G15" s="101"/>
    </row>
    <row r="16" spans="1:7" s="46" customFormat="1" ht="15" x14ac:dyDescent="0.25">
      <c r="A16" s="15" t="s">
        <v>54</v>
      </c>
      <c r="B16" s="52">
        <v>137864</v>
      </c>
      <c r="C16" s="52">
        <v>16942545825</v>
      </c>
      <c r="D16" s="52">
        <v>5064728311</v>
      </c>
      <c r="E16" s="52">
        <v>282328994</v>
      </c>
      <c r="F16" s="101"/>
      <c r="G16" s="101"/>
    </row>
    <row r="17" spans="1:7" s="46" customFormat="1" ht="15" x14ac:dyDescent="0.25">
      <c r="A17" s="16" t="s">
        <v>55</v>
      </c>
      <c r="B17" s="17">
        <v>6.3352289212557293</v>
      </c>
      <c r="C17" s="17">
        <v>4.5228789447290749</v>
      </c>
      <c r="D17" s="17">
        <v>4.5469738327292477</v>
      </c>
      <c r="E17" s="17">
        <v>3.3827162930350694</v>
      </c>
      <c r="F17" s="101"/>
      <c r="G17" s="101"/>
    </row>
    <row r="18" spans="1:7" s="46" customFormat="1" ht="15" x14ac:dyDescent="0.25">
      <c r="A18" s="86"/>
      <c r="B18" s="87"/>
      <c r="C18" s="87"/>
      <c r="D18" s="87"/>
      <c r="E18" s="87"/>
      <c r="F18" s="84"/>
      <c r="G18" s="84"/>
    </row>
    <row r="19" spans="1:7" ht="57" customHeight="1" x14ac:dyDescent="0.2">
      <c r="A19" s="100" t="s">
        <v>101</v>
      </c>
      <c r="B19" s="100"/>
      <c r="C19" s="100"/>
      <c r="D19" s="100"/>
      <c r="E19" s="100"/>
    </row>
    <row r="20" spans="1:7" x14ac:dyDescent="0.2">
      <c r="A20" s="9" t="s">
        <v>84</v>
      </c>
      <c r="B20" s="47"/>
      <c r="C20" s="47"/>
      <c r="D20" s="47"/>
      <c r="E20" s="47"/>
    </row>
    <row r="21" spans="1:7" ht="20.45" customHeight="1" x14ac:dyDescent="0.2">
      <c r="A21" s="100" t="s">
        <v>96</v>
      </c>
      <c r="B21" s="100"/>
      <c r="C21" s="100"/>
      <c r="D21" s="100"/>
      <c r="E21" s="100"/>
    </row>
    <row r="22" spans="1:7" x14ac:dyDescent="0.2">
      <c r="A22" s="23" t="s">
        <v>76</v>
      </c>
      <c r="B22" s="47"/>
      <c r="C22" s="47"/>
      <c r="D22" s="47"/>
      <c r="E22" s="47"/>
    </row>
    <row r="24" spans="1:7" x14ac:dyDescent="0.2">
      <c r="A24" s="2" t="s">
        <v>83</v>
      </c>
    </row>
    <row r="25" spans="1:7" x14ac:dyDescent="0.2">
      <c r="A25" s="85" t="s">
        <v>113</v>
      </c>
    </row>
    <row r="26" spans="1:7" x14ac:dyDescent="0.2">
      <c r="A26" s="24" t="s">
        <v>98</v>
      </c>
    </row>
    <row r="27" spans="1:7" x14ac:dyDescent="0.2">
      <c r="A27" s="24"/>
    </row>
    <row r="28" spans="1:7" x14ac:dyDescent="0.2">
      <c r="A28" s="2" t="s">
        <v>94</v>
      </c>
    </row>
  </sheetData>
  <mergeCells count="16">
    <mergeCell ref="F4:G4"/>
    <mergeCell ref="F5:G5"/>
    <mergeCell ref="F6:G6"/>
    <mergeCell ref="F7:G7"/>
    <mergeCell ref="A21:E21"/>
    <mergeCell ref="F8:G8"/>
    <mergeCell ref="F9:G9"/>
    <mergeCell ref="F10:G10"/>
    <mergeCell ref="F11:G11"/>
    <mergeCell ref="F12:G12"/>
    <mergeCell ref="F13:G13"/>
    <mergeCell ref="F14:G14"/>
    <mergeCell ref="F15:G15"/>
    <mergeCell ref="F16:G16"/>
    <mergeCell ref="F17:G17"/>
    <mergeCell ref="A19:E19"/>
  </mergeCells>
  <hyperlinks>
    <hyperlink ref="A22" r:id="rId1" xr:uid="{1F4BE790-12AB-451C-A15E-62266A4A7AFE}"/>
  </hyperlinks>
  <pageMargins left="0.70866141732283472" right="0.70866141732283472" top="0.74803149606299213" bottom="0.74803149606299213"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B697-DD9E-40BE-B564-CE78C206FF02}">
  <sheetPr>
    <pageSetUpPr fitToPage="1"/>
  </sheetPr>
  <dimension ref="A1:B15"/>
  <sheetViews>
    <sheetView zoomScaleNormal="100" workbookViewId="0">
      <selection activeCell="A3" sqref="A3"/>
    </sheetView>
  </sheetViews>
  <sheetFormatPr baseColWidth="10" defaultColWidth="11.25" defaultRowHeight="14.25" x14ac:dyDescent="0.2"/>
  <cols>
    <col min="1" max="1" width="54.25" style="3" bestFit="1" customWidth="1"/>
    <col min="2" max="16384" width="11.25" style="3"/>
  </cols>
  <sheetData>
    <row r="1" spans="1:2" x14ac:dyDescent="0.2">
      <c r="A1" s="1" t="s">
        <v>63</v>
      </c>
      <c r="B1" s="48" t="s">
        <v>99</v>
      </c>
    </row>
    <row r="2" spans="1:2" x14ac:dyDescent="0.2">
      <c r="A2" s="9" t="s">
        <v>61</v>
      </c>
    </row>
    <row r="3" spans="1:2" x14ac:dyDescent="0.2">
      <c r="A3" s="9"/>
    </row>
    <row r="4" spans="1:2" x14ac:dyDescent="0.2">
      <c r="A4" s="89" t="s">
        <v>64</v>
      </c>
      <c r="B4" s="90">
        <v>7621750.0999999996</v>
      </c>
    </row>
    <row r="5" spans="1:2" x14ac:dyDescent="0.2">
      <c r="A5" s="91" t="s">
        <v>65</v>
      </c>
      <c r="B5" s="92">
        <v>138916495</v>
      </c>
    </row>
    <row r="6" spans="1:2" x14ac:dyDescent="0.2">
      <c r="A6" s="91" t="s">
        <v>66</v>
      </c>
      <c r="B6" s="92">
        <v>18349680.199999999</v>
      </c>
    </row>
    <row r="7" spans="1:2" x14ac:dyDescent="0.2">
      <c r="A7" s="91" t="s">
        <v>67</v>
      </c>
      <c r="B7" s="92">
        <v>11778456.050000001</v>
      </c>
    </row>
    <row r="8" spans="1:2" x14ac:dyDescent="0.2">
      <c r="A8" s="91" t="s">
        <v>68</v>
      </c>
      <c r="B8" s="92">
        <v>4474000</v>
      </c>
    </row>
    <row r="9" spans="1:2" x14ac:dyDescent="0.2">
      <c r="A9" s="88" t="s">
        <v>69</v>
      </c>
      <c r="B9" s="93">
        <f>SUM(B4:B8)</f>
        <v>181140381.34999999</v>
      </c>
    </row>
    <row r="11" spans="1:2" x14ac:dyDescent="0.2">
      <c r="A11" s="2" t="s">
        <v>116</v>
      </c>
    </row>
    <row r="12" spans="1:2" x14ac:dyDescent="0.2">
      <c r="A12" s="85" t="s">
        <v>113</v>
      </c>
    </row>
    <row r="13" spans="1:2" x14ac:dyDescent="0.2">
      <c r="A13" s="24" t="s">
        <v>98</v>
      </c>
    </row>
    <row r="14" spans="1:2" x14ac:dyDescent="0.2">
      <c r="A14" s="24"/>
    </row>
    <row r="15" spans="1:2" x14ac:dyDescent="0.2">
      <c r="A15" s="2" t="s">
        <v>94</v>
      </c>
    </row>
  </sheetData>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67A1-97EE-46AF-B7A0-1EA81E6A7DEB}">
  <sheetPr>
    <pageSetUpPr fitToPage="1"/>
  </sheetPr>
  <dimension ref="A1:K40"/>
  <sheetViews>
    <sheetView zoomScaleNormal="100" workbookViewId="0">
      <selection activeCell="A3" sqref="A3"/>
    </sheetView>
  </sheetViews>
  <sheetFormatPr baseColWidth="10" defaultColWidth="11" defaultRowHeight="14.25" x14ac:dyDescent="0.2"/>
  <cols>
    <col min="1" max="5" width="14.75" style="5" customWidth="1"/>
    <col min="6" max="16384" width="11" style="5"/>
  </cols>
  <sheetData>
    <row r="1" spans="1:5" s="66" customFormat="1" ht="12" x14ac:dyDescent="0.2">
      <c r="A1" s="65" t="s">
        <v>50</v>
      </c>
      <c r="E1" s="48" t="s">
        <v>99</v>
      </c>
    </row>
    <row r="2" spans="1:5" x14ac:dyDescent="0.2">
      <c r="A2" s="55" t="s">
        <v>61</v>
      </c>
    </row>
    <row r="3" spans="1:5" x14ac:dyDescent="0.2">
      <c r="A3" s="55"/>
    </row>
    <row r="4" spans="1:5" ht="47.45" customHeight="1" x14ac:dyDescent="0.2">
      <c r="A4" s="53" t="s">
        <v>19</v>
      </c>
      <c r="B4" s="53" t="s">
        <v>62</v>
      </c>
      <c r="C4" s="53" t="s">
        <v>20</v>
      </c>
      <c r="D4" s="53" t="s">
        <v>21</v>
      </c>
      <c r="E4" s="53" t="s">
        <v>22</v>
      </c>
    </row>
    <row r="5" spans="1:5" x14ac:dyDescent="0.2">
      <c r="A5" s="31" t="s">
        <v>23</v>
      </c>
      <c r="B5" s="50">
        <v>74750778.769999996</v>
      </c>
      <c r="C5" s="50">
        <v>48.340173382593449</v>
      </c>
      <c r="D5" s="51">
        <v>38204100</v>
      </c>
      <c r="E5" s="51">
        <v>36546678.769999996</v>
      </c>
    </row>
    <row r="6" spans="1:5" x14ac:dyDescent="0.2">
      <c r="A6" s="30" t="s">
        <v>24</v>
      </c>
      <c r="B6" s="51">
        <v>29655690.5</v>
      </c>
      <c r="C6" s="51">
        <v>28.479405610086594</v>
      </c>
      <c r="D6" s="51">
        <v>16077064.5</v>
      </c>
      <c r="E6" s="51">
        <v>13578626</v>
      </c>
    </row>
    <row r="7" spans="1:5" x14ac:dyDescent="0.2">
      <c r="A7" s="30" t="s">
        <v>25</v>
      </c>
      <c r="B7" s="51">
        <v>13854262.42</v>
      </c>
      <c r="C7" s="51">
        <v>33.40521665117479</v>
      </c>
      <c r="D7" s="51">
        <v>7368216.5999999996</v>
      </c>
      <c r="E7" s="51">
        <v>6486045.8200000003</v>
      </c>
    </row>
    <row r="8" spans="1:5" x14ac:dyDescent="0.2">
      <c r="A8" s="30" t="s">
        <v>26</v>
      </c>
      <c r="B8" s="51">
        <v>586366.4</v>
      </c>
      <c r="C8" s="51">
        <v>15.950773918010936</v>
      </c>
      <c r="D8" s="51">
        <v>340318.1</v>
      </c>
      <c r="E8" s="51">
        <v>246048.30000000005</v>
      </c>
    </row>
    <row r="9" spans="1:5" x14ac:dyDescent="0.2">
      <c r="A9" s="30" t="s">
        <v>27</v>
      </c>
      <c r="B9" s="51">
        <v>1836249</v>
      </c>
      <c r="C9" s="51">
        <v>11.382755232660854</v>
      </c>
      <c r="D9" s="51">
        <v>1120874.08</v>
      </c>
      <c r="E9" s="51">
        <v>715374.91999999993</v>
      </c>
    </row>
    <row r="10" spans="1:5" x14ac:dyDescent="0.2">
      <c r="A10" s="30" t="s">
        <v>28</v>
      </c>
      <c r="B10" s="51">
        <v>261434.59999999998</v>
      </c>
      <c r="C10" s="51">
        <v>6.8764196848943939</v>
      </c>
      <c r="D10" s="51">
        <v>152642.4</v>
      </c>
      <c r="E10" s="51">
        <v>108792.19999999998</v>
      </c>
    </row>
    <row r="11" spans="1:5" x14ac:dyDescent="0.2">
      <c r="A11" s="30" t="s">
        <v>29</v>
      </c>
      <c r="B11" s="51">
        <v>144061.10999999999</v>
      </c>
      <c r="C11" s="51">
        <v>3.3267775122103291</v>
      </c>
      <c r="D11" s="51">
        <v>100000</v>
      </c>
      <c r="E11" s="51">
        <v>44061.109999999986</v>
      </c>
    </row>
    <row r="12" spans="1:5" x14ac:dyDescent="0.2">
      <c r="A12" s="30" t="s">
        <v>30</v>
      </c>
      <c r="B12" s="51">
        <v>282255.52999999997</v>
      </c>
      <c r="C12" s="51">
        <v>6.9315339939342584</v>
      </c>
      <c r="D12" s="51">
        <v>151054.73000000001</v>
      </c>
      <c r="E12" s="51">
        <v>131200.79999999996</v>
      </c>
    </row>
    <row r="13" spans="1:5" x14ac:dyDescent="0.2">
      <c r="A13" s="30" t="s">
        <v>31</v>
      </c>
      <c r="B13" s="51">
        <v>2800581.78</v>
      </c>
      <c r="C13" s="51">
        <v>21.842344912570777</v>
      </c>
      <c r="D13" s="51">
        <v>1169736.83</v>
      </c>
      <c r="E13" s="51">
        <v>1630844.9499999997</v>
      </c>
    </row>
    <row r="14" spans="1:5" x14ac:dyDescent="0.2">
      <c r="A14" s="61" t="s">
        <v>32</v>
      </c>
      <c r="B14" s="51">
        <v>4729133</v>
      </c>
      <c r="C14" s="51">
        <v>14.612347998312938</v>
      </c>
      <c r="D14" s="51">
        <v>2350065</v>
      </c>
      <c r="E14" s="51">
        <v>2379068</v>
      </c>
    </row>
    <row r="15" spans="1:5" x14ac:dyDescent="0.2">
      <c r="A15" s="62" t="s">
        <v>33</v>
      </c>
      <c r="B15" s="51">
        <v>3986556.81</v>
      </c>
      <c r="C15" s="51">
        <v>14.425517985051808</v>
      </c>
      <c r="D15" s="51">
        <v>2267728.96</v>
      </c>
      <c r="E15" s="51">
        <v>1718827.85</v>
      </c>
    </row>
    <row r="16" spans="1:5" x14ac:dyDescent="0.2">
      <c r="A16" s="62" t="s">
        <v>34</v>
      </c>
      <c r="B16" s="51">
        <v>16124090.07</v>
      </c>
      <c r="C16" s="51">
        <v>82.144434979965823</v>
      </c>
      <c r="D16" s="51">
        <v>12134230.85</v>
      </c>
      <c r="E16" s="51">
        <v>3989859.2200000007</v>
      </c>
    </row>
    <row r="17" spans="1:5" x14ac:dyDescent="0.2">
      <c r="A17" s="62" t="s">
        <v>35</v>
      </c>
      <c r="B17" s="63">
        <v>4518212.53</v>
      </c>
      <c r="C17" s="63">
        <v>15.568313288091559</v>
      </c>
      <c r="D17" s="63">
        <v>1866712.53</v>
      </c>
      <c r="E17" s="63">
        <v>2651500</v>
      </c>
    </row>
    <row r="18" spans="1:5" x14ac:dyDescent="0.2">
      <c r="A18" s="30" t="s">
        <v>36</v>
      </c>
      <c r="B18" s="51">
        <v>1956116.65</v>
      </c>
      <c r="C18" s="51">
        <v>23.645301139282584</v>
      </c>
      <c r="D18" s="51">
        <v>955075.5</v>
      </c>
      <c r="E18" s="51">
        <v>1001041.1499999999</v>
      </c>
    </row>
    <row r="19" spans="1:5" x14ac:dyDescent="0.2">
      <c r="A19" s="30" t="s">
        <v>37</v>
      </c>
      <c r="B19" s="51">
        <v>1904148.5</v>
      </c>
      <c r="C19" s="51">
        <v>34.385186990989041</v>
      </c>
      <c r="D19" s="51">
        <v>968300</v>
      </c>
      <c r="E19" s="51">
        <v>935848.5</v>
      </c>
    </row>
    <row r="20" spans="1:5" x14ac:dyDescent="0.2">
      <c r="A20" s="30" t="s">
        <v>38</v>
      </c>
      <c r="B20" s="51">
        <v>271152.83</v>
      </c>
      <c r="C20" s="51">
        <v>16.726987446408192</v>
      </c>
      <c r="D20" s="51">
        <v>141419.13</v>
      </c>
      <c r="E20" s="51">
        <v>129733.70000000001</v>
      </c>
    </row>
    <row r="21" spans="1:5" x14ac:dyDescent="0.2">
      <c r="A21" s="30" t="s">
        <v>39</v>
      </c>
      <c r="B21" s="51">
        <v>15121917.5</v>
      </c>
      <c r="C21" s="51">
        <v>29.499330887072077</v>
      </c>
      <c r="D21" s="51">
        <v>6729675</v>
      </c>
      <c r="E21" s="51">
        <v>8392242.5</v>
      </c>
    </row>
    <row r="22" spans="1:5" x14ac:dyDescent="0.2">
      <c r="A22" s="30" t="s">
        <v>40</v>
      </c>
      <c r="B22" s="51">
        <v>3734752</v>
      </c>
      <c r="C22" s="51">
        <v>18.715073524806009</v>
      </c>
      <c r="D22" s="51">
        <v>1446836.05</v>
      </c>
      <c r="E22" s="51">
        <v>2287915.9500000002</v>
      </c>
    </row>
    <row r="23" spans="1:5" x14ac:dyDescent="0.2">
      <c r="A23" s="30" t="s">
        <v>41</v>
      </c>
      <c r="B23" s="51">
        <v>11275177.42</v>
      </c>
      <c r="C23" s="51">
        <v>16.341819718142467</v>
      </c>
      <c r="D23" s="51">
        <v>7860016.5</v>
      </c>
      <c r="E23" s="51">
        <v>3415160.92</v>
      </c>
    </row>
    <row r="24" spans="1:5" x14ac:dyDescent="0.2">
      <c r="A24" s="30" t="s">
        <v>42</v>
      </c>
      <c r="B24" s="51">
        <v>4502136.4700000007</v>
      </c>
      <c r="C24" s="51">
        <v>16.008848585489357</v>
      </c>
      <c r="D24" s="51">
        <v>2173036.37</v>
      </c>
      <c r="E24" s="51">
        <v>2329100.1000000006</v>
      </c>
    </row>
    <row r="25" spans="1:5" x14ac:dyDescent="0.2">
      <c r="A25" s="30" t="s">
        <v>43</v>
      </c>
      <c r="B25" s="51">
        <v>2270291</v>
      </c>
      <c r="C25" s="51">
        <v>6.4636735437601516</v>
      </c>
      <c r="D25" s="51">
        <v>1213546</v>
      </c>
      <c r="E25" s="51">
        <v>1056745</v>
      </c>
    </row>
    <row r="26" spans="1:5" x14ac:dyDescent="0.2">
      <c r="A26" s="30" t="s">
        <v>44</v>
      </c>
      <c r="B26" s="51">
        <v>32635693</v>
      </c>
      <c r="C26" s="51">
        <v>40.29446124973763</v>
      </c>
      <c r="D26" s="51">
        <v>16456570</v>
      </c>
      <c r="E26" s="51">
        <v>16179123</v>
      </c>
    </row>
    <row r="27" spans="1:5" x14ac:dyDescent="0.2">
      <c r="A27" s="30" t="s">
        <v>45</v>
      </c>
      <c r="B27" s="51">
        <v>9935101.5299999993</v>
      </c>
      <c r="C27" s="51">
        <v>28.630261401557284</v>
      </c>
      <c r="D27" s="51">
        <v>5113089</v>
      </c>
      <c r="E27" s="51">
        <v>4822012.5299999993</v>
      </c>
    </row>
    <row r="28" spans="1:5" x14ac:dyDescent="0.2">
      <c r="A28" s="30" t="s">
        <v>46</v>
      </c>
      <c r="B28" s="51">
        <v>7339449.71</v>
      </c>
      <c r="C28" s="51">
        <v>41.655266664774821</v>
      </c>
      <c r="D28" s="51">
        <v>4006419.53</v>
      </c>
      <c r="E28" s="51">
        <v>3333030.18</v>
      </c>
    </row>
    <row r="29" spans="1:5" x14ac:dyDescent="0.2">
      <c r="A29" s="30" t="s">
        <v>47</v>
      </c>
      <c r="B29" s="51">
        <v>24051400</v>
      </c>
      <c r="C29" s="51">
        <v>47.604335008129873</v>
      </c>
      <c r="D29" s="51">
        <v>7852900</v>
      </c>
      <c r="E29" s="51">
        <v>16198500</v>
      </c>
    </row>
    <row r="30" spans="1:5" x14ac:dyDescent="0.2">
      <c r="A30" s="30" t="s">
        <v>48</v>
      </c>
      <c r="B30" s="51">
        <v>1379736</v>
      </c>
      <c r="C30" s="51">
        <v>18.734576660126415</v>
      </c>
      <c r="D30" s="51">
        <v>696868</v>
      </c>
      <c r="E30" s="51">
        <v>682868</v>
      </c>
    </row>
    <row r="31" spans="1:5" s="54" customFormat="1" ht="15" x14ac:dyDescent="0.2">
      <c r="A31" s="59" t="s">
        <v>49</v>
      </c>
      <c r="B31" s="60">
        <v>269906745.13</v>
      </c>
      <c r="C31" s="60">
        <v>31.245837311656398</v>
      </c>
      <c r="D31" s="60">
        <v>138916495.65999997</v>
      </c>
      <c r="E31" s="60">
        <v>130990249.47000001</v>
      </c>
    </row>
    <row r="32" spans="1:5" s="54" customFormat="1" ht="15" x14ac:dyDescent="0.2">
      <c r="A32" s="94"/>
      <c r="B32" s="52"/>
      <c r="C32" s="52"/>
      <c r="D32" s="52"/>
      <c r="E32" s="52"/>
    </row>
    <row r="33" spans="1:11" x14ac:dyDescent="0.2">
      <c r="A33" s="30" t="s">
        <v>84</v>
      </c>
      <c r="B33" s="56"/>
      <c r="C33" s="57"/>
      <c r="D33" s="58"/>
      <c r="E33" s="56"/>
    </row>
    <row r="34" spans="1:11" ht="68.25" customHeight="1" x14ac:dyDescent="0.2">
      <c r="A34" s="102" t="s">
        <v>85</v>
      </c>
      <c r="B34" s="102"/>
      <c r="C34" s="102"/>
      <c r="D34" s="102"/>
      <c r="E34" s="102"/>
      <c r="G34" s="9"/>
      <c r="H34" s="47"/>
      <c r="I34" s="47"/>
      <c r="J34" s="47"/>
      <c r="K34" s="47"/>
    </row>
    <row r="35" spans="1:11" ht="11.45" customHeight="1" x14ac:dyDescent="0.2">
      <c r="A35" s="64"/>
      <c r="B35" s="64"/>
      <c r="C35" s="64"/>
      <c r="D35" s="64"/>
      <c r="E35" s="64"/>
      <c r="G35" s="9"/>
      <c r="H35" s="47"/>
      <c r="I35" s="47"/>
      <c r="J35" s="47"/>
      <c r="K35" s="47"/>
    </row>
    <row r="36" spans="1:11" x14ac:dyDescent="0.2">
      <c r="A36" s="2" t="s">
        <v>116</v>
      </c>
      <c r="G36" s="100"/>
      <c r="H36" s="100"/>
      <c r="I36" s="100"/>
      <c r="J36" s="100"/>
      <c r="K36" s="100"/>
    </row>
    <row r="37" spans="1:11" x14ac:dyDescent="0.2">
      <c r="A37" s="85" t="s">
        <v>113</v>
      </c>
      <c r="G37" s="23"/>
      <c r="H37" s="47"/>
      <c r="I37" s="47"/>
      <c r="J37" s="47"/>
      <c r="K37" s="47"/>
    </row>
    <row r="38" spans="1:11" x14ac:dyDescent="0.2">
      <c r="A38" s="24" t="s">
        <v>98</v>
      </c>
    </row>
    <row r="39" spans="1:11" x14ac:dyDescent="0.2">
      <c r="A39" s="24"/>
    </row>
    <row r="40" spans="1:11" x14ac:dyDescent="0.2">
      <c r="A40" s="2" t="s">
        <v>94</v>
      </c>
    </row>
  </sheetData>
  <mergeCells count="2">
    <mergeCell ref="A34:E34"/>
    <mergeCell ref="G36:K36"/>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D5AC-F291-486C-B73B-6BB81944FBB2}">
  <sheetPr>
    <pageSetUpPr fitToPage="1"/>
  </sheetPr>
  <dimension ref="A1:E28"/>
  <sheetViews>
    <sheetView zoomScaleNormal="100" workbookViewId="0">
      <selection activeCell="A2" sqref="A2"/>
    </sheetView>
  </sheetViews>
  <sheetFormatPr baseColWidth="10" defaultColWidth="11" defaultRowHeight="11.25" x14ac:dyDescent="0.2"/>
  <cols>
    <col min="1" max="1" width="85.375" style="72" customWidth="1"/>
    <col min="2" max="16384" width="11" style="55"/>
  </cols>
  <sheetData>
    <row r="1" spans="1:5" s="67" customFormat="1" ht="12" x14ac:dyDescent="0.2">
      <c r="A1" s="65" t="s">
        <v>102</v>
      </c>
      <c r="B1" s="67" t="s">
        <v>103</v>
      </c>
      <c r="E1" s="68"/>
    </row>
    <row r="3" spans="1:5" x14ac:dyDescent="0.2">
      <c r="A3" s="69" t="s">
        <v>11</v>
      </c>
    </row>
    <row r="4" spans="1:5" ht="45" x14ac:dyDescent="0.2">
      <c r="A4" s="70" t="s">
        <v>12</v>
      </c>
    </row>
    <row r="5" spans="1:5" x14ac:dyDescent="0.2">
      <c r="A5" s="82" t="s">
        <v>104</v>
      </c>
    </row>
    <row r="6" spans="1:5" ht="12" x14ac:dyDescent="0.2">
      <c r="A6" s="81" t="s">
        <v>105</v>
      </c>
    </row>
    <row r="7" spans="1:5" ht="12" x14ac:dyDescent="0.2">
      <c r="A7" s="81"/>
    </row>
    <row r="8" spans="1:5" x14ac:dyDescent="0.2">
      <c r="A8" s="69" t="s">
        <v>13</v>
      </c>
    </row>
    <row r="9" spans="1:5" ht="56.25" x14ac:dyDescent="0.2">
      <c r="A9" s="70" t="s">
        <v>14</v>
      </c>
    </row>
    <row r="10" spans="1:5" x14ac:dyDescent="0.2">
      <c r="A10" s="82" t="s">
        <v>104</v>
      </c>
    </row>
    <row r="11" spans="1:5" ht="12" x14ac:dyDescent="0.2">
      <c r="A11" s="81" t="s">
        <v>106</v>
      </c>
    </row>
    <row r="13" spans="1:5" x14ac:dyDescent="0.2">
      <c r="A13" s="71" t="s">
        <v>15</v>
      </c>
    </row>
    <row r="14" spans="1:5" ht="48" customHeight="1" x14ac:dyDescent="0.2">
      <c r="A14" s="72" t="s">
        <v>16</v>
      </c>
    </row>
    <row r="15" spans="1:5" x14ac:dyDescent="0.2">
      <c r="A15" s="82" t="s">
        <v>104</v>
      </c>
    </row>
    <row r="16" spans="1:5" ht="12" x14ac:dyDescent="0.2">
      <c r="A16" s="81" t="s">
        <v>107</v>
      </c>
    </row>
    <row r="17" spans="1:1" x14ac:dyDescent="0.2">
      <c r="A17" s="82"/>
    </row>
    <row r="18" spans="1:1" x14ac:dyDescent="0.2">
      <c r="A18" s="71" t="s">
        <v>17</v>
      </c>
    </row>
    <row r="19" spans="1:1" ht="67.5" x14ac:dyDescent="0.2">
      <c r="A19" s="72" t="s">
        <v>18</v>
      </c>
    </row>
    <row r="20" spans="1:1" x14ac:dyDescent="0.2">
      <c r="A20" s="82" t="s">
        <v>104</v>
      </c>
    </row>
    <row r="21" spans="1:1" ht="12" x14ac:dyDescent="0.2">
      <c r="A21" s="81" t="s">
        <v>108</v>
      </c>
    </row>
    <row r="24" spans="1:1" x14ac:dyDescent="0.2">
      <c r="A24" s="83"/>
    </row>
    <row r="25" spans="1:1" x14ac:dyDescent="0.2">
      <c r="A25" s="85" t="s">
        <v>113</v>
      </c>
    </row>
    <row r="26" spans="1:1" x14ac:dyDescent="0.2">
      <c r="A26" s="24" t="s">
        <v>98</v>
      </c>
    </row>
    <row r="27" spans="1:1" x14ac:dyDescent="0.2">
      <c r="A27" s="24"/>
    </row>
    <row r="28" spans="1:1" x14ac:dyDescent="0.2">
      <c r="A28" s="83" t="s">
        <v>94</v>
      </c>
    </row>
  </sheetData>
  <hyperlinks>
    <hyperlink ref="A6" r:id="rId1" xr:uid="{ECA73DA7-FE4D-4D05-84E4-63916532B311}"/>
    <hyperlink ref="A11" r:id="rId2" xr:uid="{B30CC9C0-AF43-4252-AE40-9EF32AEABC39}"/>
    <hyperlink ref="A16" r:id="rId3" xr:uid="{B547D11D-2059-4F88-94A8-6197E8A92552}"/>
    <hyperlink ref="A21" r:id="rId4" xr:uid="{2402B0F6-CB6A-45E2-8A24-48E6EFA8ECF5}"/>
  </hyperlinks>
  <pageMargins left="0.70866141732283472" right="0.70866141732283472" top="0.74803149606299213" bottom="0.74803149606299213" header="0.31496062992125984" footer="0.31496062992125984"/>
  <pageSetup paperSize="9" scale="93" orientation="landscape"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Inhalt</vt:lpstr>
      <vt:lpstr>Kurzarbeit</vt:lpstr>
      <vt:lpstr>CEE</vt:lpstr>
      <vt:lpstr>HFMV</vt:lpstr>
      <vt:lpstr>Kredite</vt:lpstr>
      <vt:lpstr>AA_Bund</vt:lpstr>
      <vt:lpstr>AA_Kantone</vt:lpstr>
      <vt:lpstr>Erläuterungen</vt:lpstr>
      <vt:lpstr>Inhalt!Zone_d_impression</vt:lpstr>
      <vt:lpstr>Kurzarbeit!Zone_d_impression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Herzig Alain BFS</dc:creator>
  <cp:lastModifiedBy>Möschler Oliver BFS</cp:lastModifiedBy>
  <dcterms:created xsi:type="dcterms:W3CDTF">2022-11-28T07:59:42Z</dcterms:created>
  <dcterms:modified xsi:type="dcterms:W3CDTF">2022-12-22T13:00:10Z</dcterms:modified>
</cp:coreProperties>
</file>