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714980\config\Desktop\"/>
    </mc:Choice>
  </mc:AlternateContent>
  <xr:revisionPtr revIDLastSave="0" documentId="13_ncr:1_{D2B04974-03B3-4036-B039-1F00B4178293}" xr6:coauthVersionLast="47" xr6:coauthVersionMax="47" xr10:uidLastSave="{00000000-0000-0000-0000-000000000000}"/>
  <bookViews>
    <workbookView xWindow="28680" yWindow="-120" windowWidth="29040" windowHeight="15720" tabRatio="921" xr2:uid="{00000000-000D-0000-FFFF-FFFF00000000}"/>
  </bookViews>
  <sheets>
    <sheet name="T0" sheetId="100" r:id="rId1"/>
    <sheet name="T2.1.1" sheetId="80" r:id="rId2"/>
    <sheet name="T2.1.2" sheetId="101" r:id="rId3"/>
    <sheet name="T2.1.3" sheetId="82" r:id="rId4"/>
    <sheet name="T2.1.4" sheetId="83" r:id="rId5"/>
    <sheet name="T2.2.1" sheetId="65" r:id="rId6"/>
    <sheet name="T2.2.2" sheetId="14" r:id="rId7"/>
    <sheet name="T2.2.3a" sheetId="15" r:id="rId8"/>
    <sheet name="T2.2.3b" sheetId="116" r:id="rId9"/>
    <sheet name="T2.2.4a" sheetId="113" r:id="rId10"/>
    <sheet name="T2.2.4b" sheetId="114" r:id="rId11"/>
    <sheet name="T2.2.5a-f" sheetId="10" r:id="rId12"/>
    <sheet name="T2.2.6" sheetId="12" r:id="rId13"/>
    <sheet name="T2.2.7a" sheetId="4" r:id="rId14"/>
    <sheet name="T2.2.7b" sheetId="115" r:id="rId15"/>
    <sheet name="T2.2.8" sheetId="5" r:id="rId16"/>
    <sheet name="T2.2.9" sheetId="48" r:id="rId17"/>
    <sheet name="T2.3.1" sheetId="84" r:id="rId18"/>
    <sheet name="T2.3.2.1" sheetId="87" r:id="rId19"/>
    <sheet name="T2.3.2.2" sheetId="90" r:id="rId20"/>
    <sheet name="T2.3.3" sheetId="93" r:id="rId21"/>
    <sheet name="T2.3.4" sheetId="96" r:id="rId22"/>
    <sheet name="T2.3.5" sheetId="99" r:id="rId23"/>
    <sheet name="T3.1" sheetId="111" r:id="rId24"/>
    <sheet name="T3.2" sheetId="112" r:id="rId25"/>
    <sheet name="T4.1" sheetId="104" r:id="rId26"/>
    <sheet name="T4.2" sheetId="105" r:id="rId27"/>
    <sheet name="T4.3" sheetId="106" r:id="rId28"/>
    <sheet name="T5.1" sheetId="36" r:id="rId29"/>
    <sheet name="T5.2" sheetId="37" r:id="rId30"/>
    <sheet name="T5.3" sheetId="38" r:id="rId31"/>
    <sheet name="T5.4" sheetId="39" r:id="rId32"/>
    <sheet name="T5.5" sheetId="40" r:id="rId33"/>
    <sheet name="T5.6" sheetId="44" r:id="rId34"/>
  </sheets>
  <externalReferences>
    <externalReference r:id="rId35"/>
  </externalReferences>
  <definedNames>
    <definedName name="_xlnm._FilterDatabase" localSheetId="6" hidden="1">'T2.2.2'!#REF!</definedName>
    <definedName name="_Toc264206218" localSheetId="11">'T2.2.5a-f'!#REF!</definedName>
    <definedName name="NRData" localSheetId="2">#REF!</definedName>
    <definedName name="NRData" localSheetId="9">#REF!</definedName>
    <definedName name="NRData" localSheetId="10">#REF!</definedName>
    <definedName name="NRData">#REF!</definedName>
    <definedName name="Table1">'[1]Tbl1 Nights _Share'!$A$4:$G$18</definedName>
    <definedName name="Table2" localSheetId="2">#REF!</definedName>
    <definedName name="Table2" localSheetId="9">#REF!</definedName>
    <definedName name="Table2" localSheetId="10">#REF!</definedName>
    <definedName name="Table2">#REF!</definedName>
    <definedName name="_xlnm.Print_Area" localSheetId="0">T0!$A$1:$G$5</definedName>
    <definedName name="_xlnm.Print_Area" localSheetId="4">'T2.1.4'!$A$1:$J$13</definedName>
    <definedName name="_xlnm.Print_Area" localSheetId="7">'T2.2.3a'!$A$1:$D$14</definedName>
    <definedName name="_xlnm.Print_Area" localSheetId="8">'T2.2.3b'!$A$1:$D$17</definedName>
    <definedName name="_xlnm.Print_Area" localSheetId="9">'T2.2.4a'!$A$1:$D$14</definedName>
    <definedName name="_xlnm.Print_Area" localSheetId="10">'T2.2.4b'!$A$1:$D$14</definedName>
    <definedName name="_xlnm.Print_Area" localSheetId="25">'T4.1'!$A$1:$I$31</definedName>
    <definedName name="_xlnm.Print_Area" localSheetId="26">'T4.2'!$A$1:$H$29</definedName>
    <definedName name="_xlnm.Print_Area" localSheetId="27">'T4.3'!$A$1:$H$32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06" l="1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G10" i="106"/>
  <c r="F10" i="106"/>
  <c r="E10" i="106"/>
  <c r="G9" i="106"/>
  <c r="F9" i="106"/>
  <c r="E9" i="106"/>
  <c r="G8" i="106"/>
  <c r="F8" i="106"/>
  <c r="E8" i="106"/>
  <c r="G21" i="105"/>
  <c r="F21" i="105"/>
  <c r="E21" i="105"/>
  <c r="G20" i="105"/>
  <c r="F20" i="105"/>
  <c r="E20" i="105"/>
  <c r="G19" i="105"/>
  <c r="F19" i="105"/>
  <c r="E19" i="105"/>
  <c r="G18" i="105"/>
  <c r="F18" i="105"/>
  <c r="E18" i="105"/>
  <c r="G17" i="105"/>
  <c r="F17" i="105"/>
  <c r="E17" i="105"/>
  <c r="G16" i="105"/>
  <c r="F16" i="105"/>
  <c r="E16" i="105"/>
  <c r="G15" i="105"/>
  <c r="F15" i="105"/>
  <c r="E15" i="105"/>
  <c r="G14" i="105"/>
  <c r="F14" i="105"/>
  <c r="E14" i="105"/>
  <c r="G13" i="105"/>
  <c r="F13" i="105"/>
  <c r="E13" i="105"/>
  <c r="G12" i="105"/>
  <c r="F12" i="105"/>
  <c r="E12" i="105"/>
  <c r="G11" i="105"/>
  <c r="F11" i="105"/>
  <c r="E11" i="105"/>
  <c r="G10" i="105"/>
  <c r="F10" i="105"/>
  <c r="E10" i="105"/>
  <c r="G9" i="105"/>
  <c r="F9" i="105"/>
  <c r="E9" i="105"/>
  <c r="G8" i="105"/>
  <c r="F8" i="105"/>
  <c r="E8" i="105"/>
  <c r="G21" i="104"/>
  <c r="F21" i="104"/>
  <c r="E21" i="104"/>
  <c r="G20" i="104"/>
  <c r="F20" i="104"/>
  <c r="E20" i="104"/>
  <c r="G19" i="104"/>
  <c r="F19" i="104"/>
  <c r="E19" i="104"/>
  <c r="G18" i="104"/>
  <c r="F18" i="104"/>
  <c r="E18" i="104"/>
  <c r="G17" i="104"/>
  <c r="F17" i="104"/>
  <c r="E17" i="104"/>
  <c r="G16" i="104"/>
  <c r="F16" i="104"/>
  <c r="E16" i="104"/>
  <c r="G15" i="104"/>
  <c r="F15" i="104"/>
  <c r="E15" i="104"/>
  <c r="G14" i="104"/>
  <c r="F14" i="104"/>
  <c r="E14" i="104"/>
  <c r="G13" i="104"/>
  <c r="F13" i="104"/>
  <c r="E13" i="104"/>
  <c r="G12" i="104"/>
  <c r="F12" i="104"/>
  <c r="E12" i="104"/>
  <c r="G11" i="104"/>
  <c r="F11" i="104"/>
  <c r="E11" i="104"/>
  <c r="G10" i="104"/>
  <c r="F10" i="104"/>
  <c r="E10" i="104"/>
  <c r="G9" i="104"/>
  <c r="F9" i="104"/>
  <c r="E9" i="104"/>
  <c r="G8" i="104"/>
  <c r="F8" i="104"/>
  <c r="E8" i="104"/>
  <c r="B16" i="100" l="1"/>
  <c r="B17" i="100"/>
  <c r="J13" i="4"/>
  <c r="I13" i="4"/>
  <c r="H13" i="4"/>
  <c r="J12" i="4"/>
  <c r="I12" i="4"/>
  <c r="H12" i="4"/>
  <c r="J11" i="4"/>
  <c r="I11" i="4"/>
  <c r="H11" i="4"/>
  <c r="M13" i="96"/>
  <c r="I13" i="96"/>
  <c r="E13" i="96"/>
  <c r="M12" i="96"/>
  <c r="I12" i="96"/>
  <c r="E12" i="96"/>
  <c r="M11" i="96"/>
  <c r="I11" i="96"/>
  <c r="E11" i="96"/>
  <c r="M10" i="96"/>
  <c r="I10" i="96"/>
  <c r="E10" i="96"/>
  <c r="M9" i="96"/>
  <c r="I9" i="96"/>
  <c r="E9" i="96"/>
  <c r="M8" i="96"/>
  <c r="I8" i="96"/>
  <c r="E8" i="96"/>
  <c r="M7" i="96"/>
  <c r="I7" i="96"/>
  <c r="E7" i="96"/>
  <c r="M6" i="96"/>
  <c r="I6" i="96"/>
  <c r="E6" i="96"/>
  <c r="H17" i="87" l="1"/>
  <c r="H16" i="87"/>
  <c r="H15" i="87"/>
  <c r="H14" i="87"/>
  <c r="H25" i="87"/>
  <c r="H24" i="87"/>
  <c r="H23" i="87"/>
  <c r="H22" i="87"/>
  <c r="H9" i="87"/>
  <c r="H8" i="87"/>
  <c r="H7" i="87"/>
  <c r="H6" i="87"/>
  <c r="J12" i="84" l="1"/>
  <c r="G12" i="84"/>
  <c r="D12" i="84"/>
  <c r="J11" i="84"/>
  <c r="G11" i="84"/>
  <c r="D11" i="84"/>
  <c r="J10" i="84"/>
  <c r="G10" i="84"/>
  <c r="D10" i="84"/>
  <c r="J9" i="84"/>
  <c r="G9" i="84"/>
  <c r="D9" i="84"/>
  <c r="J8" i="84"/>
  <c r="G8" i="84"/>
  <c r="D8" i="84"/>
  <c r="J7" i="84"/>
  <c r="G7" i="84"/>
  <c r="D7" i="84"/>
  <c r="J6" i="84"/>
  <c r="G6" i="84"/>
  <c r="D6" i="84"/>
  <c r="G5" i="84"/>
  <c r="AD18" i="12" l="1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T38" i="10" l="1"/>
  <c r="T37" i="10"/>
  <c r="B36" i="10"/>
  <c r="D36" i="10"/>
  <c r="F36" i="10"/>
  <c r="H36" i="10"/>
  <c r="J36" i="10"/>
  <c r="L36" i="10"/>
  <c r="N36" i="10"/>
  <c r="P36" i="10"/>
  <c r="R36" i="10"/>
  <c r="B37" i="10"/>
  <c r="D37" i="10"/>
  <c r="F37" i="10"/>
  <c r="H37" i="10"/>
  <c r="J37" i="10"/>
  <c r="L37" i="10"/>
  <c r="N37" i="10"/>
  <c r="P37" i="10"/>
  <c r="R37" i="10"/>
  <c r="B38" i="10"/>
  <c r="D38" i="10"/>
  <c r="F38" i="10"/>
  <c r="H38" i="10"/>
  <c r="J38" i="10"/>
  <c r="L38" i="10"/>
  <c r="N38" i="10"/>
  <c r="P38" i="10"/>
  <c r="R38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B45" i="10"/>
  <c r="D45" i="10"/>
  <c r="F45" i="10"/>
  <c r="H45" i="10"/>
  <c r="J45" i="10"/>
  <c r="L45" i="10"/>
  <c r="N45" i="10"/>
  <c r="P45" i="10"/>
  <c r="R45" i="10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B52" i="10"/>
  <c r="D52" i="10"/>
  <c r="F52" i="10"/>
  <c r="H52" i="10"/>
  <c r="J52" i="10"/>
  <c r="L52" i="10"/>
  <c r="N52" i="10"/>
  <c r="P52" i="10"/>
  <c r="R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B57" i="10"/>
  <c r="D57" i="10"/>
  <c r="F57" i="10"/>
  <c r="H57" i="10"/>
  <c r="J57" i="10"/>
  <c r="L57" i="10"/>
  <c r="N57" i="10"/>
  <c r="P57" i="10"/>
  <c r="R57" i="10"/>
  <c r="B58" i="10"/>
  <c r="D58" i="10"/>
  <c r="F58" i="10"/>
  <c r="H58" i="10"/>
  <c r="J58" i="10"/>
  <c r="L58" i="10"/>
  <c r="N58" i="10"/>
  <c r="P58" i="10"/>
  <c r="R58" i="10"/>
  <c r="M38" i="10" l="1"/>
  <c r="I38" i="10"/>
  <c r="M45" i="10"/>
  <c r="K38" i="10"/>
  <c r="I45" i="10"/>
  <c r="K45" i="10"/>
  <c r="G5" i="114"/>
  <c r="G6" i="114"/>
  <c r="G7" i="114"/>
  <c r="G8" i="114"/>
  <c r="G9" i="114"/>
  <c r="G10" i="114"/>
  <c r="G11" i="114"/>
  <c r="G12" i="114"/>
  <c r="G13" i="114"/>
  <c r="G14" i="114"/>
  <c r="G15" i="114"/>
  <c r="G4" i="114"/>
  <c r="F5" i="114"/>
  <c r="F6" i="114"/>
  <c r="F7" i="114"/>
  <c r="F8" i="114"/>
  <c r="F9" i="114"/>
  <c r="F10" i="114"/>
  <c r="F11" i="114"/>
  <c r="F12" i="114"/>
  <c r="F13" i="114"/>
  <c r="F14" i="114"/>
  <c r="F15" i="114"/>
  <c r="F16" i="114"/>
  <c r="F4" i="114"/>
  <c r="C16" i="114"/>
  <c r="G16" i="114" s="1"/>
  <c r="B16" i="114"/>
  <c r="G12" i="80" l="1"/>
  <c r="F12" i="80"/>
  <c r="E12" i="80"/>
  <c r="G11" i="80"/>
  <c r="F11" i="80"/>
  <c r="E11" i="80"/>
  <c r="G10" i="80"/>
  <c r="F10" i="80"/>
  <c r="E10" i="80"/>
  <c r="G9" i="80"/>
  <c r="F9" i="80"/>
  <c r="E9" i="80"/>
  <c r="G8" i="80"/>
  <c r="F8" i="80"/>
  <c r="E8" i="80"/>
  <c r="G7" i="80"/>
  <c r="F7" i="80"/>
  <c r="E7" i="80"/>
  <c r="G6" i="80"/>
  <c r="F6" i="80"/>
  <c r="E6" i="80"/>
  <c r="G5" i="80"/>
  <c r="F5" i="80"/>
  <c r="E5" i="80"/>
  <c r="G4" i="80"/>
  <c r="F4" i="80"/>
  <c r="E4" i="80"/>
  <c r="B13" i="100" l="1"/>
  <c r="B12" i="100"/>
  <c r="T58" i="10" l="1"/>
  <c r="T57" i="10"/>
  <c r="U56" i="10"/>
  <c r="T56" i="10"/>
  <c r="U55" i="10"/>
  <c r="T55" i="10"/>
  <c r="U54" i="10"/>
  <c r="T54" i="10"/>
  <c r="U53" i="10"/>
  <c r="T53" i="10"/>
  <c r="T52" i="10"/>
  <c r="U51" i="10"/>
  <c r="T51" i="10"/>
  <c r="U50" i="10"/>
  <c r="T50" i="10"/>
  <c r="U49" i="10"/>
  <c r="T49" i="10"/>
  <c r="U48" i="10"/>
  <c r="T48" i="10"/>
  <c r="U47" i="10"/>
  <c r="T47" i="10"/>
  <c r="U46" i="10"/>
  <c r="T46" i="10"/>
  <c r="T45" i="10"/>
  <c r="U44" i="10"/>
  <c r="T44" i="10"/>
  <c r="U43" i="10"/>
  <c r="T43" i="10"/>
  <c r="U42" i="10"/>
  <c r="T42" i="10"/>
  <c r="U41" i="10"/>
  <c r="T41" i="10"/>
  <c r="U40" i="10"/>
  <c r="T40" i="10"/>
  <c r="U39" i="10"/>
  <c r="T39" i="10"/>
  <c r="T36" i="10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M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L16" i="10"/>
  <c r="T15" i="10"/>
  <c r="S15" i="10"/>
  <c r="R15" i="10"/>
  <c r="Q15" i="10"/>
  <c r="P15" i="10"/>
  <c r="O15" i="10"/>
  <c r="N15" i="10"/>
  <c r="M15" i="10"/>
  <c r="L15" i="10"/>
  <c r="T14" i="10"/>
  <c r="S14" i="10"/>
  <c r="R14" i="10"/>
  <c r="Q14" i="10"/>
  <c r="P14" i="10"/>
  <c r="O14" i="10"/>
  <c r="N14" i="10"/>
  <c r="M14" i="10"/>
  <c r="L14" i="10"/>
  <c r="T13" i="10"/>
  <c r="S13" i="10"/>
  <c r="R13" i="10"/>
  <c r="Q13" i="10"/>
  <c r="P13" i="10"/>
  <c r="O13" i="10"/>
  <c r="N13" i="10"/>
  <c r="M13" i="10"/>
  <c r="L13" i="10"/>
  <c r="T12" i="10"/>
  <c r="S12" i="10"/>
  <c r="R12" i="10"/>
  <c r="Q12" i="10"/>
  <c r="P12" i="10"/>
  <c r="O12" i="10"/>
  <c r="N12" i="10"/>
  <c r="M12" i="10"/>
  <c r="L12" i="10"/>
  <c r="T11" i="10"/>
  <c r="S11" i="10"/>
  <c r="R11" i="10"/>
  <c r="Q11" i="10"/>
  <c r="P11" i="10"/>
  <c r="O11" i="10"/>
  <c r="N11" i="10"/>
  <c r="M11" i="10"/>
  <c r="L11" i="10"/>
  <c r="T10" i="10"/>
  <c r="S10" i="10"/>
  <c r="R10" i="10"/>
  <c r="Q10" i="10"/>
  <c r="P10" i="10"/>
  <c r="O10" i="10"/>
  <c r="N10" i="10"/>
  <c r="M10" i="10"/>
  <c r="L10" i="10"/>
  <c r="T9" i="10"/>
  <c r="S9" i="10"/>
  <c r="R9" i="10"/>
  <c r="Q9" i="10"/>
  <c r="P9" i="10"/>
  <c r="O9" i="10"/>
  <c r="N9" i="10"/>
  <c r="M9" i="10"/>
  <c r="L9" i="10"/>
  <c r="T8" i="10"/>
  <c r="S8" i="10"/>
  <c r="R8" i="10"/>
  <c r="Q8" i="10"/>
  <c r="P8" i="10"/>
  <c r="O8" i="10"/>
  <c r="N8" i="10"/>
  <c r="M8" i="10"/>
  <c r="L8" i="10"/>
  <c r="T7" i="10"/>
  <c r="S7" i="10"/>
  <c r="R7" i="10"/>
  <c r="Q7" i="10"/>
  <c r="P7" i="10"/>
  <c r="O7" i="10"/>
  <c r="N7" i="10"/>
  <c r="M7" i="10"/>
  <c r="L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  <c r="M5" i="10"/>
  <c r="L5" i="10"/>
  <c r="K18" i="14" l="1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K9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B4" i="100" l="1"/>
  <c r="B39" i="100" l="1"/>
  <c r="B38" i="100"/>
  <c r="B37" i="100"/>
  <c r="B36" i="100"/>
  <c r="B35" i="100"/>
  <c r="B34" i="100"/>
  <c r="B32" i="100"/>
  <c r="B31" i="100"/>
  <c r="B30" i="100"/>
  <c r="B28" i="100"/>
  <c r="B27" i="100"/>
  <c r="B25" i="100"/>
  <c r="B24" i="100"/>
  <c r="B23" i="100"/>
  <c r="B22" i="100"/>
  <c r="B21" i="100"/>
  <c r="B20" i="100"/>
  <c r="B19" i="100"/>
  <c r="B18" i="100"/>
  <c r="B15" i="100"/>
  <c r="B14" i="100"/>
  <c r="B9" i="100"/>
  <c r="B8" i="100"/>
  <c r="B7" i="100"/>
  <c r="B6" i="100"/>
  <c r="B5" i="100"/>
</calcChain>
</file>

<file path=xl/sharedStrings.xml><?xml version="1.0" encoding="utf-8"?>
<sst xmlns="http://schemas.openxmlformats.org/spreadsheetml/2006/main" count="1422" uniqueCount="491">
  <si>
    <t>Total</t>
  </si>
  <si>
    <t>2012-2013</t>
  </si>
  <si>
    <t>2013-2014</t>
  </si>
  <si>
    <t>2014-2015</t>
  </si>
  <si>
    <t>Hôtellerie</t>
  </si>
  <si>
    <t>2017</t>
  </si>
  <si>
    <t>2016-2017</t>
  </si>
  <si>
    <t>2015-2016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</si>
  <si>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</t>
    </r>
  </si>
  <si>
    <t>2017-2018</t>
  </si>
  <si>
    <t>T 2.1.1</t>
  </si>
  <si>
    <t>T 2.1.2</t>
  </si>
  <si>
    <t>T 2.1.3</t>
  </si>
  <si>
    <t xml:space="preserve">T 2.1.4 </t>
  </si>
  <si>
    <t xml:space="preserve">T 2.2.1 </t>
  </si>
  <si>
    <t xml:space="preserve">T 2.2.9 </t>
  </si>
  <si>
    <t>T2.3.1</t>
  </si>
  <si>
    <t xml:space="preserve">T2.3.2.2 </t>
  </si>
  <si>
    <t>T2.3.3</t>
  </si>
  <si>
    <t xml:space="preserve">T 2.3.5 </t>
  </si>
  <si>
    <t xml:space="preserve">T 5.1 </t>
  </si>
  <si>
    <t xml:space="preserve">T 5.2 </t>
  </si>
  <si>
    <t xml:space="preserve">T 5.3 a </t>
  </si>
  <si>
    <t xml:space="preserve">T 5.3 b </t>
  </si>
  <si>
    <t xml:space="preserve">T 5.4 </t>
  </si>
  <si>
    <t xml:space="preserve">T 5.5 </t>
  </si>
  <si>
    <t xml:space="preserve">T 5.6 </t>
  </si>
  <si>
    <t>T2.1.3</t>
  </si>
  <si>
    <t xml:space="preserve">T 2.2.2 </t>
  </si>
  <si>
    <t xml:space="preserve">T2.3.2.1 </t>
  </si>
  <si>
    <t>T2.3.4</t>
  </si>
  <si>
    <t>T3.1</t>
  </si>
  <si>
    <t>T3.2</t>
  </si>
  <si>
    <t>T4.1</t>
  </si>
  <si>
    <t>p</t>
  </si>
  <si>
    <t>T4.2</t>
  </si>
  <si>
    <t>T4.3</t>
  </si>
  <si>
    <t>Destination</t>
  </si>
  <si>
    <t>info.vgr-cn@bfs.admin.ch</t>
  </si>
  <si>
    <t>LIK@bfs.admin.ch</t>
  </si>
  <si>
    <t>Beherbergung</t>
  </si>
  <si>
    <t>Schweiz</t>
  </si>
  <si>
    <t>Total Ausland</t>
  </si>
  <si>
    <t>Hotellerie</t>
  </si>
  <si>
    <t>Parahotellerie</t>
  </si>
  <si>
    <t>Quellen: BFS – Beherbergungsstatistik (HESTA), Parahotelleriestatistik (PASTA)</t>
  </si>
  <si>
    <t>Logiernächte 2017</t>
  </si>
  <si>
    <t>Logiernächte 2018</t>
  </si>
  <si>
    <t>Für weitere Informationen: Beherbergung</t>
  </si>
  <si>
    <t>Europa (ohne Schweiz)</t>
  </si>
  <si>
    <t>Asien</t>
  </si>
  <si>
    <t>Amerika</t>
  </si>
  <si>
    <t>Logiernächte</t>
  </si>
  <si>
    <t>Verteilung in %</t>
  </si>
  <si>
    <t>info-tour@bfs.admin.ch</t>
  </si>
  <si>
    <r>
      <rPr>
        <sz val="8"/>
        <rFont val="Arial"/>
        <family val="2"/>
      </rPr>
      <t>Januar</t>
    </r>
  </si>
  <si>
    <r>
      <rPr>
        <sz val="8"/>
        <rFont val="Arial"/>
        <family val="2"/>
      </rPr>
      <t>Februar</t>
    </r>
  </si>
  <si>
    <r>
      <rPr>
        <sz val="8"/>
        <rFont val="Arial"/>
        <family val="2"/>
      </rPr>
      <t>März</t>
    </r>
  </si>
  <si>
    <r>
      <rPr>
        <sz val="8"/>
        <rFont val="Arial"/>
        <family val="2"/>
      </rPr>
      <t>April</t>
    </r>
  </si>
  <si>
    <r>
      <rPr>
        <sz val="8"/>
        <rFont val="Arial"/>
        <family val="2"/>
      </rPr>
      <t>Mai</t>
    </r>
  </si>
  <si>
    <r>
      <rPr>
        <sz val="8"/>
        <rFont val="Arial"/>
        <family val="2"/>
      </rPr>
      <t>Juni</t>
    </r>
  </si>
  <si>
    <r>
      <rPr>
        <sz val="8"/>
        <rFont val="Arial"/>
        <family val="2"/>
      </rPr>
      <t>Juli</t>
    </r>
  </si>
  <si>
    <r>
      <rPr>
        <sz val="8"/>
        <rFont val="Arial"/>
        <family val="2"/>
      </rPr>
      <t>August</t>
    </r>
  </si>
  <si>
    <r>
      <rPr>
        <sz val="8"/>
        <rFont val="Arial"/>
        <family val="2"/>
      </rPr>
      <t>September</t>
    </r>
  </si>
  <si>
    <r>
      <rPr>
        <sz val="8"/>
        <rFont val="Arial"/>
        <family val="2"/>
      </rPr>
      <t>Oktober</t>
    </r>
  </si>
  <si>
    <r>
      <rPr>
        <sz val="8"/>
        <rFont val="Arial"/>
        <family val="2"/>
      </rPr>
      <t>November</t>
    </r>
  </si>
  <si>
    <r>
      <rPr>
        <sz val="8"/>
        <rFont val="Arial"/>
        <family val="2"/>
      </rPr>
      <t>Dezember</t>
    </r>
  </si>
  <si>
    <t>Land</t>
  </si>
  <si>
    <t>Deutschland</t>
  </si>
  <si>
    <t>Frankreich</t>
  </si>
  <si>
    <t>Italien</t>
  </si>
  <si>
    <t>Österreich</t>
  </si>
  <si>
    <t>Quellen: BFS – Beherbergungsstatistik (HESTA), Parahotelleriestatistik (PASTA), Eurostat</t>
  </si>
  <si>
    <t>Auskunft: Bundesamt für Statistik (BFS), Sektion Tourismus,+41 58 463 66 51</t>
  </si>
  <si>
    <t>Auskunft: Bundesamt für Statistik (BFS), Sektion Tourismus, +41 58 463 66 51</t>
  </si>
  <si>
    <t>Inländer/innen</t>
  </si>
  <si>
    <t>Nichtinländer/innen</t>
  </si>
  <si>
    <t>Tourismusregion</t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</si>
  <si>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</si>
  <si>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Graubünden</t>
    </r>
  </si>
  <si>
    <r>
      <rPr>
        <sz val="8"/>
        <rFont val="Arial"/>
        <family val="2"/>
      </rPr>
      <t>Ostschweiz</t>
    </r>
  </si>
  <si>
    <r>
      <rPr>
        <sz val="8"/>
        <rFont val="Arial"/>
        <family val="2"/>
      </rPr>
      <t>Zürich Region</t>
    </r>
  </si>
  <si>
    <r>
      <rPr>
        <sz val="8"/>
        <rFont val="Arial"/>
        <family val="2"/>
      </rPr>
      <t>Luzern / Vierwaldstättersee</t>
    </r>
  </si>
  <si>
    <r>
      <rPr>
        <sz val="8"/>
        <rFont val="Arial"/>
        <family val="2"/>
      </rPr>
      <t>Basel Region</t>
    </r>
  </si>
  <si>
    <r>
      <rPr>
        <sz val="8"/>
        <rFont val="Arial"/>
        <family val="2"/>
      </rPr>
      <t>Bern Region</t>
    </r>
  </si>
  <si>
    <r>
      <rPr>
        <sz val="8"/>
        <rFont val="Arial"/>
        <family val="2"/>
      </rPr>
      <t>Jura &amp; Drei-Seen-Land</t>
    </r>
  </si>
  <si>
    <r>
      <rPr>
        <sz val="8"/>
        <rFont val="Arial"/>
        <family val="2"/>
      </rPr>
      <t>Genf</t>
    </r>
  </si>
  <si>
    <r>
      <rPr>
        <sz val="8"/>
        <rFont val="Arial"/>
        <family val="2"/>
      </rPr>
      <t>Wallis</t>
    </r>
  </si>
  <si>
    <r>
      <rPr>
        <sz val="8"/>
        <rFont val="Arial"/>
        <family val="2"/>
      </rPr>
      <t>Tessin</t>
    </r>
  </si>
  <si>
    <r>
      <rPr>
        <sz val="8"/>
        <rFont val="Arial"/>
        <family val="2"/>
      </rPr>
      <t>Fribourg Region</t>
    </r>
  </si>
  <si>
    <r>
      <rPr>
        <sz val="8"/>
        <rFont val="Arial"/>
        <family val="2"/>
      </rPr>
      <t>Aargau Region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</si>
  <si>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Anzahl der im Erhebungsmonat während mindestens einem Tag geöffneten Betriebe, im Jahresdurchschnitt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</si>
  <si>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Anzahl Zimmer/Betten in den geöffneten Betrieben, im Jahresdurchschnitt</t>
    </r>
  </si>
  <si>
    <t>Grossregion</t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</si>
  <si>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</si>
  <si>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</si>
  <si>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</si>
  <si>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</si>
  <si>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Tessin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</si>
  <si>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</si>
  <si>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Zürich</t>
    </r>
  </si>
  <si>
    <t>Quelle: BFS – Beherbergungsstatistik (HESTA)</t>
  </si>
  <si>
    <r>
      <rPr>
        <sz val="8"/>
        <rFont val="Arial"/>
        <family val="2"/>
      </rPr>
      <t>Tourismusregion</t>
    </r>
  </si>
  <si>
    <r>
      <rPr>
        <sz val="8"/>
        <rFont val="Arial"/>
        <family val="2"/>
      </rPr>
      <t xml:space="preserve">Graubünden                                                                                          </t>
    </r>
  </si>
  <si>
    <r>
      <rPr>
        <sz val="8"/>
        <rFont val="Arial"/>
        <family val="2"/>
      </rPr>
      <t xml:space="preserve">Ostschweiz                                                                                          </t>
    </r>
  </si>
  <si>
    <r>
      <rPr>
        <sz val="8"/>
        <rFont val="Arial"/>
        <family val="2"/>
      </rPr>
      <t xml:space="preserve">Zürich Region                                                                                       </t>
    </r>
  </si>
  <si>
    <r>
      <rPr>
        <sz val="8"/>
        <rFont val="Arial"/>
        <family val="2"/>
      </rPr>
      <t xml:space="preserve">Luzern / Vierwaldstättersee                                                                         </t>
    </r>
  </si>
  <si>
    <r>
      <rPr>
        <sz val="8"/>
        <rFont val="Arial"/>
        <family val="2"/>
      </rPr>
      <t xml:space="preserve">Basel Region                                                                                        </t>
    </r>
  </si>
  <si>
    <r>
      <rPr>
        <sz val="8"/>
        <rFont val="Arial"/>
        <family val="2"/>
      </rPr>
      <t xml:space="preserve">Bern Region                                                                                         </t>
    </r>
  </si>
  <si>
    <r>
      <rPr>
        <sz val="8"/>
        <rFont val="Arial"/>
        <family val="2"/>
      </rPr>
      <t xml:space="preserve">Jura &amp; Drei-Seen-Land                                                                               </t>
    </r>
  </si>
  <si>
    <r>
      <rPr>
        <sz val="8"/>
        <rFont val="Arial"/>
        <family val="2"/>
      </rPr>
      <t xml:space="preserve">Genf                                                                                                </t>
    </r>
  </si>
  <si>
    <r>
      <rPr>
        <sz val="8"/>
        <rFont val="Arial"/>
        <family val="2"/>
      </rPr>
      <t xml:space="preserve">Wallis                                                                                              </t>
    </r>
  </si>
  <si>
    <r>
      <rPr>
        <sz val="8"/>
        <rFont val="Arial"/>
        <family val="2"/>
      </rPr>
      <t xml:space="preserve">Tessin                                                                                              </t>
    </r>
  </si>
  <si>
    <r>
      <rPr>
        <sz val="8"/>
        <rFont val="Arial"/>
        <family val="2"/>
      </rPr>
      <t xml:space="preserve">Fribourg Region                                                                                   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</si>
  <si>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Anzahl der im Erhebungsmonat erfassten (geöffneten oder vorübergehend geschlossenen) Betriebe, im Jahresdurchschnitt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</si>
  <si>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Anzahl Zimmer in den erfassten Betrieben, im Jahresdurchschnitt</t>
    </r>
  </si>
  <si>
    <r>
      <rPr>
        <sz val="8"/>
        <rFont val="Arial"/>
        <family val="2"/>
      </rPr>
      <t>Grossregion</t>
    </r>
  </si>
  <si>
    <r>
      <rPr>
        <sz val="8"/>
        <rFont val="Arial"/>
        <family val="2"/>
      </rPr>
      <t>Erfasste Betriebe</t>
    </r>
    <r>
      <rPr>
        <vertAlign val="superscript"/>
        <sz val="8"/>
        <rFont val="Arial"/>
        <family val="2"/>
      </rPr>
      <t>1</t>
    </r>
  </si>
  <si>
    <t>Jahr</t>
  </si>
  <si>
    <t>Veränderung der Logiernächte (in %)</t>
  </si>
  <si>
    <t>Vereinigtes Königreich</t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</si>
  <si>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</si>
  <si>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</si>
  <si>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</si>
  <si>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Andere europäische Länder</t>
    </r>
  </si>
  <si>
    <r>
      <rPr>
        <sz val="8"/>
        <rFont val="Arial"/>
        <family val="2"/>
      </rPr>
      <t>China (ohne Hongkong)</t>
    </r>
  </si>
  <si>
    <r>
      <rPr>
        <sz val="8"/>
        <rFont val="Arial"/>
        <family val="2"/>
      </rPr>
      <t>Golfstaaten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</si>
  <si>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</si>
  <si>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>Indien</t>
    </r>
  </si>
  <si>
    <r>
      <rPr>
        <sz val="8"/>
        <rFont val="Arial"/>
        <family val="2"/>
      </rPr>
      <t>Republik Korea</t>
    </r>
  </si>
  <si>
    <r>
      <rPr>
        <sz val="8"/>
        <rFont val="Arial"/>
        <family val="2"/>
      </rPr>
      <t>Andere asiatische Länder</t>
    </r>
  </si>
  <si>
    <r>
      <rPr>
        <sz val="8"/>
        <rFont val="Arial"/>
        <family val="2"/>
      </rPr>
      <t>Vereinigte Staaten</t>
    </r>
  </si>
  <si>
    <r>
      <rPr>
        <sz val="8"/>
        <rFont val="Arial"/>
        <family val="2"/>
      </rPr>
      <t>Kanada</t>
    </r>
  </si>
  <si>
    <r>
      <rPr>
        <sz val="8"/>
        <rFont val="Arial"/>
        <family val="2"/>
      </rPr>
      <t>Brasilien</t>
    </r>
  </si>
  <si>
    <r>
      <rPr>
        <sz val="8"/>
        <rFont val="Arial"/>
        <family val="2"/>
      </rPr>
      <t>Andere amerikanische Länder</t>
    </r>
  </si>
  <si>
    <t>Afrika</t>
  </si>
  <si>
    <t>Ozeanien</t>
  </si>
  <si>
    <t>Anteil der Logiernächte 2012 (in %)</t>
  </si>
  <si>
    <t>Anteil der Logiernächte 2013 (in %)</t>
  </si>
  <si>
    <t>Anteil der Logiernächte 2014 (in %)</t>
  </si>
  <si>
    <t>Anteil der Logiernächte 2015 (in %)</t>
  </si>
  <si>
    <t>Anteil der Logiernächte 2016 (in %)</t>
  </si>
  <si>
    <t>Anteil der Logiernächte 2017 (in %)</t>
  </si>
  <si>
    <t>Anteil der Logiernächte 2018 (in %)</t>
  </si>
  <si>
    <t>des Totals</t>
  </si>
  <si>
    <t>nach Kontinent</t>
  </si>
  <si>
    <r>
      <rPr>
        <sz val="8"/>
        <rFont val="Helvetica 55 Roman"/>
        <family val="2"/>
      </rPr>
      <t>Aargau Region</t>
    </r>
  </si>
  <si>
    <t>Veränderung 2017-2018 (in %)</t>
  </si>
  <si>
    <r>
      <rPr>
        <sz val="8"/>
        <rFont val="Arial"/>
        <family val="2"/>
      </rPr>
      <t>Inländer/innen</t>
    </r>
  </si>
  <si>
    <r>
      <rPr>
        <sz val="8"/>
        <rFont val="Arial"/>
        <family val="2"/>
      </rPr>
      <t>Ausländer/innen</t>
    </r>
  </si>
  <si>
    <r>
      <rPr>
        <sz val="8"/>
        <rFont val="Arial"/>
        <family val="2"/>
      </rPr>
      <t>Total</t>
    </r>
  </si>
  <si>
    <t>Durchschnittliche Aufenthaltsdauer 2012 (Nächte)</t>
  </si>
  <si>
    <t>Durchschnittliche Aufenthaltsdauer 2013 (Nächte)</t>
  </si>
  <si>
    <t>Durchschnittliche Aufenthaltsdauer 2014 (Nächte)</t>
  </si>
  <si>
    <t>Durchschnittliche Aufenthaltsdauer 2015 (Nächte)</t>
  </si>
  <si>
    <t>Durchschnittliche Aufenthaltsdauer 2016 (Nächte)</t>
  </si>
  <si>
    <t>Durchschnittliche Aufenthaltsdauer 2017 (Nächte)</t>
  </si>
  <si>
    <t>Durchschnittliche Aufenthaltsdauer 2018 (Nächte)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</si>
  <si>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Anzahl Zimmernächte geteilt durch die gesamte Nettozimmerkapazität der betreffenden Periode, in Prozenten ausgedrückt.</t>
    </r>
  </si>
  <si>
    <t>(die Nettozimmerkapazität entspricht der Anzahl Zimmer eines Betriebes im Erhebungsmonat multipliziert mit der Anzahl Öffnungstage dieses Betriebes in dem Monat).</t>
  </si>
  <si>
    <r>
      <t xml:space="preserve">Nettozimmerauslastung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%)</t>
    </r>
  </si>
  <si>
    <r>
      <rPr>
        <sz val="8"/>
        <rFont val="Arial"/>
        <family val="2"/>
      </rPr>
      <t>Land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</si>
  <si>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</si>
  <si>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</si>
  <si>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Schweiz</t>
    </r>
  </si>
  <si>
    <t>Quelle: BFS – Beherbergungsstatistik (HESTA); Eurostat</t>
  </si>
  <si>
    <r>
      <rPr>
        <sz val="8"/>
        <color theme="1"/>
        <rFont val="Arial"/>
        <family val="2"/>
      </rPr>
      <t>Genferseeregion</t>
    </r>
  </si>
  <si>
    <r>
      <rPr>
        <sz val="8"/>
        <color theme="1"/>
        <rFont val="Arial"/>
        <family val="2"/>
      </rPr>
      <t>Espace Mittelland</t>
    </r>
  </si>
  <si>
    <r>
      <rPr>
        <sz val="8"/>
        <color theme="1"/>
        <rFont val="Arial"/>
        <family val="2"/>
      </rPr>
      <t>Nordwestschweiz</t>
    </r>
  </si>
  <si>
    <r>
      <rPr>
        <sz val="8"/>
        <color theme="1"/>
        <rFont val="Arial"/>
        <family val="2"/>
      </rPr>
      <t>Zürich</t>
    </r>
  </si>
  <si>
    <r>
      <rPr>
        <sz val="8"/>
        <color theme="1"/>
        <rFont val="Arial"/>
        <family val="2"/>
      </rPr>
      <t>Ostschweiz</t>
    </r>
  </si>
  <si>
    <r>
      <rPr>
        <sz val="8"/>
        <color theme="1"/>
        <rFont val="Arial"/>
        <family val="2"/>
      </rPr>
      <t>Zentralschweiz</t>
    </r>
  </si>
  <si>
    <r>
      <rPr>
        <sz val="8"/>
        <color theme="1"/>
        <rFont val="Arial"/>
        <family val="2"/>
      </rPr>
      <t>Tessin</t>
    </r>
  </si>
  <si>
    <t>Quelle: BFS – Beherbergungsstatistik (HESTA), Parahotelleriestatistik (PASTA)</t>
  </si>
  <si>
    <r>
      <rPr>
        <sz val="8"/>
        <color theme="1"/>
        <rFont val="Arial"/>
        <family val="2"/>
      </rPr>
      <t>Ferienwohnungen</t>
    </r>
  </si>
  <si>
    <r>
      <rPr>
        <sz val="8"/>
        <color theme="1"/>
        <rFont val="Arial"/>
        <family val="2"/>
      </rPr>
      <t>Kollektivunterkünfte</t>
    </r>
  </si>
  <si>
    <r>
      <rPr>
        <sz val="8"/>
        <color theme="1"/>
        <rFont val="Arial"/>
        <family val="2"/>
      </rPr>
      <t>Campingplätze</t>
    </r>
  </si>
  <si>
    <t>Erfasste Ferienwohnungen</t>
  </si>
  <si>
    <t>Vorhandene Betten</t>
  </si>
  <si>
    <t>Anteil der Ferienwohnungen in %</t>
  </si>
  <si>
    <t>Erfasste Betriebe</t>
  </si>
  <si>
    <t>Anteil der erfassten Betriebe in %</t>
  </si>
  <si>
    <t>Passantenplätze</t>
  </si>
  <si>
    <t>Ferienwohnungen</t>
  </si>
  <si>
    <t>Herkunftsland</t>
  </si>
  <si>
    <t>Ausland</t>
  </si>
  <si>
    <t>Kollektivunterkünfte</t>
  </si>
  <si>
    <t>Campingplätze (nur Passantenplätze)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</si>
  <si>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 Ankünfte, in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</si>
  <si>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Logiernächte, in %</t>
    </r>
  </si>
  <si>
    <t>Ankünfte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</si>
  <si>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Variationskoeffizient</t>
    </r>
  </si>
  <si>
    <r>
      <rPr>
        <i/>
        <sz val="8"/>
        <rFont val="Arial"/>
        <family val="2"/>
      </rPr>
      <t>Davon Europa (ohne Schweiz)</t>
    </r>
  </si>
  <si>
    <t>Variationskoeffizient, in %</t>
  </si>
  <si>
    <t>Campingplätze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</si>
  <si>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Variationskoeffizient, in %</t>
    </r>
  </si>
  <si>
    <t>Aufenthaltsdauer</t>
  </si>
  <si>
    <r>
      <rPr>
        <sz val="8"/>
        <color theme="1"/>
        <rFont val="Arial"/>
        <family val="2"/>
      </rPr>
      <t>Grossregion</t>
    </r>
  </si>
  <si>
    <r>
      <rPr>
        <b/>
        <sz val="8"/>
        <color theme="1"/>
        <rFont val="Arial"/>
        <family val="2"/>
      </rPr>
      <t>Total</t>
    </r>
  </si>
  <si>
    <t>Wachstumsrate des realen Bruttoinlandprodukts, in %</t>
  </si>
  <si>
    <t>Für weitere Informationen: Bruttoinlandprodukt</t>
  </si>
  <si>
    <t>Quellen: BFS – Volkswirtschaftliche Gesamtrechnung; Eurostat</t>
  </si>
  <si>
    <t xml:space="preserve">Auskunft: Bundesamt für Statistik (BFS), Sektion Volkswirtschaftliche Gesamtrechnung,+41 58 467 34 86 </t>
  </si>
  <si>
    <t>Index der Konsumentenstimmung</t>
  </si>
  <si>
    <t>Januar</t>
  </si>
  <si>
    <t>April</t>
  </si>
  <si>
    <t>Juli</t>
  </si>
  <si>
    <t>Oktober</t>
  </si>
  <si>
    <t>Für weitere Informationen: Konsumentenstimmung</t>
  </si>
  <si>
    <t>Quelle: SECO – Konsumentenstimmung</t>
  </si>
  <si>
    <r>
      <rPr>
        <sz val="10"/>
        <rFont val="Arial"/>
        <family val="2"/>
      </rPr>
      <t>Prozentuale Veränderung gegenüber dem Vorjahr, zu Preisen des Vorjahres</t>
    </r>
  </si>
  <si>
    <t>Total Konsumausgaben</t>
  </si>
  <si>
    <t>Ausgaben für Restaurants und Hotels</t>
  </si>
  <si>
    <t>Quelle: BFS – Volkswirtschaftliche Gesamtrechnung</t>
  </si>
  <si>
    <t xml:space="preserve">Für weitere Informationen: Bruttoinlandprodukt </t>
  </si>
  <si>
    <t>Landesindex der Konsumentenpreise</t>
  </si>
  <si>
    <t>Durchschnittliche jährliche Teuerung (%), Struktur des Warenkorbs 2015</t>
  </si>
  <si>
    <t>Gesamtindex</t>
  </si>
  <si>
    <t>Quelle : BFS – Landesindex der Konsumentenpreise (LIK)</t>
  </si>
  <si>
    <t>Auskunft: Bundesamt für Statistik (BFS), Sektion Preis</t>
  </si>
  <si>
    <t xml:space="preserve">Für weitere Informationen: Landesindex der Konsumentenpreise </t>
  </si>
  <si>
    <t>Restaurants und Hotels</t>
  </si>
  <si>
    <t>Harmonisierter Verbraucherpreisindex</t>
  </si>
  <si>
    <t>Quelle: Eurostat</t>
  </si>
  <si>
    <t>Für weitere Informationen: Harmonisierte Verbraucherpreise</t>
  </si>
  <si>
    <t>Anteil in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</si>
  <si>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Anteil der Bevölkerung ab 6 Jahren, die während dem Erhebungsjahr mindestens eine Privatreise mit mindestens einer Übernachtung gemacht hat.</t>
    </r>
  </si>
  <si>
    <t>Reisen mit Übernachtungen nach Geschlecht, Alter und Sprachregion des Wohnorts</t>
  </si>
  <si>
    <t xml:space="preserve">Anzahl Reisen mit Übernachtungen pro Person </t>
  </si>
  <si>
    <t>In der Schweiz</t>
  </si>
  <si>
    <t>Ins Ausland</t>
  </si>
  <si>
    <t>Geschlecht</t>
  </si>
  <si>
    <t>Männer</t>
  </si>
  <si>
    <t>Frauen</t>
  </si>
  <si>
    <t>Alter</t>
  </si>
  <si>
    <t>6-14 Jahre</t>
  </si>
  <si>
    <t>15-24 Jahre</t>
  </si>
  <si>
    <t>25-44 Jahre</t>
  </si>
  <si>
    <t>45-64 Jahre</t>
  </si>
  <si>
    <t>65 Jahre und mehr</t>
  </si>
  <si>
    <t>Wohnort nach Sprachregion</t>
  </si>
  <si>
    <t>französischschprachige Schweiz</t>
  </si>
  <si>
    <t>italienischschprachige Schweiz</t>
  </si>
  <si>
    <t>Schweizer Wohnbevölkerung ab 6 Jahren</t>
  </si>
  <si>
    <t>Reisen mit Übernachtungen nach Destination</t>
  </si>
  <si>
    <t>Anzahl Reisen mit Übernachtungen, in Tausend</t>
  </si>
  <si>
    <r>
      <t>Frankreich</t>
    </r>
    <r>
      <rPr>
        <vertAlign val="superscript"/>
        <sz val="8"/>
        <rFont val="Arial"/>
        <family val="2"/>
      </rPr>
      <t xml:space="preserve"> 1</t>
    </r>
  </si>
  <si>
    <r>
      <t>Südosteuropa</t>
    </r>
    <r>
      <rPr>
        <vertAlign val="superscript"/>
        <sz val="8"/>
        <rFont val="Arial"/>
        <family val="2"/>
      </rPr>
      <t xml:space="preserve"> 2</t>
    </r>
  </si>
  <si>
    <r>
      <t>Südwesteuropa</t>
    </r>
    <r>
      <rPr>
        <vertAlign val="superscript"/>
        <sz val="8"/>
        <rFont val="Arial"/>
        <family val="2"/>
      </rPr>
      <t xml:space="preserve"> 3</t>
    </r>
  </si>
  <si>
    <t>übriges Europa</t>
  </si>
  <si>
    <t>übrige Welt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</si>
  <si>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inklusive Übersee-Departemente und Monaco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</si>
  <si>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Griechenland, Türkei, Kroatien, Bosnien-Herzegowina, Serbien, Albanien, Slowenien, Montenegro, Kosovo, Rumänien, Bulgarien, Mazedonien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</si>
  <si>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Spanien, Portugal, Andorra, Gibraltar</t>
    </r>
  </si>
  <si>
    <t>Reisen mit Übernachtungen nach Reisedauer</t>
  </si>
  <si>
    <t>Reisedauer</t>
  </si>
  <si>
    <t>1 Übernachtung</t>
  </si>
  <si>
    <t>2 Übernachtungen</t>
  </si>
  <si>
    <t>3 Übernachtungen</t>
  </si>
  <si>
    <t>4-7 Übernachtungen</t>
  </si>
  <si>
    <t>8-14 Übernachtungen</t>
  </si>
  <si>
    <t>mehr als 14 Übernachtungen</t>
  </si>
  <si>
    <t>In der Schweiz 1-3 Übernachtungen</t>
  </si>
  <si>
    <t>In der Schweiz ab 4 Übernachtungen</t>
  </si>
  <si>
    <t>Ins Ausland 1-3 Übernachtungen</t>
  </si>
  <si>
    <t>Ins Ausland ab 4 Übernachtungen</t>
  </si>
  <si>
    <t>Unterkunft</t>
  </si>
  <si>
    <t>Hotels und Kurbetriebe</t>
  </si>
  <si>
    <r>
      <t>Parahotellerie</t>
    </r>
    <r>
      <rPr>
        <vertAlign val="superscript"/>
        <sz val="8"/>
        <rFont val="Arial"/>
        <family val="2"/>
      </rPr>
      <t xml:space="preserve"> 1</t>
    </r>
  </si>
  <si>
    <t>Verwandte und Bekannte</t>
  </si>
  <si>
    <t>eigene, kostenlose Ferienwohnung</t>
  </si>
  <si>
    <r>
      <t>andere</t>
    </r>
    <r>
      <rPr>
        <vertAlign val="superscript"/>
        <sz val="8"/>
        <rFont val="Arial"/>
        <family val="2"/>
      </rPr>
      <t xml:space="preserve"> 2</t>
    </r>
  </si>
  <si>
    <t>unbekannt</t>
  </si>
  <si>
    <t>Hauptverkehrsmittel</t>
  </si>
  <si>
    <r>
      <t>motorisierter Individualverkehr</t>
    </r>
    <r>
      <rPr>
        <vertAlign val="superscript"/>
        <sz val="8"/>
        <rFont val="Arial"/>
        <family val="2"/>
      </rPr>
      <t xml:space="preserve"> 3</t>
    </r>
  </si>
  <si>
    <r>
      <t>öffentlicher Landverkehr</t>
    </r>
    <r>
      <rPr>
        <vertAlign val="superscript"/>
        <sz val="8"/>
        <rFont val="Arial"/>
        <family val="2"/>
      </rPr>
      <t xml:space="preserve"> 4</t>
    </r>
  </si>
  <si>
    <t xml:space="preserve">Luftverkehr </t>
  </si>
  <si>
    <r>
      <t>andere</t>
    </r>
    <r>
      <rPr>
        <vertAlign val="superscript"/>
        <sz val="8"/>
        <rFont val="Arial"/>
        <family val="2"/>
      </rPr>
      <t xml:space="preserve"> 5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</si>
  <si>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gemietete Ferienwohnungen, Camping, Gruppenunterkünfte, Jugendherbergen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</si>
  <si>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übrige Beherbergungsformen (z.B. Schiff)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</si>
  <si>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Auto, Motorrad, Motorfahrrad, Wohnmobil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</si>
  <si>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Bahn, Bus, Postauto, Tram, U-Bahn,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</si>
  <si>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zu Fuss, Schiff, Velo, Taxi, Autocar (Reisebus), Andere</t>
    </r>
  </si>
  <si>
    <t>Zeitliche Entwicklung der Reisen mit Übernachtungen pro Person nach Reisedauer</t>
  </si>
  <si>
    <t>Anzahl Reisen mit Übernachtungen pro Person</t>
  </si>
  <si>
    <t>Dauer 1–3 Übernachtungen</t>
  </si>
  <si>
    <t>Dauer ab 4 Übernachtungen</t>
  </si>
  <si>
    <t>Quellen: BFS - Reiseverhalten, Eurostat</t>
  </si>
  <si>
    <t>Anzahl Tagesreisen, in Tausend</t>
  </si>
  <si>
    <t>davon in der Schweiz</t>
  </si>
  <si>
    <t>Hauptreisezweck</t>
  </si>
  <si>
    <t>Ferien, Erholung</t>
  </si>
  <si>
    <t>Besuche bei Verwandten oder Bekannten</t>
  </si>
  <si>
    <t>geschäftliche Tätigkeiten</t>
  </si>
  <si>
    <t>andere</t>
  </si>
  <si>
    <t>Zeitliche Entwicklung der Tagesreisen</t>
  </si>
  <si>
    <t>Anzahl Tagesreisen pro Person</t>
  </si>
  <si>
    <t>Anzahl Reisen pro Person</t>
  </si>
  <si>
    <t>A.Tourismusspezifische Produkte</t>
  </si>
  <si>
    <t>A.1 Tourismuscharakteristische Produkte</t>
  </si>
  <si>
    <t>1 - Beherbergung</t>
  </si>
  <si>
    <t>davon Beherbergung in den Hotels</t>
  </si>
  <si>
    <t>2 - Verpflegung in Gaststätten und Hotels</t>
  </si>
  <si>
    <t>3 - Passagierverkehr</t>
  </si>
  <si>
    <t>davon Bergbahnen</t>
  </si>
  <si>
    <t>davon Luftverkehr</t>
  </si>
  <si>
    <t>5 - Kultur</t>
  </si>
  <si>
    <t>6 - Sport und Unterhaltung</t>
  </si>
  <si>
    <t>7 - Diverse Dienstleistungen</t>
  </si>
  <si>
    <t>A.2 Tourismusverwandte Produkte</t>
  </si>
  <si>
    <t>B. Nicht tourismusspezifische Produkte</t>
  </si>
  <si>
    <t>Quelle: BFS - Jährliche Indikatoren zum Satellitenkonto Tourismus</t>
  </si>
  <si>
    <t>zu laufenden Preisen, 
in Mio. CHF</t>
  </si>
  <si>
    <t>Wachstum
in %</t>
  </si>
  <si>
    <t>Für weitere Informationen: Jährliche Indikatoren zum Satellitenkonto Tourismus</t>
  </si>
  <si>
    <t>Auskunft: Bundesamt für Statistik (BFS), Sektion Volkswirtschaftliche Gesamtrechnung, +41 58 463 60 11</t>
  </si>
  <si>
    <t>in Vollzeitäquivalenten</t>
  </si>
  <si>
    <t>Touristische Bruttowertschöpfung</t>
  </si>
  <si>
    <t xml:space="preserve">Tabellenliste (appendix) </t>
  </si>
  <si>
    <t>Beherbergungsstatistiken</t>
  </si>
  <si>
    <t>Jährliche Indikatoren zum Satellitenkonto Tourismus</t>
  </si>
  <si>
    <t>T2.1.2</t>
  </si>
  <si>
    <t>Monat</t>
  </si>
  <si>
    <t>Verfügbare Betten pro Betrieb</t>
  </si>
  <si>
    <t>Verteilung der Betriebe (in %)</t>
  </si>
  <si>
    <r>
      <t>Vorhandene Zimmer</t>
    </r>
    <r>
      <rPr>
        <vertAlign val="superscript"/>
        <sz val="8"/>
        <rFont val="Arial"/>
        <family val="2"/>
      </rPr>
      <t>2</t>
    </r>
  </si>
  <si>
    <r>
      <t>Geöffnete Betriebe</t>
    </r>
    <r>
      <rPr>
        <vertAlign val="superscript"/>
        <sz val="8"/>
        <rFont val="Arial"/>
        <family val="2"/>
      </rPr>
      <t>1</t>
    </r>
  </si>
  <si>
    <r>
      <t>Verfügbare Zimmer</t>
    </r>
    <r>
      <rPr>
        <vertAlign val="superscript"/>
        <sz val="8"/>
        <rFont val="Arial"/>
        <family val="2"/>
      </rPr>
      <t>2</t>
    </r>
  </si>
  <si>
    <r>
      <t>Verfügbare Betten</t>
    </r>
    <r>
      <rPr>
        <vertAlign val="superscript"/>
        <sz val="8"/>
        <rFont val="Arial"/>
        <family val="2"/>
      </rPr>
      <t>2</t>
    </r>
  </si>
  <si>
    <t>T2.1.1</t>
  </si>
  <si>
    <t>Logiernächte 2019</t>
  </si>
  <si>
    <t>Logiernächte 2020</t>
  </si>
  <si>
    <t>gemäss neuer Berechnungsmethode</t>
  </si>
  <si>
    <t>Die neue Berechnungsmethode ermöglicht Datenschätzungen, die sich genau auf das Kalenderjahr beziehen. Davor wurden Reisen, die am Ende des Vorjahres der Befragung stattfanden, zum Jahr der Befragung gezählt.</t>
  </si>
  <si>
    <r>
      <t>deutschschprachige Schweiz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</si>
  <si>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inkl. romanischsprachige Schweiz (Stichprobe zu klein für separate Betrachtung)</t>
    </r>
  </si>
  <si>
    <t>*</t>
  </si>
  <si>
    <t>()</t>
  </si>
  <si>
    <t>* entfällt, weil trivial oder Begriffe nicht anwendbar</t>
  </si>
  <si>
    <t>(xx): statistisch nicht sicher genug</t>
  </si>
  <si>
    <t>Web Seite: Reiseverhalten</t>
  </si>
  <si>
    <t xml:space="preserve">Auskunft: Bundesamt für Statistik, Sektion Mobilität, 058 463 64 68, reisen@bfs.admin.ch </t>
  </si>
  <si>
    <t>© BFS 2022</t>
  </si>
  <si>
    <t>Tagesreisen nach Reisezweck</t>
  </si>
  <si>
    <t>Quellen: BFS - Reiseverhalten</t>
  </si>
  <si>
    <t>2018-2019</t>
  </si>
  <si>
    <t>4 - Reisebüros und Reiseveranstalter</t>
  </si>
  <si>
    <t>1) Provisorische Werte</t>
  </si>
  <si>
    <t>davon Luftverkehr 1)</t>
  </si>
  <si>
    <t>T 2.2.4a</t>
  </si>
  <si>
    <t>Logiernächte Ausland</t>
  </si>
  <si>
    <t>Logiernächte Inland</t>
  </si>
  <si>
    <t>Logiernächte total</t>
  </si>
  <si>
    <t>T 2.2.4b</t>
  </si>
  <si>
    <t>Mai</t>
  </si>
  <si>
    <t>Februar</t>
  </si>
  <si>
    <t>März</t>
  </si>
  <si>
    <t>Juni</t>
  </si>
  <si>
    <t>August</t>
  </si>
  <si>
    <t>September</t>
  </si>
  <si>
    <t>November</t>
  </si>
  <si>
    <t>Dezember</t>
  </si>
  <si>
    <t>Logiernächte Inland 2020</t>
  </si>
  <si>
    <t>Logiernächte Ausland 2020</t>
  </si>
  <si>
    <t>2019-2020</t>
  </si>
  <si>
    <t>T 2.2.5a-f</t>
  </si>
  <si>
    <t>Anteil der Logiernächte 2019 (in %)</t>
  </si>
  <si>
    <t>Veränderung 2018-2019 (in %)</t>
  </si>
  <si>
    <t>Veränderung 2019-2020 (in %)</t>
  </si>
  <si>
    <t>T 2.2.6</t>
  </si>
  <si>
    <t xml:space="preserve">T 2.2.7 </t>
  </si>
  <si>
    <t>Durchschnittliche Aufenthaltsdauer 2019 (Nächte)</t>
  </si>
  <si>
    <t>Durchschnittliche Aufenthaltsdauer 2020 (Nächte)</t>
  </si>
  <si>
    <t>EU</t>
  </si>
  <si>
    <t>Veränderung der Logiernächte in %,
 2019–2020</t>
  </si>
  <si>
    <t>Variationskoeffizient</t>
  </si>
  <si>
    <t>* provisorisch</t>
  </si>
  <si>
    <t>Europäische Union*</t>
  </si>
  <si>
    <t>*UE27</t>
  </si>
  <si>
    <t>p provisorisch</t>
  </si>
  <si>
    <t>*EU27</t>
  </si>
  <si>
    <t>Europäische Union (EU*)=100</t>
  </si>
  <si>
    <t>T 2.2.8</t>
  </si>
  <si>
    <t>Prozentuale Veränderung gegenüber dem Vorjahr, zu Preisen des Vorjahres</t>
  </si>
  <si>
    <t>Prozentuale Veränderung gegenüber dem Vorjahr</t>
  </si>
  <si>
    <t xml:space="preserve">T2.1.4 </t>
  </si>
  <si>
    <t xml:space="preserve">T2.2.1 </t>
  </si>
  <si>
    <t xml:space="preserve">T2.2.2 </t>
  </si>
  <si>
    <t xml:space="preserve">T2.2.4a </t>
  </si>
  <si>
    <t xml:space="preserve">T2.2.4b </t>
  </si>
  <si>
    <t>T2.2.5a-f</t>
  </si>
  <si>
    <t>T2.2.6</t>
  </si>
  <si>
    <t xml:space="preserve">T2.2.8 </t>
  </si>
  <si>
    <t>T2.2.9</t>
  </si>
  <si>
    <t xml:space="preserve">T2.3.5 </t>
  </si>
  <si>
    <t xml:space="preserve">T5.1 </t>
  </si>
  <si>
    <t xml:space="preserve">T5.2 </t>
  </si>
  <si>
    <t>T5.3</t>
  </si>
  <si>
    <t xml:space="preserve">T5.4 </t>
  </si>
  <si>
    <t xml:space="preserve">T5.5 </t>
  </si>
  <si>
    <t xml:space="preserve">T5.6 </t>
  </si>
  <si>
    <t>Entwicklung der Logiernächte (in %)</t>
  </si>
  <si>
    <t>T 2.3.1</t>
  </si>
  <si>
    <t xml:space="preserve">T 2.3.2.1 </t>
  </si>
  <si>
    <t xml:space="preserve">T 2.3.2.2 </t>
  </si>
  <si>
    <t xml:space="preserve">Variationskoeffizient </t>
  </si>
  <si>
    <t>T 2.3.3</t>
  </si>
  <si>
    <t>Logiernächte 2021</t>
  </si>
  <si>
    <t>© BFS 2023</t>
  </si>
  <si>
    <t>Nachfrage in der Beherbergung, der Hotellerie und Parahotellerie nach Gästeherkunft, 2021</t>
  </si>
  <si>
    <t>Aufschlüsselung der Nachfrage in der Beherbergung nach Monaten, 2021</t>
  </si>
  <si>
    <t>Entwicklung der Logiernächte in der Beherbergung nach Land, 2020–2021</t>
  </si>
  <si>
    <t>Entwicklung 2020-2021 (in %)</t>
  </si>
  <si>
    <t>Angebot in der Hotellerie im Jahr 2021</t>
  </si>
  <si>
    <t>Veränderung 2012-2021 (en %)</t>
  </si>
  <si>
    <t>Veränderung 2020-2021 (en %)</t>
  </si>
  <si>
    <t>Nachfrage in der Hotellerie 2012-2021</t>
  </si>
  <si>
    <t>Entwicklung der Logiernächte der inländischen und ausländischen Gäste in der Hotellerie, 2012-2021</t>
  </si>
  <si>
    <t>Monatliche Entwicklung der inländischen und ausländischen Gäste in der Hotellerie, 2020-2021</t>
  </si>
  <si>
    <t>Logiernächte Inland 2021</t>
  </si>
  <si>
    <t>Logiernächte Ausland 2021</t>
  </si>
  <si>
    <t>Entwicklung Logiernächte
Inland 2020-2021 in %</t>
  </si>
  <si>
    <t>Entwicklung Logiernächte
Ausland 2020-2021 in %</t>
  </si>
  <si>
    <t>Entwicklung der Logiernächte der Gäste aus Europa, Asien, Amerika, Afrika und Ozeanien in der Hotellerie, 2012-2021</t>
  </si>
  <si>
    <t>2020-2021</t>
  </si>
  <si>
    <t>Anteil der Logiernächte nach Kontinent und Herkunftsland 2012-2021</t>
  </si>
  <si>
    <t>Anteil der Logiernächte 2020 (in %)</t>
  </si>
  <si>
    <t>Anteil der Logiernächte 2021 (in %)</t>
  </si>
  <si>
    <t>Entwicklung der Nachfrage nach Tourismusregion in der Hotellerie, 2017-2021</t>
  </si>
  <si>
    <t>Veränderung 2020-2021 (in %)</t>
  </si>
  <si>
    <t>Verteilung der Logiernächte 2021 (in %)</t>
  </si>
  <si>
    <t>Aufenthaltsdauer in der Hotellerie, 2012 – 2021</t>
  </si>
  <si>
    <t>Durchschnittliche Aufenthaltsdauer 2021 (Nächte)</t>
  </si>
  <si>
    <t>Nettozimmerauslastung in der Hotellerie, 2017–2021</t>
  </si>
  <si>
    <r>
      <t>Wintersaison 2020-2021</t>
    </r>
    <r>
      <rPr>
        <vertAlign val="superscript"/>
        <sz val="8"/>
        <rFont val="Arial"/>
        <family val="2"/>
      </rPr>
      <t>2</t>
    </r>
  </si>
  <si>
    <r>
      <t>Sommersaison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2021</t>
    </r>
    <r>
      <rPr>
        <vertAlign val="superscript"/>
        <sz val="8"/>
        <rFont val="Arial"/>
        <family val="2"/>
      </rPr>
      <t>3</t>
    </r>
  </si>
  <si>
    <t>Veränderung 2020-2021, in %</t>
  </si>
  <si>
    <t>Parahotellerie: Angebot nach Grossregion und nach Beherbergungstyp, 2021</t>
  </si>
  <si>
    <t>Parahotellerie: Nachfrage nach Herkunftsland der Gäste und nach Beherbergungstyp, 2019– 2021</t>
  </si>
  <si>
    <t>Veränderung der Logiernächte in %,
 2020–2021</t>
  </si>
  <si>
    <t>CV1 Entwicklung der Logernächte 2020–2021, in %</t>
  </si>
  <si>
    <t>Parahotellerie: Aufenthaltsdauer nach Grossregion und nach Beherbergungstyp, 2019 – 2021</t>
  </si>
  <si>
    <t>Veränderung 2020-2021</t>
  </si>
  <si>
    <t>Entwicklung der Logiernächte in der Parahotellerie nach Land, 2020 – 2021</t>
  </si>
  <si>
    <t>Veränderung in %,  2020-2021</t>
  </si>
  <si>
    <t>Parahotellerie: Nachfrage nach Grossregion und nach Beherbergungstyp, 2019 – 2021</t>
  </si>
  <si>
    <t>Waadt</t>
  </si>
  <si>
    <r>
      <t>2</t>
    </r>
    <r>
      <rPr>
        <sz val="8"/>
        <rFont val="Arial"/>
        <family val="2"/>
      </rPr>
      <t xml:space="preserve"> Touristische Wintersaison: November 2020–April 2021</t>
    </r>
  </si>
  <si>
    <r>
      <t>3</t>
    </r>
    <r>
      <rPr>
        <sz val="8"/>
        <rFont val="Arial"/>
        <family val="2"/>
      </rPr>
      <t xml:space="preserve"> Touristische Sommersaison: Mai–Oktober 2021</t>
    </r>
  </si>
  <si>
    <r>
      <t>Nettoreiseintensität in Prozent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2021</t>
    </r>
  </si>
  <si>
    <t>(): entfällt, da weniger als 10 Beobachtungen</t>
  </si>
  <si>
    <t>Reisen mit Übernachtungen nach Unterkunft und Hauptverkehrsmittel, 2021</t>
  </si>
  <si>
    <t>© BFS</t>
  </si>
  <si>
    <t xml:space="preserve">Reisen mit Übernachtungen </t>
  </si>
  <si>
    <t xml:space="preserve">T3.1 </t>
  </si>
  <si>
    <t xml:space="preserve">Tagesreisen </t>
  </si>
  <si>
    <t xml:space="preserve">T2.2.7a </t>
  </si>
  <si>
    <t>T2.2.7b</t>
  </si>
  <si>
    <t>T 2.2.7a</t>
  </si>
  <si>
    <t>Ankünte (p.p.) Inland</t>
  </si>
  <si>
    <t>Ankünfte (p.p.) Ausland</t>
  </si>
  <si>
    <t>Ankünfte Total</t>
  </si>
  <si>
    <t>Logiernächte (p.p.) Inland</t>
  </si>
  <si>
    <t>Logiernächte (p.p.) Ausland</t>
  </si>
  <si>
    <t>Logiernächte Total</t>
  </si>
  <si>
    <t>Inland</t>
  </si>
  <si>
    <t>Entwicklung der Aufenthaltsdauer in der Hotellerie, 2012 bis 2021</t>
  </si>
  <si>
    <t>Veränderung 2019-2020, in %</t>
  </si>
  <si>
    <t>Veränderung 2019-2021, in %</t>
  </si>
  <si>
    <t>Nachfrage in der Beherbergung</t>
  </si>
  <si>
    <t>Ocanien und Afrika</t>
  </si>
  <si>
    <t>Entwicklung des Angebots in der Hotellerie 2012–2021 und 2020–2021</t>
  </si>
  <si>
    <t>T 2.2.3b</t>
  </si>
  <si>
    <t xml:space="preserve">T 2.2.3a </t>
  </si>
  <si>
    <t>T2.2.3b</t>
  </si>
  <si>
    <t xml:space="preserve">T2.2.3a </t>
  </si>
  <si>
    <t>Hotels und Kurbetriebe: Logiernächte 2020-2021</t>
  </si>
  <si>
    <t>Entwicklung der Logiernächte in Hotels und ähnliche Betrieben nach Land, 2020 – 2021</t>
  </si>
  <si>
    <t>Parahotellerie: Aufschlüsselung der Logiernächte nach Monaten und nach Beherbergungstyp, 2019–2021</t>
  </si>
  <si>
    <t>2021 1)</t>
  </si>
  <si>
    <t>2020–2021</t>
  </si>
  <si>
    <t>2019–2021</t>
  </si>
  <si>
    <t>Touristische Nachfrage, nach Produkten</t>
  </si>
  <si>
    <t>Touristische Beschäftigung, nach Produkten</t>
  </si>
  <si>
    <t>2,6*</t>
  </si>
  <si>
    <t>6,8*</t>
  </si>
  <si>
    <t>Preisniveauindex im Jahr 2021</t>
  </si>
  <si>
    <t>Reiseverhalten der Schweizer Wohnbevölkerung 2021</t>
  </si>
  <si>
    <t>Konsumausgaben der privaten Haushalte in der Schweiz (Nationale Konsumausgaben)</t>
  </si>
  <si>
    <t>Ausgaben für Restaurants und Hotels im europäischen Vergleich (Inländische Konsumausgaben)</t>
  </si>
  <si>
    <t>Schweizer Tourismusstatistik 2021 : BFS-Nummer: 1071-2100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</si>
</sst>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#,###,##0__;\–#,###,##0__;\–__;@__\ "/>
    <numFmt numFmtId="173" formatCode="_ * #,##0_ ;_ * \-#,##0_ ;_ * &quot;-&quot;??_ ;_ @_ "/>
    <numFmt numFmtId="174" formatCode="#,###,##0__;\-#,###,##0__;0__;@__"/>
    <numFmt numFmtId="175" formatCode="#,###,##0.00__;\-#,###,##0.00__;0.00__;@__"/>
    <numFmt numFmtId="176" formatCode="#,###,##0.0__;\-#,###,##0.0__;0.0__;@__"/>
    <numFmt numFmtId="177" formatCode="#\ ###\ ##0.0__;\–#\ ###\ ##0.0__;\–__;@__\ "/>
    <numFmt numFmtId="178" formatCode="#######\ ###\ ##0.0__;\–#######\ ###\ ##0.0__;\–__;@__\ "/>
    <numFmt numFmtId="179" formatCode="#,##0;\-#,##0;0;\ \ \ @"/>
    <numFmt numFmtId="180" formatCode="##\ ###\ ##0.0__;\–##\ ###\ ##0.0__;\–__;@__\ "/>
    <numFmt numFmtId="181" formatCode="#\ ###\ ##0__;\–#\ ###\ ##0__;0__;@__\ "/>
    <numFmt numFmtId="182" formatCode="###\ ###\ ###"/>
    <numFmt numFmtId="183" formatCode="###\ ###\ ##0.0__;\–###\ ###\ ##0.0__;\–__;@__\ "/>
    <numFmt numFmtId="184" formatCode="#,###,##0.0____;\-#,###,##0.0____;0.0____;@____"/>
    <numFmt numFmtId="185" formatCode="#\ ###\ ##0__;\-#\ ###\ ##0__;\-\-\-__;@__"/>
    <numFmt numFmtId="186" formatCode="#\ \(###\ ##0\)__;\–#\ ###\ ##0__;0__;@__\ "/>
    <numFmt numFmtId="187" formatCode="#\ \(###\ ##0\)__;\-#\ ###\ ##0__;\-\-\-__;@__"/>
    <numFmt numFmtId="188" formatCode="#,###,##0.0____;\-#,###,##0.0____;\-____;@____"/>
    <numFmt numFmtId="189" formatCode="#,###,##0____;\-#,###,##0____;0____;@____"/>
    <numFmt numFmtId="190" formatCode="#\ ###\ \(##0.0\)__;\-#\ ###\ ##0__;\-\-\-__;@__"/>
  </numFmts>
  <fonts count="94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8"/>
      <name val="Arial Narrow"/>
      <family val="2"/>
    </font>
    <font>
      <sz val="8"/>
      <name val="Arial "/>
    </font>
    <font>
      <b/>
      <sz val="8"/>
      <name val="Arial "/>
    </font>
    <font>
      <u/>
      <sz val="8"/>
      <color theme="10"/>
      <name val="Arial "/>
    </font>
    <font>
      <sz val="10"/>
      <name val="Arial "/>
    </font>
    <font>
      <sz val="16"/>
      <color rgb="FFFF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theme="1"/>
      <name val="Arial"/>
      <family val="2"/>
    </font>
    <font>
      <u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 Narrow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1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31"/>
      </left>
      <right style="thin">
        <color indexed="64"/>
      </right>
      <top/>
      <bottom/>
      <diagonal/>
    </border>
    <border>
      <left style="thin">
        <color indexed="3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96">
    <xf numFmtId="0" fontId="0" fillId="0" borderId="0"/>
    <xf numFmtId="9" fontId="16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6" fillId="0" borderId="0"/>
    <xf numFmtId="0" fontId="16" fillId="0" borderId="0"/>
    <xf numFmtId="0" fontId="2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30" fillId="0" borderId="0" applyFont="0" applyFill="0" applyBorder="0" applyAlignment="0" applyProtection="0"/>
    <xf numFmtId="0" fontId="12" fillId="0" borderId="0"/>
    <xf numFmtId="164" fontId="16" fillId="0" borderId="0" applyFon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13" applyNumberFormat="0" applyAlignment="0" applyProtection="0"/>
    <xf numFmtId="0" fontId="40" fillId="10" borderId="14" applyNumberFormat="0" applyAlignment="0" applyProtection="0"/>
    <xf numFmtId="0" fontId="41" fillId="10" borderId="13" applyNumberFormat="0" applyAlignment="0" applyProtection="0"/>
    <xf numFmtId="0" fontId="42" fillId="0" borderId="15" applyNumberFormat="0" applyFill="0" applyAlignment="0" applyProtection="0"/>
    <xf numFmtId="0" fontId="43" fillId="11" borderId="16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47" fillId="36" borderId="0" applyNumberFormat="0" applyBorder="0" applyAlignment="0" applyProtection="0"/>
    <xf numFmtId="0" fontId="11" fillId="0" borderId="0"/>
    <xf numFmtId="0" fontId="11" fillId="12" borderId="17" applyNumberFormat="0" applyFont="0" applyAlignment="0" applyProtection="0"/>
    <xf numFmtId="0" fontId="16" fillId="0" borderId="0"/>
    <xf numFmtId="9" fontId="16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164" fontId="31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4" fillId="0" borderId="0"/>
    <xf numFmtId="0" fontId="70" fillId="0" borderId="0"/>
    <xf numFmtId="0" fontId="29" fillId="0" borderId="0"/>
    <xf numFmtId="0" fontId="7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012">
    <xf numFmtId="0" fontId="0" fillId="0" borderId="0" xfId="0"/>
    <xf numFmtId="3" fontId="20" fillId="2" borderId="0" xfId="0" applyNumberFormat="1" applyFont="1" applyFill="1" applyBorder="1" applyAlignment="1"/>
    <xf numFmtId="0" fontId="18" fillId="2" borderId="0" xfId="0" applyFont="1" applyFill="1" applyBorder="1" applyAlignment="1"/>
    <xf numFmtId="0" fontId="17" fillId="2" borderId="0" xfId="0" applyFont="1" applyFill="1"/>
    <xf numFmtId="0" fontId="16" fillId="2" borderId="0" xfId="0" applyFont="1" applyFill="1"/>
    <xf numFmtId="0" fontId="0" fillId="2" borderId="0" xfId="0" applyFill="1"/>
    <xf numFmtId="165" fontId="17" fillId="2" borderId="0" xfId="0" applyNumberFormat="1" applyFont="1" applyFill="1" applyBorder="1"/>
    <xf numFmtId="0" fontId="19" fillId="3" borderId="0" xfId="0" applyFont="1" applyFill="1" applyBorder="1" applyAlignment="1">
      <alignment horizontal="left" vertical="center"/>
    </xf>
    <xf numFmtId="165" fontId="16" fillId="2" borderId="0" xfId="0" applyNumberFormat="1" applyFont="1" applyFill="1"/>
    <xf numFmtId="0" fontId="19" fillId="2" borderId="0" xfId="0" applyFont="1" applyFill="1"/>
    <xf numFmtId="0" fontId="0" fillId="2" borderId="0" xfId="0" applyFill="1" applyAlignment="1">
      <alignment horizontal="left"/>
    </xf>
    <xf numFmtId="167" fontId="21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6" fillId="2" borderId="0" xfId="12" applyFill="1"/>
    <xf numFmtId="0" fontId="17" fillId="2" borderId="0" xfId="12" applyFont="1" applyFill="1"/>
    <xf numFmtId="0" fontId="17" fillId="2" borderId="0" xfId="12" applyFont="1" applyFill="1" applyBorder="1"/>
    <xf numFmtId="0" fontId="16" fillId="0" borderId="0" xfId="10"/>
    <xf numFmtId="167" fontId="21" fillId="2" borderId="0" xfId="0" applyNumberFormat="1" applyFont="1" applyFill="1" applyBorder="1" applyAlignment="1">
      <alignment horizontal="right" vertical="center"/>
    </xf>
    <xf numFmtId="168" fontId="23" fillId="2" borderId="0" xfId="0" applyNumberFormat="1" applyFont="1" applyFill="1" applyBorder="1" applyAlignment="1"/>
    <xf numFmtId="169" fontId="23" fillId="2" borderId="0" xfId="0" applyNumberFormat="1" applyFont="1" applyFill="1" applyBorder="1" applyAlignment="1"/>
    <xf numFmtId="170" fontId="23" fillId="2" borderId="0" xfId="0" applyNumberFormat="1" applyFont="1" applyFill="1" applyBorder="1" applyAlignment="1"/>
    <xf numFmtId="170" fontId="25" fillId="2" borderId="0" xfId="0" applyNumberFormat="1" applyFont="1" applyFill="1" applyBorder="1" applyAlignment="1"/>
    <xf numFmtId="3" fontId="17" fillId="2" borderId="0" xfId="0" applyNumberFormat="1" applyFont="1" applyFill="1"/>
    <xf numFmtId="4" fontId="24" fillId="4" borderId="0" xfId="0" applyNumberFormat="1" applyFont="1" applyFill="1"/>
    <xf numFmtId="2" fontId="17" fillId="2" borderId="0" xfId="0" applyNumberFormat="1" applyFont="1" applyFill="1" applyBorder="1"/>
    <xf numFmtId="3" fontId="17" fillId="2" borderId="0" xfId="0" applyNumberFormat="1" applyFont="1" applyFill="1" applyBorder="1"/>
    <xf numFmtId="172" fontId="17" fillId="2" borderId="0" xfId="0" applyNumberFormat="1" applyFont="1" applyFill="1" applyBorder="1" applyAlignment="1">
      <alignment horizontal="right"/>
    </xf>
    <xf numFmtId="3" fontId="0" fillId="0" borderId="0" xfId="0" applyNumberFormat="1"/>
    <xf numFmtId="0" fontId="29" fillId="0" borderId="0" xfId="78"/>
    <xf numFmtId="3" fontId="17" fillId="4" borderId="0" xfId="0" applyNumberFormat="1" applyFont="1" applyFill="1" applyBorder="1"/>
    <xf numFmtId="3" fontId="17" fillId="3" borderId="0" xfId="0" applyNumberFormat="1" applyFont="1" applyFill="1" applyBorder="1" applyAlignment="1">
      <alignment horizontal="left" wrapText="1"/>
    </xf>
    <xf numFmtId="0" fontId="17" fillId="4" borderId="4" xfId="0" applyFont="1" applyFill="1" applyBorder="1"/>
    <xf numFmtId="0" fontId="49" fillId="2" borderId="0" xfId="0" applyFont="1" applyFill="1"/>
    <xf numFmtId="3" fontId="48" fillId="4" borderId="0" xfId="0" applyNumberFormat="1" applyFont="1" applyFill="1" applyBorder="1"/>
    <xf numFmtId="0" fontId="17" fillId="5" borderId="0" xfId="0" applyFont="1" applyFill="1" applyBorder="1" applyAlignment="1">
      <alignment vertical="center"/>
    </xf>
    <xf numFmtId="1" fontId="17" fillId="2" borderId="0" xfId="0" applyNumberFormat="1" applyFont="1" applyFill="1" applyBorder="1" applyAlignment="1"/>
    <xf numFmtId="0" fontId="24" fillId="2" borderId="0" xfId="0" applyFont="1" applyFill="1" applyBorder="1" applyAlignment="1"/>
    <xf numFmtId="0" fontId="26" fillId="2" borderId="0" xfId="0" applyFont="1" applyFill="1" applyBorder="1" applyAlignment="1"/>
    <xf numFmtId="2" fontId="17" fillId="5" borderId="21" xfId="0" applyNumberFormat="1" applyFont="1" applyFill="1" applyBorder="1" applyAlignment="1">
      <alignment horizontal="right"/>
    </xf>
    <xf numFmtId="2" fontId="17" fillId="5" borderId="0" xfId="0" applyNumberFormat="1" applyFont="1" applyFill="1" applyBorder="1" applyAlignment="1">
      <alignment horizontal="right"/>
    </xf>
    <xf numFmtId="2" fontId="17" fillId="5" borderId="0" xfId="0" applyNumberFormat="1" applyFont="1" applyFill="1" applyBorder="1" applyAlignment="1">
      <alignment horizontal="right" vertical="center"/>
    </xf>
    <xf numFmtId="0" fontId="17" fillId="0" borderId="0" xfId="78" applyFont="1"/>
    <xf numFmtId="0" fontId="50" fillId="2" borderId="0" xfId="79" applyFont="1" applyFill="1"/>
    <xf numFmtId="0" fontId="5" fillId="0" borderId="0" xfId="79"/>
    <xf numFmtId="0" fontId="50" fillId="0" borderId="0" xfId="79" applyFont="1"/>
    <xf numFmtId="171" fontId="50" fillId="2" borderId="0" xfId="80" applyNumberFormat="1" applyFont="1" applyFill="1" applyBorder="1" applyAlignment="1">
      <alignment horizontal="center" vertical="center"/>
    </xf>
    <xf numFmtId="0" fontId="50" fillId="2" borderId="0" xfId="79" applyFont="1" applyFill="1" applyBorder="1" applyAlignment="1">
      <alignment horizontal="left"/>
    </xf>
    <xf numFmtId="173" fontId="50" fillId="2" borderId="0" xfId="81" applyNumberFormat="1" applyFont="1" applyFill="1" applyBorder="1" applyAlignment="1">
      <alignment horizontal="right"/>
    </xf>
    <xf numFmtId="0" fontId="5" fillId="0" borderId="0" xfId="82"/>
    <xf numFmtId="0" fontId="17" fillId="5" borderId="0" xfId="10" applyFont="1" applyFill="1" applyBorder="1" applyAlignment="1"/>
    <xf numFmtId="0" fontId="17" fillId="3" borderId="5" xfId="82" applyFont="1" applyFill="1" applyBorder="1" applyAlignment="1">
      <alignment horizontal="left" vertical="center" wrapText="1"/>
    </xf>
    <xf numFmtId="0" fontId="51" fillId="2" borderId="0" xfId="79" applyFont="1" applyFill="1"/>
    <xf numFmtId="0" fontId="50" fillId="2" borderId="5" xfId="79" applyFont="1" applyFill="1" applyBorder="1"/>
    <xf numFmtId="0" fontId="5" fillId="2" borderId="0" xfId="79" applyFill="1"/>
    <xf numFmtId="167" fontId="17" fillId="2" borderId="0" xfId="0" applyNumberFormat="1" applyFont="1" applyFill="1" applyBorder="1" applyAlignment="1">
      <alignment horizontal="right" vertical="center"/>
    </xf>
    <xf numFmtId="1" fontId="21" fillId="2" borderId="0" xfId="0" applyNumberFormat="1" applyFont="1" applyFill="1" applyBorder="1" applyAlignment="1">
      <alignment horizontal="left" vertical="center"/>
    </xf>
    <xf numFmtId="0" fontId="29" fillId="0" borderId="0" xfId="0" applyFont="1"/>
    <xf numFmtId="0" fontId="55" fillId="2" borderId="0" xfId="0" applyFont="1" applyFill="1" applyAlignment="1">
      <alignment horizontal="left"/>
    </xf>
    <xf numFmtId="0" fontId="55" fillId="0" borderId="0" xfId="0" applyFont="1" applyAlignment="1">
      <alignment horizontal="right"/>
    </xf>
    <xf numFmtId="0" fontId="17" fillId="0" borderId="0" xfId="0" applyFont="1"/>
    <xf numFmtId="0" fontId="17" fillId="0" borderId="0" xfId="10" applyFont="1"/>
    <xf numFmtId="0" fontId="17" fillId="2" borderId="0" xfId="0" applyFont="1" applyFill="1" applyBorder="1" applyAlignment="1">
      <alignment horizontal="left" indent="2"/>
    </xf>
    <xf numFmtId="0" fontId="20" fillId="37" borderId="0" xfId="0" applyFont="1" applyFill="1" applyBorder="1"/>
    <xf numFmtId="0" fontId="17" fillId="39" borderId="0" xfId="0" applyFont="1" applyFill="1" applyBorder="1" applyAlignment="1">
      <alignment horizontal="left" indent="1"/>
    </xf>
    <xf numFmtId="0" fontId="56" fillId="0" borderId="0" xfId="0" applyFont="1"/>
    <xf numFmtId="0" fontId="20" fillId="2" borderId="0" xfId="0" applyFont="1" applyFill="1"/>
    <xf numFmtId="1" fontId="17" fillId="2" borderId="0" xfId="0" applyNumberFormat="1" applyFont="1" applyFill="1"/>
    <xf numFmtId="0" fontId="17" fillId="0" borderId="0" xfId="79" applyFont="1"/>
    <xf numFmtId="0" fontId="17" fillId="2" borderId="0" xfId="0" applyFont="1" applyFill="1" applyAlignment="1"/>
    <xf numFmtId="0" fontId="17" fillId="4" borderId="0" xfId="0" applyFont="1" applyFill="1"/>
    <xf numFmtId="0" fontId="17" fillId="2" borderId="0" xfId="0" applyFont="1" applyFill="1" applyBorder="1"/>
    <xf numFmtId="0" fontId="20" fillId="2" borderId="0" xfId="0" applyFont="1" applyFill="1" applyBorder="1"/>
    <xf numFmtId="0" fontId="17" fillId="2" borderId="1" xfId="0" applyFont="1" applyFill="1" applyBorder="1"/>
    <xf numFmtId="0" fontId="50" fillId="0" borderId="0" xfId="82" applyFont="1"/>
    <xf numFmtId="0" fontId="50" fillId="2" borderId="0" xfId="82" applyFont="1" applyFill="1"/>
    <xf numFmtId="0" fontId="20" fillId="2" borderId="0" xfId="12" applyFont="1" applyFill="1"/>
    <xf numFmtId="0" fontId="48" fillId="0" borderId="0" xfId="78" applyFont="1"/>
    <xf numFmtId="0" fontId="55" fillId="3" borderId="0" xfId="0" applyFont="1" applyFill="1" applyBorder="1" applyAlignment="1">
      <alignment horizontal="left" vertical="center"/>
    </xf>
    <xf numFmtId="0" fontId="61" fillId="3" borderId="0" xfId="0" applyFont="1" applyFill="1" applyBorder="1" applyAlignment="1">
      <alignment horizontal="left" vertical="center"/>
    </xf>
    <xf numFmtId="0" fontId="55" fillId="0" borderId="0" xfId="0" applyFont="1" applyAlignment="1">
      <alignment horizontal="left"/>
    </xf>
    <xf numFmtId="0" fontId="57" fillId="2" borderId="0" xfId="74" applyFont="1" applyFill="1" applyAlignment="1">
      <alignment horizontal="left"/>
    </xf>
    <xf numFmtId="0" fontId="59" fillId="0" borderId="0" xfId="0" applyFont="1" applyAlignment="1">
      <alignment horizontal="left"/>
    </xf>
    <xf numFmtId="0" fontId="60" fillId="2" borderId="0" xfId="0" applyFont="1" applyFill="1" applyAlignment="1">
      <alignment horizontal="left"/>
    </xf>
    <xf numFmtId="0" fontId="58" fillId="2" borderId="0" xfId="0" applyFont="1" applyFill="1" applyAlignment="1">
      <alignment horizontal="left"/>
    </xf>
    <xf numFmtId="0" fontId="55" fillId="2" borderId="0" xfId="0" applyFont="1" applyFill="1" applyBorder="1" applyAlignment="1">
      <alignment horizontal="left"/>
    </xf>
    <xf numFmtId="0" fontId="59" fillId="4" borderId="0" xfId="0" applyFont="1" applyFill="1" applyAlignment="1">
      <alignment horizontal="left"/>
    </xf>
    <xf numFmtId="0" fontId="59" fillId="4" borderId="0" xfId="0" applyFont="1" applyFill="1" applyBorder="1" applyAlignment="1">
      <alignment horizontal="left"/>
    </xf>
    <xf numFmtId="0" fontId="55" fillId="2" borderId="1" xfId="0" applyFont="1" applyFill="1" applyBorder="1" applyAlignment="1">
      <alignment horizontal="left"/>
    </xf>
    <xf numFmtId="0" fontId="55" fillId="2" borderId="0" xfId="78" applyNumberFormat="1" applyFont="1" applyFill="1" applyBorder="1" applyAlignment="1">
      <alignment horizontal="left"/>
    </xf>
    <xf numFmtId="0" fontId="55" fillId="2" borderId="0" xfId="78" applyFont="1" applyFill="1" applyAlignment="1">
      <alignment horizontal="left"/>
    </xf>
    <xf numFmtId="0" fontId="55" fillId="0" borderId="0" xfId="78" applyFont="1" applyAlignment="1">
      <alignment horizontal="left"/>
    </xf>
    <xf numFmtId="0" fontId="57" fillId="0" borderId="0" xfId="79" applyFont="1" applyAlignment="1">
      <alignment horizontal="left"/>
    </xf>
    <xf numFmtId="0" fontId="57" fillId="0" borderId="0" xfId="82" applyFont="1" applyAlignment="1">
      <alignment horizontal="left"/>
    </xf>
    <xf numFmtId="0" fontId="55" fillId="2" borderId="0" xfId="10" applyFont="1" applyFill="1" applyAlignment="1">
      <alignment horizontal="left"/>
    </xf>
    <xf numFmtId="0" fontId="57" fillId="2" borderId="0" xfId="79" applyFont="1" applyFill="1" applyAlignment="1">
      <alignment horizontal="left"/>
    </xf>
    <xf numFmtId="10" fontId="57" fillId="2" borderId="0" xfId="80" applyNumberFormat="1" applyFont="1" applyFill="1" applyAlignment="1">
      <alignment horizontal="left"/>
    </xf>
    <xf numFmtId="0" fontId="55" fillId="2" borderId="0" xfId="12" applyFont="1" applyFill="1" applyAlignment="1">
      <alignment horizontal="left"/>
    </xf>
    <xf numFmtId="0" fontId="60" fillId="0" borderId="0" xfId="78" applyFont="1" applyAlignment="1">
      <alignment horizontal="left"/>
    </xf>
    <xf numFmtId="3" fontId="55" fillId="3" borderId="0" xfId="0" applyNumberFormat="1" applyFont="1" applyFill="1" applyBorder="1" applyAlignment="1">
      <alignment horizontal="left" vertical="center"/>
    </xf>
    <xf numFmtId="3" fontId="17" fillId="0" borderId="0" xfId="0" applyNumberFormat="1" applyFont="1"/>
    <xf numFmtId="0" fontId="20" fillId="0" borderId="0" xfId="0" applyFont="1" applyAlignment="1">
      <alignment horizontal="left"/>
    </xf>
    <xf numFmtId="165" fontId="17" fillId="2" borderId="0" xfId="0" applyNumberFormat="1" applyFont="1" applyFill="1"/>
    <xf numFmtId="0" fontId="20" fillId="2" borderId="0" xfId="0" applyFont="1" applyFill="1" applyAlignment="1">
      <alignment horizontal="left"/>
    </xf>
    <xf numFmtId="0" fontId="17" fillId="2" borderId="0" xfId="0" applyNumberFormat="1" applyFont="1" applyFill="1" applyBorder="1"/>
    <xf numFmtId="0" fontId="17" fillId="2" borderId="0" xfId="0" applyNumberFormat="1" applyFont="1" applyFill="1" applyBorder="1" applyAlignment="1"/>
    <xf numFmtId="0" fontId="17" fillId="4" borderId="0" xfId="0" applyFont="1" applyFill="1" applyBorder="1"/>
    <xf numFmtId="165" fontId="17" fillId="4" borderId="0" xfId="0" applyNumberFormat="1" applyFont="1" applyFill="1"/>
    <xf numFmtId="0" fontId="17" fillId="2" borderId="8" xfId="0" applyFont="1" applyFill="1" applyBorder="1"/>
    <xf numFmtId="0" fontId="17" fillId="2" borderId="8" xfId="0" applyNumberFormat="1" applyFont="1" applyFill="1" applyBorder="1"/>
    <xf numFmtId="0" fontId="17" fillId="0" borderId="0" xfId="10" applyFont="1" applyFill="1"/>
    <xf numFmtId="0" fontId="17" fillId="2" borderId="6" xfId="0" applyFont="1" applyFill="1" applyBorder="1"/>
    <xf numFmtId="0" fontId="17" fillId="2" borderId="0" xfId="0" applyFont="1" applyFill="1" applyBorder="1" applyAlignment="1"/>
    <xf numFmtId="0" fontId="17" fillId="0" borderId="0" xfId="0" applyFont="1" applyFill="1"/>
    <xf numFmtId="0" fontId="20" fillId="2" borderId="3" xfId="0" applyFont="1" applyFill="1" applyBorder="1"/>
    <xf numFmtId="0" fontId="20" fillId="2" borderId="2" xfId="0" applyFont="1" applyFill="1" applyBorder="1"/>
    <xf numFmtId="0" fontId="17" fillId="2" borderId="0" xfId="0" applyFont="1" applyFill="1" applyAlignment="1">
      <alignment horizontal="right"/>
    </xf>
    <xf numFmtId="0" fontId="52" fillId="2" borderId="0" xfId="0" applyFont="1" applyFill="1"/>
    <xf numFmtId="0" fontId="62" fillId="4" borderId="0" xfId="0" applyFont="1" applyFill="1"/>
    <xf numFmtId="0" fontId="17" fillId="2" borderId="0" xfId="10" applyFont="1" applyFill="1"/>
    <xf numFmtId="3" fontId="17" fillId="2" borderId="0" xfId="12" applyNumberFormat="1" applyFont="1" applyFill="1"/>
    <xf numFmtId="0" fontId="50" fillId="0" borderId="24" xfId="79" applyFont="1" applyBorder="1"/>
    <xf numFmtId="0" fontId="50" fillId="0" borderId="7" xfId="79" applyFont="1" applyBorder="1"/>
    <xf numFmtId="0" fontId="50" fillId="0" borderId="0" xfId="79" applyFont="1" applyBorder="1"/>
    <xf numFmtId="0" fontId="48" fillId="0" borderId="0" xfId="82" applyFont="1"/>
    <xf numFmtId="167" fontId="21" fillId="2" borderId="0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50" fillId="0" borderId="0" xfId="78" applyFont="1"/>
    <xf numFmtId="0" fontId="17" fillId="2" borderId="0" xfId="78" applyNumberFormat="1" applyFont="1" applyFill="1" applyBorder="1" applyAlignment="1"/>
    <xf numFmtId="3" fontId="17" fillId="2" borderId="0" xfId="78" applyNumberFormat="1" applyFont="1" applyFill="1" applyBorder="1" applyAlignment="1"/>
    <xf numFmtId="166" fontId="17" fillId="2" borderId="0" xfId="78" applyNumberFormat="1" applyFont="1" applyFill="1" applyBorder="1" applyAlignment="1"/>
    <xf numFmtId="0" fontId="17" fillId="0" borderId="0" xfId="0" applyFont="1" applyBorder="1"/>
    <xf numFmtId="0" fontId="20" fillId="0" borderId="0" xfId="0" applyFont="1" applyBorder="1"/>
    <xf numFmtId="0" fontId="55" fillId="2" borderId="0" xfId="0" applyFont="1" applyFill="1" applyAlignment="1">
      <alignment horizontal="right"/>
    </xf>
    <xf numFmtId="0" fontId="17" fillId="2" borderId="28" xfId="78" applyNumberFormat="1" applyFont="1" applyFill="1" applyBorder="1" applyAlignment="1">
      <alignment horizontal="right"/>
    </xf>
    <xf numFmtId="0" fontId="17" fillId="2" borderId="27" xfId="78" applyNumberFormat="1" applyFont="1" applyFill="1" applyBorder="1" applyAlignment="1">
      <alignment horizontal="right"/>
    </xf>
    <xf numFmtId="0" fontId="63" fillId="0" borderId="0" xfId="0" applyFont="1" applyBorder="1" applyAlignment="1">
      <alignment horizontal="left" readingOrder="1"/>
    </xf>
    <xf numFmtId="0" fontId="17" fillId="5" borderId="0" xfId="0" applyFont="1" applyFill="1" applyBorder="1" applyAlignment="1">
      <alignment horizontal="left"/>
    </xf>
    <xf numFmtId="3" fontId="55" fillId="3" borderId="0" xfId="0" applyNumberFormat="1" applyFont="1" applyFill="1" applyBorder="1" applyAlignment="1">
      <alignment horizontal="right" vertical="center"/>
    </xf>
    <xf numFmtId="1" fontId="17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top" wrapText="1"/>
    </xf>
    <xf numFmtId="1" fontId="17" fillId="3" borderId="23" xfId="0" applyNumberFormat="1" applyFont="1" applyFill="1" applyBorder="1" applyAlignment="1">
      <alignment horizontal="right"/>
    </xf>
    <xf numFmtId="1" fontId="17" fillId="3" borderId="31" xfId="0" applyNumberFormat="1" applyFont="1" applyFill="1" applyBorder="1" applyAlignment="1">
      <alignment horizontal="right"/>
    </xf>
    <xf numFmtId="1" fontId="17" fillId="2" borderId="23" xfId="0" applyNumberFormat="1" applyFont="1" applyFill="1" applyBorder="1" applyAlignment="1">
      <alignment horizontal="right"/>
    </xf>
    <xf numFmtId="1" fontId="17" fillId="2" borderId="30" xfId="0" applyNumberFormat="1" applyFont="1" applyFill="1" applyBorder="1" applyAlignment="1">
      <alignment horizontal="right"/>
    </xf>
    <xf numFmtId="0" fontId="56" fillId="2" borderId="0" xfId="0" applyFont="1" applyFill="1" applyAlignment="1">
      <alignment horizontal="left"/>
    </xf>
    <xf numFmtId="1" fontId="56" fillId="3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 indent="1"/>
    </xf>
    <xf numFmtId="0" fontId="55" fillId="2" borderId="0" xfId="0" applyFont="1" applyFill="1"/>
    <xf numFmtId="168" fontId="64" fillId="2" borderId="0" xfId="0" applyNumberFormat="1" applyFont="1" applyFill="1" applyBorder="1" applyAlignment="1"/>
    <xf numFmtId="169" fontId="64" fillId="2" borderId="0" xfId="0" applyNumberFormat="1" applyFont="1" applyFill="1" applyBorder="1" applyAlignment="1"/>
    <xf numFmtId="170" fontId="64" fillId="2" borderId="0" xfId="0" applyNumberFormat="1" applyFont="1" applyFill="1" applyBorder="1" applyAlignment="1"/>
    <xf numFmtId="0" fontId="56" fillId="2" borderId="0" xfId="0" applyFont="1" applyFill="1"/>
    <xf numFmtId="3" fontId="16" fillId="2" borderId="0" xfId="0" applyNumberFormat="1" applyFont="1" applyFill="1"/>
    <xf numFmtId="0" fontId="17" fillId="2" borderId="0" xfId="0" applyFont="1" applyFill="1" applyBorder="1" applyAlignment="1">
      <alignment horizontal="left" indent="1"/>
    </xf>
    <xf numFmtId="0" fontId="16" fillId="0" borderId="0" xfId="10" applyFont="1" applyFill="1"/>
    <xf numFmtId="0" fontId="17" fillId="39" borderId="0" xfId="0" applyFont="1" applyFill="1" applyBorder="1" applyAlignment="1">
      <alignment horizontal="left"/>
    </xf>
    <xf numFmtId="0" fontId="17" fillId="39" borderId="0" xfId="0" applyFont="1" applyFill="1" applyBorder="1"/>
    <xf numFmtId="0" fontId="16" fillId="0" borderId="0" xfId="10" applyFont="1"/>
    <xf numFmtId="0" fontId="17" fillId="2" borderId="0" xfId="0" applyFont="1" applyFill="1" applyBorder="1" applyAlignment="1">
      <alignment vertical="top"/>
    </xf>
    <xf numFmtId="3" fontId="0" fillId="2" borderId="0" xfId="0" applyNumberFormat="1" applyFill="1" applyAlignment="1"/>
    <xf numFmtId="2" fontId="17" fillId="2" borderId="0" xfId="0" applyNumberFormat="1" applyFont="1" applyFill="1"/>
    <xf numFmtId="14" fontId="67" fillId="0" borderId="0" xfId="0" applyNumberFormat="1" applyFont="1" applyFill="1" applyBorder="1" applyAlignment="1">
      <alignment horizontal="left"/>
    </xf>
    <xf numFmtId="14" fontId="17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56" fillId="2" borderId="0" xfId="12" applyFont="1" applyFill="1" applyAlignment="1">
      <alignment horizontal="left"/>
    </xf>
    <xf numFmtId="0" fontId="17" fillId="2" borderId="33" xfId="0" applyFont="1" applyFill="1" applyBorder="1"/>
    <xf numFmtId="0" fontId="57" fillId="2" borderId="0" xfId="79" applyFont="1" applyFill="1" applyBorder="1" applyAlignment="1">
      <alignment horizontal="left"/>
    </xf>
    <xf numFmtId="0" fontId="57" fillId="0" borderId="0" xfId="79" applyFont="1" applyBorder="1" applyAlignment="1">
      <alignment horizontal="left"/>
    </xf>
    <xf numFmtId="0" fontId="57" fillId="2" borderId="0" xfId="79" applyFont="1" applyFill="1" applyBorder="1" applyAlignment="1">
      <alignment horizontal="left" vertical="top"/>
    </xf>
    <xf numFmtId="0" fontId="57" fillId="2" borderId="0" xfId="79" applyFont="1" applyFill="1" applyBorder="1" applyAlignment="1">
      <alignment horizontal="right" vertical="top"/>
    </xf>
    <xf numFmtId="0" fontId="55" fillId="2" borderId="0" xfId="12" applyFont="1" applyFill="1" applyAlignment="1">
      <alignment horizontal="right"/>
    </xf>
    <xf numFmtId="0" fontId="50" fillId="2" borderId="0" xfId="79" applyFont="1" applyFill="1" applyBorder="1" applyAlignment="1"/>
    <xf numFmtId="2" fontId="50" fillId="0" borderId="0" xfId="79" applyNumberFormat="1" applyFont="1"/>
    <xf numFmtId="0" fontId="57" fillId="2" borderId="0" xfId="79" applyFont="1" applyFill="1" applyAlignment="1">
      <alignment horizontal="right"/>
    </xf>
    <xf numFmtId="0" fontId="5" fillId="2" borderId="0" xfId="79" applyFill="1" applyBorder="1"/>
    <xf numFmtId="0" fontId="50" fillId="0" borderId="0" xfId="82" applyFont="1" applyBorder="1"/>
    <xf numFmtId="0" fontId="57" fillId="2" borderId="0" xfId="82" applyFont="1" applyFill="1" applyAlignment="1">
      <alignment horizontal="right" vertical="center"/>
    </xf>
    <xf numFmtId="0" fontId="17" fillId="3" borderId="32" xfId="82" applyFont="1" applyFill="1" applyBorder="1" applyAlignment="1">
      <alignment horizontal="left" vertical="center" wrapText="1"/>
    </xf>
    <xf numFmtId="0" fontId="17" fillId="2" borderId="32" xfId="82" applyFont="1" applyFill="1" applyBorder="1" applyAlignment="1">
      <alignment horizontal="right"/>
    </xf>
    <xf numFmtId="0" fontId="50" fillId="2" borderId="0" xfId="79" applyFont="1" applyFill="1" applyBorder="1"/>
    <xf numFmtId="2" fontId="50" fillId="0" borderId="0" xfId="82" applyNumberFormat="1" applyFont="1"/>
    <xf numFmtId="0" fontId="57" fillId="0" borderId="0" xfId="79" applyFont="1" applyAlignment="1">
      <alignment horizontal="right"/>
    </xf>
    <xf numFmtId="0" fontId="55" fillId="2" borderId="0" xfId="78" applyFont="1" applyFill="1" applyAlignment="1">
      <alignment horizontal="right"/>
    </xf>
    <xf numFmtId="0" fontId="56" fillId="2" borderId="0" xfId="78" applyNumberFormat="1" applyFont="1" applyFill="1" applyBorder="1" applyAlignment="1">
      <alignment horizontal="left"/>
    </xf>
    <xf numFmtId="0" fontId="17" fillId="2" borderId="26" xfId="0" applyNumberFormat="1" applyFont="1" applyFill="1" applyBorder="1" applyAlignment="1"/>
    <xf numFmtId="165" fontId="17" fillId="2" borderId="33" xfId="0" applyNumberFormat="1" applyFont="1" applyFill="1" applyBorder="1"/>
    <xf numFmtId="0" fontId="55" fillId="2" borderId="0" xfId="0" applyFont="1" applyFill="1" applyBorder="1" applyAlignment="1">
      <alignment horizontal="right"/>
    </xf>
    <xf numFmtId="0" fontId="17" fillId="4" borderId="26" xfId="0" applyFont="1" applyFill="1" applyBorder="1"/>
    <xf numFmtId="0" fontId="17" fillId="2" borderId="38" xfId="0" applyFont="1" applyFill="1" applyBorder="1"/>
    <xf numFmtId="171" fontId="17" fillId="2" borderId="38" xfId="0" applyNumberFormat="1" applyFont="1" applyFill="1" applyBorder="1"/>
    <xf numFmtId="166" fontId="17" fillId="2" borderId="0" xfId="0" applyNumberFormat="1" applyFont="1" applyFill="1"/>
    <xf numFmtId="0" fontId="17" fillId="2" borderId="26" xfId="0" applyFont="1" applyFill="1" applyBorder="1" applyAlignment="1">
      <alignment horizontal="left" indent="1"/>
    </xf>
    <xf numFmtId="0" fontId="17" fillId="2" borderId="25" xfId="0" applyFont="1" applyFill="1" applyBorder="1"/>
    <xf numFmtId="0" fontId="17" fillId="2" borderId="37" xfId="0" applyNumberFormat="1" applyFont="1" applyFill="1" applyBorder="1" applyAlignment="1">
      <alignment horizontal="right"/>
    </xf>
    <xf numFmtId="0" fontId="56" fillId="2" borderId="0" xfId="0" applyFont="1" applyFill="1" applyBorder="1" applyAlignment="1">
      <alignment horizontal="left"/>
    </xf>
    <xf numFmtId="0" fontId="17" fillId="2" borderId="39" xfId="0" applyFont="1" applyFill="1" applyBorder="1"/>
    <xf numFmtId="0" fontId="17" fillId="2" borderId="20" xfId="0" applyFont="1" applyFill="1" applyBorder="1"/>
    <xf numFmtId="0" fontId="56" fillId="0" borderId="0" xfId="0" applyFont="1" applyAlignment="1">
      <alignment horizontal="left"/>
    </xf>
    <xf numFmtId="0" fontId="16" fillId="0" borderId="0" xfId="0" applyFont="1"/>
    <xf numFmtId="0" fontId="71" fillId="0" borderId="0" xfId="0" applyFont="1"/>
    <xf numFmtId="0" fontId="72" fillId="2" borderId="0" xfId="74" applyFont="1" applyFill="1"/>
    <xf numFmtId="0" fontId="72" fillId="2" borderId="0" xfId="79" applyFont="1" applyFill="1" applyAlignment="1">
      <alignment horizontal="left"/>
    </xf>
    <xf numFmtId="10" fontId="72" fillId="2" borderId="0" xfId="80" applyNumberFormat="1" applyFont="1" applyFill="1" applyAlignment="1">
      <alignment horizontal="left"/>
    </xf>
    <xf numFmtId="0" fontId="56" fillId="0" borderId="0" xfId="0" applyFont="1" applyAlignment="1"/>
    <xf numFmtId="3" fontId="56" fillId="3" borderId="0" xfId="0" applyNumberFormat="1" applyFont="1" applyFill="1" applyBorder="1" applyAlignment="1">
      <alignment vertical="center"/>
    </xf>
    <xf numFmtId="0" fontId="56" fillId="2" borderId="0" xfId="0" applyFont="1" applyFill="1" applyAlignment="1"/>
    <xf numFmtId="0" fontId="56" fillId="2" borderId="0" xfId="12" applyFont="1" applyFill="1" applyAlignment="1"/>
    <xf numFmtId="0" fontId="72" fillId="2" borderId="0" xfId="79" applyFont="1" applyFill="1" applyAlignment="1"/>
    <xf numFmtId="0" fontId="72" fillId="2" borderId="0" xfId="82" applyFont="1" applyFill="1" applyAlignment="1">
      <alignment vertical="center"/>
    </xf>
    <xf numFmtId="0" fontId="72" fillId="0" borderId="0" xfId="79" applyFont="1" applyAlignment="1"/>
    <xf numFmtId="0" fontId="56" fillId="2" borderId="0" xfId="78" applyFont="1" applyFill="1" applyAlignment="1"/>
    <xf numFmtId="0" fontId="56" fillId="2" borderId="0" xfId="0" applyFont="1" applyFill="1" applyBorder="1" applyAlignment="1"/>
    <xf numFmtId="10" fontId="17" fillId="2" borderId="0" xfId="0" applyNumberFormat="1" applyFont="1" applyFill="1"/>
    <xf numFmtId="0" fontId="56" fillId="0" borderId="0" xfId="0" applyFont="1" applyFill="1" applyAlignment="1">
      <alignment horizontal="left"/>
    </xf>
    <xf numFmtId="0" fontId="56" fillId="0" borderId="0" xfId="0" applyFont="1" applyFill="1"/>
    <xf numFmtId="0" fontId="29" fillId="0" borderId="0" xfId="0" applyFont="1" applyFill="1"/>
    <xf numFmtId="0" fontId="17" fillId="39" borderId="0" xfId="0" applyFont="1" applyFill="1"/>
    <xf numFmtId="0" fontId="71" fillId="39" borderId="0" xfId="0" applyFont="1" applyFill="1"/>
    <xf numFmtId="174" fontId="17" fillId="2" borderId="0" xfId="0" applyNumberFormat="1" applyFont="1" applyFill="1" applyBorder="1"/>
    <xf numFmtId="174" fontId="17" fillId="39" borderId="0" xfId="0" applyNumberFormat="1" applyFont="1" applyFill="1" applyBorder="1"/>
    <xf numFmtId="10" fontId="56" fillId="0" borderId="0" xfId="0" applyNumberFormat="1" applyFont="1"/>
    <xf numFmtId="0" fontId="74" fillId="2" borderId="0" xfId="88" applyFill="1" applyAlignment="1">
      <alignment horizontal="left"/>
    </xf>
    <xf numFmtId="0" fontId="75" fillId="0" borderId="0" xfId="0" applyFont="1" applyAlignment="1">
      <alignment vertical="center"/>
    </xf>
    <xf numFmtId="0" fontId="74" fillId="42" borderId="0" xfId="88" applyFill="1" applyAlignment="1">
      <alignment vertical="center"/>
    </xf>
    <xf numFmtId="0" fontId="17" fillId="42" borderId="0" xfId="0" applyFont="1" applyFill="1" applyAlignment="1">
      <alignment vertical="center"/>
    </xf>
    <xf numFmtId="0" fontId="16" fillId="42" borderId="0" xfId="0" applyFont="1" applyFill="1" applyAlignment="1">
      <alignment vertical="center" wrapText="1"/>
    </xf>
    <xf numFmtId="0" fontId="76" fillId="42" borderId="0" xfId="88" applyFont="1" applyFill="1" applyAlignment="1">
      <alignment vertical="center"/>
    </xf>
    <xf numFmtId="0" fontId="76" fillId="2" borderId="0" xfId="88" applyFont="1" applyFill="1"/>
    <xf numFmtId="174" fontId="17" fillId="0" borderId="0" xfId="0" applyNumberFormat="1" applyFont="1" applyBorder="1"/>
    <xf numFmtId="174" fontId="17" fillId="0" borderId="0" xfId="78" applyNumberFormat="1" applyFont="1" applyFill="1" applyBorder="1" applyAlignment="1"/>
    <xf numFmtId="174" fontId="17" fillId="4" borderId="0" xfId="0" applyNumberFormat="1" applyFont="1" applyFill="1" applyBorder="1"/>
    <xf numFmtId="174" fontId="17" fillId="5" borderId="0" xfId="0" applyNumberFormat="1" applyFont="1" applyFill="1" applyBorder="1" applyAlignment="1">
      <alignment horizontal="right"/>
    </xf>
    <xf numFmtId="174" fontId="65" fillId="41" borderId="0" xfId="0" applyNumberFormat="1" applyFont="1" applyFill="1" applyBorder="1" applyAlignment="1">
      <alignment horizontal="right"/>
    </xf>
    <xf numFmtId="174" fontId="21" fillId="2" borderId="0" xfId="0" applyNumberFormat="1" applyFont="1" applyFill="1" applyBorder="1" applyAlignment="1">
      <alignment horizontal="right" vertical="center"/>
    </xf>
    <xf numFmtId="174" fontId="17" fillId="0" borderId="0" xfId="0" applyNumberFormat="1" applyFont="1" applyFill="1" applyBorder="1"/>
    <xf numFmtId="174" fontId="17" fillId="39" borderId="0" xfId="0" applyNumberFormat="1" applyFont="1" applyFill="1" applyBorder="1" applyAlignment="1">
      <alignment horizontal="right"/>
    </xf>
    <xf numFmtId="174" fontId="17" fillId="2" borderId="0" xfId="10" applyNumberFormat="1" applyFont="1" applyFill="1" applyBorder="1"/>
    <xf numFmtId="174" fontId="21" fillId="3" borderId="0" xfId="0" applyNumberFormat="1" applyFont="1" applyFill="1" applyBorder="1" applyAlignment="1">
      <alignment horizontal="right"/>
    </xf>
    <xf numFmtId="174" fontId="20" fillId="2" borderId="0" xfId="0" applyNumberFormat="1" applyFont="1" applyFill="1" applyBorder="1" applyAlignment="1">
      <alignment horizontal="right" vertical="center"/>
    </xf>
    <xf numFmtId="174" fontId="17" fillId="4" borderId="0" xfId="0" applyNumberFormat="1" applyFont="1" applyFill="1" applyBorder="1" applyAlignment="1">
      <alignment horizontal="right" vertical="center"/>
    </xf>
    <xf numFmtId="174" fontId="51" fillId="2" borderId="0" xfId="81" applyNumberFormat="1" applyFont="1" applyFill="1" applyBorder="1" applyAlignment="1">
      <alignment horizontal="right"/>
    </xf>
    <xf numFmtId="174" fontId="50" fillId="2" borderId="0" xfId="84" applyNumberFormat="1" applyFont="1" applyFill="1" applyBorder="1" applyAlignment="1">
      <alignment horizontal="right"/>
    </xf>
    <xf numFmtId="174" fontId="50" fillId="2" borderId="39" xfId="84" applyNumberFormat="1" applyFont="1" applyFill="1" applyBorder="1" applyAlignment="1">
      <alignment horizontal="right"/>
    </xf>
    <xf numFmtId="174" fontId="50" fillId="2" borderId="0" xfId="81" applyNumberFormat="1" applyFont="1" applyFill="1" applyBorder="1" applyAlignment="1">
      <alignment horizontal="right"/>
    </xf>
    <xf numFmtId="174" fontId="51" fillId="2" borderId="35" xfId="79" applyNumberFormat="1" applyFont="1" applyFill="1" applyBorder="1" applyAlignment="1">
      <alignment horizontal="right"/>
    </xf>
    <xf numFmtId="174" fontId="51" fillId="2" borderId="35" xfId="0" applyNumberFormat="1" applyFont="1" applyFill="1" applyBorder="1" applyAlignment="1">
      <alignment horizontal="right"/>
    </xf>
    <xf numFmtId="174" fontId="20" fillId="3" borderId="0" xfId="83" applyNumberFormat="1" applyFont="1" applyFill="1" applyBorder="1" applyAlignment="1"/>
    <xf numFmtId="174" fontId="17" fillId="2" borderId="0" xfId="83" applyNumberFormat="1" applyFont="1" applyFill="1" applyBorder="1"/>
    <xf numFmtId="174" fontId="17" fillId="3" borderId="0" xfId="83" applyNumberFormat="1" applyFont="1" applyFill="1" applyBorder="1" applyAlignment="1">
      <alignment vertical="center"/>
    </xf>
    <xf numFmtId="174" fontId="17" fillId="5" borderId="0" xfId="83" applyNumberFormat="1" applyFont="1" applyFill="1" applyBorder="1" applyAlignment="1"/>
    <xf numFmtId="176" fontId="17" fillId="0" borderId="0" xfId="0" applyNumberFormat="1" applyFont="1" applyBorder="1"/>
    <xf numFmtId="175" fontId="20" fillId="3" borderId="7" xfId="0" applyNumberFormat="1" applyFont="1" applyFill="1" applyBorder="1" applyAlignment="1"/>
    <xf numFmtId="175" fontId="20" fillId="3" borderId="0" xfId="0" applyNumberFormat="1" applyFont="1" applyFill="1" applyBorder="1" applyAlignment="1"/>
    <xf numFmtId="175" fontId="20" fillId="2" borderId="0" xfId="0" applyNumberFormat="1" applyFont="1" applyFill="1" applyBorder="1" applyAlignment="1"/>
    <xf numFmtId="175" fontId="20" fillId="2" borderId="7" xfId="0" applyNumberFormat="1" applyFont="1" applyFill="1" applyBorder="1" applyAlignment="1"/>
    <xf numFmtId="175" fontId="17" fillId="3" borderId="7" xfId="0" applyNumberFormat="1" applyFont="1" applyFill="1" applyBorder="1" applyAlignment="1"/>
    <xf numFmtId="175" fontId="17" fillId="3" borderId="0" xfId="0" applyNumberFormat="1" applyFont="1" applyFill="1" applyBorder="1" applyAlignment="1"/>
    <xf numFmtId="175" fontId="17" fillId="2" borderId="0" xfId="0" applyNumberFormat="1" applyFont="1" applyFill="1" applyBorder="1" applyAlignment="1"/>
    <xf numFmtId="175" fontId="17" fillId="5" borderId="7" xfId="0" applyNumberFormat="1" applyFont="1" applyFill="1" applyBorder="1" applyAlignment="1"/>
    <xf numFmtId="175" fontId="17" fillId="5" borderId="0" xfId="0" applyNumberFormat="1" applyFont="1" applyFill="1" applyBorder="1" applyAlignment="1"/>
    <xf numFmtId="175" fontId="17" fillId="2" borderId="7" xfId="0" applyNumberFormat="1" applyFont="1" applyFill="1" applyBorder="1" applyAlignment="1"/>
    <xf numFmtId="175" fontId="17" fillId="2" borderId="0" xfId="0" quotePrefix="1" applyNumberFormat="1" applyFont="1" applyFill="1" applyBorder="1" applyAlignment="1"/>
    <xf numFmtId="175" fontId="17" fillId="2" borderId="7" xfId="0" quotePrefix="1" applyNumberFormat="1" applyFont="1" applyFill="1" applyBorder="1" applyAlignment="1"/>
    <xf numFmtId="176" fontId="17" fillId="2" borderId="0" xfId="0" applyNumberFormat="1" applyFont="1" applyFill="1" applyBorder="1"/>
    <xf numFmtId="176" fontId="17" fillId="39" borderId="0" xfId="0" applyNumberFormat="1" applyFont="1" applyFill="1" applyBorder="1"/>
    <xf numFmtId="176" fontId="17" fillId="0" borderId="39" xfId="0" applyNumberFormat="1" applyFont="1" applyBorder="1"/>
    <xf numFmtId="176" fontId="17" fillId="0" borderId="0" xfId="78" applyNumberFormat="1" applyFont="1" applyFill="1" applyBorder="1" applyAlignment="1"/>
    <xf numFmtId="176" fontId="17" fillId="2" borderId="0" xfId="0" applyNumberFormat="1" applyFont="1" applyFill="1" applyBorder="1" applyAlignment="1"/>
    <xf numFmtId="176" fontId="20" fillId="2" borderId="0" xfId="0" applyNumberFormat="1" applyFont="1" applyFill="1" applyBorder="1"/>
    <xf numFmtId="176" fontId="20" fillId="2" borderId="0" xfId="1" applyNumberFormat="1" applyFont="1" applyFill="1" applyBorder="1" applyAlignment="1">
      <alignment vertical="center"/>
    </xf>
    <xf numFmtId="176" fontId="17" fillId="2" borderId="0" xfId="1" applyNumberFormat="1" applyFont="1" applyFill="1" applyBorder="1" applyAlignment="1">
      <alignment vertical="center"/>
    </xf>
    <xf numFmtId="176" fontId="17" fillId="2" borderId="39" xfId="0" applyNumberFormat="1" applyFont="1" applyFill="1" applyBorder="1"/>
    <xf numFmtId="176" fontId="17" fillId="2" borderId="39" xfId="1" applyNumberFormat="1" applyFont="1" applyFill="1" applyBorder="1" applyAlignment="1">
      <alignment vertical="center"/>
    </xf>
    <xf numFmtId="176" fontId="21" fillId="3" borderId="0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horizontal="right"/>
    </xf>
    <xf numFmtId="176" fontId="17" fillId="40" borderId="0" xfId="0" applyNumberFormat="1" applyFont="1" applyFill="1" applyBorder="1" applyAlignment="1">
      <alignment horizontal="right"/>
    </xf>
    <xf numFmtId="176" fontId="17" fillId="3" borderId="0" xfId="0" applyNumberFormat="1" applyFont="1" applyFill="1" applyBorder="1" applyAlignment="1">
      <alignment horizontal="right"/>
    </xf>
    <xf numFmtId="176" fontId="17" fillId="0" borderId="0" xfId="0" applyNumberFormat="1" applyFont="1" applyFill="1" applyBorder="1"/>
    <xf numFmtId="176" fontId="20" fillId="2" borderId="0" xfId="0" applyNumberFormat="1" applyFont="1" applyFill="1" applyBorder="1" applyAlignment="1">
      <alignment horizontal="right" vertical="center"/>
    </xf>
    <xf numFmtId="176" fontId="20" fillId="3" borderId="0" xfId="1" applyNumberFormat="1" applyFont="1" applyFill="1" applyBorder="1" applyAlignment="1">
      <alignment vertical="center"/>
    </xf>
    <xf numFmtId="176" fontId="20" fillId="3" borderId="0" xfId="0" applyNumberFormat="1" applyFont="1" applyFill="1" applyBorder="1" applyAlignment="1">
      <alignment horizontal="right" vertical="center"/>
    </xf>
    <xf numFmtId="176" fontId="17" fillId="2" borderId="0" xfId="0" applyNumberFormat="1" applyFont="1" applyFill="1" applyBorder="1" applyAlignment="1">
      <alignment horizontal="right" vertical="center"/>
    </xf>
    <xf numFmtId="176" fontId="17" fillId="3" borderId="0" xfId="1" applyNumberFormat="1" applyFont="1" applyFill="1" applyBorder="1" applyAlignment="1">
      <alignment vertical="center"/>
    </xf>
    <xf numFmtId="176" fontId="17" fillId="3" borderId="0" xfId="0" applyNumberFormat="1" applyFont="1" applyFill="1" applyBorder="1" applyAlignment="1">
      <alignment horizontal="right" vertical="center"/>
    </xf>
    <xf numFmtId="175" fontId="50" fillId="2" borderId="0" xfId="81" applyNumberFormat="1" applyFont="1" applyFill="1" applyBorder="1" applyAlignment="1">
      <alignment horizontal="right"/>
    </xf>
    <xf numFmtId="174" fontId="20" fillId="0" borderId="0" xfId="0" applyNumberFormat="1" applyFont="1" applyFill="1" applyBorder="1"/>
    <xf numFmtId="174" fontId="20" fillId="0" borderId="0" xfId="0" applyNumberFormat="1" applyFont="1" applyFill="1" applyBorder="1" applyAlignment="1">
      <alignment horizontal="right"/>
    </xf>
    <xf numFmtId="174" fontId="17" fillId="39" borderId="39" xfId="0" applyNumberFormat="1" applyFont="1" applyFill="1" applyBorder="1"/>
    <xf numFmtId="176" fontId="17" fillId="39" borderId="39" xfId="0" applyNumberFormat="1" applyFont="1" applyFill="1" applyBorder="1"/>
    <xf numFmtId="176" fontId="23" fillId="2" borderId="0" xfId="10" applyNumberFormat="1" applyFont="1" applyFill="1" applyBorder="1" applyAlignment="1">
      <alignment horizontal="right" vertical="center" indent="1"/>
    </xf>
    <xf numFmtId="175" fontId="23" fillId="2" borderId="0" xfId="10" applyNumberFormat="1" applyFont="1" applyFill="1" applyBorder="1"/>
    <xf numFmtId="2" fontId="50" fillId="2" borderId="0" xfId="79" applyNumberFormat="1" applyFont="1" applyFill="1"/>
    <xf numFmtId="2" fontId="73" fillId="2" borderId="0" xfId="79" applyNumberFormat="1" applyFont="1" applyFill="1"/>
    <xf numFmtId="0" fontId="73" fillId="2" borderId="0" xfId="79" applyFont="1" applyFill="1"/>
    <xf numFmtId="175" fontId="20" fillId="2" borderId="0" xfId="10" applyNumberFormat="1" applyFont="1" applyFill="1" applyBorder="1" applyAlignment="1">
      <alignment horizontal="center"/>
    </xf>
    <xf numFmtId="175" fontId="20" fillId="2" borderId="0" xfId="10" applyNumberFormat="1" applyFont="1" applyFill="1" applyBorder="1" applyAlignment="1">
      <alignment horizontal="center" vertical="center"/>
    </xf>
    <xf numFmtId="175" fontId="17" fillId="2" borderId="0" xfId="10" applyNumberFormat="1" applyFont="1" applyFill="1" applyBorder="1" applyAlignment="1">
      <alignment horizontal="center"/>
    </xf>
    <xf numFmtId="175" fontId="17" fillId="2" borderId="0" xfId="0" applyNumberFormat="1" applyFont="1" applyFill="1" applyBorder="1" applyAlignment="1">
      <alignment horizontal="center" vertical="center"/>
    </xf>
    <xf numFmtId="175" fontId="17" fillId="2" borderId="0" xfId="10" applyNumberFormat="1" applyFont="1" applyFill="1" applyBorder="1" applyAlignment="1">
      <alignment horizontal="center" vertical="center"/>
    </xf>
    <xf numFmtId="176" fontId="17" fillId="2" borderId="0" xfId="10" applyNumberFormat="1" applyFont="1" applyFill="1" applyBorder="1"/>
    <xf numFmtId="176" fontId="17" fillId="0" borderId="0" xfId="10" applyNumberFormat="1" applyFont="1" applyFill="1" applyBorder="1" applyAlignment="1">
      <alignment horizontal="right"/>
    </xf>
    <xf numFmtId="176" fontId="17" fillId="0" borderId="0" xfId="0" applyNumberFormat="1" applyFont="1" applyFill="1" applyBorder="1" applyAlignment="1"/>
    <xf numFmtId="0" fontId="55" fillId="2" borderId="0" xfId="10" applyFont="1" applyFill="1" applyBorder="1" applyAlignment="1">
      <alignment vertical="center"/>
    </xf>
    <xf numFmtId="0" fontId="16" fillId="2" borderId="0" xfId="10" applyFont="1" applyFill="1" applyBorder="1" applyAlignment="1">
      <alignment vertical="center"/>
    </xf>
    <xf numFmtId="0" fontId="16" fillId="2" borderId="0" xfId="10" applyFont="1" applyFill="1" applyAlignment="1">
      <alignment vertical="center"/>
    </xf>
    <xf numFmtId="0" fontId="55" fillId="2" borderId="0" xfId="10" applyFont="1" applyFill="1" applyAlignment="1">
      <alignment vertical="center"/>
    </xf>
    <xf numFmtId="0" fontId="17" fillId="2" borderId="0" xfId="10" applyFont="1" applyFill="1" applyBorder="1" applyAlignment="1">
      <alignment vertical="center" wrapText="1"/>
    </xf>
    <xf numFmtId="0" fontId="56" fillId="2" borderId="0" xfId="10" applyFont="1" applyFill="1" applyAlignment="1">
      <alignment vertical="center"/>
    </xf>
    <xf numFmtId="0" fontId="77" fillId="2" borderId="0" xfId="10" applyFont="1" applyFill="1" applyAlignment="1">
      <alignment vertical="center"/>
    </xf>
    <xf numFmtId="181" fontId="17" fillId="2" borderId="0" xfId="10" applyNumberFormat="1" applyFont="1" applyFill="1" applyBorder="1" applyAlignment="1">
      <alignment vertical="center"/>
    </xf>
    <xf numFmtId="0" fontId="17" fillId="2" borderId="0" xfId="10" applyFont="1" applyFill="1" applyBorder="1" applyAlignment="1">
      <alignment vertical="center"/>
    </xf>
    <xf numFmtId="0" fontId="17" fillId="2" borderId="0" xfId="10" applyFont="1" applyFill="1" applyBorder="1" applyAlignment="1">
      <alignment horizontal="left" vertical="center" wrapText="1"/>
    </xf>
    <xf numFmtId="182" fontId="17" fillId="2" borderId="0" xfId="10" applyNumberFormat="1" applyFont="1" applyFill="1" applyBorder="1" applyAlignment="1">
      <alignment vertical="center"/>
    </xf>
    <xf numFmtId="0" fontId="19" fillId="2" borderId="0" xfId="10" applyFont="1" applyFill="1" applyBorder="1" applyAlignment="1">
      <alignment horizontal="left" vertical="center"/>
    </xf>
    <xf numFmtId="0" fontId="17" fillId="2" borderId="0" xfId="10" applyFont="1" applyFill="1" applyAlignment="1">
      <alignment vertical="center"/>
    </xf>
    <xf numFmtId="0" fontId="16" fillId="2" borderId="0" xfId="10" applyFont="1" applyFill="1" applyAlignment="1">
      <alignment vertical="center" wrapText="1"/>
    </xf>
    <xf numFmtId="181" fontId="17" fillId="2" borderId="0" xfId="10" applyNumberFormat="1" applyFont="1" applyFill="1" applyBorder="1" applyAlignment="1">
      <alignment horizontal="right" vertical="center"/>
    </xf>
    <xf numFmtId="181" fontId="17" fillId="2" borderId="0" xfId="10" quotePrefix="1" applyNumberFormat="1" applyFont="1" applyFill="1" applyBorder="1" applyAlignment="1">
      <alignment horizontal="right" vertical="center"/>
    </xf>
    <xf numFmtId="181" fontId="80" fillId="2" borderId="0" xfId="18" applyNumberFormat="1" applyFont="1" applyFill="1" applyBorder="1" applyAlignment="1">
      <alignment vertical="center"/>
    </xf>
    <xf numFmtId="0" fontId="81" fillId="2" borderId="0" xfId="10" applyFont="1" applyFill="1" applyAlignment="1">
      <alignment vertical="center"/>
    </xf>
    <xf numFmtId="0" fontId="55" fillId="2" borderId="0" xfId="10" applyFont="1" applyFill="1" applyAlignment="1">
      <alignment horizontal="right" vertical="center"/>
    </xf>
    <xf numFmtId="165" fontId="17" fillId="2" borderId="0" xfId="10" applyNumberFormat="1" applyFont="1" applyFill="1" applyBorder="1" applyAlignment="1">
      <alignment vertical="center"/>
    </xf>
    <xf numFmtId="0" fontId="16" fillId="4" borderId="0" xfId="10" applyFont="1" applyFill="1" applyAlignment="1">
      <alignment vertical="center"/>
    </xf>
    <xf numFmtId="0" fontId="77" fillId="4" borderId="0" xfId="10" applyFont="1" applyFill="1" applyAlignment="1">
      <alignment vertical="center"/>
    </xf>
    <xf numFmtId="0" fontId="16" fillId="4" borderId="0" xfId="10" applyFont="1" applyFill="1" applyBorder="1" applyAlignment="1">
      <alignment vertical="center"/>
    </xf>
    <xf numFmtId="181" fontId="16" fillId="39" borderId="0" xfId="10" applyNumberFormat="1" applyFont="1" applyFill="1" applyBorder="1" applyAlignment="1">
      <alignment horizontal="right" vertical="center"/>
    </xf>
    <xf numFmtId="0" fontId="17" fillId="4" borderId="0" xfId="10" applyFont="1" applyFill="1" applyAlignment="1">
      <alignment vertical="center"/>
    </xf>
    <xf numFmtId="0" fontId="17" fillId="2" borderId="0" xfId="10" applyFont="1" applyFill="1" applyAlignment="1">
      <alignment vertical="center" wrapText="1"/>
    </xf>
    <xf numFmtId="0" fontId="76" fillId="4" borderId="0" xfId="88" applyFont="1" applyFill="1" applyBorder="1"/>
    <xf numFmtId="0" fontId="24" fillId="2" borderId="0" xfId="10" applyFont="1" applyFill="1" applyBorder="1"/>
    <xf numFmtId="0" fontId="55" fillId="2" borderId="0" xfId="10" applyFont="1" applyFill="1" applyBorder="1" applyAlignment="1">
      <alignment horizontal="right"/>
    </xf>
    <xf numFmtId="0" fontId="24" fillId="4" borderId="0" xfId="10" applyFont="1" applyFill="1" applyBorder="1"/>
    <xf numFmtId="0" fontId="24" fillId="2" borderId="39" xfId="10" applyFont="1" applyFill="1" applyBorder="1"/>
    <xf numFmtId="0" fontId="24" fillId="4" borderId="0" xfId="10" applyFont="1" applyFill="1" applyBorder="1" applyAlignment="1"/>
    <xf numFmtId="0" fontId="24" fillId="0" borderId="0" xfId="10" applyFont="1" applyFill="1" applyBorder="1"/>
    <xf numFmtId="0" fontId="20" fillId="4" borderId="0" xfId="10" applyFont="1" applyFill="1" applyBorder="1"/>
    <xf numFmtId="0" fontId="17" fillId="2" borderId="42" xfId="10" applyFont="1" applyFill="1" applyBorder="1"/>
    <xf numFmtId="0" fontId="17" fillId="2" borderId="47" xfId="10" applyFont="1" applyFill="1" applyBorder="1"/>
    <xf numFmtId="0" fontId="17" fillId="2" borderId="43" xfId="10" applyFont="1" applyFill="1" applyBorder="1"/>
    <xf numFmtId="0" fontId="17" fillId="4" borderId="0" xfId="10" applyFont="1" applyFill="1" applyBorder="1" applyAlignment="1"/>
    <xf numFmtId="0" fontId="17" fillId="2" borderId="45" xfId="10" applyNumberFormat="1" applyFont="1" applyFill="1" applyBorder="1" applyAlignment="1">
      <alignment horizontal="center"/>
    </xf>
    <xf numFmtId="0" fontId="17" fillId="2" borderId="0" xfId="10" applyFont="1" applyFill="1" applyBorder="1" applyAlignment="1"/>
    <xf numFmtId="0" fontId="17" fillId="2" borderId="0" xfId="10" applyFont="1" applyFill="1" applyBorder="1"/>
    <xf numFmtId="0" fontId="17" fillId="2" borderId="39" xfId="10" applyFont="1" applyFill="1" applyBorder="1"/>
    <xf numFmtId="0" fontId="24" fillId="4" borderId="0" xfId="10" applyFont="1" applyFill="1" applyBorder="1"/>
    <xf numFmtId="0" fontId="55" fillId="4" borderId="0" xfId="10" applyFont="1" applyFill="1" applyBorder="1" applyAlignment="1">
      <alignment vertical="center"/>
    </xf>
    <xf numFmtId="0" fontId="24" fillId="2" borderId="0" xfId="10" applyFont="1" applyFill="1" applyBorder="1"/>
    <xf numFmtId="0" fontId="17" fillId="4" borderId="0" xfId="10" applyFont="1" applyFill="1" applyBorder="1"/>
    <xf numFmtId="0" fontId="20" fillId="4" borderId="0" xfId="10" applyFont="1" applyFill="1" applyBorder="1"/>
    <xf numFmtId="0" fontId="17" fillId="2" borderId="0" xfId="10" applyFont="1" applyFill="1" applyBorder="1"/>
    <xf numFmtId="0" fontId="20" fillId="2" borderId="0" xfId="10" applyFont="1" applyFill="1" applyBorder="1"/>
    <xf numFmtId="41" fontId="17" fillId="2" borderId="0" xfId="10" applyNumberFormat="1" applyFont="1" applyFill="1" applyBorder="1" applyAlignment="1"/>
    <xf numFmtId="184" fontId="17" fillId="2" borderId="0" xfId="10" applyNumberFormat="1" applyFont="1" applyFill="1" applyBorder="1" applyAlignment="1"/>
    <xf numFmtId="0" fontId="57" fillId="0" borderId="0" xfId="82" applyFont="1" applyAlignment="1">
      <alignment horizontal="left" vertical="center" wrapText="1"/>
    </xf>
    <xf numFmtId="0" fontId="17" fillId="2" borderId="0" xfId="10" applyFont="1" applyFill="1" applyBorder="1" applyAlignment="1">
      <alignment wrapText="1"/>
    </xf>
    <xf numFmtId="0" fontId="24" fillId="2" borderId="0" xfId="10" applyFont="1" applyFill="1" applyBorder="1" applyAlignment="1"/>
    <xf numFmtId="0" fontId="74" fillId="0" borderId="0" xfId="88" applyAlignment="1">
      <alignment horizontal="left"/>
    </xf>
    <xf numFmtId="0" fontId="17" fillId="2" borderId="19" xfId="79" applyNumberFormat="1" applyFont="1" applyFill="1" applyBorder="1" applyAlignment="1">
      <alignment horizontal="left" vertical="top"/>
    </xf>
    <xf numFmtId="0" fontId="55" fillId="4" borderId="0" xfId="10" applyFont="1" applyFill="1" applyBorder="1"/>
    <xf numFmtId="0" fontId="16" fillId="4" borderId="0" xfId="10" applyFont="1" applyFill="1" applyBorder="1"/>
    <xf numFmtId="2" fontId="5" fillId="0" borderId="0" xfId="79" applyNumberFormat="1"/>
    <xf numFmtId="0" fontId="20" fillId="0" borderId="51" xfId="0" applyFont="1" applyBorder="1"/>
    <xf numFmtId="0" fontId="17" fillId="2" borderId="39" xfId="0" applyFont="1" applyFill="1" applyBorder="1" applyAlignment="1">
      <alignment horizontal="left" indent="2"/>
    </xf>
    <xf numFmtId="0" fontId="17" fillId="0" borderId="0" xfId="10" applyFont="1" applyFill="1" applyBorder="1"/>
    <xf numFmtId="0" fontId="17" fillId="0" borderId="52" xfId="0" applyFont="1" applyBorder="1"/>
    <xf numFmtId="0" fontId="17" fillId="0" borderId="49" xfId="0" applyFont="1" applyBorder="1"/>
    <xf numFmtId="0" fontId="57" fillId="2" borderId="0" xfId="74" applyFont="1" applyFill="1" applyBorder="1" applyAlignment="1">
      <alignment horizontal="left"/>
    </xf>
    <xf numFmtId="0" fontId="17" fillId="0" borderId="37" xfId="0" applyFont="1" applyBorder="1"/>
    <xf numFmtId="0" fontId="17" fillId="0" borderId="45" xfId="0" applyFont="1" applyBorder="1"/>
    <xf numFmtId="49" fontId="17" fillId="4" borderId="0" xfId="0" applyNumberFormat="1" applyFont="1" applyFill="1" applyBorder="1" applyAlignment="1"/>
    <xf numFmtId="49" fontId="17" fillId="4" borderId="39" xfId="0" applyNumberFormat="1" applyFont="1" applyFill="1" applyBorder="1" applyAlignment="1"/>
    <xf numFmtId="0" fontId="20" fillId="0" borderId="43" xfId="0" applyFont="1" applyBorder="1"/>
    <xf numFmtId="0" fontId="17" fillId="2" borderId="39" xfId="78" applyNumberFormat="1" applyFont="1" applyFill="1" applyBorder="1" applyAlignment="1"/>
    <xf numFmtId="0" fontId="17" fillId="2" borderId="54" xfId="78" applyNumberFormat="1" applyFont="1" applyFill="1" applyBorder="1" applyAlignment="1">
      <alignment horizontal="right"/>
    </xf>
    <xf numFmtId="0" fontId="17" fillId="2" borderId="55" xfId="78" applyNumberFormat="1" applyFont="1" applyFill="1" applyBorder="1" applyAlignment="1">
      <alignment horizontal="right"/>
    </xf>
    <xf numFmtId="0" fontId="17" fillId="2" borderId="56" xfId="0" applyFont="1" applyFill="1" applyBorder="1"/>
    <xf numFmtId="0" fontId="17" fillId="3" borderId="46" xfId="0" applyFont="1" applyFill="1" applyBorder="1" applyAlignment="1"/>
    <xf numFmtId="0" fontId="20" fillId="2" borderId="57" xfId="0" applyFont="1" applyFill="1" applyBorder="1" applyAlignment="1"/>
    <xf numFmtId="0" fontId="20" fillId="5" borderId="58" xfId="0" applyFont="1" applyFill="1" applyBorder="1" applyAlignment="1">
      <alignment vertical="center"/>
    </xf>
    <xf numFmtId="0" fontId="20" fillId="2" borderId="59" xfId="0" applyFont="1" applyFill="1" applyBorder="1" applyAlignment="1"/>
    <xf numFmtId="49" fontId="21" fillId="3" borderId="60" xfId="0" applyNumberFormat="1" applyFont="1" applyFill="1" applyBorder="1" applyAlignment="1">
      <alignment horizontal="left"/>
    </xf>
    <xf numFmtId="49" fontId="21" fillId="3" borderId="61" xfId="0" applyNumberFormat="1" applyFont="1" applyFill="1" applyBorder="1" applyAlignment="1">
      <alignment horizontal="left"/>
    </xf>
    <xf numFmtId="0" fontId="17" fillId="2" borderId="62" xfId="0" applyFont="1" applyFill="1" applyBorder="1"/>
    <xf numFmtId="0" fontId="20" fillId="2" borderId="48" xfId="0" applyFont="1" applyFill="1" applyBorder="1" applyAlignment="1"/>
    <xf numFmtId="0" fontId="17" fillId="4" borderId="48" xfId="0" applyFont="1" applyFill="1" applyBorder="1"/>
    <xf numFmtId="0" fontId="17" fillId="5" borderId="48" xfId="0" applyFont="1" applyFill="1" applyBorder="1" applyAlignment="1">
      <alignment horizontal="left"/>
    </xf>
    <xf numFmtId="0" fontId="17" fillId="3" borderId="37" xfId="10" applyFont="1" applyFill="1" applyBorder="1" applyAlignment="1">
      <alignment horizontal="left"/>
    </xf>
    <xf numFmtId="49" fontId="21" fillId="3" borderId="63" xfId="0" applyNumberFormat="1" applyFont="1" applyFill="1" applyBorder="1" applyAlignment="1">
      <alignment horizontal="left"/>
    </xf>
    <xf numFmtId="49" fontId="21" fillId="3" borderId="64" xfId="0" applyNumberFormat="1" applyFont="1" applyFill="1" applyBorder="1" applyAlignment="1">
      <alignment horizontal="left"/>
    </xf>
    <xf numFmtId="3" fontId="17" fillId="3" borderId="65" xfId="0" applyNumberFormat="1" applyFont="1" applyFill="1" applyBorder="1" applyAlignment="1">
      <alignment horizontal="left" wrapText="1"/>
    </xf>
    <xf numFmtId="3" fontId="17" fillId="3" borderId="66" xfId="0" applyNumberFormat="1" applyFont="1" applyFill="1" applyBorder="1" applyAlignment="1">
      <alignment horizontal="left" wrapText="1"/>
    </xf>
    <xf numFmtId="0" fontId="17" fillId="2" borderId="58" xfId="0" applyFont="1" applyFill="1" applyBorder="1" applyAlignment="1"/>
    <xf numFmtId="0" fontId="20" fillId="2" borderId="58" xfId="0" applyFont="1" applyFill="1" applyBorder="1" applyAlignment="1"/>
    <xf numFmtId="0" fontId="17" fillId="39" borderId="39" xfId="0" applyFont="1" applyFill="1" applyBorder="1"/>
    <xf numFmtId="1" fontId="17" fillId="2" borderId="57" xfId="0" applyNumberFormat="1" applyFont="1" applyFill="1" applyBorder="1" applyAlignment="1">
      <alignment horizontal="left"/>
    </xf>
    <xf numFmtId="0" fontId="17" fillId="2" borderId="57" xfId="0" applyFont="1" applyFill="1" applyBorder="1" applyAlignment="1"/>
    <xf numFmtId="1" fontId="17" fillId="2" borderId="65" xfId="0" applyNumberFormat="1" applyFont="1" applyFill="1" applyBorder="1" applyAlignment="1">
      <alignment horizontal="left"/>
    </xf>
    <xf numFmtId="1" fontId="17" fillId="2" borderId="65" xfId="0" applyNumberFormat="1" applyFont="1" applyFill="1" applyBorder="1" applyAlignment="1">
      <alignment horizontal="center"/>
    </xf>
    <xf numFmtId="1" fontId="17" fillId="2" borderId="66" xfId="0" applyNumberFormat="1" applyFont="1" applyFill="1" applyBorder="1" applyAlignment="1">
      <alignment horizontal="center"/>
    </xf>
    <xf numFmtId="0" fontId="17" fillId="2" borderId="65" xfId="0" applyFont="1" applyFill="1" applyBorder="1" applyAlignment="1">
      <alignment horizontal="left" vertical="top" wrapText="1"/>
    </xf>
    <xf numFmtId="0" fontId="17" fillId="2" borderId="66" xfId="0" applyFont="1" applyFill="1" applyBorder="1" applyAlignment="1">
      <alignment horizontal="left" vertical="top" wrapText="1"/>
    </xf>
    <xf numFmtId="0" fontId="17" fillId="3" borderId="68" xfId="0" applyFont="1" applyFill="1" applyBorder="1" applyAlignment="1">
      <alignment horizontal="left"/>
    </xf>
    <xf numFmtId="0" fontId="17" fillId="3" borderId="67" xfId="0" applyFont="1" applyFill="1" applyBorder="1" applyAlignment="1">
      <alignment horizontal="left"/>
    </xf>
    <xf numFmtId="0" fontId="17" fillId="2" borderId="69" xfId="0" applyFont="1" applyFill="1" applyBorder="1"/>
    <xf numFmtId="0" fontId="17" fillId="2" borderId="68" xfId="0" applyFont="1" applyFill="1" applyBorder="1" applyAlignment="1"/>
    <xf numFmtId="0" fontId="17" fillId="2" borderId="62" xfId="0" applyFont="1" applyFill="1" applyBorder="1" applyAlignment="1"/>
    <xf numFmtId="0" fontId="17" fillId="2" borderId="69" xfId="0" applyFont="1" applyFill="1" applyBorder="1" applyAlignment="1"/>
    <xf numFmtId="0" fontId="50" fillId="2" borderId="59" xfId="79" applyFont="1" applyFill="1" applyBorder="1"/>
    <xf numFmtId="0" fontId="50" fillId="2" borderId="58" xfId="79" applyFont="1" applyFill="1" applyBorder="1" applyAlignment="1">
      <alignment horizontal="center" vertical="center"/>
    </xf>
    <xf numFmtId="0" fontId="50" fillId="2" borderId="56" xfId="79" applyFont="1" applyFill="1" applyBorder="1" applyAlignment="1">
      <alignment horizontal="center" vertical="center"/>
    </xf>
    <xf numFmtId="0" fontId="50" fillId="2" borderId="58" xfId="79" applyFont="1" applyFill="1" applyBorder="1"/>
    <xf numFmtId="0" fontId="3" fillId="0" borderId="0" xfId="79" applyFont="1"/>
    <xf numFmtId="2" fontId="3" fillId="0" borderId="0" xfId="79" applyNumberFormat="1" applyFont="1"/>
    <xf numFmtId="0" fontId="50" fillId="2" borderId="69" xfId="79" applyFont="1" applyFill="1" applyBorder="1" applyAlignment="1">
      <alignment vertical="top" wrapText="1"/>
    </xf>
    <xf numFmtId="0" fontId="51" fillId="2" borderId="58" xfId="79" applyFont="1" applyFill="1" applyBorder="1" applyAlignment="1">
      <alignment horizontal="left"/>
    </xf>
    <xf numFmtId="0" fontId="50" fillId="2" borderId="7" xfId="79" applyFont="1" applyFill="1" applyBorder="1" applyAlignment="1">
      <alignment horizontal="left"/>
    </xf>
    <xf numFmtId="0" fontId="50" fillId="2" borderId="69" xfId="79" applyFont="1" applyFill="1" applyBorder="1" applyAlignment="1">
      <alignment horizontal="left" vertical="top"/>
    </xf>
    <xf numFmtId="0" fontId="17" fillId="2" borderId="69" xfId="79" applyFont="1" applyFill="1" applyBorder="1" applyAlignment="1">
      <alignment horizontal="left" vertical="top"/>
    </xf>
    <xf numFmtId="0" fontId="50" fillId="2" borderId="45" xfId="79" applyFont="1" applyFill="1" applyBorder="1" applyAlignment="1">
      <alignment horizontal="left"/>
    </xf>
    <xf numFmtId="0" fontId="50" fillId="2" borderId="68" xfId="79" applyFont="1" applyFill="1" applyBorder="1" applyAlignment="1">
      <alignment vertical="top" wrapText="1"/>
    </xf>
    <xf numFmtId="10" fontId="50" fillId="2" borderId="68" xfId="80" applyNumberFormat="1" applyFont="1" applyFill="1" applyBorder="1" applyAlignment="1">
      <alignment vertical="top" wrapText="1"/>
    </xf>
    <xf numFmtId="0" fontId="17" fillId="2" borderId="9" xfId="79" applyNumberFormat="1" applyFont="1" applyFill="1" applyBorder="1" applyAlignment="1">
      <alignment vertical="top"/>
    </xf>
    <xf numFmtId="0" fontId="17" fillId="2" borderId="20" xfId="79" applyNumberFormat="1" applyFont="1" applyFill="1" applyBorder="1" applyAlignment="1">
      <alignment vertical="top"/>
    </xf>
    <xf numFmtId="0" fontId="17" fillId="2" borderId="7" xfId="79" applyNumberFormat="1" applyFont="1" applyFill="1" applyBorder="1" applyAlignment="1">
      <alignment vertical="top"/>
    </xf>
    <xf numFmtId="0" fontId="17" fillId="2" borderId="0" xfId="79" applyNumberFormat="1" applyFont="1" applyFill="1" applyBorder="1" applyAlignment="1">
      <alignment vertical="top"/>
    </xf>
    <xf numFmtId="0" fontId="17" fillId="2" borderId="0" xfId="79" applyNumberFormat="1" applyFont="1" applyFill="1" applyBorder="1" applyAlignment="1">
      <alignment horizontal="left" vertical="top"/>
    </xf>
    <xf numFmtId="0" fontId="50" fillId="2" borderId="67" xfId="79" applyFont="1" applyFill="1" applyBorder="1" applyAlignment="1">
      <alignment vertical="top" wrapText="1"/>
    </xf>
    <xf numFmtId="1" fontId="20" fillId="3" borderId="58" xfId="82" applyNumberFormat="1" applyFont="1" applyFill="1" applyBorder="1" applyAlignment="1">
      <alignment horizontal="left"/>
    </xf>
    <xf numFmtId="0" fontId="51" fillId="2" borderId="7" xfId="79" applyFont="1" applyFill="1" applyBorder="1" applyAlignment="1">
      <alignment horizontal="left"/>
    </xf>
    <xf numFmtId="0" fontId="77" fillId="2" borderId="0" xfId="78" applyNumberFormat="1" applyFont="1" applyFill="1" applyBorder="1" applyAlignment="1"/>
    <xf numFmtId="0" fontId="77" fillId="2" borderId="0" xfId="0" applyFont="1" applyFill="1" applyBorder="1"/>
    <xf numFmtId="165" fontId="17" fillId="4" borderId="0" xfId="0" applyNumberFormat="1" applyFont="1" applyFill="1" applyBorder="1"/>
    <xf numFmtId="165" fontId="17" fillId="4" borderId="39" xfId="0" applyNumberFormat="1" applyFont="1" applyFill="1" applyBorder="1"/>
    <xf numFmtId="0" fontId="0" fillId="2" borderId="0" xfId="0" applyFill="1" applyBorder="1"/>
    <xf numFmtId="1" fontId="0" fillId="2" borderId="0" xfId="0" applyNumberFormat="1" applyFill="1" applyBorder="1"/>
    <xf numFmtId="1" fontId="0" fillId="2" borderId="0" xfId="0" applyNumberFormat="1" applyFill="1" applyBorder="1" applyAlignment="1">
      <alignment horizontal="right"/>
    </xf>
    <xf numFmtId="1" fontId="16" fillId="2" borderId="0" xfId="0" applyNumberFormat="1" applyFont="1" applyFill="1" applyBorder="1" applyProtection="1">
      <protection locked="0"/>
    </xf>
    <xf numFmtId="0" fontId="0" fillId="2" borderId="0" xfId="0" applyFill="1" applyBorder="1" applyAlignment="1">
      <alignment horizontal="right"/>
    </xf>
    <xf numFmtId="0" fontId="16" fillId="2" borderId="0" xfId="0" applyFont="1" applyFill="1" applyBorder="1"/>
    <xf numFmtId="0" fontId="76" fillId="2" borderId="0" xfId="88" applyFont="1" applyFill="1" applyBorder="1"/>
    <xf numFmtId="0" fontId="17" fillId="4" borderId="39" xfId="0" applyFont="1" applyFill="1" applyBorder="1"/>
    <xf numFmtId="0" fontId="17" fillId="4" borderId="46" xfId="0" applyFont="1" applyFill="1" applyBorder="1"/>
    <xf numFmtId="0" fontId="17" fillId="2" borderId="0" xfId="10" applyFont="1" applyFill="1" applyBorder="1" applyAlignment="1">
      <alignment horizontal="left" vertical="center"/>
    </xf>
    <xf numFmtId="0" fontId="16" fillId="4" borderId="0" xfId="0" applyFont="1" applyFill="1" applyBorder="1"/>
    <xf numFmtId="0" fontId="16" fillId="4" borderId="0" xfId="0" applyFont="1" applyFill="1" applyBorder="1" applyAlignment="1">
      <alignment horizontal="left" indent="1"/>
    </xf>
    <xf numFmtId="0" fontId="16" fillId="0" borderId="0" xfId="10" applyFont="1" applyFill="1" applyBorder="1"/>
    <xf numFmtId="0" fontId="82" fillId="0" borderId="0" xfId="0" applyFont="1" applyAlignment="1">
      <alignment horizontal="left" vertical="center" readingOrder="1"/>
    </xf>
    <xf numFmtId="0" fontId="20" fillId="4" borderId="0" xfId="0" applyFont="1" applyFill="1" applyBorder="1"/>
    <xf numFmtId="0" fontId="54" fillId="0" borderId="0" xfId="0" applyFont="1" applyBorder="1" applyAlignment="1">
      <alignment horizontal="left" vertical="center" readingOrder="1"/>
    </xf>
    <xf numFmtId="0" fontId="16" fillId="2" borderId="0" xfId="0" applyFont="1" applyFill="1" applyBorder="1" applyAlignment="1">
      <alignment horizontal="left" indent="1"/>
    </xf>
    <xf numFmtId="0" fontId="56" fillId="4" borderId="0" xfId="0" applyFont="1" applyFill="1"/>
    <xf numFmtId="0" fontId="83" fillId="4" borderId="0" xfId="10" applyFont="1" applyFill="1" applyBorder="1"/>
    <xf numFmtId="0" fontId="24" fillId="2" borderId="0" xfId="10" applyFont="1" applyFill="1" applyBorder="1" applyAlignment="1">
      <alignment wrapText="1"/>
    </xf>
    <xf numFmtId="0" fontId="24" fillId="2" borderId="0" xfId="10" applyFont="1" applyFill="1" applyBorder="1" applyAlignment="1">
      <alignment horizontal="left" wrapText="1" indent="1"/>
    </xf>
    <xf numFmtId="0" fontId="24" fillId="2" borderId="0" xfId="10" applyFont="1" applyFill="1" applyBorder="1" applyAlignment="1">
      <alignment horizontal="left" wrapText="1" indent="2"/>
    </xf>
    <xf numFmtId="0" fontId="17" fillId="4" borderId="7" xfId="10" applyNumberFormat="1" applyFont="1" applyFill="1" applyBorder="1" applyAlignment="1">
      <alignment horizontal="right" vertical="top" wrapText="1"/>
    </xf>
    <xf numFmtId="0" fontId="24" fillId="4" borderId="0" xfId="10" applyNumberFormat="1" applyFont="1" applyFill="1" applyBorder="1" applyAlignment="1">
      <alignment horizontal="right" vertical="top" wrapText="1"/>
    </xf>
    <xf numFmtId="0" fontId="24" fillId="2" borderId="0" xfId="19" applyFont="1" applyFill="1" applyBorder="1"/>
    <xf numFmtId="0" fontId="17" fillId="2" borderId="0" xfId="10" applyFont="1" applyFill="1" applyBorder="1" applyAlignment="1">
      <alignment horizontal="left" wrapText="1" indent="1"/>
    </xf>
    <xf numFmtId="0" fontId="17" fillId="39" borderId="39" xfId="10" applyFont="1" applyFill="1" applyBorder="1" applyAlignment="1">
      <alignment wrapText="1"/>
    </xf>
    <xf numFmtId="0" fontId="84" fillId="2" borderId="0" xfId="10" applyFont="1" applyFill="1" applyBorder="1" applyAlignment="1">
      <alignment wrapText="1"/>
    </xf>
    <xf numFmtId="0" fontId="84" fillId="2" borderId="0" xfId="10" applyFont="1" applyFill="1" applyBorder="1" applyAlignment="1">
      <alignment horizontal="left" wrapText="1" indent="1"/>
    </xf>
    <xf numFmtId="0" fontId="84" fillId="39" borderId="39" xfId="10" applyFont="1" applyFill="1" applyBorder="1" applyAlignment="1">
      <alignment wrapText="1"/>
    </xf>
    <xf numFmtId="0" fontId="84" fillId="4" borderId="74" xfId="10" applyNumberFormat="1" applyFont="1" applyFill="1" applyBorder="1" applyAlignment="1">
      <alignment horizontal="right" vertical="top" wrapText="1"/>
    </xf>
    <xf numFmtId="3" fontId="85" fillId="2" borderId="0" xfId="0" applyNumberFormat="1" applyFont="1" applyFill="1" applyBorder="1" applyAlignment="1">
      <alignment horizontal="left"/>
    </xf>
    <xf numFmtId="0" fontId="20" fillId="2" borderId="0" xfId="10" applyFont="1" applyFill="1" applyBorder="1" applyAlignment="1">
      <alignment wrapText="1"/>
    </xf>
    <xf numFmtId="0" fontId="84" fillId="4" borderId="0" xfId="10" applyFont="1" applyFill="1" applyBorder="1"/>
    <xf numFmtId="0" fontId="86" fillId="4" borderId="0" xfId="88" applyFont="1" applyFill="1" applyBorder="1"/>
    <xf numFmtId="0" fontId="84" fillId="0" borderId="0" xfId="10" applyFont="1"/>
    <xf numFmtId="0" fontId="87" fillId="2" borderId="0" xfId="10" applyFont="1" applyFill="1" applyAlignment="1">
      <alignment vertical="center" wrapText="1"/>
    </xf>
    <xf numFmtId="0" fontId="55" fillId="2" borderId="0" xfId="79" applyFont="1" applyFill="1" applyAlignment="1">
      <alignment horizontal="left"/>
    </xf>
    <xf numFmtId="0" fontId="17" fillId="3" borderId="68" xfId="10" applyFont="1" applyFill="1" applyBorder="1" applyAlignment="1">
      <alignment horizontal="center" wrapText="1"/>
    </xf>
    <xf numFmtId="0" fontId="17" fillId="3" borderId="67" xfId="10" applyFont="1" applyFill="1" applyBorder="1" applyAlignment="1">
      <alignment horizontal="center" wrapText="1"/>
    </xf>
    <xf numFmtId="0" fontId="17" fillId="2" borderId="73" xfId="10" applyFont="1" applyFill="1" applyBorder="1" applyAlignment="1">
      <alignment horizontal="center" wrapText="1"/>
    </xf>
    <xf numFmtId="0" fontId="23" fillId="2" borderId="67" xfId="10" applyFont="1" applyFill="1" applyBorder="1" applyAlignment="1">
      <alignment horizontal="center" wrapText="1"/>
    </xf>
    <xf numFmtId="0" fontId="23" fillId="2" borderId="69" xfId="10" applyFont="1" applyFill="1" applyBorder="1" applyAlignment="1">
      <alignment horizontal="center" wrapText="1"/>
    </xf>
    <xf numFmtId="176" fontId="17" fillId="3" borderId="0" xfId="10" applyNumberFormat="1" applyFont="1" applyFill="1" applyBorder="1" applyAlignment="1">
      <alignment horizontal="right" vertical="center" indent="1"/>
    </xf>
    <xf numFmtId="176" fontId="17" fillId="2" borderId="0" xfId="10" applyNumberFormat="1" applyFont="1" applyFill="1" applyBorder="1" applyAlignment="1">
      <alignment horizontal="right" vertical="center" indent="1"/>
    </xf>
    <xf numFmtId="0" fontId="17" fillId="3" borderId="0" xfId="10" applyFont="1" applyFill="1" applyBorder="1" applyAlignment="1">
      <alignment horizontal="left" vertical="center"/>
    </xf>
    <xf numFmtId="0" fontId="20" fillId="3" borderId="58" xfId="10" applyFont="1" applyFill="1" applyBorder="1" applyAlignment="1">
      <alignment horizontal="left"/>
    </xf>
    <xf numFmtId="0" fontId="17" fillId="3" borderId="75" xfId="10" applyFont="1" applyFill="1" applyBorder="1" applyAlignment="1">
      <alignment horizontal="left" vertical="center"/>
    </xf>
    <xf numFmtId="0" fontId="20" fillId="3" borderId="59" xfId="10" applyFont="1" applyFill="1" applyBorder="1" applyAlignment="1">
      <alignment horizontal="left"/>
    </xf>
    <xf numFmtId="0" fontId="17" fillId="3" borderId="45" xfId="10" applyFont="1" applyFill="1" applyBorder="1" applyAlignment="1">
      <alignment horizontal="left" vertical="center"/>
    </xf>
    <xf numFmtId="0" fontId="51" fillId="2" borderId="0" xfId="82" applyFont="1" applyFill="1" applyAlignment="1">
      <alignment horizontal="left"/>
    </xf>
    <xf numFmtId="0" fontId="55" fillId="4" borderId="0" xfId="10" applyFont="1" applyFill="1" applyBorder="1" applyAlignment="1">
      <alignment horizontal="right" vertical="center"/>
    </xf>
    <xf numFmtId="0" fontId="17" fillId="4" borderId="76" xfId="10" applyFont="1" applyFill="1" applyBorder="1" applyAlignment="1"/>
    <xf numFmtId="0" fontId="17" fillId="2" borderId="0" xfId="94" applyFont="1" applyFill="1" applyAlignment="1">
      <alignment vertical="center"/>
    </xf>
    <xf numFmtId="0" fontId="17" fillId="39" borderId="75" xfId="10" applyFont="1" applyFill="1" applyBorder="1" applyAlignment="1">
      <alignment horizontal="left" vertical="center" wrapText="1"/>
    </xf>
    <xf numFmtId="0" fontId="17" fillId="2" borderId="75" xfId="10" applyFont="1" applyFill="1" applyBorder="1" applyAlignment="1">
      <alignment horizontal="left" vertical="center" wrapText="1" indent="1"/>
    </xf>
    <xf numFmtId="0" fontId="17" fillId="2" borderId="75" xfId="10" applyFont="1" applyFill="1" applyBorder="1" applyAlignment="1">
      <alignment horizontal="left" vertical="center" indent="1"/>
    </xf>
    <xf numFmtId="0" fontId="77" fillId="2" borderId="0" xfId="10" applyFont="1" applyFill="1" applyBorder="1" applyAlignment="1">
      <alignment horizontal="right" vertical="center"/>
    </xf>
    <xf numFmtId="3" fontId="17" fillId="3" borderId="77" xfId="0" applyNumberFormat="1" applyFont="1" applyFill="1" applyBorder="1" applyAlignment="1">
      <alignment horizontal="left" wrapText="1"/>
    </xf>
    <xf numFmtId="3" fontId="17" fillId="3" borderId="56" xfId="0" applyNumberFormat="1" applyFont="1" applyFill="1" applyBorder="1" applyAlignment="1">
      <alignment horizontal="left" wrapText="1"/>
    </xf>
    <xf numFmtId="0" fontId="88" fillId="2" borderId="0" xfId="0" applyFont="1" applyFill="1"/>
    <xf numFmtId="0" fontId="17" fillId="3" borderId="78" xfId="10" applyFont="1" applyFill="1" applyBorder="1" applyAlignment="1">
      <alignment horizontal="center" wrapText="1"/>
    </xf>
    <xf numFmtId="0" fontId="55" fillId="2" borderId="0" xfId="78" applyFont="1" applyFill="1" applyBorder="1" applyAlignment="1">
      <alignment horizontal="left"/>
    </xf>
    <xf numFmtId="0" fontId="55" fillId="2" borderId="0" xfId="78" applyFont="1" applyFill="1" applyBorder="1" applyAlignment="1">
      <alignment horizontal="left" vertical="center"/>
    </xf>
    <xf numFmtId="0" fontId="17" fillId="2" borderId="75" xfId="10" applyFont="1" applyFill="1" applyBorder="1"/>
    <xf numFmtId="0" fontId="17" fillId="3" borderId="75" xfId="10" applyFont="1" applyFill="1" applyBorder="1" applyAlignment="1">
      <alignment horizontal="left"/>
    </xf>
    <xf numFmtId="0" fontId="17" fillId="5" borderId="83" xfId="0" applyFont="1" applyFill="1" applyBorder="1" applyAlignment="1">
      <alignment horizontal="left"/>
    </xf>
    <xf numFmtId="174" fontId="20" fillId="2" borderId="58" xfId="0" applyNumberFormat="1" applyFont="1" applyFill="1" applyBorder="1" applyAlignment="1"/>
    <xf numFmtId="0" fontId="17" fillId="3" borderId="84" xfId="0" applyFont="1" applyFill="1" applyBorder="1" applyAlignment="1">
      <alignment horizontal="left" wrapText="1"/>
    </xf>
    <xf numFmtId="0" fontId="20" fillId="3" borderId="75" xfId="0" applyFont="1" applyFill="1" applyBorder="1" applyAlignment="1">
      <alignment horizontal="left" vertical="center"/>
    </xf>
    <xf numFmtId="0" fontId="18" fillId="2" borderId="39" xfId="0" applyFont="1" applyFill="1" applyBorder="1" applyAlignment="1"/>
    <xf numFmtId="0" fontId="20" fillId="2" borderId="58" xfId="0" applyFont="1" applyFill="1" applyBorder="1" applyAlignment="1">
      <alignment horizontal="left"/>
    </xf>
    <xf numFmtId="0" fontId="17" fillId="2" borderId="78" xfId="0" applyFont="1" applyFill="1" applyBorder="1" applyAlignment="1">
      <alignment horizontal="right" vertical="center"/>
    </xf>
    <xf numFmtId="0" fontId="17" fillId="3" borderId="78" xfId="0" applyFont="1" applyFill="1" applyBorder="1" applyAlignment="1">
      <alignment horizontal="right" vertical="center" wrapText="1"/>
    </xf>
    <xf numFmtId="0" fontId="17" fillId="3" borderId="84" xfId="0" applyFont="1" applyFill="1" applyBorder="1" applyAlignment="1">
      <alignment horizontal="right" vertical="center" wrapText="1"/>
    </xf>
    <xf numFmtId="0" fontId="17" fillId="3" borderId="85" xfId="0" applyFont="1" applyFill="1" applyBorder="1" applyAlignment="1"/>
    <xf numFmtId="0" fontId="17" fillId="3" borderId="66" xfId="0" applyFont="1" applyFill="1" applyBorder="1" applyAlignment="1">
      <alignment horizontal="right"/>
    </xf>
    <xf numFmtId="0" fontId="17" fillId="3" borderId="89" xfId="0" applyFont="1" applyFill="1" applyBorder="1" applyAlignment="1">
      <alignment horizontal="right" vertical="center"/>
    </xf>
    <xf numFmtId="0" fontId="17" fillId="3" borderId="90" xfId="0" applyFont="1" applyFill="1" applyBorder="1" applyAlignment="1">
      <alignment horizontal="right" vertical="center"/>
    </xf>
    <xf numFmtId="0" fontId="17" fillId="3" borderId="88" xfId="0" applyFont="1" applyFill="1" applyBorder="1" applyAlignment="1">
      <alignment horizontal="right" vertical="center"/>
    </xf>
    <xf numFmtId="1" fontId="17" fillId="3" borderId="93" xfId="0" applyNumberFormat="1" applyFont="1" applyFill="1" applyBorder="1" applyAlignment="1">
      <alignment horizontal="left" vertical="center"/>
    </xf>
    <xf numFmtId="0" fontId="17" fillId="2" borderId="94" xfId="0" applyFont="1" applyFill="1" applyBorder="1" applyAlignment="1">
      <alignment horizontal="center" vertical="center"/>
    </xf>
    <xf numFmtId="0" fontId="17" fillId="3" borderId="96" xfId="0" applyFont="1" applyFill="1" applyBorder="1" applyAlignment="1">
      <alignment horizontal="right" vertical="center"/>
    </xf>
    <xf numFmtId="0" fontId="17" fillId="3" borderId="95" xfId="0" applyFont="1" applyFill="1" applyBorder="1" applyAlignment="1">
      <alignment horizontal="right" vertical="center"/>
    </xf>
    <xf numFmtId="175" fontId="17" fillId="3" borderId="39" xfId="0" applyNumberFormat="1" applyFont="1" applyFill="1" applyBorder="1" applyAlignment="1"/>
    <xf numFmtId="0" fontId="17" fillId="4" borderId="38" xfId="0" applyNumberFormat="1" applyFont="1" applyFill="1" applyBorder="1" applyAlignment="1"/>
    <xf numFmtId="0" fontId="17" fillId="4" borderId="0" xfId="0" applyNumberFormat="1" applyFont="1" applyFill="1" applyBorder="1" applyAlignment="1"/>
    <xf numFmtId="0" fontId="17" fillId="4" borderId="39" xfId="0" applyNumberFormat="1" applyFont="1" applyFill="1" applyBorder="1" applyAlignment="1"/>
    <xf numFmtId="0" fontId="50" fillId="2" borderId="72" xfId="79" applyFont="1" applyFill="1" applyBorder="1" applyAlignment="1">
      <alignment horizontal="right" vertical="top" wrapText="1"/>
    </xf>
    <xf numFmtId="0" fontId="17" fillId="2" borderId="72" xfId="79" applyFont="1" applyFill="1" applyBorder="1" applyAlignment="1">
      <alignment horizontal="right" vertical="top" wrapText="1"/>
    </xf>
    <xf numFmtId="0" fontId="50" fillId="2" borderId="84" xfId="79" applyFont="1" applyFill="1" applyBorder="1" applyAlignment="1">
      <alignment horizontal="right" vertical="top" wrapText="1"/>
    </xf>
    <xf numFmtId="0" fontId="23" fillId="2" borderId="95" xfId="10" applyFont="1" applyFill="1" applyBorder="1" applyAlignment="1">
      <alignment horizontal="center" wrapText="1"/>
    </xf>
    <xf numFmtId="0" fontId="17" fillId="2" borderId="98" xfId="10" applyFont="1" applyFill="1" applyBorder="1" applyAlignment="1"/>
    <xf numFmtId="0" fontId="50" fillId="2" borderId="34" xfId="79" applyFont="1" applyFill="1" applyBorder="1"/>
    <xf numFmtId="0" fontId="17" fillId="2" borderId="101" xfId="10" applyFont="1" applyFill="1" applyBorder="1" applyAlignment="1"/>
    <xf numFmtId="0" fontId="50" fillId="2" borderId="95" xfId="79" applyFont="1" applyFill="1" applyBorder="1"/>
    <xf numFmtId="0" fontId="17" fillId="3" borderId="96" xfId="10" applyFont="1" applyFill="1" applyBorder="1" applyAlignment="1">
      <alignment horizontal="center" vertical="center" wrapText="1"/>
    </xf>
    <xf numFmtId="0" fontId="17" fillId="3" borderId="95" xfId="10" applyFont="1" applyFill="1" applyBorder="1" applyAlignment="1">
      <alignment horizontal="center" vertical="center" wrapText="1"/>
    </xf>
    <xf numFmtId="0" fontId="50" fillId="2" borderId="96" xfId="79" applyFont="1" applyFill="1" applyBorder="1" applyAlignment="1">
      <alignment horizontal="right" vertical="top"/>
    </xf>
    <xf numFmtId="0" fontId="17" fillId="4" borderId="95" xfId="0" applyNumberFormat="1" applyFont="1" applyFill="1" applyBorder="1" applyAlignment="1"/>
    <xf numFmtId="0" fontId="17" fillId="4" borderId="102" xfId="0" applyNumberFormat="1" applyFont="1" applyFill="1" applyBorder="1" applyAlignment="1"/>
    <xf numFmtId="0" fontId="17" fillId="4" borderId="75" xfId="0" applyNumberFormat="1" applyFont="1" applyFill="1" applyBorder="1" applyAlignment="1"/>
    <xf numFmtId="0" fontId="17" fillId="4" borderId="101" xfId="0" applyNumberFormat="1" applyFont="1" applyFill="1" applyBorder="1" applyAlignment="1"/>
    <xf numFmtId="0" fontId="17" fillId="2" borderId="79" xfId="78" applyNumberFormat="1" applyFont="1" applyFill="1" applyBorder="1" applyAlignment="1">
      <alignment horizontal="right"/>
    </xf>
    <xf numFmtId="0" fontId="17" fillId="2" borderId="80" xfId="78" applyNumberFormat="1" applyFont="1" applyFill="1" applyBorder="1" applyAlignment="1">
      <alignment horizontal="right"/>
    </xf>
    <xf numFmtId="0" fontId="17" fillId="2" borderId="39" xfId="0" applyFont="1" applyFill="1" applyBorder="1" applyAlignment="1">
      <alignment horizontal="left" indent="1"/>
    </xf>
    <xf numFmtId="171" fontId="17" fillId="2" borderId="39" xfId="0" applyNumberFormat="1" applyFont="1" applyFill="1" applyBorder="1"/>
    <xf numFmtId="0" fontId="17" fillId="4" borderId="104" xfId="0" applyNumberFormat="1" applyFont="1" applyFill="1" applyBorder="1" applyAlignment="1">
      <alignment horizontal="right"/>
    </xf>
    <xf numFmtId="174" fontId="51" fillId="38" borderId="58" xfId="84" applyNumberFormat="1" applyFont="1" applyFill="1" applyBorder="1"/>
    <xf numFmtId="174" fontId="20" fillId="0" borderId="58" xfId="0" applyNumberFormat="1" applyFont="1" applyBorder="1" applyAlignment="1"/>
    <xf numFmtId="176" fontId="20" fillId="0" borderId="58" xfId="0" applyNumberFormat="1" applyFont="1" applyBorder="1"/>
    <xf numFmtId="174" fontId="20" fillId="0" borderId="58" xfId="0" applyNumberFormat="1" applyFont="1" applyBorder="1"/>
    <xf numFmtId="174" fontId="17" fillId="0" borderId="39" xfId="0" applyNumberFormat="1" applyFont="1" applyBorder="1"/>
    <xf numFmtId="1" fontId="17" fillId="2" borderId="65" xfId="0" applyNumberFormat="1" applyFont="1" applyFill="1" applyBorder="1" applyAlignment="1">
      <alignment horizontal="center"/>
    </xf>
    <xf numFmtId="1" fontId="17" fillId="2" borderId="66" xfId="0" applyNumberFormat="1" applyFont="1" applyFill="1" applyBorder="1" applyAlignment="1">
      <alignment horizontal="center"/>
    </xf>
    <xf numFmtId="0" fontId="77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56" fillId="2" borderId="0" xfId="0" applyFont="1" applyFill="1" applyBorder="1"/>
    <xf numFmtId="0" fontId="56" fillId="4" borderId="0" xfId="0" applyFont="1" applyFill="1" applyBorder="1"/>
    <xf numFmtId="0" fontId="55" fillId="2" borderId="0" xfId="0" applyFont="1" applyFill="1" applyAlignment="1">
      <alignment vertical="center"/>
    </xf>
    <xf numFmtId="0" fontId="17" fillId="2" borderId="102" xfId="10" applyFont="1" applyFill="1" applyBorder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/>
    </xf>
    <xf numFmtId="0" fontId="16" fillId="2" borderId="105" xfId="10" applyFont="1" applyFill="1" applyBorder="1" applyAlignment="1">
      <alignment vertical="center" wrapText="1"/>
    </xf>
    <xf numFmtId="0" fontId="17" fillId="2" borderId="107" xfId="10" applyFont="1" applyFill="1" applyBorder="1" applyAlignment="1">
      <alignment horizontal="left" vertical="center"/>
    </xf>
    <xf numFmtId="0" fontId="20" fillId="2" borderId="102" xfId="13" applyFont="1" applyFill="1" applyBorder="1" applyAlignment="1">
      <alignment vertical="center" wrapText="1"/>
    </xf>
    <xf numFmtId="0" fontId="17" fillId="39" borderId="75" xfId="0" applyFont="1" applyFill="1" applyBorder="1" applyAlignment="1">
      <alignment horizontal="left" vertical="center"/>
    </xf>
    <xf numFmtId="179" fontId="17" fillId="2" borderId="75" xfId="0" applyNumberFormat="1" applyFont="1" applyFill="1" applyBorder="1" applyAlignment="1">
      <alignment vertical="center"/>
    </xf>
    <xf numFmtId="179" fontId="17" fillId="2" borderId="75" xfId="0" applyNumberFormat="1" applyFont="1" applyFill="1" applyBorder="1" applyAlignment="1">
      <alignment horizontal="left" vertical="center"/>
    </xf>
    <xf numFmtId="0" fontId="17" fillId="39" borderId="75" xfId="0" applyFont="1" applyFill="1" applyBorder="1" applyAlignment="1">
      <alignment vertical="center"/>
    </xf>
    <xf numFmtId="0" fontId="17" fillId="2" borderId="75" xfId="0" applyFont="1" applyFill="1" applyBorder="1" applyAlignment="1">
      <alignment horizontal="left" vertical="center" wrapText="1" indent="1"/>
    </xf>
    <xf numFmtId="0" fontId="56" fillId="2" borderId="0" xfId="0" applyFont="1" applyFill="1" applyAlignment="1">
      <alignment vertical="center"/>
    </xf>
    <xf numFmtId="0" fontId="17" fillId="39" borderId="75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 indent="1"/>
    </xf>
    <xf numFmtId="0" fontId="17" fillId="2" borderId="0" xfId="0" applyFont="1" applyFill="1" applyBorder="1" applyAlignment="1">
      <alignment vertical="center"/>
    </xf>
    <xf numFmtId="0" fontId="29" fillId="2" borderId="0" xfId="13" applyFont="1" applyFill="1" applyBorder="1" applyAlignment="1">
      <alignment vertical="center"/>
    </xf>
    <xf numFmtId="0" fontId="17" fillId="2" borderId="100" xfId="13" applyFont="1" applyFill="1" applyBorder="1" applyAlignment="1">
      <alignment vertical="center"/>
    </xf>
    <xf numFmtId="0" fontId="17" fillId="2" borderId="77" xfId="0" applyFont="1" applyFill="1" applyBorder="1" applyAlignment="1">
      <alignment horizontal="left" vertical="center"/>
    </xf>
    <xf numFmtId="0" fontId="17" fillId="2" borderId="77" xfId="10" applyFont="1" applyFill="1" applyBorder="1" applyAlignment="1">
      <alignment horizontal="left" vertical="center"/>
    </xf>
    <xf numFmtId="0" fontId="17" fillId="2" borderId="100" xfId="10" applyFont="1" applyFill="1" applyBorder="1" applyAlignment="1">
      <alignment horizontal="left" vertical="center"/>
    </xf>
    <xf numFmtId="181" fontId="17" fillId="2" borderId="0" xfId="0" applyNumberFormat="1" applyFont="1" applyFill="1" applyBorder="1" applyAlignment="1">
      <alignment vertical="center"/>
    </xf>
    <xf numFmtId="0" fontId="17" fillId="2" borderId="0" xfId="13" applyFont="1" applyFill="1" applyAlignment="1">
      <alignment vertical="center"/>
    </xf>
    <xf numFmtId="0" fontId="55" fillId="2" borderId="0" xfId="13" applyFont="1" applyFill="1" applyBorder="1" applyAlignment="1">
      <alignment vertical="center"/>
    </xf>
    <xf numFmtId="0" fontId="17" fillId="2" borderId="106" xfId="10" applyFont="1" applyFill="1" applyBorder="1" applyAlignment="1">
      <alignment horizontal="left" vertical="center" wrapText="1"/>
    </xf>
    <xf numFmtId="0" fontId="17" fillId="2" borderId="77" xfId="13" applyFont="1" applyFill="1" applyBorder="1" applyAlignment="1">
      <alignment horizontal="left" vertical="center" wrapText="1"/>
    </xf>
    <xf numFmtId="0" fontId="17" fillId="2" borderId="100" xfId="10" applyFont="1" applyFill="1" applyBorder="1" applyAlignment="1">
      <alignment horizontal="left" vertical="center" wrapText="1"/>
    </xf>
    <xf numFmtId="0" fontId="20" fillId="2" borderId="102" xfId="10" applyFont="1" applyFill="1" applyBorder="1" applyAlignment="1">
      <alignment horizontal="left" vertical="center" wrapText="1"/>
    </xf>
    <xf numFmtId="186" fontId="80" fillId="2" borderId="0" xfId="18" applyNumberFormat="1" applyFont="1" applyFill="1" applyBorder="1" applyAlignment="1">
      <alignment vertical="center"/>
    </xf>
    <xf numFmtId="3" fontId="17" fillId="2" borderId="0" xfId="13" applyNumberFormat="1" applyFont="1" applyFill="1" applyBorder="1" applyAlignment="1">
      <alignment horizontal="right" vertical="center"/>
    </xf>
    <xf numFmtId="0" fontId="17" fillId="2" borderId="0" xfId="13" applyFont="1" applyFill="1" applyBorder="1" applyAlignment="1">
      <alignment horizontal="left" vertical="center"/>
    </xf>
    <xf numFmtId="2" fontId="5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106" xfId="10" applyFont="1" applyFill="1" applyBorder="1" applyAlignment="1">
      <alignment vertical="center" wrapText="1"/>
    </xf>
    <xf numFmtId="0" fontId="17" fillId="2" borderId="77" xfId="10" applyFont="1" applyFill="1" applyBorder="1" applyAlignment="1">
      <alignment horizontal="left" vertical="center" wrapText="1"/>
    </xf>
    <xf numFmtId="0" fontId="17" fillId="2" borderId="102" xfId="10" applyFont="1" applyFill="1" applyBorder="1" applyAlignment="1">
      <alignment horizontal="left" vertical="center" wrapText="1"/>
    </xf>
    <xf numFmtId="0" fontId="20" fillId="2" borderId="102" xfId="0" applyFont="1" applyFill="1" applyBorder="1" applyAlignment="1">
      <alignment vertical="center" wrapText="1"/>
    </xf>
    <xf numFmtId="0" fontId="77" fillId="2" borderId="0" xfId="0" applyFont="1" applyFill="1" applyAlignment="1">
      <alignment vertical="center"/>
    </xf>
    <xf numFmtId="0" fontId="17" fillId="39" borderId="75" xfId="0" quotePrefix="1" applyFont="1" applyFill="1" applyBorder="1" applyAlignment="1">
      <alignment horizontal="left" vertical="center"/>
    </xf>
    <xf numFmtId="0" fontId="17" fillId="2" borderId="75" xfId="0" quotePrefix="1" applyFont="1" applyFill="1" applyBorder="1" applyAlignment="1">
      <alignment horizontal="left" vertical="center" indent="1"/>
    </xf>
    <xf numFmtId="185" fontId="84" fillId="4" borderId="0" xfId="0" applyNumberFormat="1" applyFont="1" applyFill="1" applyBorder="1" applyAlignment="1">
      <alignment horizontal="right" vertical="top"/>
    </xf>
    <xf numFmtId="187" fontId="17" fillId="4" borderId="0" xfId="0" applyNumberFormat="1" applyFont="1" applyFill="1" applyBorder="1" applyAlignment="1">
      <alignment horizontal="right" vertical="top"/>
    </xf>
    <xf numFmtId="0" fontId="16" fillId="0" borderId="0" xfId="0" applyFont="1" applyBorder="1" applyAlignment="1">
      <alignment vertical="center"/>
    </xf>
    <xf numFmtId="0" fontId="17" fillId="2" borderId="106" xfId="10" applyFont="1" applyFill="1" applyBorder="1" applyAlignment="1">
      <alignment vertical="center"/>
    </xf>
    <xf numFmtId="0" fontId="17" fillId="2" borderId="100" xfId="0" applyFont="1" applyFill="1" applyBorder="1" applyAlignment="1">
      <alignment horizontal="left" vertical="center"/>
    </xf>
    <xf numFmtId="165" fontId="17" fillId="0" borderId="0" xfId="0" applyNumberFormat="1" applyFont="1" applyBorder="1"/>
    <xf numFmtId="0" fontId="57" fillId="0" borderId="0" xfId="82" applyFont="1" applyAlignment="1">
      <alignment horizontal="left" vertical="center" wrapText="1"/>
    </xf>
    <xf numFmtId="176" fontId="20" fillId="2" borderId="58" xfId="0" applyNumberFormat="1" applyFont="1" applyFill="1" applyBorder="1" applyAlignment="1"/>
    <xf numFmtId="174" fontId="17" fillId="3" borderId="0" xfId="0" applyNumberFormat="1" applyFont="1" applyFill="1" applyBorder="1" applyAlignment="1"/>
    <xf numFmtId="174" fontId="66" fillId="41" borderId="58" xfId="0" applyNumberFormat="1" applyFont="1" applyFill="1" applyBorder="1" applyAlignment="1">
      <alignment horizontal="right"/>
    </xf>
    <xf numFmtId="174" fontId="65" fillId="41" borderId="39" xfId="0" applyNumberFormat="1" applyFont="1" applyFill="1" applyBorder="1" applyAlignment="1">
      <alignment horizontal="right"/>
    </xf>
    <xf numFmtId="0" fontId="17" fillId="3" borderId="106" xfId="0" applyFont="1" applyFill="1" applyBorder="1" applyAlignment="1">
      <alignment horizontal="left"/>
    </xf>
    <xf numFmtId="0" fontId="17" fillId="3" borderId="104" xfId="0" applyFont="1" applyFill="1" applyBorder="1" applyAlignment="1">
      <alignment horizontal="right"/>
    </xf>
    <xf numFmtId="0" fontId="17" fillId="3" borderId="104" xfId="0" applyFont="1" applyFill="1" applyBorder="1" applyAlignment="1">
      <alignment horizontal="right" wrapText="1"/>
    </xf>
    <xf numFmtId="167" fontId="65" fillId="45" borderId="0" xfId="0" applyNumberFormat="1" applyFont="1" applyFill="1" applyBorder="1" applyAlignment="1">
      <alignment horizontal="right"/>
    </xf>
    <xf numFmtId="174" fontId="20" fillId="2" borderId="58" xfId="0" applyNumberFormat="1" applyFont="1" applyFill="1" applyBorder="1"/>
    <xf numFmtId="176" fontId="20" fillId="3" borderId="58" xfId="0" applyNumberFormat="1" applyFont="1" applyFill="1" applyBorder="1" applyAlignment="1">
      <alignment horizontal="right"/>
    </xf>
    <xf numFmtId="174" fontId="17" fillId="39" borderId="39" xfId="0" applyNumberFormat="1" applyFont="1" applyFill="1" applyBorder="1" applyAlignment="1">
      <alignment horizontal="right"/>
    </xf>
    <xf numFmtId="176" fontId="17" fillId="40" borderId="39" xfId="0" applyNumberFormat="1" applyFont="1" applyFill="1" applyBorder="1" applyAlignment="1">
      <alignment horizontal="right"/>
    </xf>
    <xf numFmtId="175" fontId="20" fillId="3" borderId="76" xfId="0" applyNumberFormat="1" applyFont="1" applyFill="1" applyBorder="1" applyAlignment="1"/>
    <xf numFmtId="175" fontId="17" fillId="3" borderId="76" xfId="0" applyNumberFormat="1" applyFont="1" applyFill="1" applyBorder="1" applyAlignment="1"/>
    <xf numFmtId="175" fontId="17" fillId="5" borderId="76" xfId="0" applyNumberFormat="1" applyFont="1" applyFill="1" applyBorder="1" applyAlignment="1"/>
    <xf numFmtId="175" fontId="17" fillId="2" borderId="76" xfId="0" applyNumberFormat="1" applyFont="1" applyFill="1" applyBorder="1" applyAlignment="1"/>
    <xf numFmtId="175" fontId="17" fillId="3" borderId="86" xfId="0" applyNumberFormat="1" applyFont="1" applyFill="1" applyBorder="1" applyAlignment="1"/>
    <xf numFmtId="175" fontId="17" fillId="3" borderId="109" xfId="0" applyNumberFormat="1" applyFont="1" applyFill="1" applyBorder="1" applyAlignment="1"/>
    <xf numFmtId="3" fontId="17" fillId="44" borderId="0" xfId="87" applyNumberFormat="1" applyFont="1" applyFill="1" applyBorder="1"/>
    <xf numFmtId="3" fontId="17" fillId="44" borderId="110" xfId="87" applyNumberFormat="1" applyFont="1" applyFill="1" applyBorder="1" applyAlignment="1"/>
    <xf numFmtId="0" fontId="50" fillId="2" borderId="7" xfId="0" applyFont="1" applyFill="1" applyBorder="1"/>
    <xf numFmtId="0" fontId="50" fillId="2" borderId="108" xfId="0" applyFont="1" applyFill="1" applyBorder="1"/>
    <xf numFmtId="175" fontId="23" fillId="5" borderId="0" xfId="10" applyNumberFormat="1" applyFont="1" applyFill="1" applyBorder="1" applyAlignment="1">
      <alignment horizontal="right" vertical="center"/>
    </xf>
    <xf numFmtId="175" fontId="23" fillId="0" borderId="0" xfId="10" applyNumberFormat="1" applyFont="1" applyFill="1" applyBorder="1"/>
    <xf numFmtId="174" fontId="20" fillId="2" borderId="0" xfId="81" applyNumberFormat="1" applyFont="1" applyFill="1" applyBorder="1" applyAlignment="1">
      <alignment horizontal="right"/>
    </xf>
    <xf numFmtId="174" fontId="17" fillId="2" borderId="0" xfId="84" applyNumberFormat="1" applyFont="1" applyFill="1" applyBorder="1" applyAlignment="1">
      <alignment horizontal="right"/>
    </xf>
    <xf numFmtId="0" fontId="17" fillId="3" borderId="108" xfId="10" applyFont="1" applyFill="1" applyBorder="1" applyAlignment="1">
      <alignment horizontal="left" vertical="center"/>
    </xf>
    <xf numFmtId="0" fontId="50" fillId="2" borderId="39" xfId="79" applyFont="1" applyFill="1" applyBorder="1" applyAlignment="1">
      <alignment horizontal="left"/>
    </xf>
    <xf numFmtId="174" fontId="50" fillId="2" borderId="39" xfId="81" applyNumberFormat="1" applyFont="1" applyFill="1" applyBorder="1" applyAlignment="1">
      <alignment horizontal="right"/>
    </xf>
    <xf numFmtId="0" fontId="50" fillId="2" borderId="102" xfId="79" applyFont="1" applyFill="1" applyBorder="1" applyAlignment="1">
      <alignment vertical="top" wrapText="1"/>
    </xf>
    <xf numFmtId="10" fontId="50" fillId="2" borderId="102" xfId="80" applyNumberFormat="1" applyFont="1" applyFill="1" applyBorder="1" applyAlignment="1">
      <alignment vertical="top" wrapText="1"/>
    </xf>
    <xf numFmtId="0" fontId="50" fillId="2" borderId="77" xfId="79" applyFont="1" applyFill="1" applyBorder="1" applyAlignment="1">
      <alignment vertical="top" wrapText="1"/>
    </xf>
    <xf numFmtId="10" fontId="50" fillId="0" borderId="0" xfId="80" applyNumberFormat="1" applyFont="1" applyFill="1" applyBorder="1" applyAlignment="1">
      <alignment horizontal="center"/>
    </xf>
    <xf numFmtId="10" fontId="51" fillId="0" borderId="58" xfId="80" applyNumberFormat="1" applyFont="1" applyFill="1" applyBorder="1" applyAlignment="1">
      <alignment horizontal="center"/>
    </xf>
    <xf numFmtId="10" fontId="50" fillId="0" borderId="39" xfId="80" applyNumberFormat="1" applyFont="1" applyFill="1" applyBorder="1" applyAlignment="1">
      <alignment horizontal="center"/>
    </xf>
    <xf numFmtId="0" fontId="17" fillId="2" borderId="83" xfId="0" applyNumberFormat="1" applyFont="1" applyFill="1" applyBorder="1" applyAlignment="1">
      <alignment horizontal="right"/>
    </xf>
    <xf numFmtId="0" fontId="74" fillId="0" borderId="0" xfId="88"/>
    <xf numFmtId="0" fontId="56" fillId="2" borderId="0" xfId="10" applyFont="1" applyFill="1" applyBorder="1" applyAlignment="1">
      <alignment vertical="center"/>
    </xf>
    <xf numFmtId="0" fontId="77" fillId="4" borderId="0" xfId="10" applyFont="1" applyFill="1" applyBorder="1" applyAlignment="1">
      <alignment vertical="center"/>
    </xf>
    <xf numFmtId="0" fontId="77" fillId="2" borderId="0" xfId="10" applyFont="1" applyFill="1" applyBorder="1" applyAlignment="1">
      <alignment vertical="center"/>
    </xf>
    <xf numFmtId="0" fontId="77" fillId="2" borderId="0" xfId="0" applyFont="1" applyFill="1" applyBorder="1" applyAlignment="1">
      <alignment horizontal="left"/>
    </xf>
    <xf numFmtId="0" fontId="77" fillId="2" borderId="0" xfId="0" applyFont="1" applyFill="1" applyAlignment="1">
      <alignment horizontal="left"/>
    </xf>
    <xf numFmtId="174" fontId="17" fillId="3" borderId="0" xfId="0" applyNumberFormat="1" applyFont="1" applyFill="1" applyBorder="1" applyAlignment="1">
      <alignment horizontal="right"/>
    </xf>
    <xf numFmtId="174" fontId="17" fillId="2" borderId="105" xfId="0" applyNumberFormat="1" applyFont="1" applyFill="1" applyBorder="1"/>
    <xf numFmtId="176" fontId="17" fillId="2" borderId="105" xfId="0" applyNumberFormat="1" applyFont="1" applyFill="1" applyBorder="1" applyAlignment="1"/>
    <xf numFmtId="0" fontId="77" fillId="3" borderId="0" xfId="0" applyFont="1" applyFill="1" applyBorder="1" applyAlignment="1">
      <alignment horizontal="left" vertical="center"/>
    </xf>
    <xf numFmtId="165" fontId="20" fillId="3" borderId="58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165" fontId="17" fillId="0" borderId="105" xfId="0" applyNumberFormat="1" applyFont="1" applyFill="1" applyBorder="1" applyAlignment="1">
      <alignment horizontal="right"/>
    </xf>
    <xf numFmtId="0" fontId="77" fillId="2" borderId="0" xfId="12" applyFont="1" applyFill="1" applyAlignment="1">
      <alignment horizontal="left"/>
    </xf>
    <xf numFmtId="0" fontId="90" fillId="2" borderId="0" xfId="79" applyFont="1" applyFill="1" applyBorder="1" applyAlignment="1">
      <alignment horizontal="left"/>
    </xf>
    <xf numFmtId="0" fontId="77" fillId="2" borderId="0" xfId="79" applyFont="1" applyFill="1" applyAlignment="1">
      <alignment horizontal="left"/>
    </xf>
    <xf numFmtId="0" fontId="77" fillId="2" borderId="0" xfId="10" applyFont="1" applyFill="1" applyAlignment="1">
      <alignment horizontal="left"/>
    </xf>
    <xf numFmtId="2" fontId="50" fillId="0" borderId="75" xfId="79" applyNumberFormat="1" applyFont="1" applyBorder="1"/>
    <xf numFmtId="0" fontId="50" fillId="2" borderId="105" xfId="79" applyFont="1" applyFill="1" applyBorder="1" applyAlignment="1">
      <alignment horizontal="left"/>
    </xf>
    <xf numFmtId="174" fontId="50" fillId="2" borderId="105" xfId="81" applyNumberFormat="1" applyFont="1" applyFill="1" applyBorder="1" applyAlignment="1">
      <alignment horizontal="right"/>
    </xf>
    <xf numFmtId="174" fontId="50" fillId="2" borderId="105" xfId="84" applyNumberFormat="1" applyFont="1" applyFill="1" applyBorder="1" applyAlignment="1">
      <alignment horizontal="right"/>
    </xf>
    <xf numFmtId="10" fontId="51" fillId="0" borderId="0" xfId="80" applyNumberFormat="1" applyFont="1" applyFill="1" applyBorder="1" applyAlignment="1">
      <alignment horizontal="center"/>
    </xf>
    <xf numFmtId="10" fontId="20" fillId="0" borderId="0" xfId="80" applyNumberFormat="1" applyFont="1" applyFill="1" applyBorder="1" applyAlignment="1">
      <alignment horizontal="center"/>
    </xf>
    <xf numFmtId="10" fontId="17" fillId="0" borderId="0" xfId="80" applyNumberFormat="1" applyFont="1" applyFill="1" applyBorder="1" applyAlignment="1">
      <alignment horizontal="center"/>
    </xf>
    <xf numFmtId="10" fontId="50" fillId="0" borderId="105" xfId="80" applyNumberFormat="1" applyFont="1" applyFill="1" applyBorder="1" applyAlignment="1">
      <alignment horizontal="center"/>
    </xf>
    <xf numFmtId="10" fontId="17" fillId="0" borderId="105" xfId="80" applyNumberFormat="1" applyFont="1" applyFill="1" applyBorder="1" applyAlignment="1">
      <alignment horizontal="center"/>
    </xf>
    <xf numFmtId="0" fontId="90" fillId="0" borderId="0" xfId="79" applyFont="1" applyAlignment="1">
      <alignment horizontal="left"/>
    </xf>
    <xf numFmtId="0" fontId="77" fillId="2" borderId="0" xfId="78" applyNumberFormat="1" applyFont="1" applyFill="1" applyBorder="1" applyAlignment="1">
      <alignment horizontal="left"/>
    </xf>
    <xf numFmtId="2" fontId="50" fillId="0" borderId="0" xfId="79" applyNumberFormat="1" applyFont="1" applyBorder="1"/>
    <xf numFmtId="0" fontId="17" fillId="4" borderId="105" xfId="10" applyFont="1" applyFill="1" applyBorder="1"/>
    <xf numFmtId="0" fontId="17" fillId="0" borderId="104" xfId="0" applyFont="1" applyBorder="1"/>
    <xf numFmtId="170" fontId="51" fillId="38" borderId="58" xfId="84" applyNumberFormat="1" applyFont="1" applyFill="1" applyBorder="1"/>
    <xf numFmtId="170" fontId="17" fillId="2" borderId="0" xfId="0" applyNumberFormat="1" applyFont="1" applyFill="1" applyBorder="1"/>
    <xf numFmtId="170" fontId="17" fillId="39" borderId="0" xfId="0" applyNumberFormat="1" applyFont="1" applyFill="1" applyBorder="1"/>
    <xf numFmtId="170" fontId="17" fillId="2" borderId="105" xfId="0" applyNumberFormat="1" applyFont="1" applyFill="1" applyBorder="1"/>
    <xf numFmtId="3" fontId="20" fillId="0" borderId="0" xfId="0" applyNumberFormat="1" applyFont="1" applyBorder="1"/>
    <xf numFmtId="165" fontId="20" fillId="0" borderId="0" xfId="0" applyNumberFormat="1" applyFont="1" applyBorder="1"/>
    <xf numFmtId="3" fontId="17" fillId="0" borderId="0" xfId="0" applyNumberFormat="1" applyFont="1" applyBorder="1"/>
    <xf numFmtId="3" fontId="17" fillId="0" borderId="105" xfId="0" applyNumberFormat="1" applyFont="1" applyBorder="1"/>
    <xf numFmtId="165" fontId="17" fillId="0" borderId="105" xfId="0" applyNumberFormat="1" applyFont="1" applyBorder="1"/>
    <xf numFmtId="0" fontId="59" fillId="2" borderId="0" xfId="78" applyFont="1" applyFill="1" applyBorder="1" applyAlignment="1">
      <alignment horizontal="left"/>
    </xf>
    <xf numFmtId="170" fontId="20" fillId="2" borderId="58" xfId="0" applyNumberFormat="1" applyFont="1" applyFill="1" applyBorder="1" applyAlignment="1"/>
    <xf numFmtId="170" fontId="17" fillId="3" borderId="0" xfId="0" applyNumberFormat="1" applyFont="1" applyFill="1" applyBorder="1" applyAlignment="1">
      <alignment horizontal="right"/>
    </xf>
    <xf numFmtId="3" fontId="59" fillId="3" borderId="0" xfId="0" applyNumberFormat="1" applyFont="1" applyFill="1" applyBorder="1" applyAlignment="1">
      <alignment horizontal="left" vertical="center"/>
    </xf>
    <xf numFmtId="0" fontId="59" fillId="2" borderId="0" xfId="0" applyFont="1" applyFill="1" applyAlignment="1">
      <alignment horizontal="left"/>
    </xf>
    <xf numFmtId="1" fontId="17" fillId="0" borderId="75" xfId="0" applyNumberFormat="1" applyFont="1" applyFill="1" applyBorder="1" applyAlignment="1">
      <alignment horizontal="left" vertical="center"/>
    </xf>
    <xf numFmtId="167" fontId="17" fillId="0" borderId="0" xfId="0" applyNumberFormat="1" applyFont="1" applyFill="1" applyBorder="1" applyAlignment="1">
      <alignment horizontal="right" vertical="center"/>
    </xf>
    <xf numFmtId="1" fontId="21" fillId="0" borderId="75" xfId="0" applyNumberFormat="1" applyFont="1" applyFill="1" applyBorder="1" applyAlignment="1">
      <alignment horizontal="left" vertical="center"/>
    </xf>
    <xf numFmtId="167" fontId="21" fillId="0" borderId="0" xfId="0" applyNumberFormat="1" applyFont="1" applyFill="1" applyBorder="1" applyAlignment="1">
      <alignment horizontal="right" vertical="center"/>
    </xf>
    <xf numFmtId="1" fontId="21" fillId="0" borderId="0" xfId="0" applyNumberFormat="1" applyFont="1" applyFill="1" applyBorder="1" applyAlignment="1">
      <alignment horizontal="left" vertical="center"/>
    </xf>
    <xf numFmtId="1" fontId="21" fillId="0" borderId="105" xfId="0" applyNumberFormat="1" applyFont="1" applyFill="1" applyBorder="1" applyAlignment="1">
      <alignment horizontal="left" vertical="center"/>
    </xf>
    <xf numFmtId="167" fontId="21" fillId="0" borderId="105" xfId="0" applyNumberFormat="1" applyFont="1" applyFill="1" applyBorder="1" applyAlignment="1">
      <alignment horizontal="right" vertical="center"/>
    </xf>
    <xf numFmtId="176" fontId="21" fillId="3" borderId="105" xfId="0" applyNumberFormat="1" applyFont="1" applyFill="1" applyBorder="1" applyAlignment="1">
      <alignment horizontal="right" vertical="center"/>
    </xf>
    <xf numFmtId="1" fontId="21" fillId="2" borderId="105" xfId="0" applyNumberFormat="1" applyFont="1" applyFill="1" applyBorder="1" applyAlignment="1">
      <alignment horizontal="left" vertical="center"/>
    </xf>
    <xf numFmtId="165" fontId="65" fillId="45" borderId="0" xfId="0" applyNumberFormat="1" applyFont="1" applyFill="1" applyBorder="1" applyAlignment="1">
      <alignment horizontal="right"/>
    </xf>
    <xf numFmtId="174" fontId="17" fillId="4" borderId="105" xfId="0" applyNumberFormat="1" applyFont="1" applyFill="1" applyBorder="1" applyAlignment="1">
      <alignment horizontal="right" vertical="center"/>
    </xf>
    <xf numFmtId="174" fontId="17" fillId="4" borderId="105" xfId="0" applyNumberFormat="1" applyFont="1" applyFill="1" applyBorder="1"/>
    <xf numFmtId="176" fontId="17" fillId="2" borderId="103" xfId="0" applyNumberFormat="1" applyFont="1" applyFill="1" applyBorder="1" applyAlignment="1">
      <alignment horizontal="right" vertical="center"/>
    </xf>
    <xf numFmtId="176" fontId="17" fillId="3" borderId="39" xfId="0" applyNumberFormat="1" applyFont="1" applyFill="1" applyBorder="1" applyAlignment="1">
      <alignment horizontal="right" vertical="center"/>
    </xf>
    <xf numFmtId="175" fontId="17" fillId="3" borderId="111" xfId="0" applyNumberFormat="1" applyFont="1" applyFill="1" applyBorder="1" applyAlignment="1"/>
    <xf numFmtId="165" fontId="20" fillId="3" borderId="112" xfId="0" applyNumberFormat="1" applyFont="1" applyFill="1" applyBorder="1" applyAlignment="1">
      <alignment horizontal="right"/>
    </xf>
    <xf numFmtId="165" fontId="17" fillId="0" borderId="39" xfId="0" applyNumberFormat="1" applyFont="1" applyFill="1" applyBorder="1" applyAlignment="1">
      <alignment horizontal="right"/>
    </xf>
    <xf numFmtId="0" fontId="59" fillId="2" borderId="0" xfId="12" applyFont="1" applyFill="1" applyAlignment="1">
      <alignment horizontal="left"/>
    </xf>
    <xf numFmtId="0" fontId="17" fillId="2" borderId="68" xfId="79" applyFont="1" applyFill="1" applyBorder="1" applyAlignment="1">
      <alignment horizontal="left" vertical="top"/>
    </xf>
    <xf numFmtId="0" fontId="17" fillId="2" borderId="69" xfId="79" applyFont="1" applyFill="1" applyBorder="1" applyAlignment="1">
      <alignment horizontal="left" vertical="top"/>
    </xf>
    <xf numFmtId="0" fontId="17" fillId="2" borderId="67" xfId="79" applyFont="1" applyFill="1" applyBorder="1" applyAlignment="1">
      <alignment horizontal="left" vertical="top"/>
    </xf>
    <xf numFmtId="165" fontId="51" fillId="2" borderId="0" xfId="79" applyNumberFormat="1" applyFont="1" applyFill="1" applyBorder="1" applyAlignment="1">
      <alignment horizontal="right"/>
    </xf>
    <xf numFmtId="170" fontId="51" fillId="2" borderId="0" xfId="79" applyNumberFormat="1" applyFont="1" applyFill="1" applyBorder="1" applyAlignment="1">
      <alignment horizontal="right"/>
    </xf>
    <xf numFmtId="165" fontId="50" fillId="2" borderId="0" xfId="81" applyNumberFormat="1" applyFont="1" applyFill="1" applyBorder="1" applyAlignment="1">
      <alignment horizontal="right"/>
    </xf>
    <xf numFmtId="170" fontId="50" fillId="2" borderId="0" xfId="79" applyNumberFormat="1" applyFont="1" applyFill="1" applyBorder="1" applyAlignment="1">
      <alignment horizontal="right"/>
    </xf>
    <xf numFmtId="165" fontId="50" fillId="0" borderId="0" xfId="79" applyNumberFormat="1" applyFont="1"/>
    <xf numFmtId="165" fontId="50" fillId="2" borderId="105" xfId="81" applyNumberFormat="1" applyFont="1" applyFill="1" applyBorder="1" applyAlignment="1">
      <alignment horizontal="right"/>
    </xf>
    <xf numFmtId="170" fontId="50" fillId="2" borderId="105" xfId="79" applyNumberFormat="1" applyFont="1" applyFill="1" applyBorder="1" applyAlignment="1">
      <alignment horizontal="right"/>
    </xf>
    <xf numFmtId="165" fontId="50" fillId="0" borderId="105" xfId="79" applyNumberFormat="1" applyFont="1" applyBorder="1"/>
    <xf numFmtId="0" fontId="50" fillId="2" borderId="92" xfId="79" applyFont="1" applyFill="1" applyBorder="1" applyAlignment="1">
      <alignment horizontal="right" vertical="top" wrapText="1"/>
    </xf>
    <xf numFmtId="174" fontId="51" fillId="0" borderId="0" xfId="81" applyNumberFormat="1" applyFont="1" applyFill="1" applyBorder="1" applyAlignment="1">
      <alignment horizontal="right"/>
    </xf>
    <xf numFmtId="176" fontId="20" fillId="2" borderId="112" xfId="10" applyNumberFormat="1" applyFont="1" applyFill="1" applyBorder="1" applyAlignment="1">
      <alignment horizontal="right" vertical="center" indent="1"/>
    </xf>
    <xf numFmtId="175" fontId="25" fillId="2" borderId="112" xfId="10" applyNumberFormat="1" applyFont="1" applyFill="1" applyBorder="1" applyAlignment="1"/>
    <xf numFmtId="175" fontId="25" fillId="0" borderId="112" xfId="10" applyNumberFormat="1" applyFont="1" applyFill="1" applyBorder="1" applyAlignment="1"/>
    <xf numFmtId="175" fontId="20" fillId="0" borderId="112" xfId="1" applyNumberFormat="1" applyFont="1" applyFill="1" applyBorder="1" applyAlignment="1">
      <alignment horizontal="right"/>
    </xf>
    <xf numFmtId="174" fontId="50" fillId="0" borderId="0" xfId="84" applyNumberFormat="1" applyFont="1" applyFill="1" applyBorder="1" applyAlignment="1">
      <alignment horizontal="right"/>
    </xf>
    <xf numFmtId="175" fontId="17" fillId="0" borderId="0" xfId="1" applyNumberFormat="1" applyFont="1" applyFill="1" applyBorder="1" applyAlignment="1">
      <alignment horizontal="right"/>
    </xf>
    <xf numFmtId="174" fontId="23" fillId="2" borderId="105" xfId="84" applyNumberFormat="1" applyFont="1" applyFill="1" applyBorder="1" applyAlignment="1">
      <alignment horizontal="right"/>
    </xf>
    <xf numFmtId="174" fontId="23" fillId="0" borderId="105" xfId="84" applyNumberFormat="1" applyFont="1" applyFill="1" applyBorder="1" applyAlignment="1">
      <alignment horizontal="right"/>
    </xf>
    <xf numFmtId="176" fontId="23" fillId="2" borderId="105" xfId="10" applyNumberFormat="1" applyFont="1" applyFill="1" applyBorder="1" applyAlignment="1">
      <alignment horizontal="right" vertical="center" indent="1"/>
    </xf>
    <xf numFmtId="175" fontId="23" fillId="2" borderId="105" xfId="10" applyNumberFormat="1" applyFont="1" applyFill="1" applyBorder="1"/>
    <xf numFmtId="175" fontId="17" fillId="0" borderId="105" xfId="1" applyNumberFormat="1" applyFont="1" applyFill="1" applyBorder="1" applyAlignment="1">
      <alignment horizontal="right"/>
    </xf>
    <xf numFmtId="175" fontId="23" fillId="0" borderId="0" xfId="10" applyNumberFormat="1" applyFont="1" applyFill="1" applyBorder="1" applyAlignment="1">
      <alignment horizontal="right" vertical="center"/>
    </xf>
    <xf numFmtId="175" fontId="23" fillId="0" borderId="105" xfId="10" applyNumberFormat="1" applyFont="1" applyFill="1" applyBorder="1"/>
    <xf numFmtId="175" fontId="51" fillId="2" borderId="112" xfId="81" applyNumberFormat="1" applyFont="1" applyFill="1" applyBorder="1" applyAlignment="1">
      <alignment horizontal="right"/>
    </xf>
    <xf numFmtId="175" fontId="50" fillId="2" borderId="105" xfId="81" applyNumberFormat="1" applyFont="1" applyFill="1" applyBorder="1" applyAlignment="1">
      <alignment horizontal="right"/>
    </xf>
    <xf numFmtId="0" fontId="50" fillId="2" borderId="104" xfId="79" applyFont="1" applyFill="1" applyBorder="1" applyAlignment="1">
      <alignment horizontal="right" vertical="top"/>
    </xf>
    <xf numFmtId="0" fontId="17" fillId="2" borderId="107" xfId="10" applyNumberFormat="1" applyFont="1" applyFill="1" applyBorder="1"/>
    <xf numFmtId="0" fontId="62" fillId="2" borderId="0" xfId="0" applyFont="1" applyFill="1"/>
    <xf numFmtId="176" fontId="17" fillId="2" borderId="105" xfId="10" applyNumberFormat="1" applyFont="1" applyFill="1" applyBorder="1"/>
    <xf numFmtId="176" fontId="17" fillId="2" borderId="105" xfId="10" applyNumberFormat="1" applyFont="1" applyFill="1" applyBorder="1" applyAlignment="1">
      <alignment horizontal="right"/>
    </xf>
    <xf numFmtId="0" fontId="17" fillId="0" borderId="107" xfId="0" applyFont="1" applyFill="1" applyBorder="1"/>
    <xf numFmtId="176" fontId="17" fillId="0" borderId="103" xfId="0" applyNumberFormat="1" applyFont="1" applyFill="1" applyBorder="1" applyAlignment="1"/>
    <xf numFmtId="0" fontId="17" fillId="2" borderId="104" xfId="79" applyFont="1" applyFill="1" applyBorder="1" applyAlignment="1">
      <alignment horizontal="left" vertical="top"/>
    </xf>
    <xf numFmtId="0" fontId="17" fillId="2" borderId="107" xfId="79" applyFont="1" applyFill="1" applyBorder="1" applyAlignment="1">
      <alignment horizontal="left" vertical="top"/>
    </xf>
    <xf numFmtId="0" fontId="17" fillId="2" borderId="106" xfId="79" applyFont="1" applyFill="1" applyBorder="1" applyAlignment="1">
      <alignment horizontal="left" vertical="top"/>
    </xf>
    <xf numFmtId="0" fontId="17" fillId="2" borderId="92" xfId="82" applyFont="1" applyFill="1" applyBorder="1" applyAlignment="1">
      <alignment horizontal="right"/>
    </xf>
    <xf numFmtId="174" fontId="17" fillId="5" borderId="105" xfId="83" applyNumberFormat="1" applyFont="1" applyFill="1" applyBorder="1" applyAlignment="1"/>
    <xf numFmtId="174" fontId="17" fillId="2" borderId="105" xfId="83" applyNumberFormat="1" applyFont="1" applyFill="1" applyBorder="1"/>
    <xf numFmtId="175" fontId="17" fillId="2" borderId="105" xfId="10" applyNumberFormat="1" applyFont="1" applyFill="1" applyBorder="1" applyAlignment="1">
      <alignment horizontal="center"/>
    </xf>
    <xf numFmtId="175" fontId="17" fillId="2" borderId="105" xfId="0" applyNumberFormat="1" applyFont="1" applyFill="1" applyBorder="1" applyAlignment="1">
      <alignment horizontal="center" vertical="center"/>
    </xf>
    <xf numFmtId="175" fontId="17" fillId="2" borderId="105" xfId="1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/>
    <xf numFmtId="165" fontId="17" fillId="0" borderId="0" xfId="78" applyNumberFormat="1" applyFont="1" applyFill="1"/>
    <xf numFmtId="3" fontId="17" fillId="0" borderId="105" xfId="0" applyNumberFormat="1" applyFont="1" applyFill="1" applyBorder="1" applyAlignment="1"/>
    <xf numFmtId="166" fontId="17" fillId="0" borderId="103" xfId="78" applyNumberFormat="1" applyFont="1" applyFill="1" applyBorder="1" applyAlignment="1"/>
    <xf numFmtId="174" fontId="20" fillId="2" borderId="112" xfId="0" applyNumberFormat="1" applyFont="1" applyFill="1" applyBorder="1" applyAlignment="1">
      <alignment horizontal="right"/>
    </xf>
    <xf numFmtId="10" fontId="20" fillId="2" borderId="112" xfId="1" applyNumberFormat="1" applyFont="1" applyFill="1" applyBorder="1" applyAlignment="1">
      <alignment horizontal="right"/>
    </xf>
    <xf numFmtId="10" fontId="17" fillId="2" borderId="0" xfId="1" applyNumberFormat="1" applyFont="1" applyFill="1" applyBorder="1" applyAlignment="1">
      <alignment horizontal="right"/>
    </xf>
    <xf numFmtId="174" fontId="17" fillId="2" borderId="105" xfId="84" applyNumberFormat="1" applyFont="1" applyFill="1" applyBorder="1" applyAlignment="1">
      <alignment horizontal="right"/>
    </xf>
    <xf numFmtId="10" fontId="17" fillId="2" borderId="105" xfId="1" applyNumberFormat="1" applyFont="1" applyFill="1" applyBorder="1" applyAlignment="1">
      <alignment horizontal="right"/>
    </xf>
    <xf numFmtId="10" fontId="20" fillId="0" borderId="0" xfId="1" applyNumberFormat="1" applyFont="1" applyFill="1" applyBorder="1" applyAlignment="1">
      <alignment horizontal="center" vertical="center"/>
    </xf>
    <xf numFmtId="10" fontId="17" fillId="0" borderId="0" xfId="1" applyNumberFormat="1" applyFont="1" applyFill="1" applyBorder="1" applyAlignment="1">
      <alignment horizontal="center" vertical="center"/>
    </xf>
    <xf numFmtId="10" fontId="17" fillId="0" borderId="105" xfId="1" applyNumberFormat="1" applyFont="1" applyFill="1" applyBorder="1" applyAlignment="1">
      <alignment horizontal="center" vertical="center"/>
    </xf>
    <xf numFmtId="0" fontId="50" fillId="2" borderId="104" xfId="79" applyFont="1" applyFill="1" applyBorder="1" applyAlignment="1">
      <alignment vertical="top" wrapText="1"/>
    </xf>
    <xf numFmtId="10" fontId="50" fillId="2" borderId="104" xfId="80" applyNumberFormat="1" applyFont="1" applyFill="1" applyBorder="1" applyAlignment="1">
      <alignment vertical="top" wrapText="1"/>
    </xf>
    <xf numFmtId="0" fontId="50" fillId="2" borderId="92" xfId="79" applyFont="1" applyFill="1" applyBorder="1" applyAlignment="1">
      <alignment vertical="top" wrapText="1"/>
    </xf>
    <xf numFmtId="174" fontId="20" fillId="2" borderId="112" xfId="0" applyNumberFormat="1" applyFont="1" applyFill="1" applyBorder="1" applyAlignment="1"/>
    <xf numFmtId="176" fontId="20" fillId="2" borderId="112" xfId="0" applyNumberFormat="1" applyFont="1" applyFill="1" applyBorder="1" applyAlignment="1"/>
    <xf numFmtId="3" fontId="17" fillId="4" borderId="112" xfId="0" applyNumberFormat="1" applyFont="1" applyFill="1" applyBorder="1"/>
    <xf numFmtId="0" fontId="17" fillId="2" borderId="106" xfId="10" applyFont="1" applyFill="1" applyBorder="1" applyAlignment="1">
      <alignment horizontal="left" vertical="center"/>
    </xf>
    <xf numFmtId="0" fontId="80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165" fontId="20" fillId="2" borderId="112" xfId="0" applyNumberFormat="1" applyFont="1" applyFill="1" applyBorder="1" applyAlignment="1"/>
    <xf numFmtId="165" fontId="17" fillId="2" borderId="105" xfId="0" applyNumberFormat="1" applyFont="1" applyFill="1" applyBorder="1"/>
    <xf numFmtId="174" fontId="20" fillId="41" borderId="112" xfId="0" applyNumberFormat="1" applyFont="1" applyFill="1" applyBorder="1" applyAlignment="1">
      <alignment horizontal="right"/>
    </xf>
    <xf numFmtId="174" fontId="56" fillId="2" borderId="0" xfId="0" applyNumberFormat="1" applyFont="1" applyFill="1" applyBorder="1"/>
    <xf numFmtId="176" fontId="56" fillId="2" borderId="0" xfId="0" applyNumberFormat="1" applyFont="1" applyFill="1" applyBorder="1"/>
    <xf numFmtId="176" fontId="56" fillId="2" borderId="0" xfId="1" applyNumberFormat="1" applyFont="1" applyFill="1" applyBorder="1" applyAlignment="1">
      <alignment vertical="center"/>
    </xf>
    <xf numFmtId="174" fontId="56" fillId="41" borderId="0" xfId="0" applyNumberFormat="1" applyFont="1" applyFill="1" applyBorder="1" applyAlignment="1">
      <alignment horizontal="right"/>
    </xf>
    <xf numFmtId="174" fontId="56" fillId="3" borderId="105" xfId="0" applyNumberFormat="1" applyFont="1" applyFill="1" applyBorder="1" applyAlignment="1"/>
    <xf numFmtId="174" fontId="56" fillId="3" borderId="105" xfId="0" applyNumberFormat="1" applyFont="1" applyFill="1" applyBorder="1" applyAlignment="1">
      <alignment horizontal="right"/>
    </xf>
    <xf numFmtId="176" fontId="56" fillId="2" borderId="105" xfId="0" applyNumberFormat="1" applyFont="1" applyFill="1" applyBorder="1"/>
    <xf numFmtId="176" fontId="56" fillId="2" borderId="105" xfId="1" applyNumberFormat="1" applyFont="1" applyFill="1" applyBorder="1" applyAlignment="1">
      <alignment vertical="center"/>
    </xf>
    <xf numFmtId="0" fontId="17" fillId="2" borderId="107" xfId="10" applyFont="1" applyFill="1" applyBorder="1" applyAlignment="1">
      <alignment vertical="center"/>
    </xf>
    <xf numFmtId="0" fontId="20" fillId="2" borderId="107" xfId="0" applyFont="1" applyFill="1" applyBorder="1" applyAlignment="1">
      <alignment vertical="center" wrapText="1"/>
    </xf>
    <xf numFmtId="177" fontId="20" fillId="2" borderId="107" xfId="10" applyNumberFormat="1" applyFont="1" applyFill="1" applyBorder="1" applyAlignment="1">
      <alignment vertical="center"/>
    </xf>
    <xf numFmtId="0" fontId="17" fillId="2" borderId="112" xfId="0" applyFont="1" applyFill="1" applyBorder="1" applyAlignment="1">
      <alignment vertical="center"/>
    </xf>
    <xf numFmtId="0" fontId="16" fillId="2" borderId="112" xfId="0" applyFont="1" applyFill="1" applyBorder="1" applyAlignment="1">
      <alignment vertical="center"/>
    </xf>
    <xf numFmtId="0" fontId="16" fillId="2" borderId="112" xfId="10" applyFont="1" applyFill="1" applyBorder="1" applyAlignment="1">
      <alignment vertical="center" wrapText="1"/>
    </xf>
    <xf numFmtId="0" fontId="17" fillId="2" borderId="104" xfId="10" applyFont="1" applyFill="1" applyBorder="1" applyAlignment="1">
      <alignment horizontal="left" vertical="center"/>
    </xf>
    <xf numFmtId="0" fontId="17" fillId="2" borderId="67" xfId="10" applyFont="1" applyFill="1" applyBorder="1" applyAlignment="1">
      <alignment horizontal="left" vertical="center"/>
    </xf>
    <xf numFmtId="0" fontId="17" fillId="2" borderId="112" xfId="10" applyFont="1" applyFill="1" applyBorder="1" applyAlignment="1">
      <alignment horizontal="left" vertical="center"/>
    </xf>
    <xf numFmtId="0" fontId="17" fillId="2" borderId="111" xfId="0" applyFont="1" applyFill="1" applyBorder="1" applyAlignment="1">
      <alignment horizontal="left" vertical="center" wrapText="1" indent="1"/>
    </xf>
    <xf numFmtId="0" fontId="17" fillId="2" borderId="105" xfId="0" applyFont="1" applyFill="1" applyBorder="1" applyAlignment="1">
      <alignment horizontal="left" vertical="center" wrapText="1" indent="1"/>
    </xf>
    <xf numFmtId="0" fontId="17" fillId="2" borderId="113" xfId="13" applyFont="1" applyFill="1" applyBorder="1" applyAlignment="1">
      <alignment vertical="center" wrapText="1"/>
    </xf>
    <xf numFmtId="0" fontId="20" fillId="2" borderId="112" xfId="13" applyFont="1" applyFill="1" applyBorder="1" applyAlignment="1">
      <alignment vertical="center" wrapText="1"/>
    </xf>
    <xf numFmtId="179" fontId="17" fillId="2" borderId="105" xfId="0" applyNumberFormat="1" applyFont="1" applyFill="1" applyBorder="1" applyAlignment="1">
      <alignment vertical="center"/>
    </xf>
    <xf numFmtId="0" fontId="17" fillId="2" borderId="112" xfId="10" applyFont="1" applyFill="1" applyBorder="1" applyAlignment="1">
      <alignment horizontal="left" vertical="center" wrapText="1"/>
    </xf>
    <xf numFmtId="181" fontId="20" fillId="2" borderId="112" xfId="10" applyNumberFormat="1" applyFont="1" applyFill="1" applyBorder="1" applyAlignment="1">
      <alignment horizontal="right" vertical="center"/>
    </xf>
    <xf numFmtId="0" fontId="17" fillId="2" borderId="105" xfId="10" applyFont="1" applyFill="1" applyBorder="1" applyAlignment="1">
      <alignment horizontal="left" vertical="center" wrapText="1" indent="1"/>
    </xf>
    <xf numFmtId="0" fontId="17" fillId="2" borderId="105" xfId="0" quotePrefix="1" applyFont="1" applyFill="1" applyBorder="1" applyAlignment="1">
      <alignment horizontal="left" vertical="center" indent="1"/>
    </xf>
    <xf numFmtId="185" fontId="17" fillId="4" borderId="105" xfId="0" applyNumberFormat="1" applyFont="1" applyFill="1" applyBorder="1" applyAlignment="1">
      <alignment horizontal="right" vertical="top"/>
    </xf>
    <xf numFmtId="0" fontId="17" fillId="2" borderId="112" xfId="0" applyFont="1" applyFill="1" applyBorder="1" applyAlignment="1">
      <alignment horizontal="left" vertical="center"/>
    </xf>
    <xf numFmtId="0" fontId="17" fillId="2" borderId="67" xfId="0" applyFont="1" applyFill="1" applyBorder="1" applyAlignment="1">
      <alignment horizontal="left" vertical="center"/>
    </xf>
    <xf numFmtId="0" fontId="17" fillId="2" borderId="105" xfId="10" applyFont="1" applyFill="1" applyBorder="1" applyAlignment="1">
      <alignment vertical="center"/>
    </xf>
    <xf numFmtId="177" fontId="17" fillId="2" borderId="107" xfId="0" applyNumberFormat="1" applyFont="1" applyFill="1" applyBorder="1" applyAlignment="1">
      <alignment vertical="center"/>
    </xf>
    <xf numFmtId="183" fontId="17" fillId="2" borderId="107" xfId="0" applyNumberFormat="1" applyFont="1" applyFill="1" applyBorder="1" applyAlignment="1">
      <alignment vertical="center"/>
    </xf>
    <xf numFmtId="0" fontId="77" fillId="2" borderId="0" xfId="10" applyFont="1" applyFill="1" applyAlignment="1">
      <alignment horizontal="right" vertical="center"/>
    </xf>
    <xf numFmtId="0" fontId="77" fillId="4" borderId="0" xfId="10" applyFont="1" applyFill="1" applyAlignment="1">
      <alignment horizontal="right" vertical="center"/>
    </xf>
    <xf numFmtId="165" fontId="17" fillId="0" borderId="0" xfId="87" applyNumberFormat="1" applyFont="1" applyFill="1" applyBorder="1"/>
    <xf numFmtId="165" fontId="17" fillId="0" borderId="39" xfId="87" applyNumberFormat="1" applyFont="1" applyFill="1" applyBorder="1"/>
    <xf numFmtId="3" fontId="17" fillId="0" borderId="0" xfId="78" applyNumberFormat="1" applyFont="1"/>
    <xf numFmtId="166" fontId="17" fillId="0" borderId="0" xfId="78" applyNumberFormat="1" applyFont="1"/>
    <xf numFmtId="3" fontId="17" fillId="0" borderId="105" xfId="78" applyNumberFormat="1" applyFont="1" applyBorder="1"/>
    <xf numFmtId="166" fontId="17" fillId="0" borderId="105" xfId="78" applyNumberFormat="1" applyFont="1" applyBorder="1"/>
    <xf numFmtId="0" fontId="17" fillId="2" borderId="67" xfId="0" applyFont="1" applyFill="1" applyBorder="1"/>
    <xf numFmtId="0" fontId="17" fillId="2" borderId="74" xfId="0" applyFont="1" applyFill="1" applyBorder="1"/>
    <xf numFmtId="176" fontId="17" fillId="0" borderId="112" xfId="10" applyNumberFormat="1" applyFont="1" applyBorder="1"/>
    <xf numFmtId="176" fontId="17" fillId="0" borderId="0" xfId="10" applyNumberFormat="1" applyFont="1" applyAlignment="1">
      <alignment horizontal="right"/>
    </xf>
    <xf numFmtId="176" fontId="17" fillId="0" borderId="0" xfId="0" applyNumberFormat="1" applyFont="1" applyAlignment="1">
      <alignment horizontal="right"/>
    </xf>
    <xf numFmtId="176" fontId="17" fillId="0" borderId="105" xfId="10" applyNumberFormat="1" applyFont="1" applyBorder="1" applyAlignment="1">
      <alignment horizontal="right"/>
    </xf>
    <xf numFmtId="1" fontId="17" fillId="2" borderId="67" xfId="0" applyNumberFormat="1" applyFont="1" applyFill="1" applyBorder="1"/>
    <xf numFmtId="1" fontId="17" fillId="2" borderId="74" xfId="0" applyNumberFormat="1" applyFont="1" applyFill="1" applyBorder="1"/>
    <xf numFmtId="176" fontId="17" fillId="0" borderId="112" xfId="0" applyNumberFormat="1" applyFont="1" applyBorder="1" applyAlignment="1">
      <alignment horizontal="right"/>
    </xf>
    <xf numFmtId="176" fontId="17" fillId="0" borderId="105" xfId="10" applyNumberFormat="1" applyFont="1" applyBorder="1"/>
    <xf numFmtId="176" fontId="17" fillId="0" borderId="105" xfId="0" applyNumberFormat="1" applyFont="1" applyBorder="1" applyAlignment="1">
      <alignment horizontal="right"/>
    </xf>
    <xf numFmtId="0" fontId="17" fillId="0" borderId="92" xfId="0" applyFont="1" applyBorder="1"/>
    <xf numFmtId="0" fontId="17" fillId="4" borderId="92" xfId="0" applyFont="1" applyFill="1" applyBorder="1" applyAlignment="1">
      <alignment horizontal="left" vertical="center" wrapText="1"/>
    </xf>
    <xf numFmtId="0" fontId="17" fillId="2" borderId="92" xfId="0" applyFont="1" applyFill="1" applyBorder="1" applyAlignment="1">
      <alignment horizontal="left" vertical="center"/>
    </xf>
    <xf numFmtId="0" fontId="17" fillId="2" borderId="92" xfId="0" applyFont="1" applyFill="1" applyBorder="1" applyAlignment="1">
      <alignment horizontal="left" vertical="center" wrapText="1"/>
    </xf>
    <xf numFmtId="0" fontId="17" fillId="2" borderId="102" xfId="0" applyFont="1" applyFill="1" applyBorder="1" applyAlignment="1">
      <alignment horizontal="left" vertical="center"/>
    </xf>
    <xf numFmtId="167" fontId="21" fillId="5" borderId="77" xfId="0" applyNumberFormat="1" applyFont="1" applyFill="1" applyBorder="1" applyAlignment="1">
      <alignment horizontal="right" vertical="center"/>
    </xf>
    <xf numFmtId="2" fontId="17" fillId="2" borderId="77" xfId="0" applyNumberFormat="1" applyFont="1" applyFill="1" applyBorder="1"/>
    <xf numFmtId="0" fontId="17" fillId="2" borderId="75" xfId="0" applyFont="1" applyFill="1" applyBorder="1" applyAlignment="1">
      <alignment horizontal="left" vertical="center"/>
    </xf>
    <xf numFmtId="167" fontId="21" fillId="5" borderId="48" xfId="0" applyNumberFormat="1" applyFont="1" applyFill="1" applyBorder="1" applyAlignment="1">
      <alignment horizontal="right" vertical="center"/>
    </xf>
    <xf numFmtId="2" fontId="17" fillId="2" borderId="48" xfId="0" applyNumberFormat="1" applyFont="1" applyFill="1" applyBorder="1"/>
    <xf numFmtId="0" fontId="17" fillId="2" borderId="111" xfId="0" applyFont="1" applyFill="1" applyBorder="1" applyAlignment="1">
      <alignment horizontal="left" vertical="center"/>
    </xf>
    <xf numFmtId="167" fontId="21" fillId="5" borderId="98" xfId="0" applyNumberFormat="1" applyFont="1" applyFill="1" applyBorder="1" applyAlignment="1">
      <alignment horizontal="right" vertical="center"/>
    </xf>
    <xf numFmtId="2" fontId="17" fillId="2" borderId="98" xfId="0" applyNumberFormat="1" applyFont="1" applyFill="1" applyBorder="1"/>
    <xf numFmtId="165" fontId="17" fillId="0" borderId="0" xfId="0" applyNumberFormat="1" applyFont="1"/>
    <xf numFmtId="0" fontId="17" fillId="0" borderId="105" xfId="0" applyFont="1" applyBorder="1"/>
    <xf numFmtId="0" fontId="91" fillId="2" borderId="53" xfId="78" applyNumberFormat="1" applyFont="1" applyFill="1" applyBorder="1" applyAlignment="1"/>
    <xf numFmtId="167" fontId="17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horizontal="right" vertical="center"/>
    </xf>
    <xf numFmtId="1" fontId="20" fillId="0" borderId="111" xfId="0" applyNumberFormat="1" applyFont="1" applyFill="1" applyBorder="1" applyAlignment="1">
      <alignment horizontal="left" vertical="center"/>
    </xf>
    <xf numFmtId="167" fontId="92" fillId="0" borderId="105" xfId="0" applyNumberFormat="1" applyFont="1" applyBorder="1" applyAlignment="1">
      <alignment horizontal="right" vertical="center"/>
    </xf>
    <xf numFmtId="1" fontId="20" fillId="2" borderId="39" xfId="0" applyNumberFormat="1" applyFont="1" applyFill="1" applyBorder="1" applyAlignment="1">
      <alignment horizontal="left" vertical="center"/>
    </xf>
    <xf numFmtId="167" fontId="66" fillId="45" borderId="39" xfId="0" applyNumberFormat="1" applyFont="1" applyFill="1" applyBorder="1" applyAlignment="1">
      <alignment horizontal="right"/>
    </xf>
    <xf numFmtId="165" fontId="66" fillId="45" borderId="105" xfId="0" applyNumberFormat="1" applyFont="1" applyFill="1" applyBorder="1" applyAlignment="1">
      <alignment horizontal="right"/>
    </xf>
    <xf numFmtId="0" fontId="74" fillId="0" borderId="0" xfId="88" applyFill="1"/>
    <xf numFmtId="175" fontId="25" fillId="0" borderId="114" xfId="10" applyNumberFormat="1" applyFont="1" applyBorder="1"/>
    <xf numFmtId="175" fontId="23" fillId="0" borderId="0" xfId="10" applyNumberFormat="1" applyFont="1" applyAlignment="1">
      <alignment horizontal="right" vertical="center"/>
    </xf>
    <xf numFmtId="175" fontId="23" fillId="0" borderId="0" xfId="10" applyNumberFormat="1" applyFont="1"/>
    <xf numFmtId="175" fontId="23" fillId="0" borderId="105" xfId="10" applyNumberFormat="1" applyFont="1" applyBorder="1"/>
    <xf numFmtId="41" fontId="20" fillId="2" borderId="0" xfId="10" applyNumberFormat="1" applyFont="1" applyFill="1"/>
    <xf numFmtId="0" fontId="17" fillId="4" borderId="116" xfId="10" applyNumberFormat="1" applyFont="1" applyFill="1" applyBorder="1" applyAlignment="1">
      <alignment horizontal="right" vertical="top" wrapText="1"/>
    </xf>
    <xf numFmtId="0" fontId="17" fillId="4" borderId="115" xfId="10" applyNumberFormat="1" applyFont="1" applyFill="1" applyBorder="1" applyAlignment="1">
      <alignment horizontal="right" vertical="top" wrapText="1"/>
    </xf>
    <xf numFmtId="0" fontId="17" fillId="2" borderId="75" xfId="10" applyFont="1" applyFill="1" applyBorder="1" applyAlignment="1">
      <alignment horizontal="left"/>
    </xf>
    <xf numFmtId="0" fontId="17" fillId="2" borderId="48" xfId="10" applyFont="1" applyFill="1" applyBorder="1" applyAlignment="1">
      <alignment horizontal="center"/>
    </xf>
    <xf numFmtId="0" fontId="17" fillId="2" borderId="0" xfId="10" applyFont="1" applyFill="1" applyAlignment="1">
      <alignment horizontal="center"/>
    </xf>
    <xf numFmtId="0" fontId="17" fillId="2" borderId="75" xfId="10" applyFont="1" applyFill="1" applyBorder="1" applyAlignment="1">
      <alignment horizontal="center"/>
    </xf>
    <xf numFmtId="0" fontId="74" fillId="0" borderId="0" xfId="88" applyFill="1" applyAlignment="1">
      <alignment horizontal="left"/>
    </xf>
    <xf numFmtId="0" fontId="74" fillId="0" borderId="0" xfId="88" applyFill="1" applyBorder="1" applyAlignment="1">
      <alignment horizontal="left" vertical="center"/>
    </xf>
    <xf numFmtId="0" fontId="17" fillId="2" borderId="0" xfId="10" applyFont="1" applyFill="1" applyBorder="1" applyAlignment="1">
      <alignment horizontal="left" wrapText="1" indent="2"/>
    </xf>
    <xf numFmtId="3" fontId="24" fillId="2" borderId="0" xfId="0" applyNumberFormat="1" applyFont="1" applyFill="1"/>
    <xf numFmtId="3" fontId="24" fillId="2" borderId="0" xfId="10" applyNumberFormat="1" applyFont="1" applyFill="1"/>
    <xf numFmtId="170" fontId="24" fillId="2" borderId="0" xfId="10" applyNumberFormat="1" applyFont="1" applyFill="1"/>
    <xf numFmtId="3" fontId="24" fillId="2" borderId="0" xfId="76" applyNumberFormat="1" applyFont="1" applyFill="1" applyBorder="1" applyAlignment="1"/>
    <xf numFmtId="3" fontId="93" fillId="39" borderId="105" xfId="19" applyNumberFormat="1" applyFont="1" applyFill="1" applyBorder="1"/>
    <xf numFmtId="3" fontId="24" fillId="39" borderId="105" xfId="76" applyNumberFormat="1" applyFont="1" applyFill="1" applyBorder="1" applyAlignment="1"/>
    <xf numFmtId="170" fontId="24" fillId="39" borderId="105" xfId="10" applyNumberFormat="1" applyFont="1" applyFill="1" applyBorder="1"/>
    <xf numFmtId="170" fontId="83" fillId="2" borderId="0" xfId="10" applyNumberFormat="1" applyFont="1" applyFill="1"/>
    <xf numFmtId="0" fontId="84" fillId="2" borderId="0" xfId="10" applyFont="1" applyFill="1" applyBorder="1" applyAlignment="1">
      <alignment horizontal="left" wrapText="1" indent="2"/>
    </xf>
    <xf numFmtId="3" fontId="24" fillId="2" borderId="0" xfId="0" applyNumberFormat="1" applyFont="1" applyFill="1" applyAlignment="1">
      <alignment horizontal="right"/>
    </xf>
    <xf numFmtId="188" fontId="24" fillId="2" borderId="0" xfId="10" applyNumberFormat="1" applyFont="1" applyFill="1" applyAlignment="1">
      <alignment horizontal="right"/>
    </xf>
    <xf numFmtId="3" fontId="24" fillId="39" borderId="105" xfId="0" applyNumberFormat="1" applyFont="1" applyFill="1" applyBorder="1" applyAlignment="1">
      <alignment horizontal="right"/>
    </xf>
    <xf numFmtId="188" fontId="24" fillId="39" borderId="105" xfId="10" applyNumberFormat="1" applyFont="1" applyFill="1" applyBorder="1" applyAlignment="1">
      <alignment horizontal="right"/>
    </xf>
    <xf numFmtId="3" fontId="24" fillId="2" borderId="0" xfId="10" applyNumberFormat="1" applyFont="1" applyFill="1" applyBorder="1" applyAlignment="1">
      <alignment horizontal="right"/>
    </xf>
    <xf numFmtId="188" fontId="24" fillId="2" borderId="0" xfId="10" applyNumberFormat="1" applyFont="1" applyFill="1" applyBorder="1" applyAlignment="1">
      <alignment horizontal="right"/>
    </xf>
    <xf numFmtId="188" fontId="83" fillId="2" borderId="0" xfId="10" applyNumberFormat="1" applyFont="1" applyFill="1" applyBorder="1" applyAlignment="1">
      <alignment horizontal="right"/>
    </xf>
    <xf numFmtId="176" fontId="17" fillId="2" borderId="0" xfId="10" applyNumberFormat="1" applyFont="1" applyFill="1"/>
    <xf numFmtId="176" fontId="17" fillId="2" borderId="0" xfId="10" applyNumberFormat="1" applyFont="1" applyFill="1" applyAlignment="1">
      <alignment horizontal="right"/>
    </xf>
    <xf numFmtId="176" fontId="17" fillId="2" borderId="0" xfId="86" applyNumberFormat="1" applyFont="1" applyFill="1" applyAlignment="1">
      <alignment horizontal="right" vertical="center" shrinkToFit="1"/>
    </xf>
    <xf numFmtId="176" fontId="17" fillId="2" borderId="0" xfId="86" quotePrefix="1" applyNumberFormat="1" applyFont="1" applyFill="1" applyAlignment="1">
      <alignment horizontal="right" vertical="center" shrinkToFit="1"/>
    </xf>
    <xf numFmtId="176" fontId="17" fillId="2" borderId="0" xfId="10" quotePrefix="1" applyNumberFormat="1" applyFont="1" applyFill="1" applyAlignment="1">
      <alignment horizontal="right"/>
    </xf>
    <xf numFmtId="1" fontId="17" fillId="0" borderId="0" xfId="0" applyNumberFormat="1" applyFont="1" applyProtection="1">
      <protection locked="0"/>
    </xf>
    <xf numFmtId="1" fontId="17" fillId="0" borderId="105" xfId="0" applyNumberFormat="1" applyFont="1" applyBorder="1" applyProtection="1">
      <protection locked="0"/>
    </xf>
    <xf numFmtId="176" fontId="20" fillId="2" borderId="114" xfId="10" applyNumberFormat="1" applyFont="1" applyFill="1" applyBorder="1"/>
    <xf numFmtId="176" fontId="17" fillId="0" borderId="0" xfId="0" applyNumberFormat="1" applyFont="1"/>
    <xf numFmtId="176" fontId="17" fillId="0" borderId="103" xfId="0" applyNumberFormat="1" applyFont="1" applyBorder="1"/>
    <xf numFmtId="178" fontId="20" fillId="2" borderId="0" xfId="10" applyNumberFormat="1" applyFont="1" applyFill="1" applyAlignment="1">
      <alignment horizontal="right" vertical="center"/>
    </xf>
    <xf numFmtId="177" fontId="20" fillId="2" borderId="0" xfId="10" applyNumberFormat="1" applyFont="1" applyFill="1" applyAlignment="1">
      <alignment vertical="center"/>
    </xf>
    <xf numFmtId="177" fontId="20" fillId="2" borderId="114" xfId="10" applyNumberFormat="1" applyFont="1" applyFill="1" applyBorder="1" applyAlignment="1">
      <alignment horizontal="right" vertical="center"/>
    </xf>
    <xf numFmtId="177" fontId="20" fillId="2" borderId="0" xfId="10" applyNumberFormat="1" applyFont="1" applyFill="1" applyAlignment="1">
      <alignment horizontal="right" vertical="center"/>
    </xf>
    <xf numFmtId="177" fontId="20" fillId="39" borderId="0" xfId="10" applyNumberFormat="1" applyFont="1" applyFill="1" applyAlignment="1">
      <alignment horizontal="right" vertical="center"/>
    </xf>
    <xf numFmtId="177" fontId="20" fillId="39" borderId="0" xfId="10" applyNumberFormat="1" applyFont="1" applyFill="1" applyAlignment="1">
      <alignment vertical="center"/>
    </xf>
    <xf numFmtId="177" fontId="17" fillId="2" borderId="0" xfId="10" applyNumberFormat="1" applyFont="1" applyFill="1" applyAlignment="1">
      <alignment horizontal="right" vertical="center"/>
    </xf>
    <xf numFmtId="177" fontId="17" fillId="2" borderId="0" xfId="10" applyNumberFormat="1" applyFont="1" applyFill="1" applyAlignment="1">
      <alignment vertical="center"/>
    </xf>
    <xf numFmtId="180" fontId="17" fillId="2" borderId="0" xfId="10" applyNumberFormat="1" applyFont="1" applyFill="1" applyAlignment="1">
      <alignment horizontal="right" vertical="center"/>
    </xf>
    <xf numFmtId="177" fontId="17" fillId="43" borderId="0" xfId="0" applyNumberFormat="1" applyFont="1" applyFill="1" applyAlignment="1">
      <alignment horizontal="right" vertical="center"/>
    </xf>
    <xf numFmtId="190" fontId="17" fillId="43" borderId="0" xfId="0" applyNumberFormat="1" applyFont="1" applyFill="1" applyAlignment="1">
      <alignment horizontal="right" vertical="center"/>
    </xf>
    <xf numFmtId="177" fontId="17" fillId="39" borderId="0" xfId="10" applyNumberFormat="1" applyFont="1" applyFill="1" applyAlignment="1">
      <alignment vertical="center"/>
    </xf>
    <xf numFmtId="177" fontId="17" fillId="43" borderId="39" xfId="0" applyNumberFormat="1" applyFont="1" applyFill="1" applyBorder="1" applyAlignment="1">
      <alignment horizontal="right" vertical="center"/>
    </xf>
    <xf numFmtId="181" fontId="20" fillId="2" borderId="114" xfId="10" applyNumberFormat="1" applyFont="1" applyFill="1" applyBorder="1" applyAlignment="1">
      <alignment vertical="center"/>
    </xf>
    <xf numFmtId="181" fontId="17" fillId="39" borderId="0" xfId="10" applyNumberFormat="1" applyFont="1" applyFill="1" applyAlignment="1">
      <alignment vertical="center" wrapText="1"/>
    </xf>
    <xf numFmtId="181" fontId="17" fillId="2" borderId="0" xfId="10" applyNumberFormat="1" applyFont="1" applyFill="1" applyAlignment="1">
      <alignment vertical="center"/>
    </xf>
    <xf numFmtId="185" fontId="17" fillId="2" borderId="0" xfId="0" applyNumberFormat="1" applyFont="1" applyFill="1" applyAlignment="1">
      <alignment horizontal="right" vertical="top"/>
    </xf>
    <xf numFmtId="181" fontId="17" fillId="2" borderId="39" xfId="10" quotePrefix="1" applyNumberFormat="1" applyFont="1" applyFill="1" applyBorder="1" applyAlignment="1">
      <alignment horizontal="right" vertical="center"/>
    </xf>
    <xf numFmtId="181" fontId="17" fillId="2" borderId="39" xfId="10" applyNumberFormat="1" applyFont="1" applyFill="1" applyBorder="1" applyAlignment="1">
      <alignment horizontal="right" vertical="center"/>
    </xf>
    <xf numFmtId="181" fontId="20" fillId="2" borderId="114" xfId="13" applyNumberFormat="1" applyFont="1" applyFill="1" applyBorder="1" applyAlignment="1">
      <alignment horizontal="right" vertical="center"/>
    </xf>
    <xf numFmtId="185" fontId="20" fillId="2" borderId="114" xfId="0" applyNumberFormat="1" applyFont="1" applyFill="1" applyBorder="1" applyAlignment="1">
      <alignment horizontal="right" vertical="top"/>
    </xf>
    <xf numFmtId="181" fontId="17" fillId="39" borderId="0" xfId="13" applyNumberFormat="1" applyFont="1" applyFill="1" applyAlignment="1">
      <alignment horizontal="right" vertical="center"/>
    </xf>
    <xf numFmtId="181" fontId="17" fillId="39" borderId="0" xfId="13" applyNumberFormat="1" applyFont="1" applyFill="1" applyAlignment="1">
      <alignment horizontal="right" vertical="center" wrapText="1"/>
    </xf>
    <xf numFmtId="181" fontId="17" fillId="2" borderId="0" xfId="0" applyNumberFormat="1" applyFont="1" applyFill="1" applyAlignment="1">
      <alignment vertical="center"/>
    </xf>
    <xf numFmtId="187" fontId="17" fillId="2" borderId="0" xfId="0" applyNumberFormat="1" applyFont="1" applyFill="1" applyAlignment="1">
      <alignment vertical="center"/>
    </xf>
    <xf numFmtId="181" fontId="20" fillId="2" borderId="114" xfId="10" applyNumberFormat="1" applyFont="1" applyFill="1" applyBorder="1" applyAlignment="1">
      <alignment horizontal="right" vertical="center"/>
    </xf>
    <xf numFmtId="181" fontId="20" fillId="2" borderId="114" xfId="0" applyNumberFormat="1" applyFont="1" applyFill="1" applyBorder="1" applyAlignment="1">
      <alignment horizontal="right" vertical="center"/>
    </xf>
    <xf numFmtId="181" fontId="17" fillId="39" borderId="0" xfId="10" applyNumberFormat="1" applyFont="1" applyFill="1" applyAlignment="1">
      <alignment horizontal="left" vertical="center" wrapText="1"/>
    </xf>
    <xf numFmtId="181" fontId="17" fillId="39" borderId="0" xfId="0" applyNumberFormat="1" applyFont="1" applyFill="1" applyAlignment="1">
      <alignment horizontal="right" vertical="center"/>
    </xf>
    <xf numFmtId="181" fontId="20" fillId="39" borderId="0" xfId="10" applyNumberFormat="1" applyFont="1" applyFill="1" applyAlignment="1">
      <alignment vertical="center"/>
    </xf>
    <xf numFmtId="181" fontId="50" fillId="2" borderId="0" xfId="11" applyNumberFormat="1" applyFont="1" applyFill="1" applyAlignment="1">
      <alignment vertical="center"/>
    </xf>
    <xf numFmtId="186" fontId="50" fillId="2" borderId="0" xfId="11" applyNumberFormat="1" applyFont="1" applyFill="1" applyAlignment="1">
      <alignment vertical="center"/>
    </xf>
    <xf numFmtId="187" fontId="50" fillId="2" borderId="0" xfId="11" applyNumberFormat="1" applyFont="1" applyFill="1" applyAlignment="1">
      <alignment vertical="center"/>
    </xf>
    <xf numFmtId="181" fontId="50" fillId="2" borderId="0" xfId="11" applyNumberFormat="1" applyFont="1" applyFill="1" applyAlignment="1">
      <alignment horizontal="right" vertical="center"/>
    </xf>
    <xf numFmtId="181" fontId="17" fillId="2" borderId="0" xfId="10" applyNumberFormat="1" applyFont="1" applyFill="1" applyAlignment="1">
      <alignment horizontal="right" vertical="center"/>
    </xf>
    <xf numFmtId="187" fontId="50" fillId="2" borderId="0" xfId="11" applyNumberFormat="1" applyFont="1" applyFill="1" applyAlignment="1">
      <alignment horizontal="right" vertical="center"/>
    </xf>
    <xf numFmtId="186" fontId="17" fillId="2" borderId="0" xfId="0" applyNumberFormat="1" applyFont="1" applyFill="1" applyAlignment="1">
      <alignment vertical="center"/>
    </xf>
    <xf numFmtId="181" fontId="50" fillId="2" borderId="39" xfId="11" applyNumberFormat="1" applyFont="1" applyFill="1" applyBorder="1" applyAlignment="1">
      <alignment horizontal="right" vertical="center"/>
    </xf>
    <xf numFmtId="177" fontId="20" fillId="2" borderId="114" xfId="10" applyNumberFormat="1" applyFont="1" applyFill="1" applyBorder="1" applyAlignment="1">
      <alignment vertical="center"/>
    </xf>
    <xf numFmtId="177" fontId="17" fillId="39" borderId="0" xfId="10" applyNumberFormat="1" applyFont="1" applyFill="1" applyAlignment="1">
      <alignment vertical="center" wrapText="1"/>
    </xf>
    <xf numFmtId="177" fontId="50" fillId="2" borderId="0" xfId="0" applyNumberFormat="1" applyFont="1" applyFill="1" applyAlignment="1">
      <alignment vertical="center"/>
    </xf>
    <xf numFmtId="177" fontId="50" fillId="2" borderId="39" xfId="0" applyNumberFormat="1" applyFont="1" applyFill="1" applyBorder="1" applyAlignment="1">
      <alignment vertical="center"/>
    </xf>
    <xf numFmtId="188" fontId="83" fillId="2" borderId="0" xfId="10" applyNumberFormat="1" applyFont="1" applyFill="1" applyAlignment="1">
      <alignment horizontal="right" vertical="center"/>
    </xf>
    <xf numFmtId="189" fontId="24" fillId="2" borderId="0" xfId="0" applyNumberFormat="1" applyFont="1" applyFill="1" applyAlignment="1">
      <alignment horizontal="right" vertical="center"/>
    </xf>
    <xf numFmtId="188" fontId="24" fillId="2" borderId="0" xfId="10" applyNumberFormat="1" applyFont="1" applyFill="1" applyAlignment="1">
      <alignment horizontal="right" vertical="center"/>
    </xf>
    <xf numFmtId="189" fontId="24" fillId="39" borderId="105" xfId="0" applyNumberFormat="1" applyFont="1" applyFill="1" applyBorder="1" applyAlignment="1">
      <alignment horizontal="right" vertical="center"/>
    </xf>
    <xf numFmtId="188" fontId="24" fillId="39" borderId="105" xfId="10" applyNumberFormat="1" applyFont="1" applyFill="1" applyBorder="1" applyAlignment="1">
      <alignment horizontal="right" vertical="center"/>
    </xf>
    <xf numFmtId="41" fontId="20" fillId="2" borderId="114" xfId="10" applyNumberFormat="1" applyFont="1" applyFill="1" applyBorder="1" applyAlignment="1">
      <alignment horizontal="right" vertical="center"/>
    </xf>
    <xf numFmtId="0" fontId="17" fillId="0" borderId="49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7" fillId="0" borderId="50" xfId="0" applyFont="1" applyBorder="1" applyAlignment="1">
      <alignment horizontal="left"/>
    </xf>
    <xf numFmtId="0" fontId="17" fillId="0" borderId="56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2" borderId="79" xfId="78" applyNumberFormat="1" applyFont="1" applyFill="1" applyBorder="1" applyAlignment="1">
      <alignment horizontal="left"/>
    </xf>
    <xf numFmtId="0" fontId="17" fillId="2" borderId="79" xfId="78" applyFont="1" applyFill="1" applyBorder="1" applyAlignment="1">
      <alignment horizontal="left"/>
    </xf>
    <xf numFmtId="0" fontId="17" fillId="2" borderId="80" xfId="78" applyFont="1" applyFill="1" applyBorder="1" applyAlignment="1">
      <alignment horizontal="left"/>
    </xf>
    <xf numFmtId="0" fontId="17" fillId="2" borderId="81" xfId="78" applyFont="1" applyFill="1" applyBorder="1" applyAlignment="1">
      <alignment horizontal="left"/>
    </xf>
    <xf numFmtId="0" fontId="17" fillId="2" borderId="82" xfId="78" applyFont="1" applyFill="1" applyBorder="1" applyAlignment="1">
      <alignment horizontal="left"/>
    </xf>
    <xf numFmtId="0" fontId="18" fillId="2" borderId="30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3" fontId="17" fillId="5" borderId="30" xfId="0" applyNumberFormat="1" applyFont="1" applyFill="1" applyBorder="1" applyAlignment="1">
      <alignment horizontal="center" vertical="center" wrapText="1"/>
    </xf>
    <xf numFmtId="3" fontId="17" fillId="5" borderId="29" xfId="0" applyNumberFormat="1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left"/>
    </xf>
    <xf numFmtId="0" fontId="17" fillId="3" borderId="86" xfId="0" applyFont="1" applyFill="1" applyBorder="1" applyAlignment="1">
      <alignment horizontal="left"/>
    </xf>
    <xf numFmtId="0" fontId="17" fillId="2" borderId="65" xfId="0" applyFont="1" applyFill="1" applyBorder="1" applyAlignment="1">
      <alignment horizontal="center"/>
    </xf>
    <xf numFmtId="0" fontId="17" fillId="2" borderId="66" xfId="0" applyFont="1" applyFill="1" applyBorder="1" applyAlignment="1">
      <alignment horizontal="center"/>
    </xf>
    <xf numFmtId="0" fontId="17" fillId="5" borderId="65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left"/>
    </xf>
    <xf numFmtId="1" fontId="17" fillId="2" borderId="65" xfId="0" applyNumberFormat="1" applyFont="1" applyFill="1" applyBorder="1" applyAlignment="1">
      <alignment horizontal="center"/>
    </xf>
    <xf numFmtId="1" fontId="17" fillId="2" borderId="66" xfId="0" applyNumberFormat="1" applyFont="1" applyFill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  <xf numFmtId="0" fontId="17" fillId="3" borderId="59" xfId="0" applyFont="1" applyFill="1" applyBorder="1" applyAlignment="1">
      <alignment horizontal="left"/>
    </xf>
    <xf numFmtId="0" fontId="17" fillId="3" borderId="83" xfId="0" applyFont="1" applyFill="1" applyBorder="1" applyAlignment="1">
      <alignment horizontal="left"/>
    </xf>
    <xf numFmtId="1" fontId="17" fillId="3" borderId="92" xfId="0" applyNumberFormat="1" applyFont="1" applyFill="1" applyBorder="1" applyAlignment="1">
      <alignment horizontal="center" vertical="center"/>
    </xf>
    <xf numFmtId="0" fontId="17" fillId="2" borderId="92" xfId="0" applyFont="1" applyFill="1" applyBorder="1" applyAlignment="1">
      <alignment horizontal="center" vertical="center"/>
    </xf>
    <xf numFmtId="1" fontId="17" fillId="3" borderId="91" xfId="0" applyNumberFormat="1" applyFont="1" applyFill="1" applyBorder="1" applyAlignment="1">
      <alignment horizontal="center" vertical="center"/>
    </xf>
    <xf numFmtId="1" fontId="17" fillId="3" borderId="104" xfId="0" applyNumberFormat="1" applyFont="1" applyFill="1" applyBorder="1" applyAlignment="1">
      <alignment horizontal="center" vertical="center"/>
    </xf>
    <xf numFmtId="1" fontId="17" fillId="3" borderId="107" xfId="0" applyNumberFormat="1" applyFont="1" applyFill="1" applyBorder="1" applyAlignment="1">
      <alignment horizontal="center" vertical="center"/>
    </xf>
    <xf numFmtId="1" fontId="17" fillId="3" borderId="106" xfId="0" applyNumberFormat="1" applyFont="1" applyFill="1" applyBorder="1" applyAlignment="1">
      <alignment horizontal="center" vertical="center"/>
    </xf>
    <xf numFmtId="14" fontId="67" fillId="5" borderId="0" xfId="0" applyNumberFormat="1" applyFont="1" applyFill="1" applyBorder="1" applyAlignment="1">
      <alignment horizontal="left" vertical="center" wrapText="1"/>
    </xf>
    <xf numFmtId="0" fontId="17" fillId="3" borderId="97" xfId="0" applyFont="1" applyFill="1" applyBorder="1" applyAlignment="1">
      <alignment horizontal="left"/>
    </xf>
    <xf numFmtId="0" fontId="17" fillId="3" borderId="98" xfId="0" applyFont="1" applyFill="1" applyBorder="1" applyAlignment="1">
      <alignment horizontal="left"/>
    </xf>
    <xf numFmtId="0" fontId="17" fillId="3" borderId="59" xfId="0" applyFont="1" applyFill="1" applyBorder="1" applyAlignment="1">
      <alignment horizontal="left" vertical="center" wrapText="1"/>
    </xf>
    <xf numFmtId="0" fontId="17" fillId="3" borderId="5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wrapText="1"/>
    </xf>
    <xf numFmtId="0" fontId="77" fillId="2" borderId="0" xfId="0" applyFont="1" applyFill="1" applyAlignment="1">
      <alignment horizontal="left" wrapText="1"/>
    </xf>
    <xf numFmtId="0" fontId="17" fillId="3" borderId="34" xfId="0" applyFont="1" applyFill="1" applyBorder="1" applyAlignment="1">
      <alignment horizontal="left"/>
    </xf>
    <xf numFmtId="0" fontId="17" fillId="2" borderId="70" xfId="12" applyNumberFormat="1" applyFont="1" applyFill="1" applyBorder="1" applyAlignment="1">
      <alignment horizontal="left"/>
    </xf>
    <xf numFmtId="0" fontId="17" fillId="2" borderId="71" xfId="12" applyNumberFormat="1" applyFont="1" applyFill="1" applyBorder="1" applyAlignment="1">
      <alignment horizontal="left"/>
    </xf>
    <xf numFmtId="0" fontId="17" fillId="2" borderId="28" xfId="78" applyNumberFormat="1" applyFont="1" applyFill="1" applyBorder="1" applyAlignment="1">
      <alignment horizontal="left"/>
    </xf>
    <xf numFmtId="0" fontId="17" fillId="2" borderId="28" xfId="78" applyFont="1" applyFill="1" applyBorder="1" applyAlignment="1">
      <alignment horizontal="left"/>
    </xf>
    <xf numFmtId="0" fontId="17" fillId="4" borderId="36" xfId="0" applyNumberFormat="1" applyFont="1" applyFill="1" applyBorder="1" applyAlignment="1">
      <alignment horizontal="left"/>
    </xf>
    <xf numFmtId="0" fontId="17" fillId="4" borderId="99" xfId="0" applyNumberFormat="1" applyFont="1" applyFill="1" applyBorder="1" applyAlignment="1">
      <alignment horizontal="left"/>
    </xf>
    <xf numFmtId="0" fontId="50" fillId="2" borderId="100" xfId="79" applyFont="1" applyFill="1" applyBorder="1" applyAlignment="1">
      <alignment horizontal="left" wrapText="1"/>
    </xf>
    <xf numFmtId="0" fontId="50" fillId="2" borderId="86" xfId="79" applyFont="1" applyFill="1" applyBorder="1" applyAlignment="1">
      <alignment horizontal="left" wrapText="1"/>
    </xf>
    <xf numFmtId="0" fontId="55" fillId="4" borderId="0" xfId="10" applyFont="1" applyFill="1" applyBorder="1" applyAlignment="1">
      <alignment horizontal="left" wrapText="1"/>
    </xf>
    <xf numFmtId="0" fontId="17" fillId="2" borderId="9" xfId="79" applyFont="1" applyFill="1" applyBorder="1" applyAlignment="1">
      <alignment horizontal="center" vertical="top"/>
    </xf>
    <xf numFmtId="0" fontId="50" fillId="2" borderId="22" xfId="79" applyFont="1" applyFill="1" applyBorder="1" applyAlignment="1">
      <alignment horizontal="center" vertical="top"/>
    </xf>
    <xf numFmtId="0" fontId="50" fillId="2" borderId="5" xfId="79" applyFont="1" applyFill="1" applyBorder="1" applyAlignment="1">
      <alignment horizontal="center"/>
    </xf>
    <xf numFmtId="0" fontId="50" fillId="2" borderId="40" xfId="79" applyFont="1" applyFill="1" applyBorder="1" applyAlignment="1">
      <alignment horizontal="left"/>
    </xf>
    <xf numFmtId="0" fontId="50" fillId="2" borderId="41" xfId="79" applyFont="1" applyFill="1" applyBorder="1" applyAlignment="1">
      <alignment horizontal="left"/>
    </xf>
    <xf numFmtId="0" fontId="50" fillId="2" borderId="44" xfId="79" applyFont="1" applyFill="1" applyBorder="1" applyAlignment="1">
      <alignment horizontal="left"/>
    </xf>
    <xf numFmtId="0" fontId="50" fillId="2" borderId="67" xfId="79" applyFont="1" applyFill="1" applyBorder="1" applyAlignment="1">
      <alignment horizontal="left" vertical="top"/>
    </xf>
    <xf numFmtId="0" fontId="17" fillId="2" borderId="68" xfId="79" applyFont="1" applyFill="1" applyBorder="1" applyAlignment="1">
      <alignment horizontal="left" vertical="top"/>
    </xf>
    <xf numFmtId="0" fontId="17" fillId="2" borderId="69" xfId="79" applyFont="1" applyFill="1" applyBorder="1" applyAlignment="1">
      <alignment horizontal="left" vertical="top"/>
    </xf>
    <xf numFmtId="0" fontId="17" fillId="2" borderId="67" xfId="79" applyFont="1" applyFill="1" applyBorder="1" applyAlignment="1">
      <alignment horizontal="left" vertical="top"/>
    </xf>
    <xf numFmtId="0" fontId="90" fillId="0" borderId="0" xfId="82" applyFont="1" applyAlignment="1">
      <alignment horizontal="left" vertical="center" wrapText="1"/>
    </xf>
    <xf numFmtId="0" fontId="50" fillId="2" borderId="68" xfId="82" applyFont="1" applyFill="1" applyBorder="1" applyAlignment="1">
      <alignment horizontal="left"/>
    </xf>
    <xf numFmtId="0" fontId="50" fillId="2" borderId="62" xfId="82" applyFont="1" applyFill="1" applyBorder="1" applyAlignment="1">
      <alignment horizontal="left"/>
    </xf>
    <xf numFmtId="0" fontId="50" fillId="2" borderId="69" xfId="82" applyFont="1" applyFill="1" applyBorder="1" applyAlignment="1">
      <alignment horizontal="left"/>
    </xf>
    <xf numFmtId="0" fontId="50" fillId="2" borderId="95" xfId="82" applyFont="1" applyFill="1" applyBorder="1" applyAlignment="1">
      <alignment horizontal="left"/>
    </xf>
    <xf numFmtId="0" fontId="50" fillId="2" borderId="87" xfId="82" applyFont="1" applyFill="1" applyBorder="1" applyAlignment="1">
      <alignment horizontal="left"/>
    </xf>
    <xf numFmtId="0" fontId="50" fillId="2" borderId="95" xfId="79" applyFont="1" applyFill="1" applyBorder="1" applyAlignment="1">
      <alignment horizontal="left" vertical="center"/>
    </xf>
    <xf numFmtId="0" fontId="50" fillId="2" borderId="87" xfId="79" applyFont="1" applyFill="1" applyBorder="1" applyAlignment="1">
      <alignment horizontal="left" vertical="center"/>
    </xf>
    <xf numFmtId="0" fontId="50" fillId="2" borderId="96" xfId="79" applyFont="1" applyFill="1" applyBorder="1" applyAlignment="1">
      <alignment horizontal="left"/>
    </xf>
    <xf numFmtId="0" fontId="50" fillId="2" borderId="95" xfId="79" applyFont="1" applyFill="1" applyBorder="1" applyAlignment="1">
      <alignment horizontal="left"/>
    </xf>
    <xf numFmtId="0" fontId="50" fillId="2" borderId="87" xfId="79" applyFont="1" applyFill="1" applyBorder="1" applyAlignment="1">
      <alignment horizontal="left"/>
    </xf>
    <xf numFmtId="0" fontId="17" fillId="2" borderId="27" xfId="78" applyFont="1" applyFill="1" applyBorder="1" applyAlignment="1">
      <alignment horizontal="left"/>
    </xf>
    <xf numFmtId="0" fontId="17" fillId="2" borderId="104" xfId="13" applyFont="1" applyFill="1" applyBorder="1" applyAlignment="1">
      <alignment horizontal="left" vertical="center"/>
    </xf>
    <xf numFmtId="0" fontId="17" fillId="2" borderId="107" xfId="13" applyFont="1" applyFill="1" applyBorder="1" applyAlignment="1">
      <alignment horizontal="left" vertical="center"/>
    </xf>
    <xf numFmtId="0" fontId="17" fillId="2" borderId="106" xfId="13" applyFont="1" applyFill="1" applyBorder="1" applyAlignment="1">
      <alignment horizontal="left" vertical="center"/>
    </xf>
    <xf numFmtId="0" fontId="17" fillId="2" borderId="104" xfId="10" applyFont="1" applyFill="1" applyBorder="1" applyAlignment="1">
      <alignment horizontal="left" vertical="center"/>
    </xf>
    <xf numFmtId="0" fontId="17" fillId="2" borderId="107" xfId="10" applyFont="1" applyFill="1" applyBorder="1" applyAlignment="1">
      <alignment horizontal="left" vertical="center"/>
    </xf>
    <xf numFmtId="0" fontId="17" fillId="2" borderId="106" xfId="10" applyFont="1" applyFill="1" applyBorder="1" applyAlignment="1">
      <alignment horizontal="left" vertical="center"/>
    </xf>
    <xf numFmtId="0" fontId="17" fillId="2" borderId="107" xfId="0" applyFont="1" applyFill="1" applyBorder="1" applyAlignment="1">
      <alignment horizontal="left" vertical="center"/>
    </xf>
    <xf numFmtId="0" fontId="80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0" fontId="17" fillId="4" borderId="62" xfId="0" applyNumberFormat="1" applyFont="1" applyFill="1" applyBorder="1" applyAlignment="1">
      <alignment horizontal="center"/>
    </xf>
  </cellXfs>
  <cellStyles count="96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3" xfId="18" xr:uid="{00000000-0005-0000-0000-000024000000}"/>
    <cellStyle name="Milliers 4" xfId="20" xr:uid="{00000000-0005-0000-0000-000025000000}"/>
    <cellStyle name="Milliers 7" xfId="76" xr:uid="{00000000-0005-0000-0000-000026000000}"/>
    <cellStyle name="Milliers 8 3" xfId="81" xr:uid="{00000000-0005-0000-0000-000027000000}"/>
    <cellStyle name="Milliers 8 3 3" xfId="83" xr:uid="{00000000-0005-0000-0000-000028000000}"/>
    <cellStyle name="Neutre" xfId="28" builtinId="28" customBuiltin="1"/>
    <cellStyle name="Normal" xfId="0" builtinId="0"/>
    <cellStyle name="Normal 10" xfId="93" xr:uid="{00000000-0005-0000-0000-00002B000000}"/>
    <cellStyle name="Normal 10 2" xfId="95" xr:uid="{00000000-0005-0000-0000-00002C000000}"/>
    <cellStyle name="Normal 10 3" xfId="79" xr:uid="{00000000-0005-0000-0000-00002D000000}"/>
    <cellStyle name="Normal 10 3 3" xfId="82" xr:uid="{00000000-0005-0000-0000-00002E000000}"/>
    <cellStyle name="Normal 12" xfId="78" xr:uid="{00000000-0005-0000-0000-00002F000000}"/>
    <cellStyle name="Normal 12 2" xfId="87" xr:uid="{00000000-0005-0000-0000-000030000000}"/>
    <cellStyle name="Normal 14" xfId="86" xr:uid="{00000000-0005-0000-0000-000031000000}"/>
    <cellStyle name="Normal 2" xfId="3" xr:uid="{00000000-0005-0000-0000-000032000000}"/>
    <cellStyle name="Normal 2 2" xfId="10" xr:uid="{00000000-0005-0000-0000-000033000000}"/>
    <cellStyle name="Normal 3" xfId="2" xr:uid="{00000000-0005-0000-0000-000034000000}"/>
    <cellStyle name="Normal 3 2" xfId="6" xr:uid="{00000000-0005-0000-0000-000035000000}"/>
    <cellStyle name="Normal 3 2 2" xfId="65" xr:uid="{00000000-0005-0000-0000-000036000000}"/>
    <cellStyle name="Normal 3 3" xfId="63" xr:uid="{00000000-0005-0000-0000-000037000000}"/>
    <cellStyle name="Normal 4" xfId="9" xr:uid="{00000000-0005-0000-0000-000038000000}"/>
    <cellStyle name="Normal 5" xfId="13" xr:uid="{00000000-0005-0000-0000-000039000000}"/>
    <cellStyle name="Normal 5 2" xfId="14" xr:uid="{00000000-0005-0000-0000-00003A000000}"/>
    <cellStyle name="Normal 5 2 2" xfId="69" xr:uid="{00000000-0005-0000-0000-00003B000000}"/>
    <cellStyle name="Normal 5 3" xfId="15" xr:uid="{00000000-0005-0000-0000-00003C000000}"/>
    <cellStyle name="Normal 5 3 2" xfId="70" xr:uid="{00000000-0005-0000-0000-00003D000000}"/>
    <cellStyle name="Normal 5 4" xfId="17" xr:uid="{00000000-0005-0000-0000-00003E000000}"/>
    <cellStyle name="Normal 5 4 2" xfId="72" xr:uid="{00000000-0005-0000-0000-00003F000000}"/>
    <cellStyle name="Normal 5 5" xfId="68" xr:uid="{00000000-0005-0000-0000-000040000000}"/>
    <cellStyle name="Normal 5 6" xfId="73" xr:uid="{00000000-0005-0000-0000-000041000000}"/>
    <cellStyle name="Normal 5 7" xfId="75" xr:uid="{00000000-0005-0000-0000-000042000000}"/>
    <cellStyle name="Normal 5 8" xfId="90" xr:uid="{00000000-0005-0000-0000-000043000000}"/>
    <cellStyle name="Normal 5 8 2" xfId="92" xr:uid="{00000000-0005-0000-0000-000044000000}"/>
    <cellStyle name="Normal 5 8 2 2" xfId="94" xr:uid="{00000000-0005-0000-0000-000045000000}"/>
    <cellStyle name="Normal 6" xfId="11" xr:uid="{00000000-0005-0000-0000-000046000000}"/>
    <cellStyle name="Normal 7" xfId="19" xr:uid="{00000000-0005-0000-0000-000047000000}"/>
    <cellStyle name="Normal 8" xfId="74" xr:uid="{00000000-0005-0000-0000-000048000000}"/>
    <cellStyle name="Normal 8 2" xfId="77" xr:uid="{00000000-0005-0000-0000-000049000000}"/>
    <cellStyle name="Normal 9" xfId="85" xr:uid="{00000000-0005-0000-0000-00004A000000}"/>
    <cellStyle name="Normale 2" xfId="12" xr:uid="{00000000-0005-0000-0000-00004B000000}"/>
    <cellStyle name="Notiz 2" xfId="62" xr:uid="{00000000-0005-0000-0000-00004C000000}"/>
    <cellStyle name="Pourcentage" xfId="1" builtinId="5"/>
    <cellStyle name="Pourcentage 2" xfId="8" xr:uid="{00000000-0005-0000-0000-00004E000000}"/>
    <cellStyle name="Pourcentage 2 2" xfId="67" xr:uid="{00000000-0005-0000-0000-00004F000000}"/>
    <cellStyle name="Pourcentage 3" xfId="4" xr:uid="{00000000-0005-0000-0000-000050000000}"/>
    <cellStyle name="Pourcentage 3 2" xfId="64" xr:uid="{00000000-0005-0000-0000-000051000000}"/>
    <cellStyle name="Pourcentage 4" xfId="16" xr:uid="{00000000-0005-0000-0000-000052000000}"/>
    <cellStyle name="Pourcentage 4 2" xfId="71" xr:uid="{00000000-0005-0000-0000-000053000000}"/>
    <cellStyle name="Pourcentage 8 3" xfId="80" xr:uid="{00000000-0005-0000-0000-000054000000}"/>
    <cellStyle name="Satisfaisant" xfId="26" builtinId="26" customBuiltin="1"/>
    <cellStyle name="Sortie" xfId="30" builtinId="21" customBuiltin="1"/>
    <cellStyle name="Standard 2" xfId="61" xr:uid="{00000000-0005-0000-0000-000057000000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27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1" name="Text Box 1027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3" name="Text Box 1027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5" name="Text Box 10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7" name="Text Box 1027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30" name="Text Box 1027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7</xdr:row>
      <xdr:rowOff>158115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/>
      </xdr:nvSpPr>
      <xdr:spPr>
        <a:xfrm>
          <a:off x="0" y="12915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32" name="TextBox 5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33" name="Text Box 1027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6" name="Text Box 1027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8" name="Text Box 1027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0" name="Text Box 1027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2" name="Text Box 1027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/>
      </xdr:nvSpPr>
      <xdr:spPr>
        <a:xfrm>
          <a:off x="10182225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5" name="Text Box 1027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7</xdr:row>
      <xdr:rowOff>158115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/>
      </xdr:nvSpPr>
      <xdr:spPr>
        <a:xfrm>
          <a:off x="10182225" y="12915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8" name="Text Box 1027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/>
      </xdr:nvSpPr>
      <xdr:spPr>
        <a:xfrm>
          <a:off x="10182225" y="729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/>
      </xdr:nvSpPr>
      <xdr:spPr>
        <a:xfrm>
          <a:off x="10182225" y="729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76971" cy="157224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B00-00001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5" name="TextBox 5">
          <a:extLst>
            <a:ext uri="{FF2B5EF4-FFF2-40B4-BE49-F238E27FC236}">
              <a16:creationId xmlns:a16="http://schemas.microsoft.com/office/drawing/2014/main" id="{00000000-0008-0000-1B00-00001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B00-00001B000000}"/>
            </a:ext>
          </a:extLst>
        </xdr:cNvPr>
        <xdr:cNvSpPr txBox="1"/>
      </xdr:nvSpPr>
      <xdr:spPr>
        <a:xfrm>
          <a:off x="0" y="16002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SpPr txBox="1"/>
      </xdr:nvSpPr>
      <xdr:spPr>
        <a:xfrm>
          <a:off x="0" y="16002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B00-00001D000000}"/>
            </a:ext>
          </a:extLst>
        </xdr:cNvPr>
        <xdr:cNvSpPr txBox="1"/>
      </xdr:nvSpPr>
      <xdr:spPr>
        <a:xfrm>
          <a:off x="0" y="16002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B00-00001E000000}"/>
            </a:ext>
          </a:extLst>
        </xdr:cNvPr>
        <xdr:cNvSpPr txBox="1"/>
      </xdr:nvSpPr>
      <xdr:spPr>
        <a:xfrm>
          <a:off x="0" y="16002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B00-00001F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21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C00-00003D000000}"/>
            </a:ext>
          </a:extLst>
        </xdr:cNvPr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C00-00003E000000}"/>
            </a:ext>
          </a:extLst>
        </xdr:cNvPr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C00-000040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C00-000045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C00-000051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C00-000052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C00-000053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C00-000054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C00-000055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C00-000056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C00-000057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C00-000058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C00-00005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>
          <a:extLst>
            <a:ext uri="{FF2B5EF4-FFF2-40B4-BE49-F238E27FC236}">
              <a16:creationId xmlns:a16="http://schemas.microsoft.com/office/drawing/2014/main" id="{00000000-0008-0000-1C00-00005A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C00-00005B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C00-00005C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C00-00005D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C00-00005E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C00-00005F000000}"/>
            </a:ext>
          </a:extLst>
        </xdr:cNvPr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C00-000060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1C00-000061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C00-000062000000}"/>
            </a:ext>
          </a:extLst>
        </xdr:cNvPr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C00-000063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C00-000064000000}"/>
            </a:ext>
          </a:extLst>
        </xdr:cNvPr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C00-000065000000}"/>
            </a:ext>
          </a:extLst>
        </xdr:cNvPr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C00-000066000000}"/>
            </a:ext>
          </a:extLst>
        </xdr:cNvPr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C00-000067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C00-000068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C00-000069000000}"/>
            </a:ext>
          </a:extLst>
        </xdr:cNvPr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C00-00006A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C00-00006B000000}"/>
            </a:ext>
          </a:extLst>
        </xdr:cNvPr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C00-00006C000000}"/>
            </a:ext>
          </a:extLst>
        </xdr:cNvPr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C00-00006D000000}"/>
            </a:ext>
          </a:extLst>
        </xdr:cNvPr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C00-00006E000000}"/>
            </a:ext>
          </a:extLst>
        </xdr:cNvPr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C00-00006F000000}"/>
            </a:ext>
          </a:extLst>
        </xdr:cNvPr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C00-000070000000}"/>
            </a:ext>
          </a:extLst>
        </xdr:cNvPr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C00-000071000000}"/>
            </a:ext>
          </a:extLst>
        </xdr:cNvPr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C00-000072000000}"/>
            </a:ext>
          </a:extLst>
        </xdr:cNvPr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C00-000073000000}"/>
            </a:ext>
          </a:extLst>
        </xdr:cNvPr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C00-00007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C00-00007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C00-00007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C00-00007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>
          <a:extLst>
            <a:ext uri="{FF2B5EF4-FFF2-40B4-BE49-F238E27FC236}">
              <a16:creationId xmlns:a16="http://schemas.microsoft.com/office/drawing/2014/main" id="{00000000-0008-0000-1C00-00007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C00-00007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C00-00007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C00-00007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C00-00007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C00-00007D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C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C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C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C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C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C00-00008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C00-00008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C00-00008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C00-000086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C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C00-00008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C00-000089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C00-00008A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C00-00008B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C00-00008C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C00-00008D000000}"/>
            </a:ext>
          </a:extLst>
        </xdr:cNvPr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C00-00008E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C00-00008F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C00-000090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C00-000091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C00-000092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C00-000093000000}"/>
            </a:ext>
          </a:extLst>
        </xdr:cNvPr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1C00-000094000000}"/>
            </a:ext>
          </a:extLst>
        </xdr:cNvPr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1C00-000095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1C00-000096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C00-000097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1C00-000098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1C00-000099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C00-00009A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C00-00009B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C00-00009C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C00-00009D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C00-00009E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1C00-00009F000000}"/>
            </a:ext>
          </a:extLst>
        </xdr:cNvPr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C00-0000A0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1C00-0000A1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00000000-0008-0000-1C00-0000A2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C00-0000A3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C00-0000A4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C00-0000A5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C00-0000A6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C00-0000A7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C00-0000A8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C00-0000A9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C00-0000AA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1C00-0000AB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2" name="Text Box 4">
          <a:extLst>
            <a:ext uri="{FF2B5EF4-FFF2-40B4-BE49-F238E27FC236}">
              <a16:creationId xmlns:a16="http://schemas.microsoft.com/office/drawing/2014/main" id="{00000000-0008-0000-1C00-0000AC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1C00-0000AD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1C00-0000AE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1C00-0000AF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00000000-0008-0000-1C00-0000B0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1C00-0000B1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1C00-0000B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0</xdr:row>
      <xdr:rowOff>158115</xdr:rowOff>
    </xdr:from>
    <xdr:ext cx="184731" cy="264560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1C00-0000B3000000}"/>
            </a:ext>
          </a:extLst>
        </xdr:cNvPr>
        <xdr:cNvSpPr txBox="1"/>
      </xdr:nvSpPr>
      <xdr:spPr>
        <a:xfrm>
          <a:off x="0" y="15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1C00-0000B4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81" name="Text Box 5">
          <a:extLst>
            <a:ext uri="{FF2B5EF4-FFF2-40B4-BE49-F238E27FC236}">
              <a16:creationId xmlns:a16="http://schemas.microsoft.com/office/drawing/2014/main" id="{00000000-0008-0000-1C00-0000B5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00000000-0008-0000-1C00-0000B6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3" name="Text Box 5">
          <a:extLst>
            <a:ext uri="{FF2B5EF4-FFF2-40B4-BE49-F238E27FC236}">
              <a16:creationId xmlns:a16="http://schemas.microsoft.com/office/drawing/2014/main" id="{00000000-0008-0000-1C00-0000B7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00000000-0008-0000-1C00-0000B8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00000000-0008-0000-1C00-0000B9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1C00-0000BA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00000000-0008-0000-1C00-0000BB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00000000-0008-0000-1C00-0000BC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00000000-0008-0000-1C00-0000BD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1C00-0000BE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1C00-0000BF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1C00-0000C0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93" name="Text Box 5">
          <a:extLst>
            <a:ext uri="{FF2B5EF4-FFF2-40B4-BE49-F238E27FC236}">
              <a16:creationId xmlns:a16="http://schemas.microsoft.com/office/drawing/2014/main" id="{00000000-0008-0000-1C00-0000C1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1C00-0000C2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00000000-0008-0000-1C00-0000C3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C00-0000C4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C00-0000C5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id="{00000000-0008-0000-1C00-0000C6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00000000-0008-0000-1C00-0000C7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00000000-0008-0000-1C00-0000C8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00000000-0008-0000-1C00-0000C9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C00-0000CA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C00-0000CB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00000000-0008-0000-1C00-0000CC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1C00-0000CD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6" name="Text Box 4">
          <a:extLst>
            <a:ext uri="{FF2B5EF4-FFF2-40B4-BE49-F238E27FC236}">
              <a16:creationId xmlns:a16="http://schemas.microsoft.com/office/drawing/2014/main" id="{00000000-0008-0000-1C00-0000CE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7" name="Text Box 5">
          <a:extLst>
            <a:ext uri="{FF2B5EF4-FFF2-40B4-BE49-F238E27FC236}">
              <a16:creationId xmlns:a16="http://schemas.microsoft.com/office/drawing/2014/main" id="{00000000-0008-0000-1C00-0000CF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00000000-0008-0000-1C00-0000D0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00000000-0008-0000-1C00-0000D1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1C00-0000D2000000}"/>
            </a:ext>
          </a:extLst>
        </xdr:cNvPr>
        <xdr:cNvSpPr txBox="1"/>
      </xdr:nvSpPr>
      <xdr:spPr>
        <a:xfrm>
          <a:off x="111918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0</xdr:row>
      <xdr:rowOff>158115</xdr:rowOff>
    </xdr:from>
    <xdr:ext cx="184731" cy="264560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1C00-0000D3000000}"/>
            </a:ext>
          </a:extLst>
        </xdr:cNvPr>
        <xdr:cNvSpPr txBox="1"/>
      </xdr:nvSpPr>
      <xdr:spPr>
        <a:xfrm>
          <a:off x="11191875" y="15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00000000-0008-0000-1C00-0000D4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00000000-0008-0000-1C00-0000D5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00000000-0008-0000-1C00-0000D6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15" name="Text Box 5">
          <a:extLst>
            <a:ext uri="{FF2B5EF4-FFF2-40B4-BE49-F238E27FC236}">
              <a16:creationId xmlns:a16="http://schemas.microsoft.com/office/drawing/2014/main" id="{00000000-0008-0000-1C00-0000D7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00000000-0008-0000-1C00-0000D8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17" name="Text Box 5">
          <a:extLst>
            <a:ext uri="{FF2B5EF4-FFF2-40B4-BE49-F238E27FC236}">
              <a16:creationId xmlns:a16="http://schemas.microsoft.com/office/drawing/2014/main" id="{00000000-0008-0000-1C00-0000D9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00000000-0008-0000-1C00-0000DA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19" name="Text Box 5">
          <a:extLst>
            <a:ext uri="{FF2B5EF4-FFF2-40B4-BE49-F238E27FC236}">
              <a16:creationId xmlns:a16="http://schemas.microsoft.com/office/drawing/2014/main" id="{00000000-0008-0000-1C00-0000DB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00000000-0008-0000-1C00-0000DC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00000000-0008-0000-1C00-0000DD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1C00-0000DE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1C00-0000DF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00000000-0008-0000-1C00-0000E0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00000000-0008-0000-1C00-0000E1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00000000-0008-0000-1C00-0000E2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00000000-0008-0000-1C00-0000E3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00000000-0008-0000-1C00-0000E4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00000000-0008-0000-1C00-0000E5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1C00-0000E6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1C00-0000E7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00000000-0008-0000-1C00-0000E8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00000000-0008-0000-1C00-0000E9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4" name="Text Box 4">
          <a:extLst>
            <a:ext uri="{FF2B5EF4-FFF2-40B4-BE49-F238E27FC236}">
              <a16:creationId xmlns:a16="http://schemas.microsoft.com/office/drawing/2014/main" id="{00000000-0008-0000-1C00-0000EA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5" name="Text Box 5">
          <a:extLst>
            <a:ext uri="{FF2B5EF4-FFF2-40B4-BE49-F238E27FC236}">
              <a16:creationId xmlns:a16="http://schemas.microsoft.com/office/drawing/2014/main" id="{00000000-0008-0000-1C00-0000EB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00000000-0008-0000-1C00-0000EC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37" name="Text Box 5">
          <a:extLst>
            <a:ext uri="{FF2B5EF4-FFF2-40B4-BE49-F238E27FC236}">
              <a16:creationId xmlns:a16="http://schemas.microsoft.com/office/drawing/2014/main" id="{00000000-0008-0000-1C00-0000ED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8" name="Text Box 4">
          <a:extLst>
            <a:ext uri="{FF2B5EF4-FFF2-40B4-BE49-F238E27FC236}">
              <a16:creationId xmlns:a16="http://schemas.microsoft.com/office/drawing/2014/main" id="{00000000-0008-0000-1C00-0000EE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9" name="Text Box 5">
          <a:extLst>
            <a:ext uri="{FF2B5EF4-FFF2-40B4-BE49-F238E27FC236}">
              <a16:creationId xmlns:a16="http://schemas.microsoft.com/office/drawing/2014/main" id="{00000000-0008-0000-1C00-0000EF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C00-0000F0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C00-0000F1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00000000-0008-0000-1C00-0000F2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00000000-0008-0000-1C00-0000F3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00000000-0008-0000-1C00-0000F4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00000000-0008-0000-1C00-0000F5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1C00-0000F6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1C00-0000F7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C00-0000F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C00-0000F900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C00-0000FA00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1" name="TextBox 5">
          <a:extLst>
            <a:ext uri="{FF2B5EF4-FFF2-40B4-BE49-F238E27FC236}">
              <a16:creationId xmlns:a16="http://schemas.microsoft.com/office/drawing/2014/main" id="{00000000-0008-0000-1C00-0000FB00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52" name="TextBox 5">
          <a:extLst>
            <a:ext uri="{FF2B5EF4-FFF2-40B4-BE49-F238E27FC236}">
              <a16:creationId xmlns:a16="http://schemas.microsoft.com/office/drawing/2014/main" id="{00000000-0008-0000-1C00-0000FC00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53" name="TextBox 5">
          <a:extLst>
            <a:ext uri="{FF2B5EF4-FFF2-40B4-BE49-F238E27FC236}">
              <a16:creationId xmlns:a16="http://schemas.microsoft.com/office/drawing/2014/main" id="{00000000-0008-0000-1C00-0000FD00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54" name="TextBox 5">
          <a:extLst>
            <a:ext uri="{FF2B5EF4-FFF2-40B4-BE49-F238E27FC236}">
              <a16:creationId xmlns:a16="http://schemas.microsoft.com/office/drawing/2014/main" id="{00000000-0008-0000-1C00-0000FE00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55" name="TextBox 5">
          <a:extLst>
            <a:ext uri="{FF2B5EF4-FFF2-40B4-BE49-F238E27FC236}">
              <a16:creationId xmlns:a16="http://schemas.microsoft.com/office/drawing/2014/main" id="{00000000-0008-0000-1C00-0000FF00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6" name="TextBox 5">
          <a:extLst>
            <a:ext uri="{FF2B5EF4-FFF2-40B4-BE49-F238E27FC236}">
              <a16:creationId xmlns:a16="http://schemas.microsoft.com/office/drawing/2014/main" id="{00000000-0008-0000-1C00-000000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57" name="TextBox 5">
          <a:extLst>
            <a:ext uri="{FF2B5EF4-FFF2-40B4-BE49-F238E27FC236}">
              <a16:creationId xmlns:a16="http://schemas.microsoft.com/office/drawing/2014/main" id="{00000000-0008-0000-1C00-000001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58" name="TextBox 5">
          <a:extLst>
            <a:ext uri="{FF2B5EF4-FFF2-40B4-BE49-F238E27FC236}">
              <a16:creationId xmlns:a16="http://schemas.microsoft.com/office/drawing/2014/main" id="{00000000-0008-0000-1C00-000002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59" name="TextBox 5">
          <a:extLst>
            <a:ext uri="{FF2B5EF4-FFF2-40B4-BE49-F238E27FC236}">
              <a16:creationId xmlns:a16="http://schemas.microsoft.com/office/drawing/2014/main" id="{00000000-0008-0000-1C00-000003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60" name="TextBox 5">
          <a:extLst>
            <a:ext uri="{FF2B5EF4-FFF2-40B4-BE49-F238E27FC236}">
              <a16:creationId xmlns:a16="http://schemas.microsoft.com/office/drawing/2014/main" id="{00000000-0008-0000-1C00-000004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1" name="TextBox 5">
          <a:extLst>
            <a:ext uri="{FF2B5EF4-FFF2-40B4-BE49-F238E27FC236}">
              <a16:creationId xmlns:a16="http://schemas.microsoft.com/office/drawing/2014/main" id="{00000000-0008-0000-1C00-000005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C00-000006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C00-000007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C00-000008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C00-000009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C00-00000A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C00-00000B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C00-00000C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C00-00000D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C00-00000E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C00-00000F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C00-000010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C00-000011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C00-000012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C00-000013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C00-000014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C00-000015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00000000-0008-0000-1C00-000016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00000000-0008-0000-1C00-000017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0000000-0008-0000-1C00-000018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00000000-0008-0000-1C00-000019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00000000-0008-0000-1C00-00001A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C00-00001B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C00-00001C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C00-00001D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C00-00001E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C00-00001F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C00-000020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C00-000021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C00-000022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1" name="TextBox 5">
          <a:extLst>
            <a:ext uri="{FF2B5EF4-FFF2-40B4-BE49-F238E27FC236}">
              <a16:creationId xmlns:a16="http://schemas.microsoft.com/office/drawing/2014/main" id="{00000000-0008-0000-1C00-000023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2" name="TextBox 5">
          <a:extLst>
            <a:ext uri="{FF2B5EF4-FFF2-40B4-BE49-F238E27FC236}">
              <a16:creationId xmlns:a16="http://schemas.microsoft.com/office/drawing/2014/main" id="{00000000-0008-0000-1C00-000024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C00-000025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C00-000026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C00-000027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C00-000028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C00-000029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C00-00002A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9" name="TextBox 5">
          <a:extLst>
            <a:ext uri="{FF2B5EF4-FFF2-40B4-BE49-F238E27FC236}">
              <a16:creationId xmlns:a16="http://schemas.microsoft.com/office/drawing/2014/main" id="{00000000-0008-0000-1C00-00002B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0" name="TextBox 5">
          <a:extLst>
            <a:ext uri="{FF2B5EF4-FFF2-40B4-BE49-F238E27FC236}">
              <a16:creationId xmlns:a16="http://schemas.microsoft.com/office/drawing/2014/main" id="{00000000-0008-0000-1C00-00002C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1" name="TextBox 5">
          <a:extLst>
            <a:ext uri="{FF2B5EF4-FFF2-40B4-BE49-F238E27FC236}">
              <a16:creationId xmlns:a16="http://schemas.microsoft.com/office/drawing/2014/main" id="{00000000-0008-0000-1C00-00002D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2" name="TextBox 5">
          <a:extLst>
            <a:ext uri="{FF2B5EF4-FFF2-40B4-BE49-F238E27FC236}">
              <a16:creationId xmlns:a16="http://schemas.microsoft.com/office/drawing/2014/main" id="{00000000-0008-0000-1C00-00002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3" name="TextBox 5">
          <a:extLst>
            <a:ext uri="{FF2B5EF4-FFF2-40B4-BE49-F238E27FC236}">
              <a16:creationId xmlns:a16="http://schemas.microsoft.com/office/drawing/2014/main" id="{00000000-0008-0000-1C00-00002F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4" name="TextBox 5">
          <a:extLst>
            <a:ext uri="{FF2B5EF4-FFF2-40B4-BE49-F238E27FC236}">
              <a16:creationId xmlns:a16="http://schemas.microsoft.com/office/drawing/2014/main" id="{00000000-0008-0000-1C00-000030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5" name="TextBox 5">
          <a:extLst>
            <a:ext uri="{FF2B5EF4-FFF2-40B4-BE49-F238E27FC236}">
              <a16:creationId xmlns:a16="http://schemas.microsoft.com/office/drawing/2014/main" id="{00000000-0008-0000-1C00-000031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6" name="TextBox 5">
          <a:extLst>
            <a:ext uri="{FF2B5EF4-FFF2-40B4-BE49-F238E27FC236}">
              <a16:creationId xmlns:a16="http://schemas.microsoft.com/office/drawing/2014/main" id="{00000000-0008-0000-1C00-000032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7" name="TextBox 5">
          <a:extLst>
            <a:ext uri="{FF2B5EF4-FFF2-40B4-BE49-F238E27FC236}">
              <a16:creationId xmlns:a16="http://schemas.microsoft.com/office/drawing/2014/main" id="{00000000-0008-0000-1C00-000033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8" name="TextBox 5">
          <a:extLst>
            <a:ext uri="{FF2B5EF4-FFF2-40B4-BE49-F238E27FC236}">
              <a16:creationId xmlns:a16="http://schemas.microsoft.com/office/drawing/2014/main" id="{00000000-0008-0000-1C00-000034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9" name="TextBox 5">
          <a:extLst>
            <a:ext uri="{FF2B5EF4-FFF2-40B4-BE49-F238E27FC236}">
              <a16:creationId xmlns:a16="http://schemas.microsoft.com/office/drawing/2014/main" id="{00000000-0008-0000-1C00-000035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0" name="TextBox 5">
          <a:extLst>
            <a:ext uri="{FF2B5EF4-FFF2-40B4-BE49-F238E27FC236}">
              <a16:creationId xmlns:a16="http://schemas.microsoft.com/office/drawing/2014/main" id="{00000000-0008-0000-1C00-000036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1" name="TextBox 5">
          <a:extLst>
            <a:ext uri="{FF2B5EF4-FFF2-40B4-BE49-F238E27FC236}">
              <a16:creationId xmlns:a16="http://schemas.microsoft.com/office/drawing/2014/main" id="{00000000-0008-0000-1C00-000037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00000000-0008-0000-1C00-000038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3" name="TextBox 5">
          <a:extLst>
            <a:ext uri="{FF2B5EF4-FFF2-40B4-BE49-F238E27FC236}">
              <a16:creationId xmlns:a16="http://schemas.microsoft.com/office/drawing/2014/main" id="{00000000-0008-0000-1C00-000039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4" name="TextBox 5">
          <a:extLst>
            <a:ext uri="{FF2B5EF4-FFF2-40B4-BE49-F238E27FC236}">
              <a16:creationId xmlns:a16="http://schemas.microsoft.com/office/drawing/2014/main" id="{00000000-0008-0000-1C00-00003A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5" name="TextBox 5">
          <a:extLst>
            <a:ext uri="{FF2B5EF4-FFF2-40B4-BE49-F238E27FC236}">
              <a16:creationId xmlns:a16="http://schemas.microsoft.com/office/drawing/2014/main" id="{00000000-0008-0000-1C00-00003B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6" name="TextBox 5">
          <a:extLst>
            <a:ext uri="{FF2B5EF4-FFF2-40B4-BE49-F238E27FC236}">
              <a16:creationId xmlns:a16="http://schemas.microsoft.com/office/drawing/2014/main" id="{00000000-0008-0000-1C00-00003C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7" name="TextBox 5">
          <a:extLst>
            <a:ext uri="{FF2B5EF4-FFF2-40B4-BE49-F238E27FC236}">
              <a16:creationId xmlns:a16="http://schemas.microsoft.com/office/drawing/2014/main" id="{00000000-0008-0000-1C00-00003D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8" name="TextBox 5">
          <a:extLst>
            <a:ext uri="{FF2B5EF4-FFF2-40B4-BE49-F238E27FC236}">
              <a16:creationId xmlns:a16="http://schemas.microsoft.com/office/drawing/2014/main" id="{00000000-0008-0000-1C00-00003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9" name="TextBox 5">
          <a:extLst>
            <a:ext uri="{FF2B5EF4-FFF2-40B4-BE49-F238E27FC236}">
              <a16:creationId xmlns:a16="http://schemas.microsoft.com/office/drawing/2014/main" id="{00000000-0008-0000-1C00-00003F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20" name="TextBox 5">
          <a:extLst>
            <a:ext uri="{FF2B5EF4-FFF2-40B4-BE49-F238E27FC236}">
              <a16:creationId xmlns:a16="http://schemas.microsoft.com/office/drawing/2014/main" id="{00000000-0008-0000-1C00-000040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21" name="TextBox 5">
          <a:extLst>
            <a:ext uri="{FF2B5EF4-FFF2-40B4-BE49-F238E27FC236}">
              <a16:creationId xmlns:a16="http://schemas.microsoft.com/office/drawing/2014/main" id="{00000000-0008-0000-1C00-000041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22" name="TextBox 5">
          <a:extLst>
            <a:ext uri="{FF2B5EF4-FFF2-40B4-BE49-F238E27FC236}">
              <a16:creationId xmlns:a16="http://schemas.microsoft.com/office/drawing/2014/main" id="{00000000-0008-0000-1C00-000042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3" name="TextBox 5">
          <a:extLst>
            <a:ext uri="{FF2B5EF4-FFF2-40B4-BE49-F238E27FC236}">
              <a16:creationId xmlns:a16="http://schemas.microsoft.com/office/drawing/2014/main" id="{00000000-0008-0000-1C00-000043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4" name="TextBox 5">
          <a:extLst>
            <a:ext uri="{FF2B5EF4-FFF2-40B4-BE49-F238E27FC236}">
              <a16:creationId xmlns:a16="http://schemas.microsoft.com/office/drawing/2014/main" id="{00000000-0008-0000-1C00-00004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5" name="TextBox 5">
          <a:extLst>
            <a:ext uri="{FF2B5EF4-FFF2-40B4-BE49-F238E27FC236}">
              <a16:creationId xmlns:a16="http://schemas.microsoft.com/office/drawing/2014/main" id="{00000000-0008-0000-1C00-000045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6" name="TextBox 5">
          <a:extLst>
            <a:ext uri="{FF2B5EF4-FFF2-40B4-BE49-F238E27FC236}">
              <a16:creationId xmlns:a16="http://schemas.microsoft.com/office/drawing/2014/main" id="{00000000-0008-0000-1C00-00004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7" name="TextBox 5">
          <a:extLst>
            <a:ext uri="{FF2B5EF4-FFF2-40B4-BE49-F238E27FC236}">
              <a16:creationId xmlns:a16="http://schemas.microsoft.com/office/drawing/2014/main" id="{00000000-0008-0000-1C00-000047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8" name="TextBox 5">
          <a:extLst>
            <a:ext uri="{FF2B5EF4-FFF2-40B4-BE49-F238E27FC236}">
              <a16:creationId xmlns:a16="http://schemas.microsoft.com/office/drawing/2014/main" id="{00000000-0008-0000-1C00-000048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9" name="TextBox 5">
          <a:extLst>
            <a:ext uri="{FF2B5EF4-FFF2-40B4-BE49-F238E27FC236}">
              <a16:creationId xmlns:a16="http://schemas.microsoft.com/office/drawing/2014/main" id="{00000000-0008-0000-1C00-000049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0" name="TextBox 5">
          <a:extLst>
            <a:ext uri="{FF2B5EF4-FFF2-40B4-BE49-F238E27FC236}">
              <a16:creationId xmlns:a16="http://schemas.microsoft.com/office/drawing/2014/main" id="{00000000-0008-0000-1C00-00004A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1" name="TextBox 5">
          <a:extLst>
            <a:ext uri="{FF2B5EF4-FFF2-40B4-BE49-F238E27FC236}">
              <a16:creationId xmlns:a16="http://schemas.microsoft.com/office/drawing/2014/main" id="{00000000-0008-0000-1C00-00004B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2" name="TextBox 5">
          <a:extLst>
            <a:ext uri="{FF2B5EF4-FFF2-40B4-BE49-F238E27FC236}">
              <a16:creationId xmlns:a16="http://schemas.microsoft.com/office/drawing/2014/main" id="{00000000-0008-0000-1C00-00004C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3" name="TextBox 5">
          <a:extLst>
            <a:ext uri="{FF2B5EF4-FFF2-40B4-BE49-F238E27FC236}">
              <a16:creationId xmlns:a16="http://schemas.microsoft.com/office/drawing/2014/main" id="{00000000-0008-0000-1C00-00004D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4" name="TextBox 5">
          <a:extLst>
            <a:ext uri="{FF2B5EF4-FFF2-40B4-BE49-F238E27FC236}">
              <a16:creationId xmlns:a16="http://schemas.microsoft.com/office/drawing/2014/main" id="{00000000-0008-0000-1C00-00004E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5" name="TextBox 5">
          <a:extLst>
            <a:ext uri="{FF2B5EF4-FFF2-40B4-BE49-F238E27FC236}">
              <a16:creationId xmlns:a16="http://schemas.microsoft.com/office/drawing/2014/main" id="{00000000-0008-0000-1C00-00004F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1C00-000050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7" name="TextBox 5">
          <a:extLst>
            <a:ext uri="{FF2B5EF4-FFF2-40B4-BE49-F238E27FC236}">
              <a16:creationId xmlns:a16="http://schemas.microsoft.com/office/drawing/2014/main" id="{00000000-0008-0000-1C00-000051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8" name="TextBox 5">
          <a:extLst>
            <a:ext uri="{FF2B5EF4-FFF2-40B4-BE49-F238E27FC236}">
              <a16:creationId xmlns:a16="http://schemas.microsoft.com/office/drawing/2014/main" id="{00000000-0008-0000-1C00-000052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00000000-0008-0000-1C00-000053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00000000-0008-0000-1C00-00005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00000000-0008-0000-1C00-000055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2" name="TextBox 5">
          <a:extLst>
            <a:ext uri="{FF2B5EF4-FFF2-40B4-BE49-F238E27FC236}">
              <a16:creationId xmlns:a16="http://schemas.microsoft.com/office/drawing/2014/main" id="{00000000-0008-0000-1C00-00005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43" name="TextBox 5">
          <a:extLst>
            <a:ext uri="{FF2B5EF4-FFF2-40B4-BE49-F238E27FC236}">
              <a16:creationId xmlns:a16="http://schemas.microsoft.com/office/drawing/2014/main" id="{00000000-0008-0000-1C00-000057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4" name="TextBox 5">
          <a:extLst>
            <a:ext uri="{FF2B5EF4-FFF2-40B4-BE49-F238E27FC236}">
              <a16:creationId xmlns:a16="http://schemas.microsoft.com/office/drawing/2014/main" id="{00000000-0008-0000-1C00-000058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45" name="TextBox 5">
          <a:extLst>
            <a:ext uri="{FF2B5EF4-FFF2-40B4-BE49-F238E27FC236}">
              <a16:creationId xmlns:a16="http://schemas.microsoft.com/office/drawing/2014/main" id="{00000000-0008-0000-1C00-000059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00000000-0008-0000-1C00-00005A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00000000-0008-0000-1C00-00005B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00000000-0008-0000-1C00-00005C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9" name="TextBox 5">
          <a:extLst>
            <a:ext uri="{FF2B5EF4-FFF2-40B4-BE49-F238E27FC236}">
              <a16:creationId xmlns:a16="http://schemas.microsoft.com/office/drawing/2014/main" id="{00000000-0008-0000-1C00-00005D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50" name="TextBox 5">
          <a:extLst>
            <a:ext uri="{FF2B5EF4-FFF2-40B4-BE49-F238E27FC236}">
              <a16:creationId xmlns:a16="http://schemas.microsoft.com/office/drawing/2014/main" id="{00000000-0008-0000-1C00-00005E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1" name="TextBox 5">
          <a:extLst>
            <a:ext uri="{FF2B5EF4-FFF2-40B4-BE49-F238E27FC236}">
              <a16:creationId xmlns:a16="http://schemas.microsoft.com/office/drawing/2014/main" id="{00000000-0008-0000-1C00-00005F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2" name="TextBox 5">
          <a:extLst>
            <a:ext uri="{FF2B5EF4-FFF2-40B4-BE49-F238E27FC236}">
              <a16:creationId xmlns:a16="http://schemas.microsoft.com/office/drawing/2014/main" id="{00000000-0008-0000-1C00-000060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3" name="TextBox 5">
          <a:extLst>
            <a:ext uri="{FF2B5EF4-FFF2-40B4-BE49-F238E27FC236}">
              <a16:creationId xmlns:a16="http://schemas.microsoft.com/office/drawing/2014/main" id="{00000000-0008-0000-1C00-00006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4" name="TextBox 5">
          <a:extLst>
            <a:ext uri="{FF2B5EF4-FFF2-40B4-BE49-F238E27FC236}">
              <a16:creationId xmlns:a16="http://schemas.microsoft.com/office/drawing/2014/main" id="{00000000-0008-0000-1C00-000062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5" name="TextBox 5">
          <a:extLst>
            <a:ext uri="{FF2B5EF4-FFF2-40B4-BE49-F238E27FC236}">
              <a16:creationId xmlns:a16="http://schemas.microsoft.com/office/drawing/2014/main" id="{00000000-0008-0000-1C00-000063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6" name="TextBox 5">
          <a:extLst>
            <a:ext uri="{FF2B5EF4-FFF2-40B4-BE49-F238E27FC236}">
              <a16:creationId xmlns:a16="http://schemas.microsoft.com/office/drawing/2014/main" id="{00000000-0008-0000-1C00-000064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7" name="TextBox 5">
          <a:extLst>
            <a:ext uri="{FF2B5EF4-FFF2-40B4-BE49-F238E27FC236}">
              <a16:creationId xmlns:a16="http://schemas.microsoft.com/office/drawing/2014/main" id="{00000000-0008-0000-1C00-000065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8" name="TextBox 5">
          <a:extLst>
            <a:ext uri="{FF2B5EF4-FFF2-40B4-BE49-F238E27FC236}">
              <a16:creationId xmlns:a16="http://schemas.microsoft.com/office/drawing/2014/main" id="{00000000-0008-0000-1C00-00006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9" name="TextBox 5">
          <a:extLst>
            <a:ext uri="{FF2B5EF4-FFF2-40B4-BE49-F238E27FC236}">
              <a16:creationId xmlns:a16="http://schemas.microsoft.com/office/drawing/2014/main" id="{00000000-0008-0000-1C00-000067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00000000-0008-0000-1C00-000068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1" name="TextBox 5">
          <a:extLst>
            <a:ext uri="{FF2B5EF4-FFF2-40B4-BE49-F238E27FC236}">
              <a16:creationId xmlns:a16="http://schemas.microsoft.com/office/drawing/2014/main" id="{00000000-0008-0000-1C00-000069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00000000-0008-0000-1C00-00006A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00000000-0008-0000-1C00-00006B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0000000-0008-0000-1C00-00006C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00000000-0008-0000-1C00-00006D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6" name="TextBox 5">
          <a:extLst>
            <a:ext uri="{FF2B5EF4-FFF2-40B4-BE49-F238E27FC236}">
              <a16:creationId xmlns:a16="http://schemas.microsoft.com/office/drawing/2014/main" id="{00000000-0008-0000-1C00-00006E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67" name="TextBox 5">
          <a:extLst>
            <a:ext uri="{FF2B5EF4-FFF2-40B4-BE49-F238E27FC236}">
              <a16:creationId xmlns:a16="http://schemas.microsoft.com/office/drawing/2014/main" id="{00000000-0008-0000-1C00-00006F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00000000-0008-0000-1C00-000070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00000000-0008-0000-1C00-00007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00000000-0008-0000-1C00-000072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71" name="TextBox 5">
          <a:extLst>
            <a:ext uri="{FF2B5EF4-FFF2-40B4-BE49-F238E27FC236}">
              <a16:creationId xmlns:a16="http://schemas.microsoft.com/office/drawing/2014/main" id="{00000000-0008-0000-1C00-000073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72" name="TextBox 5">
          <a:extLst>
            <a:ext uri="{FF2B5EF4-FFF2-40B4-BE49-F238E27FC236}">
              <a16:creationId xmlns:a16="http://schemas.microsoft.com/office/drawing/2014/main" id="{00000000-0008-0000-1C00-000074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3" name="TextBox 5">
          <a:extLst>
            <a:ext uri="{FF2B5EF4-FFF2-40B4-BE49-F238E27FC236}">
              <a16:creationId xmlns:a16="http://schemas.microsoft.com/office/drawing/2014/main" id="{00000000-0008-0000-1C00-000075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4" name="TextBox 5">
          <a:extLst>
            <a:ext uri="{FF2B5EF4-FFF2-40B4-BE49-F238E27FC236}">
              <a16:creationId xmlns:a16="http://schemas.microsoft.com/office/drawing/2014/main" id="{00000000-0008-0000-1C00-00007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5" name="TextBox 5">
          <a:extLst>
            <a:ext uri="{FF2B5EF4-FFF2-40B4-BE49-F238E27FC236}">
              <a16:creationId xmlns:a16="http://schemas.microsoft.com/office/drawing/2014/main" id="{00000000-0008-0000-1C00-000077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76" name="TextBox 5">
          <a:extLst>
            <a:ext uri="{FF2B5EF4-FFF2-40B4-BE49-F238E27FC236}">
              <a16:creationId xmlns:a16="http://schemas.microsoft.com/office/drawing/2014/main" id="{00000000-0008-0000-1C00-000078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7" name="TextBox 5">
          <a:extLst>
            <a:ext uri="{FF2B5EF4-FFF2-40B4-BE49-F238E27FC236}">
              <a16:creationId xmlns:a16="http://schemas.microsoft.com/office/drawing/2014/main" id="{00000000-0008-0000-1C00-00007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78" name="TextBox 5">
          <a:extLst>
            <a:ext uri="{FF2B5EF4-FFF2-40B4-BE49-F238E27FC236}">
              <a16:creationId xmlns:a16="http://schemas.microsoft.com/office/drawing/2014/main" id="{00000000-0008-0000-1C00-00007A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79" name="TextBox 5">
          <a:extLst>
            <a:ext uri="{FF2B5EF4-FFF2-40B4-BE49-F238E27FC236}">
              <a16:creationId xmlns:a16="http://schemas.microsoft.com/office/drawing/2014/main" id="{00000000-0008-0000-1C00-00007B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80" name="TextBox 5">
          <a:extLst>
            <a:ext uri="{FF2B5EF4-FFF2-40B4-BE49-F238E27FC236}">
              <a16:creationId xmlns:a16="http://schemas.microsoft.com/office/drawing/2014/main" id="{00000000-0008-0000-1C00-00007C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81" name="TextBox 5">
          <a:extLst>
            <a:ext uri="{FF2B5EF4-FFF2-40B4-BE49-F238E27FC236}">
              <a16:creationId xmlns:a16="http://schemas.microsoft.com/office/drawing/2014/main" id="{00000000-0008-0000-1C00-00007D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00000000-0008-0000-1C00-00007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00000000-0008-0000-1C00-00007F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1C00-000080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C00-000081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C00-000082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00000000-0008-0000-1C00-000083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00000000-0008-0000-1C00-000084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C00-000085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C00-000086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C00-000087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C00-000088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C00-00008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C00-00008A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C00-00008B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C00-00008C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C00-00008D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C00-00008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C00-00008F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C00-000090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C00-000091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E80FCDCB-F19E-4965-9330-3018B8F9DE4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6C5E38C2-AB0E-4228-9202-0CD64BD4491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1C30BC2A-C80A-4487-953A-5425A2ECFBC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15BC2EF5-A97C-40E9-B2D4-71FD0DFB5DD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8BFE8358-6B99-4EF1-8BE7-B6867C83945D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16F56EB5-20B1-4160-A490-6EF61591ABC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5E2B6535-11B2-4F5B-8A6D-185727D7318D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ADA43090-46A7-4B43-B740-253785A1472A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FA6F73B7-01E0-4674-A243-CDD58BD02F1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7E688FB7-5853-45A8-B360-7B840012213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12" name="TextBox 5">
          <a:extLst>
            <a:ext uri="{FF2B5EF4-FFF2-40B4-BE49-F238E27FC236}">
              <a16:creationId xmlns:a16="http://schemas.microsoft.com/office/drawing/2014/main" id="{FCBC258B-5C1E-42A2-9293-25FD15457E1D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AEBE6E0A-9FAC-41EA-80AA-17C54EB99A3D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00F34082-5000-48C0-AEEF-767926906007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CF6F48AA-AD7A-4BDA-8040-860A659F9F8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8E85CED6-ADDC-4F53-B04B-3E4D740235B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CC36408B-8033-42FE-BC47-7F63071A30B2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0CD400E0-EFB3-4DAC-B7A7-0DAFB11C900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19" name="TextBox 5">
          <a:extLst>
            <a:ext uri="{FF2B5EF4-FFF2-40B4-BE49-F238E27FC236}">
              <a16:creationId xmlns:a16="http://schemas.microsoft.com/office/drawing/2014/main" id="{8CA992A7-38B7-4298-83B4-F1E9C165A99B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20" name="TextBox 5">
          <a:extLst>
            <a:ext uri="{FF2B5EF4-FFF2-40B4-BE49-F238E27FC236}">
              <a16:creationId xmlns:a16="http://schemas.microsoft.com/office/drawing/2014/main" id="{6961E349-A129-4E2B-9469-8F7DF170EB2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12F29016-53CA-41C0-8923-51D555B6499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6A4C6841-DFEF-49BD-8871-CAE6A07D4D9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919D2A8E-5169-4AC4-9955-757BC27790A7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8E330BDD-24EF-4CEC-B8C8-B51757E139F2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BEF63C02-B032-4617-ACD8-BE34C9ECB41B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6" name="TextBox 5">
          <a:extLst>
            <a:ext uri="{FF2B5EF4-FFF2-40B4-BE49-F238E27FC236}">
              <a16:creationId xmlns:a16="http://schemas.microsoft.com/office/drawing/2014/main" id="{7B92B555-58C7-4728-BB63-CA0E096A2C6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7" name="TextBox 5">
          <a:extLst>
            <a:ext uri="{FF2B5EF4-FFF2-40B4-BE49-F238E27FC236}">
              <a16:creationId xmlns:a16="http://schemas.microsoft.com/office/drawing/2014/main" id="{593E2E5E-44D0-402F-A1D3-AA9F73E2FC6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8" name="TextBox 5">
          <a:extLst>
            <a:ext uri="{FF2B5EF4-FFF2-40B4-BE49-F238E27FC236}">
              <a16:creationId xmlns:a16="http://schemas.microsoft.com/office/drawing/2014/main" id="{3AB2908A-F600-4918-8F60-40438490CCD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9" name="TextBox 5">
          <a:extLst>
            <a:ext uri="{FF2B5EF4-FFF2-40B4-BE49-F238E27FC236}">
              <a16:creationId xmlns:a16="http://schemas.microsoft.com/office/drawing/2014/main" id="{D5479CC4-71CA-40DA-96DD-EDCAB0ACF5D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61CB88F8-3CB4-455F-B52D-2A5AA2E66E33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AEF33EEA-1F71-482F-86AE-8373C98900F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62FE488D-EC41-4B86-B770-B6AAA62C62B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C577A2DE-F7C6-4F50-828C-3B2C15AEE4C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458B0D39-5F22-42A1-B4EA-87054D7807D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FC15911E-5C94-488C-8152-D1280A589DE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45DBC969-5835-4D86-807B-8D7CCF89025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AD4094B6-4114-460C-B6C9-3BD725DAE10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B942E233-F61B-4292-85F0-FC8C65C0F9A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949DDD4-D7F2-44C0-A493-1A13838F34B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B6606474-415B-46C0-BFFD-82E6E81982D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FC87E672-254C-4CDF-B3B0-CF09533C01D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764AA775-1432-43E6-8C90-3D5CFECABCA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E96D3CEE-2F1F-4208-A8D5-2DB81743699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19A09305-5D69-4A68-91C3-1C4035C808C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427F8879-BB12-4203-A64E-F88F5B028A4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9FF8DCCD-3DA4-44DB-B993-C985842ECA8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1EC29D89-EDA2-40DC-B34F-9F77A690582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78DE4894-838D-4591-A75D-D521E1C5E23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1506F07D-5662-40C6-B2BF-08B9D3B7351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BAE432FC-A6A6-48C6-9DCC-4A1442F3548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2ECFAFA3-9941-4639-912F-69F591A105E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912F7F2F-E425-48E7-958E-33404BAE5D5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16F59C47-ED44-421B-87BB-935CC52BC8E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75F1319B-1AE8-4C9E-844A-A18CAE37FFF8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55" name="Text Box 4">
          <a:extLst>
            <a:ext uri="{FF2B5EF4-FFF2-40B4-BE49-F238E27FC236}">
              <a16:creationId xmlns:a16="http://schemas.microsoft.com/office/drawing/2014/main" id="{F84D8557-6388-4A15-ABE5-9F5916B9D348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56" name="Text Box 5">
          <a:extLst>
            <a:ext uri="{FF2B5EF4-FFF2-40B4-BE49-F238E27FC236}">
              <a16:creationId xmlns:a16="http://schemas.microsoft.com/office/drawing/2014/main" id="{FF8A4661-DE2C-48D2-AF8F-F61568E06A58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57" name="TextBox 5">
          <a:extLst>
            <a:ext uri="{FF2B5EF4-FFF2-40B4-BE49-F238E27FC236}">
              <a16:creationId xmlns:a16="http://schemas.microsoft.com/office/drawing/2014/main" id="{89E92004-D35C-4BD9-90CC-93F8DBCEC9F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58" name="TextBox 5">
          <a:extLst>
            <a:ext uri="{FF2B5EF4-FFF2-40B4-BE49-F238E27FC236}">
              <a16:creationId xmlns:a16="http://schemas.microsoft.com/office/drawing/2014/main" id="{2B0EF967-583C-4DE7-94AE-85D9E767733B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59" name="TextBox 5">
          <a:extLst>
            <a:ext uri="{FF2B5EF4-FFF2-40B4-BE49-F238E27FC236}">
              <a16:creationId xmlns:a16="http://schemas.microsoft.com/office/drawing/2014/main" id="{106A6E98-F7F3-4915-9430-0B3C6793B513}"/>
            </a:ext>
          </a:extLst>
        </xdr:cNvPr>
        <xdr:cNvSpPr txBox="1"/>
      </xdr:nvSpPr>
      <xdr:spPr>
        <a:xfrm>
          <a:off x="6753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60" name="TextBox 5">
          <a:extLst>
            <a:ext uri="{FF2B5EF4-FFF2-40B4-BE49-F238E27FC236}">
              <a16:creationId xmlns:a16="http://schemas.microsoft.com/office/drawing/2014/main" id="{961BFEDC-6547-4225-AE16-C3C647A44D50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1" name="TextBox 5">
          <a:extLst>
            <a:ext uri="{FF2B5EF4-FFF2-40B4-BE49-F238E27FC236}">
              <a16:creationId xmlns:a16="http://schemas.microsoft.com/office/drawing/2014/main" id="{DC16959D-C858-4549-8263-F8DD1DC811CF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21DAC08C-3EA7-4405-AAFF-73EE1AF18151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3" name="Text Box 5">
          <a:extLst>
            <a:ext uri="{FF2B5EF4-FFF2-40B4-BE49-F238E27FC236}">
              <a16:creationId xmlns:a16="http://schemas.microsoft.com/office/drawing/2014/main" id="{FB7BFD8D-B86A-4492-A618-991BB366D93F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4" name="TextBox 5">
          <a:extLst>
            <a:ext uri="{FF2B5EF4-FFF2-40B4-BE49-F238E27FC236}">
              <a16:creationId xmlns:a16="http://schemas.microsoft.com/office/drawing/2014/main" id="{A6C7EE02-F08A-4D35-B6E1-F01FE86273F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65" name="TextBox 5">
          <a:extLst>
            <a:ext uri="{FF2B5EF4-FFF2-40B4-BE49-F238E27FC236}">
              <a16:creationId xmlns:a16="http://schemas.microsoft.com/office/drawing/2014/main" id="{569B8200-254F-489E-A9EB-4940A92D304D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66" name="TextBox 5">
          <a:extLst>
            <a:ext uri="{FF2B5EF4-FFF2-40B4-BE49-F238E27FC236}">
              <a16:creationId xmlns:a16="http://schemas.microsoft.com/office/drawing/2014/main" id="{DE7E0E5E-C3BB-4FA0-AB91-31920B7D2CC3}"/>
            </a:ext>
          </a:extLst>
        </xdr:cNvPr>
        <xdr:cNvSpPr txBox="1"/>
      </xdr:nvSpPr>
      <xdr:spPr>
        <a:xfrm>
          <a:off x="6753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67" name="TextBox 5">
          <a:extLst>
            <a:ext uri="{FF2B5EF4-FFF2-40B4-BE49-F238E27FC236}">
              <a16:creationId xmlns:a16="http://schemas.microsoft.com/office/drawing/2014/main" id="{D9BD3F6D-34AA-420E-A145-58FD7B5D6A7E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8" name="TextBox 5">
          <a:extLst>
            <a:ext uri="{FF2B5EF4-FFF2-40B4-BE49-F238E27FC236}">
              <a16:creationId xmlns:a16="http://schemas.microsoft.com/office/drawing/2014/main" id="{72640AAA-8D88-4052-92CA-CA585F5E115C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9" name="TextBox 5">
          <a:extLst>
            <a:ext uri="{FF2B5EF4-FFF2-40B4-BE49-F238E27FC236}">
              <a16:creationId xmlns:a16="http://schemas.microsoft.com/office/drawing/2014/main" id="{3322562F-123F-4767-BE0A-40C52895BA6D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0" name="TextBox 5">
          <a:extLst>
            <a:ext uri="{FF2B5EF4-FFF2-40B4-BE49-F238E27FC236}">
              <a16:creationId xmlns:a16="http://schemas.microsoft.com/office/drawing/2014/main" id="{C0617D93-20AC-4E0B-BB79-C7E3FB865AF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71" name="TextBox 5">
          <a:extLst>
            <a:ext uri="{FF2B5EF4-FFF2-40B4-BE49-F238E27FC236}">
              <a16:creationId xmlns:a16="http://schemas.microsoft.com/office/drawing/2014/main" id="{06B775BB-60C3-4BE3-8F37-9DA3CE48A018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72" name="TextBox 5">
          <a:extLst>
            <a:ext uri="{FF2B5EF4-FFF2-40B4-BE49-F238E27FC236}">
              <a16:creationId xmlns:a16="http://schemas.microsoft.com/office/drawing/2014/main" id="{CD7FA907-FDB9-4569-A973-BCAE755F783C}"/>
            </a:ext>
          </a:extLst>
        </xdr:cNvPr>
        <xdr:cNvSpPr txBox="1"/>
      </xdr:nvSpPr>
      <xdr:spPr>
        <a:xfrm>
          <a:off x="6753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73" name="TextBox 5">
          <a:extLst>
            <a:ext uri="{FF2B5EF4-FFF2-40B4-BE49-F238E27FC236}">
              <a16:creationId xmlns:a16="http://schemas.microsoft.com/office/drawing/2014/main" id="{065A97CD-BFCE-4B07-B10A-F2F9667593E4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4" name="TextBox 5">
          <a:extLst>
            <a:ext uri="{FF2B5EF4-FFF2-40B4-BE49-F238E27FC236}">
              <a16:creationId xmlns:a16="http://schemas.microsoft.com/office/drawing/2014/main" id="{42453634-7985-4563-AE66-909613E6E8E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75" name="TextBox 5">
          <a:extLst>
            <a:ext uri="{FF2B5EF4-FFF2-40B4-BE49-F238E27FC236}">
              <a16:creationId xmlns:a16="http://schemas.microsoft.com/office/drawing/2014/main" id="{6968E8A8-1D0D-4B7A-A2A4-8259C695CAF2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6" name="TextBox 5">
          <a:extLst>
            <a:ext uri="{FF2B5EF4-FFF2-40B4-BE49-F238E27FC236}">
              <a16:creationId xmlns:a16="http://schemas.microsoft.com/office/drawing/2014/main" id="{8BD86AA6-5376-4F7C-816E-DCD9E221FC25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77" name="TextBox 5">
          <a:extLst>
            <a:ext uri="{FF2B5EF4-FFF2-40B4-BE49-F238E27FC236}">
              <a16:creationId xmlns:a16="http://schemas.microsoft.com/office/drawing/2014/main" id="{510E6F35-D0E4-41BE-8539-6569DF462EB0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78" name="TextBox 5">
          <a:extLst>
            <a:ext uri="{FF2B5EF4-FFF2-40B4-BE49-F238E27FC236}">
              <a16:creationId xmlns:a16="http://schemas.microsoft.com/office/drawing/2014/main" id="{7848519D-E5CB-4200-838A-E1E31559AAD5}"/>
            </a:ext>
          </a:extLst>
        </xdr:cNvPr>
        <xdr:cNvSpPr txBox="1"/>
      </xdr:nvSpPr>
      <xdr:spPr>
        <a:xfrm>
          <a:off x="6753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42D7E810-0714-4056-90DF-86C362EE444C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0" name="TextBox 5">
          <a:extLst>
            <a:ext uri="{FF2B5EF4-FFF2-40B4-BE49-F238E27FC236}">
              <a16:creationId xmlns:a16="http://schemas.microsoft.com/office/drawing/2014/main" id="{4A614D58-D6C6-4AAF-A913-52C9A93C8B6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1" name="TextBox 5">
          <a:extLst>
            <a:ext uri="{FF2B5EF4-FFF2-40B4-BE49-F238E27FC236}">
              <a16:creationId xmlns:a16="http://schemas.microsoft.com/office/drawing/2014/main" id="{437FDB3E-D582-4BC1-A087-BF943F6CD02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82" name="TextBox 5">
          <a:extLst>
            <a:ext uri="{FF2B5EF4-FFF2-40B4-BE49-F238E27FC236}">
              <a16:creationId xmlns:a16="http://schemas.microsoft.com/office/drawing/2014/main" id="{7A8236DA-2ED4-4154-87C8-F4CCDA56FE7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3" name="TextBox 5">
          <a:extLst>
            <a:ext uri="{FF2B5EF4-FFF2-40B4-BE49-F238E27FC236}">
              <a16:creationId xmlns:a16="http://schemas.microsoft.com/office/drawing/2014/main" id="{AE0AD3BC-C41A-4A6E-AA61-566A7FD7D9A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84" name="TextBox 5">
          <a:extLst>
            <a:ext uri="{FF2B5EF4-FFF2-40B4-BE49-F238E27FC236}">
              <a16:creationId xmlns:a16="http://schemas.microsoft.com/office/drawing/2014/main" id="{032F2C81-14C0-479B-A7B8-7E3F5763EE0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85" name="TextBox 5">
          <a:extLst>
            <a:ext uri="{FF2B5EF4-FFF2-40B4-BE49-F238E27FC236}">
              <a16:creationId xmlns:a16="http://schemas.microsoft.com/office/drawing/2014/main" id="{EDD91335-7E74-4319-BA54-F070B56218D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86" name="TextBox 5">
          <a:extLst>
            <a:ext uri="{FF2B5EF4-FFF2-40B4-BE49-F238E27FC236}">
              <a16:creationId xmlns:a16="http://schemas.microsoft.com/office/drawing/2014/main" id="{B6A40BA7-442E-4262-B31C-A3CD50CBAB12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87" name="TextBox 5">
          <a:extLst>
            <a:ext uri="{FF2B5EF4-FFF2-40B4-BE49-F238E27FC236}">
              <a16:creationId xmlns:a16="http://schemas.microsoft.com/office/drawing/2014/main" id="{3313A248-5AF4-4E45-9F0F-2ADE8358F3F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8" name="TextBox 5">
          <a:extLst>
            <a:ext uri="{FF2B5EF4-FFF2-40B4-BE49-F238E27FC236}">
              <a16:creationId xmlns:a16="http://schemas.microsoft.com/office/drawing/2014/main" id="{F6A35EA5-2980-406D-98A1-AE79A3FD5FF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89" name="TextBox 5">
          <a:extLst>
            <a:ext uri="{FF2B5EF4-FFF2-40B4-BE49-F238E27FC236}">
              <a16:creationId xmlns:a16="http://schemas.microsoft.com/office/drawing/2014/main" id="{119849D3-B562-429F-816E-EBD90A6CBFF3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90" name="TextBox 5">
          <a:extLst>
            <a:ext uri="{FF2B5EF4-FFF2-40B4-BE49-F238E27FC236}">
              <a16:creationId xmlns:a16="http://schemas.microsoft.com/office/drawing/2014/main" id="{0C0EC1A7-526E-4D45-9C20-B91029BD538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91" name="TextBox 5">
          <a:extLst>
            <a:ext uri="{FF2B5EF4-FFF2-40B4-BE49-F238E27FC236}">
              <a16:creationId xmlns:a16="http://schemas.microsoft.com/office/drawing/2014/main" id="{8A2D0977-8B11-4989-A434-DBD69D752C0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92" name="TextBox 5">
          <a:extLst>
            <a:ext uri="{FF2B5EF4-FFF2-40B4-BE49-F238E27FC236}">
              <a16:creationId xmlns:a16="http://schemas.microsoft.com/office/drawing/2014/main" id="{08D01E6C-CF21-4BA9-9BF0-912AA598112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3" name="TextBox 5">
          <a:extLst>
            <a:ext uri="{FF2B5EF4-FFF2-40B4-BE49-F238E27FC236}">
              <a16:creationId xmlns:a16="http://schemas.microsoft.com/office/drawing/2014/main" id="{BBCEE39F-C1CA-496F-92DB-3CD6FC429AC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94" name="TextBox 5">
          <a:extLst>
            <a:ext uri="{FF2B5EF4-FFF2-40B4-BE49-F238E27FC236}">
              <a16:creationId xmlns:a16="http://schemas.microsoft.com/office/drawing/2014/main" id="{5E1DE7D7-54BD-40F5-8243-D600B8EFD71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95" name="TextBox 5">
          <a:extLst>
            <a:ext uri="{FF2B5EF4-FFF2-40B4-BE49-F238E27FC236}">
              <a16:creationId xmlns:a16="http://schemas.microsoft.com/office/drawing/2014/main" id="{3653536F-DF11-46E0-8707-45F64E25854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96" name="TextBox 5">
          <a:extLst>
            <a:ext uri="{FF2B5EF4-FFF2-40B4-BE49-F238E27FC236}">
              <a16:creationId xmlns:a16="http://schemas.microsoft.com/office/drawing/2014/main" id="{4E9F7A3B-E16C-4D19-99B6-5C770724EF6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7" name="TextBox 5">
          <a:extLst>
            <a:ext uri="{FF2B5EF4-FFF2-40B4-BE49-F238E27FC236}">
              <a16:creationId xmlns:a16="http://schemas.microsoft.com/office/drawing/2014/main" id="{87CC5B6B-7CDE-449E-9AC6-59CC3540098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98" name="TextBox 5">
          <a:extLst>
            <a:ext uri="{FF2B5EF4-FFF2-40B4-BE49-F238E27FC236}">
              <a16:creationId xmlns:a16="http://schemas.microsoft.com/office/drawing/2014/main" id="{22867CE4-CC15-40D7-905A-0E561516916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9" name="TextBox 5">
          <a:extLst>
            <a:ext uri="{FF2B5EF4-FFF2-40B4-BE49-F238E27FC236}">
              <a16:creationId xmlns:a16="http://schemas.microsoft.com/office/drawing/2014/main" id="{B2B13070-2081-4506-BA8B-E71DF84109D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00" name="TextBox 5">
          <a:extLst>
            <a:ext uri="{FF2B5EF4-FFF2-40B4-BE49-F238E27FC236}">
              <a16:creationId xmlns:a16="http://schemas.microsoft.com/office/drawing/2014/main" id="{5FFA26EC-D252-4BD1-8D0F-72E32AF58C0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01" name="TextBox 5">
          <a:extLst>
            <a:ext uri="{FF2B5EF4-FFF2-40B4-BE49-F238E27FC236}">
              <a16:creationId xmlns:a16="http://schemas.microsoft.com/office/drawing/2014/main" id="{14C4C966-8079-4AFA-9524-6DBEE01F0E0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02" name="TextBox 5">
          <a:extLst>
            <a:ext uri="{FF2B5EF4-FFF2-40B4-BE49-F238E27FC236}">
              <a16:creationId xmlns:a16="http://schemas.microsoft.com/office/drawing/2014/main" id="{E0BA4340-19EE-4B09-AF94-F3138D372D4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9450AA5C-E0E6-4463-A539-13A9F518C9B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4" name="TextBox 5">
          <a:extLst>
            <a:ext uri="{FF2B5EF4-FFF2-40B4-BE49-F238E27FC236}">
              <a16:creationId xmlns:a16="http://schemas.microsoft.com/office/drawing/2014/main" id="{667DB701-7586-4884-9F0A-0A7F0E87255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05" name="TextBox 5">
          <a:extLst>
            <a:ext uri="{FF2B5EF4-FFF2-40B4-BE49-F238E27FC236}">
              <a16:creationId xmlns:a16="http://schemas.microsoft.com/office/drawing/2014/main" id="{B92C7D99-A127-4F4D-901A-F62A84016B6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6" name="TextBox 5">
          <a:extLst>
            <a:ext uri="{FF2B5EF4-FFF2-40B4-BE49-F238E27FC236}">
              <a16:creationId xmlns:a16="http://schemas.microsoft.com/office/drawing/2014/main" id="{D3CB3F2F-C737-43B9-953B-70F89A32DEC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07" name="TextBox 5">
          <a:extLst>
            <a:ext uri="{FF2B5EF4-FFF2-40B4-BE49-F238E27FC236}">
              <a16:creationId xmlns:a16="http://schemas.microsoft.com/office/drawing/2014/main" id="{6793971C-96EB-4F30-BDD5-10A9E764005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08" name="TextBox 5">
          <a:extLst>
            <a:ext uri="{FF2B5EF4-FFF2-40B4-BE49-F238E27FC236}">
              <a16:creationId xmlns:a16="http://schemas.microsoft.com/office/drawing/2014/main" id="{1307D3E7-96F3-4556-A1E6-4B07E42E4F48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09" name="TextBox 5">
          <a:extLst>
            <a:ext uri="{FF2B5EF4-FFF2-40B4-BE49-F238E27FC236}">
              <a16:creationId xmlns:a16="http://schemas.microsoft.com/office/drawing/2014/main" id="{DCED4C53-BED0-4F44-8783-D33AA51D05B4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10" name="TextBox 5">
          <a:extLst>
            <a:ext uri="{FF2B5EF4-FFF2-40B4-BE49-F238E27FC236}">
              <a16:creationId xmlns:a16="http://schemas.microsoft.com/office/drawing/2014/main" id="{D4814188-7A5F-41F7-A699-5ACD12CD4D7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11" name="TextBox 5">
          <a:extLst>
            <a:ext uri="{FF2B5EF4-FFF2-40B4-BE49-F238E27FC236}">
              <a16:creationId xmlns:a16="http://schemas.microsoft.com/office/drawing/2014/main" id="{A9CD73CF-DF58-43BD-A8DB-1C07A49DA7D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12" name="TextBox 5">
          <a:extLst>
            <a:ext uri="{FF2B5EF4-FFF2-40B4-BE49-F238E27FC236}">
              <a16:creationId xmlns:a16="http://schemas.microsoft.com/office/drawing/2014/main" id="{2EB251F5-4DB9-4D5D-BBFD-CAB79BC6755F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13" name="TextBox 5">
          <a:extLst>
            <a:ext uri="{FF2B5EF4-FFF2-40B4-BE49-F238E27FC236}">
              <a16:creationId xmlns:a16="http://schemas.microsoft.com/office/drawing/2014/main" id="{01560945-1550-4261-ACE1-E308B1027C03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14" name="TextBox 5">
          <a:extLst>
            <a:ext uri="{FF2B5EF4-FFF2-40B4-BE49-F238E27FC236}">
              <a16:creationId xmlns:a16="http://schemas.microsoft.com/office/drawing/2014/main" id="{41AFC5D2-3427-43B9-BA94-96D69090532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15" name="TextBox 5">
          <a:extLst>
            <a:ext uri="{FF2B5EF4-FFF2-40B4-BE49-F238E27FC236}">
              <a16:creationId xmlns:a16="http://schemas.microsoft.com/office/drawing/2014/main" id="{64C53AED-9ED4-4C1A-A4C6-C66E9F4F48ED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16" name="TextBox 5">
          <a:extLst>
            <a:ext uri="{FF2B5EF4-FFF2-40B4-BE49-F238E27FC236}">
              <a16:creationId xmlns:a16="http://schemas.microsoft.com/office/drawing/2014/main" id="{89820E0B-3A89-4BA6-8006-51EF79EFA44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17" name="TextBox 5">
          <a:extLst>
            <a:ext uri="{FF2B5EF4-FFF2-40B4-BE49-F238E27FC236}">
              <a16:creationId xmlns:a16="http://schemas.microsoft.com/office/drawing/2014/main" id="{BC646C4E-07DC-4930-B93A-38B47C86127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18" name="TextBox 5">
          <a:extLst>
            <a:ext uri="{FF2B5EF4-FFF2-40B4-BE49-F238E27FC236}">
              <a16:creationId xmlns:a16="http://schemas.microsoft.com/office/drawing/2014/main" id="{5C8240A8-2A4F-477F-9147-B036609D024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19" name="TextBox 5">
          <a:extLst>
            <a:ext uri="{FF2B5EF4-FFF2-40B4-BE49-F238E27FC236}">
              <a16:creationId xmlns:a16="http://schemas.microsoft.com/office/drawing/2014/main" id="{75481D2A-1ACE-4873-9677-391DEF4BE3B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20" name="TextBox 5">
          <a:extLst>
            <a:ext uri="{FF2B5EF4-FFF2-40B4-BE49-F238E27FC236}">
              <a16:creationId xmlns:a16="http://schemas.microsoft.com/office/drawing/2014/main" id="{2C6406FA-8961-4917-A0A5-CA7246AF396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21" name="TextBox 5">
          <a:extLst>
            <a:ext uri="{FF2B5EF4-FFF2-40B4-BE49-F238E27FC236}">
              <a16:creationId xmlns:a16="http://schemas.microsoft.com/office/drawing/2014/main" id="{B1AEE95F-0BD4-47D9-B330-4E85CEB66EE4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22" name="TextBox 5">
          <a:extLst>
            <a:ext uri="{FF2B5EF4-FFF2-40B4-BE49-F238E27FC236}">
              <a16:creationId xmlns:a16="http://schemas.microsoft.com/office/drawing/2014/main" id="{327022BF-21FE-4F1E-9684-743A4D361E3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23" name="TextBox 5">
          <a:extLst>
            <a:ext uri="{FF2B5EF4-FFF2-40B4-BE49-F238E27FC236}">
              <a16:creationId xmlns:a16="http://schemas.microsoft.com/office/drawing/2014/main" id="{8509785C-19A6-4657-AEB0-6EA014CFFB25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24" name="TextBox 5">
          <a:extLst>
            <a:ext uri="{FF2B5EF4-FFF2-40B4-BE49-F238E27FC236}">
              <a16:creationId xmlns:a16="http://schemas.microsoft.com/office/drawing/2014/main" id="{0AE957A8-1CFC-48F2-9BBE-95C67BAAA14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25" name="TextBox 5">
          <a:extLst>
            <a:ext uri="{FF2B5EF4-FFF2-40B4-BE49-F238E27FC236}">
              <a16:creationId xmlns:a16="http://schemas.microsoft.com/office/drawing/2014/main" id="{69A07FB0-4923-484C-988D-178CA6673C9B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26" name="TextBox 5">
          <a:extLst>
            <a:ext uri="{FF2B5EF4-FFF2-40B4-BE49-F238E27FC236}">
              <a16:creationId xmlns:a16="http://schemas.microsoft.com/office/drawing/2014/main" id="{73C33A42-75FC-45DB-A29B-BDF233987F98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4C34650B-7372-4201-925B-74C41C647C1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28" name="TextBox 5">
          <a:extLst>
            <a:ext uri="{FF2B5EF4-FFF2-40B4-BE49-F238E27FC236}">
              <a16:creationId xmlns:a16="http://schemas.microsoft.com/office/drawing/2014/main" id="{98B58530-EBF0-483D-976B-9F3ECEF9897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29" name="TextBox 5">
          <a:extLst>
            <a:ext uri="{FF2B5EF4-FFF2-40B4-BE49-F238E27FC236}">
              <a16:creationId xmlns:a16="http://schemas.microsoft.com/office/drawing/2014/main" id="{8B82C68F-DA3C-4F23-8866-B7B01561573B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30" name="TextBox 5">
          <a:extLst>
            <a:ext uri="{FF2B5EF4-FFF2-40B4-BE49-F238E27FC236}">
              <a16:creationId xmlns:a16="http://schemas.microsoft.com/office/drawing/2014/main" id="{B37977AB-FEEC-4810-B916-041FD938BEE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1" name="TextBox 5">
          <a:extLst>
            <a:ext uri="{FF2B5EF4-FFF2-40B4-BE49-F238E27FC236}">
              <a16:creationId xmlns:a16="http://schemas.microsoft.com/office/drawing/2014/main" id="{D46B0118-230E-436A-B30E-10D04D700B4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2" name="TextBox 5">
          <a:extLst>
            <a:ext uri="{FF2B5EF4-FFF2-40B4-BE49-F238E27FC236}">
              <a16:creationId xmlns:a16="http://schemas.microsoft.com/office/drawing/2014/main" id="{50821B17-947D-4EA4-8A97-13E24D508F8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3" name="TextBox 5">
          <a:extLst>
            <a:ext uri="{FF2B5EF4-FFF2-40B4-BE49-F238E27FC236}">
              <a16:creationId xmlns:a16="http://schemas.microsoft.com/office/drawing/2014/main" id="{2E68F01B-4A08-4B7E-B471-0714336B6A6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4" name="TextBox 5">
          <a:extLst>
            <a:ext uri="{FF2B5EF4-FFF2-40B4-BE49-F238E27FC236}">
              <a16:creationId xmlns:a16="http://schemas.microsoft.com/office/drawing/2014/main" id="{E76B5FC3-40A3-4F16-8753-5A3DB9F74172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35" name="TextBox 5">
          <a:extLst>
            <a:ext uri="{FF2B5EF4-FFF2-40B4-BE49-F238E27FC236}">
              <a16:creationId xmlns:a16="http://schemas.microsoft.com/office/drawing/2014/main" id="{DE422F12-E0A9-4F36-BAD9-FD3A7566328A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6" name="TextBox 5">
          <a:extLst>
            <a:ext uri="{FF2B5EF4-FFF2-40B4-BE49-F238E27FC236}">
              <a16:creationId xmlns:a16="http://schemas.microsoft.com/office/drawing/2014/main" id="{3D521B3D-9419-4E97-ABC1-C3D5FCF18D7E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7" name="TextBox 5">
          <a:extLst>
            <a:ext uri="{FF2B5EF4-FFF2-40B4-BE49-F238E27FC236}">
              <a16:creationId xmlns:a16="http://schemas.microsoft.com/office/drawing/2014/main" id="{1E5C813D-16C7-4A53-B55D-0170555D88C2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8" name="TextBox 5">
          <a:extLst>
            <a:ext uri="{FF2B5EF4-FFF2-40B4-BE49-F238E27FC236}">
              <a16:creationId xmlns:a16="http://schemas.microsoft.com/office/drawing/2014/main" id="{8D17BA08-9CFB-4658-988C-A9FD5E98DB1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9" name="TextBox 5">
          <a:extLst>
            <a:ext uri="{FF2B5EF4-FFF2-40B4-BE49-F238E27FC236}">
              <a16:creationId xmlns:a16="http://schemas.microsoft.com/office/drawing/2014/main" id="{C1BC5BD1-C7DA-4078-927B-F711A456A11D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0" name="TextBox 5">
          <a:extLst>
            <a:ext uri="{FF2B5EF4-FFF2-40B4-BE49-F238E27FC236}">
              <a16:creationId xmlns:a16="http://schemas.microsoft.com/office/drawing/2014/main" id="{083E298A-63E4-4F64-B50E-4738FB6343D8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1" name="TextBox 5">
          <a:extLst>
            <a:ext uri="{FF2B5EF4-FFF2-40B4-BE49-F238E27FC236}">
              <a16:creationId xmlns:a16="http://schemas.microsoft.com/office/drawing/2014/main" id="{820819E7-F33D-4746-9955-1E9DB3B13AFE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2" name="TextBox 5">
          <a:extLst>
            <a:ext uri="{FF2B5EF4-FFF2-40B4-BE49-F238E27FC236}">
              <a16:creationId xmlns:a16="http://schemas.microsoft.com/office/drawing/2014/main" id="{2654356D-71A6-4167-8BC9-4B39145FA9A8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3" name="TextBox 5">
          <a:extLst>
            <a:ext uri="{FF2B5EF4-FFF2-40B4-BE49-F238E27FC236}">
              <a16:creationId xmlns:a16="http://schemas.microsoft.com/office/drawing/2014/main" id="{60465235-C6CB-4A5C-B17B-F6AEFA4F36F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4" name="TextBox 5">
          <a:extLst>
            <a:ext uri="{FF2B5EF4-FFF2-40B4-BE49-F238E27FC236}">
              <a16:creationId xmlns:a16="http://schemas.microsoft.com/office/drawing/2014/main" id="{08969611-A207-4254-98CE-AF7A421E2B0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5" name="TextBox 5">
          <a:extLst>
            <a:ext uri="{FF2B5EF4-FFF2-40B4-BE49-F238E27FC236}">
              <a16:creationId xmlns:a16="http://schemas.microsoft.com/office/drawing/2014/main" id="{9701118D-05CA-4CF1-910E-0AEE3A306FD3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6" name="TextBox 5">
          <a:extLst>
            <a:ext uri="{FF2B5EF4-FFF2-40B4-BE49-F238E27FC236}">
              <a16:creationId xmlns:a16="http://schemas.microsoft.com/office/drawing/2014/main" id="{BAFD39D2-7FEF-47F5-9FEB-893AE771AED2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7" name="TextBox 5">
          <a:extLst>
            <a:ext uri="{FF2B5EF4-FFF2-40B4-BE49-F238E27FC236}">
              <a16:creationId xmlns:a16="http://schemas.microsoft.com/office/drawing/2014/main" id="{3F4D93B3-4452-424D-9A3D-25D43CBBDA8F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8" name="TextBox 5">
          <a:extLst>
            <a:ext uri="{FF2B5EF4-FFF2-40B4-BE49-F238E27FC236}">
              <a16:creationId xmlns:a16="http://schemas.microsoft.com/office/drawing/2014/main" id="{56426C5C-C61B-4171-B75B-77906A8E573E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9" name="TextBox 5">
          <a:extLst>
            <a:ext uri="{FF2B5EF4-FFF2-40B4-BE49-F238E27FC236}">
              <a16:creationId xmlns:a16="http://schemas.microsoft.com/office/drawing/2014/main" id="{DB8DCE03-0639-43EB-A523-6B52750BEE8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50" name="TextBox 5">
          <a:extLst>
            <a:ext uri="{FF2B5EF4-FFF2-40B4-BE49-F238E27FC236}">
              <a16:creationId xmlns:a16="http://schemas.microsoft.com/office/drawing/2014/main" id="{95AC3540-90FE-4281-8EF2-84D7A362329D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2CF63F74-A8F0-4B08-8505-AB20E5AC5968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52" name="TextBox 5">
          <a:extLst>
            <a:ext uri="{FF2B5EF4-FFF2-40B4-BE49-F238E27FC236}">
              <a16:creationId xmlns:a16="http://schemas.microsoft.com/office/drawing/2014/main" id="{66CB7FE6-9459-4A16-981B-5119DD40BF6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53" name="TextBox 5">
          <a:extLst>
            <a:ext uri="{FF2B5EF4-FFF2-40B4-BE49-F238E27FC236}">
              <a16:creationId xmlns:a16="http://schemas.microsoft.com/office/drawing/2014/main" id="{D5F2371B-D2ED-47F6-AC54-2E186E34B2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4" name="TextBox 5">
          <a:extLst>
            <a:ext uri="{FF2B5EF4-FFF2-40B4-BE49-F238E27FC236}">
              <a16:creationId xmlns:a16="http://schemas.microsoft.com/office/drawing/2014/main" id="{032488CB-E90B-4B7D-8731-63BE056151A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5" name="TextBox 5">
          <a:extLst>
            <a:ext uri="{FF2B5EF4-FFF2-40B4-BE49-F238E27FC236}">
              <a16:creationId xmlns:a16="http://schemas.microsoft.com/office/drawing/2014/main" id="{5FB26FBB-1D6B-42F0-87AE-45D3B7CE52B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6" name="TextBox 5">
          <a:extLst>
            <a:ext uri="{FF2B5EF4-FFF2-40B4-BE49-F238E27FC236}">
              <a16:creationId xmlns:a16="http://schemas.microsoft.com/office/drawing/2014/main" id="{34FB2181-BF6E-4C57-AD47-5D990E284AC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7" name="TextBox 5">
          <a:extLst>
            <a:ext uri="{FF2B5EF4-FFF2-40B4-BE49-F238E27FC236}">
              <a16:creationId xmlns:a16="http://schemas.microsoft.com/office/drawing/2014/main" id="{E60EFE3C-1D72-4FAD-9310-46E1B2EC2BB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8" name="TextBox 5">
          <a:extLst>
            <a:ext uri="{FF2B5EF4-FFF2-40B4-BE49-F238E27FC236}">
              <a16:creationId xmlns:a16="http://schemas.microsoft.com/office/drawing/2014/main" id="{F6B6F28F-427F-4B15-9B83-D6D0441E9B2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9" name="TextBox 5">
          <a:extLst>
            <a:ext uri="{FF2B5EF4-FFF2-40B4-BE49-F238E27FC236}">
              <a16:creationId xmlns:a16="http://schemas.microsoft.com/office/drawing/2014/main" id="{449EBEFF-5CFA-4067-8802-8489A5D688E4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0" name="TextBox 5">
          <a:extLst>
            <a:ext uri="{FF2B5EF4-FFF2-40B4-BE49-F238E27FC236}">
              <a16:creationId xmlns:a16="http://schemas.microsoft.com/office/drawing/2014/main" id="{56D0A009-D4B4-4DEA-9C61-FAC234C1174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1" name="TextBox 5">
          <a:extLst>
            <a:ext uri="{FF2B5EF4-FFF2-40B4-BE49-F238E27FC236}">
              <a16:creationId xmlns:a16="http://schemas.microsoft.com/office/drawing/2014/main" id="{E4141910-A8B7-46F8-BD71-CFB27CA5743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2" name="TextBox 5">
          <a:extLst>
            <a:ext uri="{FF2B5EF4-FFF2-40B4-BE49-F238E27FC236}">
              <a16:creationId xmlns:a16="http://schemas.microsoft.com/office/drawing/2014/main" id="{D2A1BBAC-677C-4C47-8C9B-C432894552F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3" name="TextBox 5">
          <a:extLst>
            <a:ext uri="{FF2B5EF4-FFF2-40B4-BE49-F238E27FC236}">
              <a16:creationId xmlns:a16="http://schemas.microsoft.com/office/drawing/2014/main" id="{EC61D06C-E0FC-476F-804F-E7261AFBA27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4" name="TextBox 5">
          <a:extLst>
            <a:ext uri="{FF2B5EF4-FFF2-40B4-BE49-F238E27FC236}">
              <a16:creationId xmlns:a16="http://schemas.microsoft.com/office/drawing/2014/main" id="{AC75F74C-6C05-4A9C-B349-41DD88723FC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5" name="TextBox 5">
          <a:extLst>
            <a:ext uri="{FF2B5EF4-FFF2-40B4-BE49-F238E27FC236}">
              <a16:creationId xmlns:a16="http://schemas.microsoft.com/office/drawing/2014/main" id="{54F976F9-0E66-4926-A490-0C0290EEC8F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6" name="TextBox 5">
          <a:extLst>
            <a:ext uri="{FF2B5EF4-FFF2-40B4-BE49-F238E27FC236}">
              <a16:creationId xmlns:a16="http://schemas.microsoft.com/office/drawing/2014/main" id="{A186E929-5424-49F3-BAAD-473C7428BE1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7" name="TextBox 5">
          <a:extLst>
            <a:ext uri="{FF2B5EF4-FFF2-40B4-BE49-F238E27FC236}">
              <a16:creationId xmlns:a16="http://schemas.microsoft.com/office/drawing/2014/main" id="{9D76EC3C-328B-4CF6-8825-95F0802A285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8" name="TextBox 5">
          <a:extLst>
            <a:ext uri="{FF2B5EF4-FFF2-40B4-BE49-F238E27FC236}">
              <a16:creationId xmlns:a16="http://schemas.microsoft.com/office/drawing/2014/main" id="{9A916A73-FFFB-489A-9E95-110A7AA63BC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9" name="TextBox 5">
          <a:extLst>
            <a:ext uri="{FF2B5EF4-FFF2-40B4-BE49-F238E27FC236}">
              <a16:creationId xmlns:a16="http://schemas.microsoft.com/office/drawing/2014/main" id="{D0E11D82-391C-4390-96A0-EECCF9E5A8B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0" name="TextBox 5">
          <a:extLst>
            <a:ext uri="{FF2B5EF4-FFF2-40B4-BE49-F238E27FC236}">
              <a16:creationId xmlns:a16="http://schemas.microsoft.com/office/drawing/2014/main" id="{BDB827CA-7F80-419B-B323-BF793876777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1" name="TextBox 5">
          <a:extLst>
            <a:ext uri="{FF2B5EF4-FFF2-40B4-BE49-F238E27FC236}">
              <a16:creationId xmlns:a16="http://schemas.microsoft.com/office/drawing/2014/main" id="{C299C9D0-D116-46AF-A3AB-BE3D7F668E1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72" name="TextBox 5">
          <a:extLst>
            <a:ext uri="{FF2B5EF4-FFF2-40B4-BE49-F238E27FC236}">
              <a16:creationId xmlns:a16="http://schemas.microsoft.com/office/drawing/2014/main" id="{8264622B-B644-4A57-B206-23928A51221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3" name="TextBox 5">
          <a:extLst>
            <a:ext uri="{FF2B5EF4-FFF2-40B4-BE49-F238E27FC236}">
              <a16:creationId xmlns:a16="http://schemas.microsoft.com/office/drawing/2014/main" id="{EB1BD38D-9EB9-44DA-AD15-C8D6C1163D3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4" name="TextBox 5">
          <a:extLst>
            <a:ext uri="{FF2B5EF4-FFF2-40B4-BE49-F238E27FC236}">
              <a16:creationId xmlns:a16="http://schemas.microsoft.com/office/drawing/2014/main" id="{9D9B52FE-D903-4F89-BFA0-CB50B6900DB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5" name="TextBox 5">
          <a:extLst>
            <a:ext uri="{FF2B5EF4-FFF2-40B4-BE49-F238E27FC236}">
              <a16:creationId xmlns:a16="http://schemas.microsoft.com/office/drawing/2014/main" id="{4A7B8A01-0C1D-4E4F-8A8E-4A957B403F6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6" name="TextBox 5">
          <a:extLst>
            <a:ext uri="{FF2B5EF4-FFF2-40B4-BE49-F238E27FC236}">
              <a16:creationId xmlns:a16="http://schemas.microsoft.com/office/drawing/2014/main" id="{B1440EF6-B415-4AE9-8B28-29BA747940D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77" name="TextBox 5">
          <a:extLst>
            <a:ext uri="{FF2B5EF4-FFF2-40B4-BE49-F238E27FC236}">
              <a16:creationId xmlns:a16="http://schemas.microsoft.com/office/drawing/2014/main" id="{B0BCE578-89AE-4960-93D3-D4DEA21A0F4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8" name="TextBox 5">
          <a:extLst>
            <a:ext uri="{FF2B5EF4-FFF2-40B4-BE49-F238E27FC236}">
              <a16:creationId xmlns:a16="http://schemas.microsoft.com/office/drawing/2014/main" id="{3028427E-967B-4E76-BC67-E6697FB3787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9" name="TextBox 5">
          <a:extLst>
            <a:ext uri="{FF2B5EF4-FFF2-40B4-BE49-F238E27FC236}">
              <a16:creationId xmlns:a16="http://schemas.microsoft.com/office/drawing/2014/main" id="{CC6D848B-1C5E-4077-9E09-F0D7B5DD4B9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80" name="TextBox 5">
          <a:extLst>
            <a:ext uri="{FF2B5EF4-FFF2-40B4-BE49-F238E27FC236}">
              <a16:creationId xmlns:a16="http://schemas.microsoft.com/office/drawing/2014/main" id="{250179F4-F723-40B4-9A61-EBA25DB71F9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81" name="TextBox 5">
          <a:extLst>
            <a:ext uri="{FF2B5EF4-FFF2-40B4-BE49-F238E27FC236}">
              <a16:creationId xmlns:a16="http://schemas.microsoft.com/office/drawing/2014/main" id="{A3B97E0A-A22A-49F9-B2F2-DCD4EDBF455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2" name="TextBox 5">
          <a:extLst>
            <a:ext uri="{FF2B5EF4-FFF2-40B4-BE49-F238E27FC236}">
              <a16:creationId xmlns:a16="http://schemas.microsoft.com/office/drawing/2014/main" id="{24A7594A-2384-45CD-9604-CEB3FC8DCE5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3" name="TextBox 5">
          <a:extLst>
            <a:ext uri="{FF2B5EF4-FFF2-40B4-BE49-F238E27FC236}">
              <a16:creationId xmlns:a16="http://schemas.microsoft.com/office/drawing/2014/main" id="{AD49F747-F7A0-421A-BE33-5DEC5AE55B7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4" name="TextBox 5">
          <a:extLst>
            <a:ext uri="{FF2B5EF4-FFF2-40B4-BE49-F238E27FC236}">
              <a16:creationId xmlns:a16="http://schemas.microsoft.com/office/drawing/2014/main" id="{7D68A1E5-42FE-4403-A1AE-DE7A1CC20C2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5" name="TextBox 5">
          <a:extLst>
            <a:ext uri="{FF2B5EF4-FFF2-40B4-BE49-F238E27FC236}">
              <a16:creationId xmlns:a16="http://schemas.microsoft.com/office/drawing/2014/main" id="{7087A47E-A0A8-4890-9CA9-2ABE1856A84D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86" name="TextBox 5">
          <a:extLst>
            <a:ext uri="{FF2B5EF4-FFF2-40B4-BE49-F238E27FC236}">
              <a16:creationId xmlns:a16="http://schemas.microsoft.com/office/drawing/2014/main" id="{056F2D31-BEB5-471A-83F3-BF970B684C3B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87" name="TextBox 5">
          <a:extLst>
            <a:ext uri="{FF2B5EF4-FFF2-40B4-BE49-F238E27FC236}">
              <a16:creationId xmlns:a16="http://schemas.microsoft.com/office/drawing/2014/main" id="{D105B0C3-E238-4266-A892-729B303A2DE9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88" name="TextBox 5">
          <a:extLst>
            <a:ext uri="{FF2B5EF4-FFF2-40B4-BE49-F238E27FC236}">
              <a16:creationId xmlns:a16="http://schemas.microsoft.com/office/drawing/2014/main" id="{2C160BBF-2269-4289-8C58-9BFF50BC2E37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9" name="TextBox 5">
          <a:extLst>
            <a:ext uri="{FF2B5EF4-FFF2-40B4-BE49-F238E27FC236}">
              <a16:creationId xmlns:a16="http://schemas.microsoft.com/office/drawing/2014/main" id="{10EBC76C-DCBE-4505-AA69-54F3D32B5DB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0" name="TextBox 5">
          <a:extLst>
            <a:ext uri="{FF2B5EF4-FFF2-40B4-BE49-F238E27FC236}">
              <a16:creationId xmlns:a16="http://schemas.microsoft.com/office/drawing/2014/main" id="{F9A097B8-98ED-459C-AD5F-4CE5D1E3AA2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1" name="TextBox 5">
          <a:extLst>
            <a:ext uri="{FF2B5EF4-FFF2-40B4-BE49-F238E27FC236}">
              <a16:creationId xmlns:a16="http://schemas.microsoft.com/office/drawing/2014/main" id="{4822221B-FE02-401E-9C48-C025E35A0B3F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2" name="TextBox 5">
          <a:extLst>
            <a:ext uri="{FF2B5EF4-FFF2-40B4-BE49-F238E27FC236}">
              <a16:creationId xmlns:a16="http://schemas.microsoft.com/office/drawing/2014/main" id="{C46AA8FE-CEBE-4B20-BEBD-DEE1AC433B74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3" name="TextBox 5">
          <a:extLst>
            <a:ext uri="{FF2B5EF4-FFF2-40B4-BE49-F238E27FC236}">
              <a16:creationId xmlns:a16="http://schemas.microsoft.com/office/drawing/2014/main" id="{978C62AF-616C-470D-AAC5-38C3D5185415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4" name="TextBox 5">
          <a:extLst>
            <a:ext uri="{FF2B5EF4-FFF2-40B4-BE49-F238E27FC236}">
              <a16:creationId xmlns:a16="http://schemas.microsoft.com/office/drawing/2014/main" id="{5CFC7474-6A93-41A6-B04B-637C097B308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5" name="TextBox 5">
          <a:extLst>
            <a:ext uri="{FF2B5EF4-FFF2-40B4-BE49-F238E27FC236}">
              <a16:creationId xmlns:a16="http://schemas.microsoft.com/office/drawing/2014/main" id="{CFC731C2-E051-4866-B15D-CE3212026888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6" name="TextBox 5">
          <a:extLst>
            <a:ext uri="{FF2B5EF4-FFF2-40B4-BE49-F238E27FC236}">
              <a16:creationId xmlns:a16="http://schemas.microsoft.com/office/drawing/2014/main" id="{6CC68F2E-9B47-469D-8EC1-4470E4FAD9D9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7" name="TextBox 5">
          <a:extLst>
            <a:ext uri="{FF2B5EF4-FFF2-40B4-BE49-F238E27FC236}">
              <a16:creationId xmlns:a16="http://schemas.microsoft.com/office/drawing/2014/main" id="{5DEFD6ED-0ED0-400A-8DBC-24C1A1FE6124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8" name="TextBox 5">
          <a:extLst>
            <a:ext uri="{FF2B5EF4-FFF2-40B4-BE49-F238E27FC236}">
              <a16:creationId xmlns:a16="http://schemas.microsoft.com/office/drawing/2014/main" id="{1BF143E6-E2D4-4A3F-BCC1-0206012BF488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9" name="TextBox 5">
          <a:extLst>
            <a:ext uri="{FF2B5EF4-FFF2-40B4-BE49-F238E27FC236}">
              <a16:creationId xmlns:a16="http://schemas.microsoft.com/office/drawing/2014/main" id="{2F9A50D9-AAB7-4A3A-A88D-4E54DE4F2C6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0" name="TextBox 5">
          <a:extLst>
            <a:ext uri="{FF2B5EF4-FFF2-40B4-BE49-F238E27FC236}">
              <a16:creationId xmlns:a16="http://schemas.microsoft.com/office/drawing/2014/main" id="{E2CD23A0-CB49-4A71-ADA5-B6C217DB7DC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1" name="TextBox 5">
          <a:extLst>
            <a:ext uri="{FF2B5EF4-FFF2-40B4-BE49-F238E27FC236}">
              <a16:creationId xmlns:a16="http://schemas.microsoft.com/office/drawing/2014/main" id="{31EA0933-F3CF-4C67-B50E-3A99666DAB68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02" name="TextBox 5">
          <a:extLst>
            <a:ext uri="{FF2B5EF4-FFF2-40B4-BE49-F238E27FC236}">
              <a16:creationId xmlns:a16="http://schemas.microsoft.com/office/drawing/2014/main" id="{2C046A80-F9D8-4018-A780-F42D1E16F2E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03" name="TextBox 5">
          <a:extLst>
            <a:ext uri="{FF2B5EF4-FFF2-40B4-BE49-F238E27FC236}">
              <a16:creationId xmlns:a16="http://schemas.microsoft.com/office/drawing/2014/main" id="{9BC09B92-B529-4D92-A802-6D9F4D493D4C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04" name="TextBox 5">
          <a:extLst>
            <a:ext uri="{FF2B5EF4-FFF2-40B4-BE49-F238E27FC236}">
              <a16:creationId xmlns:a16="http://schemas.microsoft.com/office/drawing/2014/main" id="{477838E4-20E0-4679-808D-39E0DE3A8D46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5" name="TextBox 5">
          <a:extLst>
            <a:ext uri="{FF2B5EF4-FFF2-40B4-BE49-F238E27FC236}">
              <a16:creationId xmlns:a16="http://schemas.microsoft.com/office/drawing/2014/main" id="{800713F1-F73C-4062-A179-93A0E76A09D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6" name="TextBox 5">
          <a:extLst>
            <a:ext uri="{FF2B5EF4-FFF2-40B4-BE49-F238E27FC236}">
              <a16:creationId xmlns:a16="http://schemas.microsoft.com/office/drawing/2014/main" id="{92F02017-F401-43CC-B85D-C54002592DB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7" name="TextBox 5">
          <a:extLst>
            <a:ext uri="{FF2B5EF4-FFF2-40B4-BE49-F238E27FC236}">
              <a16:creationId xmlns:a16="http://schemas.microsoft.com/office/drawing/2014/main" id="{454CAD77-775B-4C3E-99FF-0EA1A8ECB5F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8" name="TextBox 5">
          <a:extLst>
            <a:ext uri="{FF2B5EF4-FFF2-40B4-BE49-F238E27FC236}">
              <a16:creationId xmlns:a16="http://schemas.microsoft.com/office/drawing/2014/main" id="{018BC2A2-B439-4785-99AB-FFDABA908CB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09" name="TextBox 5">
          <a:extLst>
            <a:ext uri="{FF2B5EF4-FFF2-40B4-BE49-F238E27FC236}">
              <a16:creationId xmlns:a16="http://schemas.microsoft.com/office/drawing/2014/main" id="{49F601A5-D0C3-439A-9D3B-552C70EC669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0" name="TextBox 5">
          <a:extLst>
            <a:ext uri="{FF2B5EF4-FFF2-40B4-BE49-F238E27FC236}">
              <a16:creationId xmlns:a16="http://schemas.microsoft.com/office/drawing/2014/main" id="{296289C0-40FC-494F-920C-5DEB9E41D1C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1" name="TextBox 5">
          <a:extLst>
            <a:ext uri="{FF2B5EF4-FFF2-40B4-BE49-F238E27FC236}">
              <a16:creationId xmlns:a16="http://schemas.microsoft.com/office/drawing/2014/main" id="{CF9D7DEE-B5EB-4E4D-8AC8-2E061014A8A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2" name="TextBox 5">
          <a:extLst>
            <a:ext uri="{FF2B5EF4-FFF2-40B4-BE49-F238E27FC236}">
              <a16:creationId xmlns:a16="http://schemas.microsoft.com/office/drawing/2014/main" id="{71E88CB0-7568-4E90-A72D-FDCACA2F2D3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3" name="TextBox 5">
          <a:extLst>
            <a:ext uri="{FF2B5EF4-FFF2-40B4-BE49-F238E27FC236}">
              <a16:creationId xmlns:a16="http://schemas.microsoft.com/office/drawing/2014/main" id="{1829D729-F9CF-4253-AB11-C67919F89B9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14" name="TextBox 5">
          <a:extLst>
            <a:ext uri="{FF2B5EF4-FFF2-40B4-BE49-F238E27FC236}">
              <a16:creationId xmlns:a16="http://schemas.microsoft.com/office/drawing/2014/main" id="{3BA26296-7A33-469B-A825-4C7A7D49AD1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5" name="TextBox 5">
          <a:extLst>
            <a:ext uri="{FF2B5EF4-FFF2-40B4-BE49-F238E27FC236}">
              <a16:creationId xmlns:a16="http://schemas.microsoft.com/office/drawing/2014/main" id="{BBF2E80F-0882-4350-A61D-FD20FE7AF39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6" name="TextBox 5">
          <a:extLst>
            <a:ext uri="{FF2B5EF4-FFF2-40B4-BE49-F238E27FC236}">
              <a16:creationId xmlns:a16="http://schemas.microsoft.com/office/drawing/2014/main" id="{795C9AEC-BF60-42E0-8FA2-31417077CD7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7" name="TextBox 5">
          <a:extLst>
            <a:ext uri="{FF2B5EF4-FFF2-40B4-BE49-F238E27FC236}">
              <a16:creationId xmlns:a16="http://schemas.microsoft.com/office/drawing/2014/main" id="{9BA1CC7D-B1EE-4530-AFE7-803551857A4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8" name="TextBox 5">
          <a:extLst>
            <a:ext uri="{FF2B5EF4-FFF2-40B4-BE49-F238E27FC236}">
              <a16:creationId xmlns:a16="http://schemas.microsoft.com/office/drawing/2014/main" id="{FBA3E298-EFAC-49EA-B0A6-060A6A3A97B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19" name="TextBox 5">
          <a:extLst>
            <a:ext uri="{FF2B5EF4-FFF2-40B4-BE49-F238E27FC236}">
              <a16:creationId xmlns:a16="http://schemas.microsoft.com/office/drawing/2014/main" id="{628F978A-C88B-4860-B690-18940EFED39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0" name="TextBox 5">
          <a:extLst>
            <a:ext uri="{FF2B5EF4-FFF2-40B4-BE49-F238E27FC236}">
              <a16:creationId xmlns:a16="http://schemas.microsoft.com/office/drawing/2014/main" id="{B39A6B7F-A801-4D81-AA85-3280C944C2D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1" name="TextBox 5">
          <a:extLst>
            <a:ext uri="{FF2B5EF4-FFF2-40B4-BE49-F238E27FC236}">
              <a16:creationId xmlns:a16="http://schemas.microsoft.com/office/drawing/2014/main" id="{34363B81-9108-4E7B-BE8E-008AEFE85871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2" name="TextBox 5">
          <a:extLst>
            <a:ext uri="{FF2B5EF4-FFF2-40B4-BE49-F238E27FC236}">
              <a16:creationId xmlns:a16="http://schemas.microsoft.com/office/drawing/2014/main" id="{125BDBDB-6FEF-437D-A6D2-1FDE6C2946B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3" name="TextBox 5">
          <a:extLst>
            <a:ext uri="{FF2B5EF4-FFF2-40B4-BE49-F238E27FC236}">
              <a16:creationId xmlns:a16="http://schemas.microsoft.com/office/drawing/2014/main" id="{74D0EF26-F364-4F2E-901E-9CA01773141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4" name="TextBox 5">
          <a:extLst>
            <a:ext uri="{FF2B5EF4-FFF2-40B4-BE49-F238E27FC236}">
              <a16:creationId xmlns:a16="http://schemas.microsoft.com/office/drawing/2014/main" id="{E9C8547F-8159-4659-BD90-D2E3EA04942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5" name="TextBox 5">
          <a:extLst>
            <a:ext uri="{FF2B5EF4-FFF2-40B4-BE49-F238E27FC236}">
              <a16:creationId xmlns:a16="http://schemas.microsoft.com/office/drawing/2014/main" id="{ECA4CA41-B98E-4368-838C-3412222B84B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6" name="TextBox 5">
          <a:extLst>
            <a:ext uri="{FF2B5EF4-FFF2-40B4-BE49-F238E27FC236}">
              <a16:creationId xmlns:a16="http://schemas.microsoft.com/office/drawing/2014/main" id="{1B230EEE-151D-48E5-8BFD-7FA43F2451BD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7" name="TextBox 5">
          <a:extLst>
            <a:ext uri="{FF2B5EF4-FFF2-40B4-BE49-F238E27FC236}">
              <a16:creationId xmlns:a16="http://schemas.microsoft.com/office/drawing/2014/main" id="{E24D0D74-8441-4477-BDA1-FB70DDFA82A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8" name="TextBox 5">
          <a:extLst>
            <a:ext uri="{FF2B5EF4-FFF2-40B4-BE49-F238E27FC236}">
              <a16:creationId xmlns:a16="http://schemas.microsoft.com/office/drawing/2014/main" id="{8ADA8DB8-92E9-43CF-A1B2-16EA26DB809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9" name="TextBox 5">
          <a:extLst>
            <a:ext uri="{FF2B5EF4-FFF2-40B4-BE49-F238E27FC236}">
              <a16:creationId xmlns:a16="http://schemas.microsoft.com/office/drawing/2014/main" id="{0D413626-3607-4C6D-841C-0778E74B786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0" name="TextBox 5">
          <a:extLst>
            <a:ext uri="{FF2B5EF4-FFF2-40B4-BE49-F238E27FC236}">
              <a16:creationId xmlns:a16="http://schemas.microsoft.com/office/drawing/2014/main" id="{11CC0B05-0E39-4D83-A914-F3729411BE5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1" name="TextBox 5">
          <a:extLst>
            <a:ext uri="{FF2B5EF4-FFF2-40B4-BE49-F238E27FC236}">
              <a16:creationId xmlns:a16="http://schemas.microsoft.com/office/drawing/2014/main" id="{E584475A-AC53-4DD7-9870-4C7147D59B4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2" name="TextBox 5">
          <a:extLst>
            <a:ext uri="{FF2B5EF4-FFF2-40B4-BE49-F238E27FC236}">
              <a16:creationId xmlns:a16="http://schemas.microsoft.com/office/drawing/2014/main" id="{DDD0036C-61DC-44CE-B340-84F41D9C6192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3" name="TextBox 5">
          <a:extLst>
            <a:ext uri="{FF2B5EF4-FFF2-40B4-BE49-F238E27FC236}">
              <a16:creationId xmlns:a16="http://schemas.microsoft.com/office/drawing/2014/main" id="{1E0A1E95-4139-4E86-917F-3AC6E3DD01C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4" name="TextBox 5">
          <a:extLst>
            <a:ext uri="{FF2B5EF4-FFF2-40B4-BE49-F238E27FC236}">
              <a16:creationId xmlns:a16="http://schemas.microsoft.com/office/drawing/2014/main" id="{B5DDC9A8-B578-4BEC-9EDE-F849630951D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5" name="TextBox 5">
          <a:extLst>
            <a:ext uri="{FF2B5EF4-FFF2-40B4-BE49-F238E27FC236}">
              <a16:creationId xmlns:a16="http://schemas.microsoft.com/office/drawing/2014/main" id="{9DF4CE56-9659-4EF0-A295-817556BEFFF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6" name="TextBox 5">
          <a:extLst>
            <a:ext uri="{FF2B5EF4-FFF2-40B4-BE49-F238E27FC236}">
              <a16:creationId xmlns:a16="http://schemas.microsoft.com/office/drawing/2014/main" id="{1D01E375-13C2-4FAF-B1E3-B9CCB68055C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7" name="TextBox 5">
          <a:extLst>
            <a:ext uri="{FF2B5EF4-FFF2-40B4-BE49-F238E27FC236}">
              <a16:creationId xmlns:a16="http://schemas.microsoft.com/office/drawing/2014/main" id="{479AC8F9-2A34-4641-A4ED-E53DC9C01E6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8" name="TextBox 5">
          <a:extLst>
            <a:ext uri="{FF2B5EF4-FFF2-40B4-BE49-F238E27FC236}">
              <a16:creationId xmlns:a16="http://schemas.microsoft.com/office/drawing/2014/main" id="{230C5DC3-51D9-4548-BDB1-44387BD4F0E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9" name="TextBox 5">
          <a:extLst>
            <a:ext uri="{FF2B5EF4-FFF2-40B4-BE49-F238E27FC236}">
              <a16:creationId xmlns:a16="http://schemas.microsoft.com/office/drawing/2014/main" id="{AB5C2AB6-E05D-4AD0-868D-8F2A0E75DE2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0" name="TextBox 5">
          <a:extLst>
            <a:ext uri="{FF2B5EF4-FFF2-40B4-BE49-F238E27FC236}">
              <a16:creationId xmlns:a16="http://schemas.microsoft.com/office/drawing/2014/main" id="{5BAB3265-EB6D-4749-94B7-A537EE1E0CC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1" name="TextBox 5">
          <a:extLst>
            <a:ext uri="{FF2B5EF4-FFF2-40B4-BE49-F238E27FC236}">
              <a16:creationId xmlns:a16="http://schemas.microsoft.com/office/drawing/2014/main" id="{ECD13E31-AE49-4C4C-A068-492810581D7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2" name="TextBox 5">
          <a:extLst>
            <a:ext uri="{FF2B5EF4-FFF2-40B4-BE49-F238E27FC236}">
              <a16:creationId xmlns:a16="http://schemas.microsoft.com/office/drawing/2014/main" id="{283260BC-AFF0-4D7E-B4DE-2DD5631F6CC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3" name="TextBox 5">
          <a:extLst>
            <a:ext uri="{FF2B5EF4-FFF2-40B4-BE49-F238E27FC236}">
              <a16:creationId xmlns:a16="http://schemas.microsoft.com/office/drawing/2014/main" id="{A0BD546C-D196-4ECE-83A3-E81FF085490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4" name="TextBox 5">
          <a:extLst>
            <a:ext uri="{FF2B5EF4-FFF2-40B4-BE49-F238E27FC236}">
              <a16:creationId xmlns:a16="http://schemas.microsoft.com/office/drawing/2014/main" id="{9BBBF592-D3F2-45AA-9AA7-E0087A2A5BC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5" name="TextBox 5">
          <a:extLst>
            <a:ext uri="{FF2B5EF4-FFF2-40B4-BE49-F238E27FC236}">
              <a16:creationId xmlns:a16="http://schemas.microsoft.com/office/drawing/2014/main" id="{48B34C94-4C73-47FC-A8CE-34FD48E557E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6" name="TextBox 5">
          <a:extLst>
            <a:ext uri="{FF2B5EF4-FFF2-40B4-BE49-F238E27FC236}">
              <a16:creationId xmlns:a16="http://schemas.microsoft.com/office/drawing/2014/main" id="{042156EF-1DE9-4626-B66F-8423D59F9ED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7" name="TextBox 5">
          <a:extLst>
            <a:ext uri="{FF2B5EF4-FFF2-40B4-BE49-F238E27FC236}">
              <a16:creationId xmlns:a16="http://schemas.microsoft.com/office/drawing/2014/main" id="{248D5B58-28D0-4091-A7D1-D38315A325D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8" name="TextBox 5">
          <a:extLst>
            <a:ext uri="{FF2B5EF4-FFF2-40B4-BE49-F238E27FC236}">
              <a16:creationId xmlns:a16="http://schemas.microsoft.com/office/drawing/2014/main" id="{CD20A75E-1649-40A6-BAA5-BC61EFAE5F8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9" name="TextBox 5">
          <a:extLst>
            <a:ext uri="{FF2B5EF4-FFF2-40B4-BE49-F238E27FC236}">
              <a16:creationId xmlns:a16="http://schemas.microsoft.com/office/drawing/2014/main" id="{045293C3-076F-4C0C-8CC5-1FBC3D7B39C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0" name="TextBox 5">
          <a:extLst>
            <a:ext uri="{FF2B5EF4-FFF2-40B4-BE49-F238E27FC236}">
              <a16:creationId xmlns:a16="http://schemas.microsoft.com/office/drawing/2014/main" id="{E44B056F-D30C-4199-9D69-D70B14ABB84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1" name="TextBox 5">
          <a:extLst>
            <a:ext uri="{FF2B5EF4-FFF2-40B4-BE49-F238E27FC236}">
              <a16:creationId xmlns:a16="http://schemas.microsoft.com/office/drawing/2014/main" id="{B9F165E8-30D1-45E9-8A1A-B67E33C68ED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2" name="TextBox 5">
          <a:extLst>
            <a:ext uri="{FF2B5EF4-FFF2-40B4-BE49-F238E27FC236}">
              <a16:creationId xmlns:a16="http://schemas.microsoft.com/office/drawing/2014/main" id="{3016CC91-679C-49FF-A91C-4D87BD8B23E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53" name="TextBox 5">
          <a:extLst>
            <a:ext uri="{FF2B5EF4-FFF2-40B4-BE49-F238E27FC236}">
              <a16:creationId xmlns:a16="http://schemas.microsoft.com/office/drawing/2014/main" id="{A43EEAA8-BCE1-4176-A89B-0FEA636DBAC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54" name="TextBox 5">
          <a:extLst>
            <a:ext uri="{FF2B5EF4-FFF2-40B4-BE49-F238E27FC236}">
              <a16:creationId xmlns:a16="http://schemas.microsoft.com/office/drawing/2014/main" id="{128C5D98-A396-436A-A5DE-9DE7B722F5C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55" name="TextBox 5">
          <a:extLst>
            <a:ext uri="{FF2B5EF4-FFF2-40B4-BE49-F238E27FC236}">
              <a16:creationId xmlns:a16="http://schemas.microsoft.com/office/drawing/2014/main" id="{9EACC7AE-C03E-4E2E-8D17-D59B2CC45E3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6" name="TextBox 5">
          <a:extLst>
            <a:ext uri="{FF2B5EF4-FFF2-40B4-BE49-F238E27FC236}">
              <a16:creationId xmlns:a16="http://schemas.microsoft.com/office/drawing/2014/main" id="{A3044990-E6F8-497A-84F6-4E2202AB906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7" name="TextBox 5">
          <a:extLst>
            <a:ext uri="{FF2B5EF4-FFF2-40B4-BE49-F238E27FC236}">
              <a16:creationId xmlns:a16="http://schemas.microsoft.com/office/drawing/2014/main" id="{8F9799A8-DADF-4197-B737-6ADFDDC68E2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8" name="TextBox 5">
          <a:extLst>
            <a:ext uri="{FF2B5EF4-FFF2-40B4-BE49-F238E27FC236}">
              <a16:creationId xmlns:a16="http://schemas.microsoft.com/office/drawing/2014/main" id="{DB671BA6-9701-4FBF-9402-563DB6B738AF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9" name="TextBox 5">
          <a:extLst>
            <a:ext uri="{FF2B5EF4-FFF2-40B4-BE49-F238E27FC236}">
              <a16:creationId xmlns:a16="http://schemas.microsoft.com/office/drawing/2014/main" id="{9C5CFA28-8E6F-4C9E-85CC-A977761AC05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0" name="TextBox 5">
          <a:extLst>
            <a:ext uri="{FF2B5EF4-FFF2-40B4-BE49-F238E27FC236}">
              <a16:creationId xmlns:a16="http://schemas.microsoft.com/office/drawing/2014/main" id="{DD4E559F-1041-4B73-B8B6-65FFC51192D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1" name="TextBox 5">
          <a:extLst>
            <a:ext uri="{FF2B5EF4-FFF2-40B4-BE49-F238E27FC236}">
              <a16:creationId xmlns:a16="http://schemas.microsoft.com/office/drawing/2014/main" id="{8C7A4C2F-891B-4D6D-B0E2-28F05DA144C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2" name="TextBox 5">
          <a:extLst>
            <a:ext uri="{FF2B5EF4-FFF2-40B4-BE49-F238E27FC236}">
              <a16:creationId xmlns:a16="http://schemas.microsoft.com/office/drawing/2014/main" id="{11A7FCB4-E348-4854-961A-A2B399966C67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3" name="TextBox 5">
          <a:extLst>
            <a:ext uri="{FF2B5EF4-FFF2-40B4-BE49-F238E27FC236}">
              <a16:creationId xmlns:a16="http://schemas.microsoft.com/office/drawing/2014/main" id="{0C4310A9-706D-40DD-90B7-4194E5C240C1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4" name="TextBox 5">
          <a:extLst>
            <a:ext uri="{FF2B5EF4-FFF2-40B4-BE49-F238E27FC236}">
              <a16:creationId xmlns:a16="http://schemas.microsoft.com/office/drawing/2014/main" id="{6998D314-CC5D-415F-88D2-10588F9AC37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5" name="TextBox 5">
          <a:extLst>
            <a:ext uri="{FF2B5EF4-FFF2-40B4-BE49-F238E27FC236}">
              <a16:creationId xmlns:a16="http://schemas.microsoft.com/office/drawing/2014/main" id="{CDB36001-FFCF-44DE-80E4-2F5801129D15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6" name="TextBox 5">
          <a:extLst>
            <a:ext uri="{FF2B5EF4-FFF2-40B4-BE49-F238E27FC236}">
              <a16:creationId xmlns:a16="http://schemas.microsoft.com/office/drawing/2014/main" id="{D76CF6EF-7B8F-4360-843B-9498AC81547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7" name="TextBox 5">
          <a:extLst>
            <a:ext uri="{FF2B5EF4-FFF2-40B4-BE49-F238E27FC236}">
              <a16:creationId xmlns:a16="http://schemas.microsoft.com/office/drawing/2014/main" id="{EF525EF7-2B7A-436C-8AAE-CDB58A8738A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8" name="TextBox 5">
          <a:extLst>
            <a:ext uri="{FF2B5EF4-FFF2-40B4-BE49-F238E27FC236}">
              <a16:creationId xmlns:a16="http://schemas.microsoft.com/office/drawing/2014/main" id="{48B50F21-9B61-4B25-9BE6-EEE09C98E55C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9" name="TextBox 5">
          <a:extLst>
            <a:ext uri="{FF2B5EF4-FFF2-40B4-BE49-F238E27FC236}">
              <a16:creationId xmlns:a16="http://schemas.microsoft.com/office/drawing/2014/main" id="{F62EC3D7-5033-4A4C-ACF0-15B801F3205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0" name="TextBox 5">
          <a:extLst>
            <a:ext uri="{FF2B5EF4-FFF2-40B4-BE49-F238E27FC236}">
              <a16:creationId xmlns:a16="http://schemas.microsoft.com/office/drawing/2014/main" id="{3AA4B1F4-F30E-4B32-AFD2-824D2F71FC0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1" name="TextBox 5">
          <a:extLst>
            <a:ext uri="{FF2B5EF4-FFF2-40B4-BE49-F238E27FC236}">
              <a16:creationId xmlns:a16="http://schemas.microsoft.com/office/drawing/2014/main" id="{6586E4E3-33F6-4BFC-B863-7226A67AAC2A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2" name="TextBox 5">
          <a:extLst>
            <a:ext uri="{FF2B5EF4-FFF2-40B4-BE49-F238E27FC236}">
              <a16:creationId xmlns:a16="http://schemas.microsoft.com/office/drawing/2014/main" id="{EDA7AB63-3E3B-4187-ACE9-E217EB6BDB8F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3" name="TextBox 5">
          <a:extLst>
            <a:ext uri="{FF2B5EF4-FFF2-40B4-BE49-F238E27FC236}">
              <a16:creationId xmlns:a16="http://schemas.microsoft.com/office/drawing/2014/main" id="{46B33877-575C-41CD-A36C-057D2D9B187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74" name="TextBox 5">
          <a:extLst>
            <a:ext uri="{FF2B5EF4-FFF2-40B4-BE49-F238E27FC236}">
              <a16:creationId xmlns:a16="http://schemas.microsoft.com/office/drawing/2014/main" id="{7EB8E77B-C2EE-4B67-8B3B-6F61A72EFFF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5" name="TextBox 5">
          <a:extLst>
            <a:ext uri="{FF2B5EF4-FFF2-40B4-BE49-F238E27FC236}">
              <a16:creationId xmlns:a16="http://schemas.microsoft.com/office/drawing/2014/main" id="{7079C8BC-5537-469F-A74C-841ED1CCB7F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6" name="TextBox 5">
          <a:extLst>
            <a:ext uri="{FF2B5EF4-FFF2-40B4-BE49-F238E27FC236}">
              <a16:creationId xmlns:a16="http://schemas.microsoft.com/office/drawing/2014/main" id="{9D7FF216-22E6-4A93-AB4D-3040577AA2B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7" name="TextBox 5">
          <a:extLst>
            <a:ext uri="{FF2B5EF4-FFF2-40B4-BE49-F238E27FC236}">
              <a16:creationId xmlns:a16="http://schemas.microsoft.com/office/drawing/2014/main" id="{1B45A008-93A0-4C3F-B5A3-1E751DE9AB7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8" name="TextBox 5">
          <a:extLst>
            <a:ext uri="{FF2B5EF4-FFF2-40B4-BE49-F238E27FC236}">
              <a16:creationId xmlns:a16="http://schemas.microsoft.com/office/drawing/2014/main" id="{69A87940-4A1A-4292-9D61-BADC46B3A858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79" name="TextBox 5">
          <a:extLst>
            <a:ext uri="{FF2B5EF4-FFF2-40B4-BE49-F238E27FC236}">
              <a16:creationId xmlns:a16="http://schemas.microsoft.com/office/drawing/2014/main" id="{8F84A206-2EF0-4DE6-B48B-B0C78114D9E8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0" name="TextBox 5">
          <a:extLst>
            <a:ext uri="{FF2B5EF4-FFF2-40B4-BE49-F238E27FC236}">
              <a16:creationId xmlns:a16="http://schemas.microsoft.com/office/drawing/2014/main" id="{C162E42D-CC78-480B-A661-E8DEB7EFEE8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81" name="TextBox 5">
          <a:extLst>
            <a:ext uri="{FF2B5EF4-FFF2-40B4-BE49-F238E27FC236}">
              <a16:creationId xmlns:a16="http://schemas.microsoft.com/office/drawing/2014/main" id="{276F9533-4396-4BCA-832E-649B3E128379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82" name="TextBox 5">
          <a:extLst>
            <a:ext uri="{FF2B5EF4-FFF2-40B4-BE49-F238E27FC236}">
              <a16:creationId xmlns:a16="http://schemas.microsoft.com/office/drawing/2014/main" id="{520751EA-2966-4BC9-BAE2-17E8696C912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83" name="TextBox 5">
          <a:extLst>
            <a:ext uri="{FF2B5EF4-FFF2-40B4-BE49-F238E27FC236}">
              <a16:creationId xmlns:a16="http://schemas.microsoft.com/office/drawing/2014/main" id="{816BD816-5E11-47C4-B67E-05019C8841A8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4" name="TextBox 5">
          <a:extLst>
            <a:ext uri="{FF2B5EF4-FFF2-40B4-BE49-F238E27FC236}">
              <a16:creationId xmlns:a16="http://schemas.microsoft.com/office/drawing/2014/main" id="{4869EAF3-E8B4-4194-928A-195CB1150DD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5" name="TextBox 5">
          <a:extLst>
            <a:ext uri="{FF2B5EF4-FFF2-40B4-BE49-F238E27FC236}">
              <a16:creationId xmlns:a16="http://schemas.microsoft.com/office/drawing/2014/main" id="{AEC24D60-0DB6-4544-B7E0-920B1754B3F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6" name="TextBox 5">
          <a:extLst>
            <a:ext uri="{FF2B5EF4-FFF2-40B4-BE49-F238E27FC236}">
              <a16:creationId xmlns:a16="http://schemas.microsoft.com/office/drawing/2014/main" id="{A4D7B466-40F0-43A3-8859-F3FC7F728C4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7" name="TextBox 5">
          <a:extLst>
            <a:ext uri="{FF2B5EF4-FFF2-40B4-BE49-F238E27FC236}">
              <a16:creationId xmlns:a16="http://schemas.microsoft.com/office/drawing/2014/main" id="{8F7F14E4-D089-4309-A0D4-22BF927BC12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88" name="TextBox 5">
          <a:extLst>
            <a:ext uri="{FF2B5EF4-FFF2-40B4-BE49-F238E27FC236}">
              <a16:creationId xmlns:a16="http://schemas.microsoft.com/office/drawing/2014/main" id="{7177B1AD-0680-4177-9220-9DDDB3FBCFB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89" name="TextBox 5">
          <a:extLst>
            <a:ext uri="{FF2B5EF4-FFF2-40B4-BE49-F238E27FC236}">
              <a16:creationId xmlns:a16="http://schemas.microsoft.com/office/drawing/2014/main" id="{DE160001-110B-4F76-9A32-48034721A0F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0" name="TextBox 5">
          <a:extLst>
            <a:ext uri="{FF2B5EF4-FFF2-40B4-BE49-F238E27FC236}">
              <a16:creationId xmlns:a16="http://schemas.microsoft.com/office/drawing/2014/main" id="{3FF756C4-C5A1-4D6B-B72E-1DC131996A3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1" name="TextBox 5">
          <a:extLst>
            <a:ext uri="{FF2B5EF4-FFF2-40B4-BE49-F238E27FC236}">
              <a16:creationId xmlns:a16="http://schemas.microsoft.com/office/drawing/2014/main" id="{8CC62D99-3332-47FD-8D7F-118A8A00B9A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2" name="TextBox 5">
          <a:extLst>
            <a:ext uri="{FF2B5EF4-FFF2-40B4-BE49-F238E27FC236}">
              <a16:creationId xmlns:a16="http://schemas.microsoft.com/office/drawing/2014/main" id="{5357B540-1469-4F46-BABF-961228270EE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3" name="TextBox 5">
          <a:extLst>
            <a:ext uri="{FF2B5EF4-FFF2-40B4-BE49-F238E27FC236}">
              <a16:creationId xmlns:a16="http://schemas.microsoft.com/office/drawing/2014/main" id="{8132A0A4-9B27-4413-ADBF-96D8D636911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94" name="TextBox 5">
          <a:extLst>
            <a:ext uri="{FF2B5EF4-FFF2-40B4-BE49-F238E27FC236}">
              <a16:creationId xmlns:a16="http://schemas.microsoft.com/office/drawing/2014/main" id="{865D3B63-DC4E-41E6-B78E-3F6E6A39BF6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5" name="TextBox 5">
          <a:extLst>
            <a:ext uri="{FF2B5EF4-FFF2-40B4-BE49-F238E27FC236}">
              <a16:creationId xmlns:a16="http://schemas.microsoft.com/office/drawing/2014/main" id="{7F555889-1522-401B-9AB6-BBD669040A81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6" name="TextBox 5">
          <a:extLst>
            <a:ext uri="{FF2B5EF4-FFF2-40B4-BE49-F238E27FC236}">
              <a16:creationId xmlns:a16="http://schemas.microsoft.com/office/drawing/2014/main" id="{E0FF4653-B090-496B-B753-31426DBE8CF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7" name="TextBox 5">
          <a:extLst>
            <a:ext uri="{FF2B5EF4-FFF2-40B4-BE49-F238E27FC236}">
              <a16:creationId xmlns:a16="http://schemas.microsoft.com/office/drawing/2014/main" id="{A63E16F0-3022-4F23-82E4-3FB7D12FF08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8" name="TextBox 5">
          <a:extLst>
            <a:ext uri="{FF2B5EF4-FFF2-40B4-BE49-F238E27FC236}">
              <a16:creationId xmlns:a16="http://schemas.microsoft.com/office/drawing/2014/main" id="{61599982-D350-4DC4-A242-75F74BD2127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99" name="TextBox 5">
          <a:extLst>
            <a:ext uri="{FF2B5EF4-FFF2-40B4-BE49-F238E27FC236}">
              <a16:creationId xmlns:a16="http://schemas.microsoft.com/office/drawing/2014/main" id="{2C074A1C-50D2-4D87-A9AF-4FF1B8371834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00" name="TextBox 5">
          <a:extLst>
            <a:ext uri="{FF2B5EF4-FFF2-40B4-BE49-F238E27FC236}">
              <a16:creationId xmlns:a16="http://schemas.microsoft.com/office/drawing/2014/main" id="{AD1A603D-BEE7-4798-9237-C0C9A32BB20E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1" name="TextBox 5">
          <a:extLst>
            <a:ext uri="{FF2B5EF4-FFF2-40B4-BE49-F238E27FC236}">
              <a16:creationId xmlns:a16="http://schemas.microsoft.com/office/drawing/2014/main" id="{61A6F65A-1007-4F2C-A632-6AE95E8B1FF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2" name="TextBox 5">
          <a:extLst>
            <a:ext uri="{FF2B5EF4-FFF2-40B4-BE49-F238E27FC236}">
              <a16:creationId xmlns:a16="http://schemas.microsoft.com/office/drawing/2014/main" id="{7CF15666-B4FF-41C7-BEED-62B335BA364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3" name="TextBox 5">
          <a:extLst>
            <a:ext uri="{FF2B5EF4-FFF2-40B4-BE49-F238E27FC236}">
              <a16:creationId xmlns:a16="http://schemas.microsoft.com/office/drawing/2014/main" id="{D03517C5-7F94-4D4A-B016-352308B8D9C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04" name="TextBox 5">
          <a:extLst>
            <a:ext uri="{FF2B5EF4-FFF2-40B4-BE49-F238E27FC236}">
              <a16:creationId xmlns:a16="http://schemas.microsoft.com/office/drawing/2014/main" id="{9B7A30BD-6F0A-410C-8A65-0071BAE4524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05" name="TextBox 5">
          <a:extLst>
            <a:ext uri="{FF2B5EF4-FFF2-40B4-BE49-F238E27FC236}">
              <a16:creationId xmlns:a16="http://schemas.microsoft.com/office/drawing/2014/main" id="{4F373F5F-89F9-400B-8E62-0EE5F2E345E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06" name="TextBox 5">
          <a:extLst>
            <a:ext uri="{FF2B5EF4-FFF2-40B4-BE49-F238E27FC236}">
              <a16:creationId xmlns:a16="http://schemas.microsoft.com/office/drawing/2014/main" id="{261587C1-CA55-40E4-9AE6-585FAEB7072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7" name="TextBox 5">
          <a:extLst>
            <a:ext uri="{FF2B5EF4-FFF2-40B4-BE49-F238E27FC236}">
              <a16:creationId xmlns:a16="http://schemas.microsoft.com/office/drawing/2014/main" id="{B9A9ADF7-B617-4619-8258-F1459BB0996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8" name="TextBox 5">
          <a:extLst>
            <a:ext uri="{FF2B5EF4-FFF2-40B4-BE49-F238E27FC236}">
              <a16:creationId xmlns:a16="http://schemas.microsoft.com/office/drawing/2014/main" id="{48D88740-63DC-4B1E-A2D6-CC3AB7D311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09" name="TextBox 5">
          <a:extLst>
            <a:ext uri="{FF2B5EF4-FFF2-40B4-BE49-F238E27FC236}">
              <a16:creationId xmlns:a16="http://schemas.microsoft.com/office/drawing/2014/main" id="{D6B3D88A-D68C-4B9B-B64F-A0D32A85D5D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0" name="TextBox 5">
          <a:extLst>
            <a:ext uri="{FF2B5EF4-FFF2-40B4-BE49-F238E27FC236}">
              <a16:creationId xmlns:a16="http://schemas.microsoft.com/office/drawing/2014/main" id="{3A677794-5B7E-40C7-8901-EFBB74898C4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1" name="TextBox 5">
          <a:extLst>
            <a:ext uri="{FF2B5EF4-FFF2-40B4-BE49-F238E27FC236}">
              <a16:creationId xmlns:a16="http://schemas.microsoft.com/office/drawing/2014/main" id="{57D206DB-6AF3-4E5C-9628-F7495061136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2" name="TextBox 5">
          <a:extLst>
            <a:ext uri="{FF2B5EF4-FFF2-40B4-BE49-F238E27FC236}">
              <a16:creationId xmlns:a16="http://schemas.microsoft.com/office/drawing/2014/main" id="{751932BD-99CB-4221-BF22-EDF72A00AED4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3" name="TextBox 5">
          <a:extLst>
            <a:ext uri="{FF2B5EF4-FFF2-40B4-BE49-F238E27FC236}">
              <a16:creationId xmlns:a16="http://schemas.microsoft.com/office/drawing/2014/main" id="{6B87772C-8248-4B12-B0BC-6B833D0A8710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14" name="TextBox 5">
          <a:extLst>
            <a:ext uri="{FF2B5EF4-FFF2-40B4-BE49-F238E27FC236}">
              <a16:creationId xmlns:a16="http://schemas.microsoft.com/office/drawing/2014/main" id="{3053F82A-5111-4B5D-A330-DA1F0E707772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5" name="TextBox 5">
          <a:extLst>
            <a:ext uri="{FF2B5EF4-FFF2-40B4-BE49-F238E27FC236}">
              <a16:creationId xmlns:a16="http://schemas.microsoft.com/office/drawing/2014/main" id="{FB809D30-03EE-471B-9361-63C0636E4AB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6" name="TextBox 5">
          <a:extLst>
            <a:ext uri="{FF2B5EF4-FFF2-40B4-BE49-F238E27FC236}">
              <a16:creationId xmlns:a16="http://schemas.microsoft.com/office/drawing/2014/main" id="{2A97BB27-FF4F-4DE6-93E7-8CD87414F4CA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7" name="TextBox 5">
          <a:extLst>
            <a:ext uri="{FF2B5EF4-FFF2-40B4-BE49-F238E27FC236}">
              <a16:creationId xmlns:a16="http://schemas.microsoft.com/office/drawing/2014/main" id="{7942574B-A125-463C-8788-9BC500B173E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8" name="TextBox 5">
          <a:extLst>
            <a:ext uri="{FF2B5EF4-FFF2-40B4-BE49-F238E27FC236}">
              <a16:creationId xmlns:a16="http://schemas.microsoft.com/office/drawing/2014/main" id="{7BDC263C-353E-48B3-A686-A2BEFBF859AF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19" name="TextBox 5">
          <a:extLst>
            <a:ext uri="{FF2B5EF4-FFF2-40B4-BE49-F238E27FC236}">
              <a16:creationId xmlns:a16="http://schemas.microsoft.com/office/drawing/2014/main" id="{E9281A6A-ED7F-4BBA-9B5C-D56FBC962872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0" name="TextBox 5">
          <a:extLst>
            <a:ext uri="{FF2B5EF4-FFF2-40B4-BE49-F238E27FC236}">
              <a16:creationId xmlns:a16="http://schemas.microsoft.com/office/drawing/2014/main" id="{3ED9F434-A64F-452E-8674-F5F11636A1C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1" name="TextBox 5">
          <a:extLst>
            <a:ext uri="{FF2B5EF4-FFF2-40B4-BE49-F238E27FC236}">
              <a16:creationId xmlns:a16="http://schemas.microsoft.com/office/drawing/2014/main" id="{C6DEBC84-3452-427C-B409-5736CC117E8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2" name="TextBox 5">
          <a:extLst>
            <a:ext uri="{FF2B5EF4-FFF2-40B4-BE49-F238E27FC236}">
              <a16:creationId xmlns:a16="http://schemas.microsoft.com/office/drawing/2014/main" id="{E8DB4AD1-BA5F-4703-B337-3D5CCC93883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3" name="TextBox 5">
          <a:extLst>
            <a:ext uri="{FF2B5EF4-FFF2-40B4-BE49-F238E27FC236}">
              <a16:creationId xmlns:a16="http://schemas.microsoft.com/office/drawing/2014/main" id="{C928F57A-FEDE-41D1-BB6C-A380EF351EE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4" name="TextBox 5">
          <a:extLst>
            <a:ext uri="{FF2B5EF4-FFF2-40B4-BE49-F238E27FC236}">
              <a16:creationId xmlns:a16="http://schemas.microsoft.com/office/drawing/2014/main" id="{E2504C62-E304-4854-B480-FAB1B07FB30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25" name="TextBox 5">
          <a:extLst>
            <a:ext uri="{FF2B5EF4-FFF2-40B4-BE49-F238E27FC236}">
              <a16:creationId xmlns:a16="http://schemas.microsoft.com/office/drawing/2014/main" id="{2C3E986C-DEF1-4337-927C-71F4122B2B3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6" name="TextBox 5">
          <a:extLst>
            <a:ext uri="{FF2B5EF4-FFF2-40B4-BE49-F238E27FC236}">
              <a16:creationId xmlns:a16="http://schemas.microsoft.com/office/drawing/2014/main" id="{ECA79107-D180-4D04-881D-97402D1F2D5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7" name="TextBox 5">
          <a:extLst>
            <a:ext uri="{FF2B5EF4-FFF2-40B4-BE49-F238E27FC236}">
              <a16:creationId xmlns:a16="http://schemas.microsoft.com/office/drawing/2014/main" id="{C44B3A20-997D-4534-9FB6-D13F73791D9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8" name="TextBox 5">
          <a:extLst>
            <a:ext uri="{FF2B5EF4-FFF2-40B4-BE49-F238E27FC236}">
              <a16:creationId xmlns:a16="http://schemas.microsoft.com/office/drawing/2014/main" id="{3081FADE-5010-4AE3-8819-730E9E5B752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9" name="TextBox 5">
          <a:extLst>
            <a:ext uri="{FF2B5EF4-FFF2-40B4-BE49-F238E27FC236}">
              <a16:creationId xmlns:a16="http://schemas.microsoft.com/office/drawing/2014/main" id="{042EE524-EAA6-4D86-8C4A-8B00A47853C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30" name="TextBox 5">
          <a:extLst>
            <a:ext uri="{FF2B5EF4-FFF2-40B4-BE49-F238E27FC236}">
              <a16:creationId xmlns:a16="http://schemas.microsoft.com/office/drawing/2014/main" id="{7FC299C2-3B43-4C6A-9CB9-7BA5E4F989F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31" name="TextBox 5">
          <a:extLst>
            <a:ext uri="{FF2B5EF4-FFF2-40B4-BE49-F238E27FC236}">
              <a16:creationId xmlns:a16="http://schemas.microsoft.com/office/drawing/2014/main" id="{9170E8D1-EBE7-4314-BF54-606BE2F89B4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32" name="TextBox 5">
          <a:extLst>
            <a:ext uri="{FF2B5EF4-FFF2-40B4-BE49-F238E27FC236}">
              <a16:creationId xmlns:a16="http://schemas.microsoft.com/office/drawing/2014/main" id="{3D2635D9-2760-43D3-B84E-04C5FA0E8DA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33" name="TextBox 5">
          <a:extLst>
            <a:ext uri="{FF2B5EF4-FFF2-40B4-BE49-F238E27FC236}">
              <a16:creationId xmlns:a16="http://schemas.microsoft.com/office/drawing/2014/main" id="{06101D6F-AC13-4065-8931-E4A32C9D7B4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34" name="TextBox 5">
          <a:extLst>
            <a:ext uri="{FF2B5EF4-FFF2-40B4-BE49-F238E27FC236}">
              <a16:creationId xmlns:a16="http://schemas.microsoft.com/office/drawing/2014/main" id="{CD597829-F466-4773-AABC-BA0111293C4F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35" name="TextBox 5">
          <a:extLst>
            <a:ext uri="{FF2B5EF4-FFF2-40B4-BE49-F238E27FC236}">
              <a16:creationId xmlns:a16="http://schemas.microsoft.com/office/drawing/2014/main" id="{E79A0765-C62E-4C4C-95EE-2C58B63C90D9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36" name="TextBox 5">
          <a:extLst>
            <a:ext uri="{FF2B5EF4-FFF2-40B4-BE49-F238E27FC236}">
              <a16:creationId xmlns:a16="http://schemas.microsoft.com/office/drawing/2014/main" id="{03324B9A-A7E0-4991-AA0D-204927137A70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37" name="TextBox 5">
          <a:extLst>
            <a:ext uri="{FF2B5EF4-FFF2-40B4-BE49-F238E27FC236}">
              <a16:creationId xmlns:a16="http://schemas.microsoft.com/office/drawing/2014/main" id="{169B109A-6293-4FB8-A2DD-FFB4CF9B777F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38" name="TextBox 5">
          <a:extLst>
            <a:ext uri="{FF2B5EF4-FFF2-40B4-BE49-F238E27FC236}">
              <a16:creationId xmlns:a16="http://schemas.microsoft.com/office/drawing/2014/main" id="{3892D1E5-C5F1-4B65-B01C-3ACCA6645CA8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39" name="TextBox 5">
          <a:extLst>
            <a:ext uri="{FF2B5EF4-FFF2-40B4-BE49-F238E27FC236}">
              <a16:creationId xmlns:a16="http://schemas.microsoft.com/office/drawing/2014/main" id="{3425698D-65B4-41AB-A2FD-CA8C38ADB04F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40" name="TextBox 5">
          <a:extLst>
            <a:ext uri="{FF2B5EF4-FFF2-40B4-BE49-F238E27FC236}">
              <a16:creationId xmlns:a16="http://schemas.microsoft.com/office/drawing/2014/main" id="{8DFC64A9-F11A-44AC-9F91-FF6015D07D8D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41" name="TextBox 5">
          <a:extLst>
            <a:ext uri="{FF2B5EF4-FFF2-40B4-BE49-F238E27FC236}">
              <a16:creationId xmlns:a16="http://schemas.microsoft.com/office/drawing/2014/main" id="{200F2099-8F89-4E7D-96FD-C4617B6A47A3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42" name="TextBox 5">
          <a:extLst>
            <a:ext uri="{FF2B5EF4-FFF2-40B4-BE49-F238E27FC236}">
              <a16:creationId xmlns:a16="http://schemas.microsoft.com/office/drawing/2014/main" id="{DE7165EC-7B34-4A92-B466-E260497F2CAC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43" name="TextBox 5">
          <a:extLst>
            <a:ext uri="{FF2B5EF4-FFF2-40B4-BE49-F238E27FC236}">
              <a16:creationId xmlns:a16="http://schemas.microsoft.com/office/drawing/2014/main" id="{364002B6-3E0A-4A72-BEC0-7BF305A9A1BC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44" name="TextBox 5">
          <a:extLst>
            <a:ext uri="{FF2B5EF4-FFF2-40B4-BE49-F238E27FC236}">
              <a16:creationId xmlns:a16="http://schemas.microsoft.com/office/drawing/2014/main" id="{4888A2B7-F307-4941-8665-5AECB5A8A205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45" name="TextBox 5">
          <a:extLst>
            <a:ext uri="{FF2B5EF4-FFF2-40B4-BE49-F238E27FC236}">
              <a16:creationId xmlns:a16="http://schemas.microsoft.com/office/drawing/2014/main" id="{EA680148-14AD-482D-B9D2-F7F7E7068602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46" name="TextBox 5">
          <a:extLst>
            <a:ext uri="{FF2B5EF4-FFF2-40B4-BE49-F238E27FC236}">
              <a16:creationId xmlns:a16="http://schemas.microsoft.com/office/drawing/2014/main" id="{64ABEE17-0C5C-472B-BC10-7FDB2CB0A6FB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47" name="TextBox 5">
          <a:extLst>
            <a:ext uri="{FF2B5EF4-FFF2-40B4-BE49-F238E27FC236}">
              <a16:creationId xmlns:a16="http://schemas.microsoft.com/office/drawing/2014/main" id="{FAAF999F-6781-4EBA-9F34-5A685091D53C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48" name="TextBox 5">
          <a:extLst>
            <a:ext uri="{FF2B5EF4-FFF2-40B4-BE49-F238E27FC236}">
              <a16:creationId xmlns:a16="http://schemas.microsoft.com/office/drawing/2014/main" id="{E4DA369C-FD0E-4C9C-9C60-BC3154F6D1D8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49" name="TextBox 5">
          <a:extLst>
            <a:ext uri="{FF2B5EF4-FFF2-40B4-BE49-F238E27FC236}">
              <a16:creationId xmlns:a16="http://schemas.microsoft.com/office/drawing/2014/main" id="{F016F45C-AD3D-4CD5-94AF-E1D9E0D78FD5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50" name="TextBox 5">
          <a:extLst>
            <a:ext uri="{FF2B5EF4-FFF2-40B4-BE49-F238E27FC236}">
              <a16:creationId xmlns:a16="http://schemas.microsoft.com/office/drawing/2014/main" id="{34C885D4-E57F-4627-9806-BEAB0C288B99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51" name="TextBox 5">
          <a:extLst>
            <a:ext uri="{FF2B5EF4-FFF2-40B4-BE49-F238E27FC236}">
              <a16:creationId xmlns:a16="http://schemas.microsoft.com/office/drawing/2014/main" id="{D467B5D6-197D-4C55-BEB9-605A98331BC5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52" name="TextBox 5">
          <a:extLst>
            <a:ext uri="{FF2B5EF4-FFF2-40B4-BE49-F238E27FC236}">
              <a16:creationId xmlns:a16="http://schemas.microsoft.com/office/drawing/2014/main" id="{C6C03C59-D8CE-41C8-8E92-801F541FB704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53" name="TextBox 5">
          <a:extLst>
            <a:ext uri="{FF2B5EF4-FFF2-40B4-BE49-F238E27FC236}">
              <a16:creationId xmlns:a16="http://schemas.microsoft.com/office/drawing/2014/main" id="{C1E42435-E558-417D-8A76-1EAA4AC29BEF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54" name="TextBox 5">
          <a:extLst>
            <a:ext uri="{FF2B5EF4-FFF2-40B4-BE49-F238E27FC236}">
              <a16:creationId xmlns:a16="http://schemas.microsoft.com/office/drawing/2014/main" id="{C8FFD8FC-2D18-4481-857A-FB154D185CEF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55" name="TextBox 5">
          <a:extLst>
            <a:ext uri="{FF2B5EF4-FFF2-40B4-BE49-F238E27FC236}">
              <a16:creationId xmlns:a16="http://schemas.microsoft.com/office/drawing/2014/main" id="{F22A8962-E646-4FE2-886E-032CFD0A1A75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56" name="TextBox 5">
          <a:extLst>
            <a:ext uri="{FF2B5EF4-FFF2-40B4-BE49-F238E27FC236}">
              <a16:creationId xmlns:a16="http://schemas.microsoft.com/office/drawing/2014/main" id="{03CA11A7-8173-4F62-B86D-99D21CEC4DF5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57" name="TextBox 5">
          <a:extLst>
            <a:ext uri="{FF2B5EF4-FFF2-40B4-BE49-F238E27FC236}">
              <a16:creationId xmlns:a16="http://schemas.microsoft.com/office/drawing/2014/main" id="{DAFEAE60-1E7B-4B20-97A1-2F24AB675B12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58" name="TextBox 5">
          <a:extLst>
            <a:ext uri="{FF2B5EF4-FFF2-40B4-BE49-F238E27FC236}">
              <a16:creationId xmlns:a16="http://schemas.microsoft.com/office/drawing/2014/main" id="{1C5113B9-8C56-49F3-A3C1-587FB3BA9428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59" name="TextBox 5">
          <a:extLst>
            <a:ext uri="{FF2B5EF4-FFF2-40B4-BE49-F238E27FC236}">
              <a16:creationId xmlns:a16="http://schemas.microsoft.com/office/drawing/2014/main" id="{8F3E3907-C2EF-4B7F-B071-907F74073E56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60" name="TextBox 5">
          <a:extLst>
            <a:ext uri="{FF2B5EF4-FFF2-40B4-BE49-F238E27FC236}">
              <a16:creationId xmlns:a16="http://schemas.microsoft.com/office/drawing/2014/main" id="{E322D104-9896-483A-85A0-976D0B1BBD97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61" name="TextBox 5">
          <a:extLst>
            <a:ext uri="{FF2B5EF4-FFF2-40B4-BE49-F238E27FC236}">
              <a16:creationId xmlns:a16="http://schemas.microsoft.com/office/drawing/2014/main" id="{5AF30F84-4321-4835-BF70-79CD996D0F38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62" name="TextBox 5">
          <a:extLst>
            <a:ext uri="{FF2B5EF4-FFF2-40B4-BE49-F238E27FC236}">
              <a16:creationId xmlns:a16="http://schemas.microsoft.com/office/drawing/2014/main" id="{6E1D4C13-4667-4865-A232-CD036F555773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63" name="TextBox 5">
          <a:extLst>
            <a:ext uri="{FF2B5EF4-FFF2-40B4-BE49-F238E27FC236}">
              <a16:creationId xmlns:a16="http://schemas.microsoft.com/office/drawing/2014/main" id="{70D837C5-45D5-4ACB-888C-21FDFBA55480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64" name="TextBox 5">
          <a:extLst>
            <a:ext uri="{FF2B5EF4-FFF2-40B4-BE49-F238E27FC236}">
              <a16:creationId xmlns:a16="http://schemas.microsoft.com/office/drawing/2014/main" id="{28CBC60D-A8A4-464C-BEF4-7449A60F1A13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65" name="TextBox 5">
          <a:extLst>
            <a:ext uri="{FF2B5EF4-FFF2-40B4-BE49-F238E27FC236}">
              <a16:creationId xmlns:a16="http://schemas.microsoft.com/office/drawing/2014/main" id="{BAAAEDC6-FF36-4D85-A296-2C6EA2D3F709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66" name="TextBox 5">
          <a:extLst>
            <a:ext uri="{FF2B5EF4-FFF2-40B4-BE49-F238E27FC236}">
              <a16:creationId xmlns:a16="http://schemas.microsoft.com/office/drawing/2014/main" id="{B89571E6-E916-4130-BD92-CA06114AD866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67" name="TextBox 5">
          <a:extLst>
            <a:ext uri="{FF2B5EF4-FFF2-40B4-BE49-F238E27FC236}">
              <a16:creationId xmlns:a16="http://schemas.microsoft.com/office/drawing/2014/main" id="{4D5A75DF-3189-4E21-8301-C547E9DF0F34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68" name="TextBox 5">
          <a:extLst>
            <a:ext uri="{FF2B5EF4-FFF2-40B4-BE49-F238E27FC236}">
              <a16:creationId xmlns:a16="http://schemas.microsoft.com/office/drawing/2014/main" id="{E2238D43-4EB5-489C-961A-0D96BC73EE20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69" name="TextBox 5">
          <a:extLst>
            <a:ext uri="{FF2B5EF4-FFF2-40B4-BE49-F238E27FC236}">
              <a16:creationId xmlns:a16="http://schemas.microsoft.com/office/drawing/2014/main" id="{EA213B18-ADC8-42A5-BC39-6A69F9DDBBDC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0" name="TextBox 5">
          <a:extLst>
            <a:ext uri="{FF2B5EF4-FFF2-40B4-BE49-F238E27FC236}">
              <a16:creationId xmlns:a16="http://schemas.microsoft.com/office/drawing/2014/main" id="{860DE8D2-2720-44A1-935C-6D3FE4783ACA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71" name="TextBox 5">
          <a:extLst>
            <a:ext uri="{FF2B5EF4-FFF2-40B4-BE49-F238E27FC236}">
              <a16:creationId xmlns:a16="http://schemas.microsoft.com/office/drawing/2014/main" id="{06725B4F-C77F-42F3-B632-D234C22F376C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72" name="TextBox 5">
          <a:extLst>
            <a:ext uri="{FF2B5EF4-FFF2-40B4-BE49-F238E27FC236}">
              <a16:creationId xmlns:a16="http://schemas.microsoft.com/office/drawing/2014/main" id="{76482B57-A817-4CC6-8EA9-0334C806D7EE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3" name="TextBox 5">
          <a:extLst>
            <a:ext uri="{FF2B5EF4-FFF2-40B4-BE49-F238E27FC236}">
              <a16:creationId xmlns:a16="http://schemas.microsoft.com/office/drawing/2014/main" id="{F6A1826A-B776-4159-9C0F-124C392581A1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4" name="TextBox 5">
          <a:extLst>
            <a:ext uri="{FF2B5EF4-FFF2-40B4-BE49-F238E27FC236}">
              <a16:creationId xmlns:a16="http://schemas.microsoft.com/office/drawing/2014/main" id="{726139BD-A0B0-423B-8FA3-F3111AE9B8AD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5" name="Text Box 4">
          <a:extLst>
            <a:ext uri="{FF2B5EF4-FFF2-40B4-BE49-F238E27FC236}">
              <a16:creationId xmlns:a16="http://schemas.microsoft.com/office/drawing/2014/main" id="{011A1E58-C2C2-400F-B693-5EB5D50D3947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6" name="Text Box 5">
          <a:extLst>
            <a:ext uri="{FF2B5EF4-FFF2-40B4-BE49-F238E27FC236}">
              <a16:creationId xmlns:a16="http://schemas.microsoft.com/office/drawing/2014/main" id="{0D101A91-9114-4586-A69A-C44F39687E94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7" name="TextBox 5">
          <a:extLst>
            <a:ext uri="{FF2B5EF4-FFF2-40B4-BE49-F238E27FC236}">
              <a16:creationId xmlns:a16="http://schemas.microsoft.com/office/drawing/2014/main" id="{3D2A1105-418A-4D76-9538-B5509883428B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8" name="TextBox 5">
          <a:extLst>
            <a:ext uri="{FF2B5EF4-FFF2-40B4-BE49-F238E27FC236}">
              <a16:creationId xmlns:a16="http://schemas.microsoft.com/office/drawing/2014/main" id="{378AF75F-2C36-4A69-ABD2-15755E08F26B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9" name="Text Box 4">
          <a:extLst>
            <a:ext uri="{FF2B5EF4-FFF2-40B4-BE49-F238E27FC236}">
              <a16:creationId xmlns:a16="http://schemas.microsoft.com/office/drawing/2014/main" id="{0E2D4219-EF77-4D58-873D-A7C840EE5E1B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0" name="Text Box 5">
          <a:extLst>
            <a:ext uri="{FF2B5EF4-FFF2-40B4-BE49-F238E27FC236}">
              <a16:creationId xmlns:a16="http://schemas.microsoft.com/office/drawing/2014/main" id="{06B86A3B-F565-4CBB-B5E2-A22C8539858F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1" name="TextBox 5">
          <a:extLst>
            <a:ext uri="{FF2B5EF4-FFF2-40B4-BE49-F238E27FC236}">
              <a16:creationId xmlns:a16="http://schemas.microsoft.com/office/drawing/2014/main" id="{B0E3233C-0413-43B6-ACF0-685AAAD77834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2" name="TextBox 5">
          <a:extLst>
            <a:ext uri="{FF2B5EF4-FFF2-40B4-BE49-F238E27FC236}">
              <a16:creationId xmlns:a16="http://schemas.microsoft.com/office/drawing/2014/main" id="{9FBDA2C2-83E0-4092-B75C-AC4DFAE3C6A1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3" name="TextBox 5">
          <a:extLst>
            <a:ext uri="{FF2B5EF4-FFF2-40B4-BE49-F238E27FC236}">
              <a16:creationId xmlns:a16="http://schemas.microsoft.com/office/drawing/2014/main" id="{6A9BE74D-443B-4BD9-9A1E-968C1A90A6E6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4" name="TextBox 5">
          <a:extLst>
            <a:ext uri="{FF2B5EF4-FFF2-40B4-BE49-F238E27FC236}">
              <a16:creationId xmlns:a16="http://schemas.microsoft.com/office/drawing/2014/main" id="{AB983758-4457-46EE-9AB1-1DFC5EF9A79C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5" name="TextBox 5">
          <a:extLst>
            <a:ext uri="{FF2B5EF4-FFF2-40B4-BE49-F238E27FC236}">
              <a16:creationId xmlns:a16="http://schemas.microsoft.com/office/drawing/2014/main" id="{E7F4BD1F-D99C-4510-828A-E7EC787BA742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6" name="TextBox 5">
          <a:extLst>
            <a:ext uri="{FF2B5EF4-FFF2-40B4-BE49-F238E27FC236}">
              <a16:creationId xmlns:a16="http://schemas.microsoft.com/office/drawing/2014/main" id="{5C08242D-AD15-4AE6-9952-EA0103D2E8F2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" name="TextBox 5">
          <a:extLst>
            <a:ext uri="{FF2B5EF4-FFF2-40B4-BE49-F238E27FC236}">
              <a16:creationId xmlns:a16="http://schemas.microsoft.com/office/drawing/2014/main" id="{00000000-0008-0000-1D00-000020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00000000-0008-0000-1D00-00002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D00-000039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1D00-00003A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00000000-0008-0000-1D00-00003B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D00-00003C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D00-00003D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D00-00003E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D00-00003F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D00-000040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5" name="TextBox 5">
          <a:extLst>
            <a:ext uri="{FF2B5EF4-FFF2-40B4-BE49-F238E27FC236}">
              <a16:creationId xmlns:a16="http://schemas.microsoft.com/office/drawing/2014/main" id="{00000000-0008-0000-1D00-000041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6" name="TextBox 5">
          <a:extLst>
            <a:ext uri="{FF2B5EF4-FFF2-40B4-BE49-F238E27FC236}">
              <a16:creationId xmlns:a16="http://schemas.microsoft.com/office/drawing/2014/main" id="{00000000-0008-0000-1D00-000042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E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E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E00-00008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E00-00008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E00-00008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E00-00008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E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E00-00008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E00-00008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E00-00008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E00-00008B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E00-00008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E00-00008D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E00-00008E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E00-00008F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E00-000090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E00-000091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E00-000092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E00-000093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E00-000094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E00-00009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E00-00009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1E00-00009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1E00-00009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E00-00009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E00-00009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E00-00009B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E00-00009C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E00-00009D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E00-00009E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E00-00009F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E00-0000A0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E00-0000A1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00000000-0008-0000-1E00-0000A2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1E00-0000A3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1E00-0000A4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1E00-0000A5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E00-0000A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E00-0000A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E00-0000A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E00-0000A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E00-0000A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E00-0000AB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E00-0000AC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E00-0000AD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E00-0000AE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E00-0000AF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E00-0000B0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E00-0000B1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E00-0000B2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9" name="TextBox 5">
          <a:extLst>
            <a:ext uri="{FF2B5EF4-FFF2-40B4-BE49-F238E27FC236}">
              <a16:creationId xmlns:a16="http://schemas.microsoft.com/office/drawing/2014/main" id="{00000000-0008-0000-1E00-0000B3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0" name="TextBox 5">
          <a:extLst>
            <a:ext uri="{FF2B5EF4-FFF2-40B4-BE49-F238E27FC236}">
              <a16:creationId xmlns:a16="http://schemas.microsoft.com/office/drawing/2014/main" id="{00000000-0008-0000-1E00-0000B4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1" name="TextBox 5">
          <a:extLst>
            <a:ext uri="{FF2B5EF4-FFF2-40B4-BE49-F238E27FC236}">
              <a16:creationId xmlns:a16="http://schemas.microsoft.com/office/drawing/2014/main" id="{00000000-0008-0000-1E00-0000B5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2" name="TextBox 5">
          <a:extLst>
            <a:ext uri="{FF2B5EF4-FFF2-40B4-BE49-F238E27FC236}">
              <a16:creationId xmlns:a16="http://schemas.microsoft.com/office/drawing/2014/main" id="{00000000-0008-0000-1E00-0000B6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3" name="TextBox 5">
          <a:extLst>
            <a:ext uri="{FF2B5EF4-FFF2-40B4-BE49-F238E27FC236}">
              <a16:creationId xmlns:a16="http://schemas.microsoft.com/office/drawing/2014/main" id="{00000000-0008-0000-1E00-0000B7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4" name="TextBox 5">
          <a:extLst>
            <a:ext uri="{FF2B5EF4-FFF2-40B4-BE49-F238E27FC236}">
              <a16:creationId xmlns:a16="http://schemas.microsoft.com/office/drawing/2014/main" id="{00000000-0008-0000-1E00-0000B8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5" name="TextBox 5">
          <a:extLst>
            <a:ext uri="{FF2B5EF4-FFF2-40B4-BE49-F238E27FC236}">
              <a16:creationId xmlns:a16="http://schemas.microsoft.com/office/drawing/2014/main" id="{00000000-0008-0000-1E00-0000B9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6" name="TextBox 5">
          <a:extLst>
            <a:ext uri="{FF2B5EF4-FFF2-40B4-BE49-F238E27FC236}">
              <a16:creationId xmlns:a16="http://schemas.microsoft.com/office/drawing/2014/main" id="{00000000-0008-0000-1E00-0000BA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7" name="TextBox 5">
          <a:extLst>
            <a:ext uri="{FF2B5EF4-FFF2-40B4-BE49-F238E27FC236}">
              <a16:creationId xmlns:a16="http://schemas.microsoft.com/office/drawing/2014/main" id="{00000000-0008-0000-1E00-0000BB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E00-0000BC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9" name="TextBox 5">
          <a:extLst>
            <a:ext uri="{FF2B5EF4-FFF2-40B4-BE49-F238E27FC236}">
              <a16:creationId xmlns:a16="http://schemas.microsoft.com/office/drawing/2014/main" id="{00000000-0008-0000-1E00-0000BD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0" name="TextBox 5">
          <a:extLst>
            <a:ext uri="{FF2B5EF4-FFF2-40B4-BE49-F238E27FC236}">
              <a16:creationId xmlns:a16="http://schemas.microsoft.com/office/drawing/2014/main" id="{00000000-0008-0000-1E00-0000BE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E00-0000BF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E00-0000C0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E00-0000C1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4" name="TextBox 5">
          <a:extLst>
            <a:ext uri="{FF2B5EF4-FFF2-40B4-BE49-F238E27FC236}">
              <a16:creationId xmlns:a16="http://schemas.microsoft.com/office/drawing/2014/main" id="{00000000-0008-0000-1E00-0000C2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E00-0000C3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6" name="TextBox 5">
          <a:extLst>
            <a:ext uri="{FF2B5EF4-FFF2-40B4-BE49-F238E27FC236}">
              <a16:creationId xmlns:a16="http://schemas.microsoft.com/office/drawing/2014/main" id="{00000000-0008-0000-1E00-0000C4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7" name="TextBox 5">
          <a:extLst>
            <a:ext uri="{FF2B5EF4-FFF2-40B4-BE49-F238E27FC236}">
              <a16:creationId xmlns:a16="http://schemas.microsoft.com/office/drawing/2014/main" id="{00000000-0008-0000-1E00-0000C5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E00-0000C6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E00-0000C7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E00-0000C8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1" name="TextBox 5">
          <a:extLst>
            <a:ext uri="{FF2B5EF4-FFF2-40B4-BE49-F238E27FC236}">
              <a16:creationId xmlns:a16="http://schemas.microsoft.com/office/drawing/2014/main" id="{00000000-0008-0000-1E00-0000C9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E00-0000C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E00-0000C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4" name="TextBox 5">
          <a:extLst>
            <a:ext uri="{FF2B5EF4-FFF2-40B4-BE49-F238E27FC236}">
              <a16:creationId xmlns:a16="http://schemas.microsoft.com/office/drawing/2014/main" id="{00000000-0008-0000-1E00-0000C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5" name="TextBox 5">
          <a:extLst>
            <a:ext uri="{FF2B5EF4-FFF2-40B4-BE49-F238E27FC236}">
              <a16:creationId xmlns:a16="http://schemas.microsoft.com/office/drawing/2014/main" id="{00000000-0008-0000-1E00-0000C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6" name="TextBox 5">
          <a:extLst>
            <a:ext uri="{FF2B5EF4-FFF2-40B4-BE49-F238E27FC236}">
              <a16:creationId xmlns:a16="http://schemas.microsoft.com/office/drawing/2014/main" id="{00000000-0008-0000-1E00-0000CE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7" name="TextBox 5">
          <a:extLst>
            <a:ext uri="{FF2B5EF4-FFF2-40B4-BE49-F238E27FC236}">
              <a16:creationId xmlns:a16="http://schemas.microsoft.com/office/drawing/2014/main" id="{00000000-0008-0000-1E00-0000C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8" name="TextBox 5">
          <a:extLst>
            <a:ext uri="{FF2B5EF4-FFF2-40B4-BE49-F238E27FC236}">
              <a16:creationId xmlns:a16="http://schemas.microsoft.com/office/drawing/2014/main" id="{00000000-0008-0000-1E00-0000D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9" name="TextBox 5">
          <a:extLst>
            <a:ext uri="{FF2B5EF4-FFF2-40B4-BE49-F238E27FC236}">
              <a16:creationId xmlns:a16="http://schemas.microsoft.com/office/drawing/2014/main" id="{00000000-0008-0000-1E00-0000D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6</xdr:row>
      <xdr:rowOff>158115</xdr:rowOff>
    </xdr:from>
    <xdr:ext cx="76971" cy="157224"/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1E00-0000D2000000}"/>
            </a:ext>
          </a:extLst>
        </xdr:cNvPr>
        <xdr:cNvSpPr txBox="1"/>
      </xdr:nvSpPr>
      <xdr:spPr>
        <a:xfrm>
          <a:off x="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6</xdr:row>
      <xdr:rowOff>158115</xdr:rowOff>
    </xdr:from>
    <xdr:ext cx="76971" cy="157224"/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1E00-0000D3000000}"/>
            </a:ext>
          </a:extLst>
        </xdr:cNvPr>
        <xdr:cNvSpPr txBox="1"/>
      </xdr:nvSpPr>
      <xdr:spPr>
        <a:xfrm>
          <a:off x="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6</xdr:row>
      <xdr:rowOff>158115</xdr:rowOff>
    </xdr:from>
    <xdr:ext cx="76971" cy="157224"/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00000000-0008-0000-1E00-0000D4000000}"/>
            </a:ext>
          </a:extLst>
        </xdr:cNvPr>
        <xdr:cNvSpPr txBox="1"/>
      </xdr:nvSpPr>
      <xdr:spPr>
        <a:xfrm>
          <a:off x="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6</xdr:row>
      <xdr:rowOff>158115</xdr:rowOff>
    </xdr:from>
    <xdr:ext cx="76971" cy="157224"/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00000000-0008-0000-1E00-0000D5000000}"/>
            </a:ext>
          </a:extLst>
        </xdr:cNvPr>
        <xdr:cNvSpPr txBox="1"/>
      </xdr:nvSpPr>
      <xdr:spPr>
        <a:xfrm>
          <a:off x="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0</xdr:row>
      <xdr:rowOff>158115</xdr:rowOff>
    </xdr:from>
    <xdr:ext cx="76971" cy="157224"/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00000000-0008-0000-1E00-0000D6000000}"/>
            </a:ext>
          </a:extLst>
        </xdr:cNvPr>
        <xdr:cNvSpPr txBox="1"/>
      </xdr:nvSpPr>
      <xdr:spPr>
        <a:xfrm>
          <a:off x="0" y="158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0</xdr:row>
      <xdr:rowOff>158115</xdr:rowOff>
    </xdr:from>
    <xdr:ext cx="76971" cy="157224"/>
    <xdr:sp macro="" textlink="">
      <xdr:nvSpPr>
        <xdr:cNvPr id="215" name="Text Box 5">
          <a:extLst>
            <a:ext uri="{FF2B5EF4-FFF2-40B4-BE49-F238E27FC236}">
              <a16:creationId xmlns:a16="http://schemas.microsoft.com/office/drawing/2014/main" id="{00000000-0008-0000-1E00-0000D7000000}"/>
            </a:ext>
          </a:extLst>
        </xdr:cNvPr>
        <xdr:cNvSpPr txBox="1"/>
      </xdr:nvSpPr>
      <xdr:spPr>
        <a:xfrm>
          <a:off x="0" y="158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158115</xdr:rowOff>
    </xdr:from>
    <xdr:ext cx="76971" cy="157224"/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00000000-0008-0000-1E00-0000DC000000}"/>
            </a:ext>
          </a:extLst>
        </xdr:cNvPr>
        <xdr:cNvSpPr txBox="1"/>
      </xdr:nvSpPr>
      <xdr:spPr>
        <a:xfrm>
          <a:off x="6572250" y="158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158115</xdr:rowOff>
    </xdr:from>
    <xdr:ext cx="76971" cy="157224"/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00000000-0008-0000-1E00-0000DD000000}"/>
            </a:ext>
          </a:extLst>
        </xdr:cNvPr>
        <xdr:cNvSpPr txBox="1"/>
      </xdr:nvSpPr>
      <xdr:spPr>
        <a:xfrm>
          <a:off x="6572250" y="158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1E00-0000DE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1E00-0000DF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4" name="TextBox 5">
          <a:extLst>
            <a:ext uri="{FF2B5EF4-FFF2-40B4-BE49-F238E27FC236}">
              <a16:creationId xmlns:a16="http://schemas.microsoft.com/office/drawing/2014/main" id="{00000000-0008-0000-1E00-0000E0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00000000-0008-0000-1E00-0000E1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00000000-0008-0000-1E00-0000E2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E00-0000E3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E00-0000E4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E00-0000E5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E00-0000E6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E00-0000E7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E00-0000E8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E00-0000E9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E00-0000EA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E00-0000EB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E00-0000EC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E00-0000ED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E00-0000EE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E00-0000EF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E00-0000F0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E00-0000F1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E00-0000F2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E00-0000F3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E00-0000F4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E00-0000F5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6" name="TextBox 5">
          <a:extLst>
            <a:ext uri="{FF2B5EF4-FFF2-40B4-BE49-F238E27FC236}">
              <a16:creationId xmlns:a16="http://schemas.microsoft.com/office/drawing/2014/main" id="{00000000-0008-0000-1E00-0000F6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7" name="TextBox 5">
          <a:extLst>
            <a:ext uri="{FF2B5EF4-FFF2-40B4-BE49-F238E27FC236}">
              <a16:creationId xmlns:a16="http://schemas.microsoft.com/office/drawing/2014/main" id="{00000000-0008-0000-1E00-0000F7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E00-0000F8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E00-0000F9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1E00-0000FA000000}"/>
            </a:ext>
          </a:extLst>
        </xdr:cNvPr>
        <xdr:cNvSpPr txBox="1"/>
      </xdr:nvSpPr>
      <xdr:spPr>
        <a:xfrm>
          <a:off x="392430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00000000-0008-0000-1E00-0000FB000000}"/>
            </a:ext>
          </a:extLst>
        </xdr:cNvPr>
        <xdr:cNvSpPr txBox="1"/>
      </xdr:nvSpPr>
      <xdr:spPr>
        <a:xfrm>
          <a:off x="392430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1E00-0000FC00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0000000-0008-0000-1E00-0000FD00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1E00-0000FE00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00000000-0008-0000-1E00-0000FF00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1E00-00000001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1E00-00000101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1E00-00000201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00000000-0008-0000-1E00-00000301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1E00-000004010000}"/>
            </a:ext>
          </a:extLst>
        </xdr:cNvPr>
        <xdr:cNvSpPr txBox="1"/>
      </xdr:nvSpPr>
      <xdr:spPr>
        <a:xfrm>
          <a:off x="223837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00000000-0008-0000-1E00-000005010000}"/>
            </a:ext>
          </a:extLst>
        </xdr:cNvPr>
        <xdr:cNvSpPr txBox="1"/>
      </xdr:nvSpPr>
      <xdr:spPr>
        <a:xfrm>
          <a:off x="223837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1E00-00000601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00000000-0008-0000-1E00-00000701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1E00-00000801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00000000-0008-0000-1E00-00000901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645D928D-BB73-4779-A616-B51A3E2DD88D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93D8FE70-0ABF-4A20-A0AE-F2E0247333A7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6AEF99BA-4C0B-4629-9ADA-662FDB0D057A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873DCF3B-2ACA-48C9-BECC-542CBCA8A32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6A2AB7F-C19C-41D6-A4A5-F4F33781024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9F9B7CCE-7390-4844-82F1-F8EA2AF43785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1210F6F2-937E-4186-A474-C18FC369A0E1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1975E2AA-2511-4EE7-89FC-287BCB872921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6DFC9C0F-EB9A-491A-944B-5DFC193A6B8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8DA0DA16-3439-42B0-8E24-5AF70B5A35FE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CBF5A363-91C9-4107-A83F-3BF56D4B47BD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3E530349-D93D-463D-B684-B9E8DF6AD365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4A2E6BD-FE11-4C99-9EC4-04215AF39DB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BA305A08-FD0A-4C8B-954F-0DAB6B73DEA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4D64A79F-E5F8-4B64-A631-EFB0FD2EECFE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0AF7D540-0906-4EE9-846A-C52841429EB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8D1980D-61E4-41BA-8980-17A77192CA81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365A0399-8300-4DBF-A963-0C460ECF0738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3DE4E6A0-F00B-459C-B3EB-7E5D2484AD5B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BABD5D75-E04B-4706-940C-660360DF4B94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16CEF6DF-DDAB-4002-B00B-58CCD95595D7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39180AC5-348F-402D-B5AF-BB21A985583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69E46ED8-7198-47A0-9B1B-C67B501F7A64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1C38EC21-826E-4D66-BE09-505245D4E4D9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21101041-C350-4307-9277-4C0B2033C804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3EB71B3E-9298-4E17-B0D8-4DB125E7B51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A68E912E-BCFB-4EDB-9E0B-48E0DBBA7105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64BA2175-4F20-4E90-BA04-82A3AC7F86AF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3870328C-7C51-4479-9C2B-E0BD9EC6204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34FDE6E7-B5FB-4D19-B958-F1A047A82D32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F678A36E-9775-4017-A902-2445AD681E32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032DEC77-3E91-4F32-A14E-64E33B22546D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511420A6-3685-4162-8693-500873629DA5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8FEF4B3C-EF3D-4381-8E88-69F130E9838F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1A8A303-BC50-4501-9317-F38B185AAEF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356D4F00-0D7F-428F-9289-7A30B5B5D47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7FF45D5B-CC5E-4A38-BFC7-46486B6035D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53E1995A-FFE6-4DCF-849C-720CD06806CD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36E1495A-370E-4D39-9282-4695C3A0E2D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70EA9489-7337-45F0-AAC7-8936B2FBA8B6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9E8D080F-E4BC-41E8-BC2A-C150EBDD8EBF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EC5365FF-7D40-48FF-B21E-9E63D41204A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532DCDF6-B270-4AE7-A81E-5C5DDDCBA8C8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7705A5FE-F775-414D-9CCF-C14F331CC233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E0EBFA4E-7BDD-4511-B00E-78DA0921A002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DAEEA2A0-93AA-4E34-8FAD-E4D13967F8FF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11757089-7467-4109-B9D9-9073B17A08D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B25AF7C9-E056-4261-8342-B8D0C5E26B63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1F00-00001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1F00-000017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F00-00001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1F00-00001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1F00-00001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F00-00001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F00-00001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F00-00001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F00-00001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1F00-00002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1F00-00002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F00-00002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F00-00002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F00-00002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F00-00002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F00-00002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F00-00002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F00-00002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F00-00002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1F00-00002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1F00-00002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1F00-00002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F00-00002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F00-00002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F00-00002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1F00-00003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F00-00003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F00-000032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F00-00003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F00-00003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F00-00003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F00-00003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F00-000037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F00-000038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F00-000039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F00-00003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F00-00003B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F00-00003C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F00-00003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F00-00003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F00-00003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F00-00004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F00-00004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F00-00004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F00-000043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F00-00004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F00-00004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1F00-00004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F00-00004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F00-00004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F00-00004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F00-00004A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F00-00004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F00-00004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F00-00004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F00-00005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1F00-00005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1F00-00005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F00-00005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0000000-0008-0000-1F00-00005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1F00-00005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1F00-00005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F00-00005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1F00-00005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F00-00005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1F00-00005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1F00-00005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1F00-00005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F00-00005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F00-00005E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F00-00005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6" name="TextBox 5">
          <a:extLst>
            <a:ext uri="{FF2B5EF4-FFF2-40B4-BE49-F238E27FC236}">
              <a16:creationId xmlns:a16="http://schemas.microsoft.com/office/drawing/2014/main" id="{00000000-0008-0000-1F00-00006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7" name="TextBox 5">
          <a:extLst>
            <a:ext uri="{FF2B5EF4-FFF2-40B4-BE49-F238E27FC236}">
              <a16:creationId xmlns:a16="http://schemas.microsoft.com/office/drawing/2014/main" id="{00000000-0008-0000-1F00-00006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F00-00006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F00-00006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F00-00006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F00-00006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F00-00006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F00-000067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1F00-00006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F00-00006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F00-00006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F00-00006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F00-00006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F00-00006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F00-00006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F00-00006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F00-00007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F00-00007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F00-00007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F00-00007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F00-00007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F00-00007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F00-00007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F00-00007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1F00-00007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1F00-00007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F00-00007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F00-00007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F00-00007C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F00-00007D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1F00-00007E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0000000-0008-0000-1F00-00007F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F00-000080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F00-000081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F00-000082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1F00-000083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1F00-000084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1F00-000085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1F00-000086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1F00-00008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1F00-00008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1F00-00008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1F00-00008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1F00-00008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1F00-00008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1F00-00008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F00-00008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F00-00008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F00-00009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F00-00009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F00-00009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F00-00009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F00-00009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F00-00009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F00-00009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F00-000097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F00-00009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F00-00009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F00-00009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F00-00009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F00-00009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7" name="TextBox 5">
          <a:extLst>
            <a:ext uri="{FF2B5EF4-FFF2-40B4-BE49-F238E27FC236}">
              <a16:creationId xmlns:a16="http://schemas.microsoft.com/office/drawing/2014/main" id="{00000000-0008-0000-1F00-00009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F00-00009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F00-00009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F00-0000A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F00-0000A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F00-0000A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F00-0000A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F00-0000A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F00-0000A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F00-0000A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F00-0000A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F00-0000A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F00-0000A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F00-0000AA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F00-0000AB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F00-0000A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F00-0000A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F00-0000A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F00-0000A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F00-0000B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F00-0000B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F00-0000B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F00-0000B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1F00-0000B4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1F00-0000B5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1F00-0000B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F00-0000B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F00-0000B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1F00-0000B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1F00-0000B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1F00-0000BB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F00-0000B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1F00-0000B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1F00-0000B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F00-0000B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F00-0000C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F00-0000C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1F00-0000C2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F00-0000C3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F00-0000C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F00-0000C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F00-0000C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F00-0000C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F00-0000C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1F00-0000C9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1F00-0000CA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000000-0008-0000-1F00-0000CB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0000000-0008-0000-1F00-0000C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1F00-0000C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1F00-0000C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00000000-0008-0000-1F00-0000C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1F00-0000D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1F00-0000D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1F00-0000D2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1F00-0000D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1F00-0000D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3" name="TextBox 5">
          <a:extLst>
            <a:ext uri="{FF2B5EF4-FFF2-40B4-BE49-F238E27FC236}">
              <a16:creationId xmlns:a16="http://schemas.microsoft.com/office/drawing/2014/main" id="{00000000-0008-0000-1F00-0000D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4" name="TextBox 5">
          <a:extLst>
            <a:ext uri="{FF2B5EF4-FFF2-40B4-BE49-F238E27FC236}">
              <a16:creationId xmlns:a16="http://schemas.microsoft.com/office/drawing/2014/main" id="{00000000-0008-0000-1F00-0000D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F00-0000D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6" name="TextBox 5">
          <a:extLst>
            <a:ext uri="{FF2B5EF4-FFF2-40B4-BE49-F238E27FC236}">
              <a16:creationId xmlns:a16="http://schemas.microsoft.com/office/drawing/2014/main" id="{00000000-0008-0000-1F00-0000D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00000000-0008-0000-1F00-0000D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00000000-0008-0000-1F00-0000D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F00-0000D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F00-0000D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00000000-0008-0000-1F00-0000D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00000000-0008-0000-1F00-0000DE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F00-0000D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1F00-0000E0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00000000-0008-0000-1F00-0000E1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00000000-0008-0000-1F00-0000E2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F00-0000E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F00-0000E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F00-0000E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F00-0000E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F00-0000E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F00-0000E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F00-0000E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F00-0000E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F00-0000E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F00-0000E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F00-0000E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F00-0000E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F00-0000E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F00-0000F0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F00-0000F1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F00-0000F2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F00-0000F3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F00-0000F4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F00-0000F5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1F00-0000F6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1F00-0000F7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F00-0000F8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F00-0000F9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F00-0000FA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1F00-0000FB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1F00-0000FC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1F00-0000FD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1F00-0000FE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1F00-0000F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1F00-000000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1F00-000001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1F00-000002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1F00-000003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1F00-00000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1F00-00000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F00-00000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F00-00000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F00-00000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F00-00000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F00-00000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F00-00000B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F00-00000C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F00-00000D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F00-00000E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F00-00000F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F00-000010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F00-000011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F00-000012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F00-000013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F00-000014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F00-000015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00000000-0008-0000-1F00-000016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00000000-0008-0000-1F00-000017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0000000-0008-0000-1F00-000018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00000000-0008-0000-1F00-000019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00000000-0008-0000-1F00-00001A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F00-00001B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F00-00001C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F00-00001D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F00-00001E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F00-00001F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F00-000020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F00-000021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F00-000022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1F00-000023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1F00-00002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F00-00002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F00-00002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F00-00002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F00-00002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F00-00002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F00-00002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00000000-0008-0000-1F00-00002B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00000000-0008-0000-1F00-00002C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00000000-0008-0000-1F00-00002D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00000000-0008-0000-1F00-00002E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1F00-00002F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4" name="Text Box 5">
          <a:extLst>
            <a:ext uri="{FF2B5EF4-FFF2-40B4-BE49-F238E27FC236}">
              <a16:creationId xmlns:a16="http://schemas.microsoft.com/office/drawing/2014/main" id="{00000000-0008-0000-1F00-000030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00000000-0008-0000-1F00-000031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00000000-0008-0000-1F00-000032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1F00-000033010000}"/>
            </a:ext>
          </a:extLst>
        </xdr:cNvPr>
        <xdr:cNvSpPr txBox="1"/>
      </xdr:nvSpPr>
      <xdr:spPr>
        <a:xfrm>
          <a:off x="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8" name="TextBox 5">
          <a:extLst>
            <a:ext uri="{FF2B5EF4-FFF2-40B4-BE49-F238E27FC236}">
              <a16:creationId xmlns:a16="http://schemas.microsoft.com/office/drawing/2014/main" id="{00000000-0008-0000-1F00-000034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1F00-000035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00000000-0008-0000-1F00-000036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1" name="TextBox 5">
          <a:extLst>
            <a:ext uri="{FF2B5EF4-FFF2-40B4-BE49-F238E27FC236}">
              <a16:creationId xmlns:a16="http://schemas.microsoft.com/office/drawing/2014/main" id="{00000000-0008-0000-1F00-000037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00000000-0008-0000-1F00-000038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3" name="TextBox 5">
          <a:extLst>
            <a:ext uri="{FF2B5EF4-FFF2-40B4-BE49-F238E27FC236}">
              <a16:creationId xmlns:a16="http://schemas.microsoft.com/office/drawing/2014/main" id="{00000000-0008-0000-1F00-000039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5" name="TextBox 5">
          <a:extLst>
            <a:ext uri="{FF2B5EF4-FFF2-40B4-BE49-F238E27FC236}">
              <a16:creationId xmlns:a16="http://schemas.microsoft.com/office/drawing/2014/main" id="{00000000-0008-0000-1F00-00003B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1F00-00003C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1F00-00003D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8" name="TextBox 5">
          <a:extLst>
            <a:ext uri="{FF2B5EF4-FFF2-40B4-BE49-F238E27FC236}">
              <a16:creationId xmlns:a16="http://schemas.microsoft.com/office/drawing/2014/main" id="{00000000-0008-0000-1F00-00003E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9" name="TextBox 5">
          <a:extLst>
            <a:ext uri="{FF2B5EF4-FFF2-40B4-BE49-F238E27FC236}">
              <a16:creationId xmlns:a16="http://schemas.microsoft.com/office/drawing/2014/main" id="{00000000-0008-0000-1F00-00003F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0" name="TextBox 5">
          <a:extLst>
            <a:ext uri="{FF2B5EF4-FFF2-40B4-BE49-F238E27FC236}">
              <a16:creationId xmlns:a16="http://schemas.microsoft.com/office/drawing/2014/main" id="{00000000-0008-0000-1F00-000040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id="{00000000-0008-0000-1F00-000041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00000000-0008-0000-1F00-000042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00000000-0008-0000-1F00-000043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00000000-0008-0000-1F00-000044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00000000-0008-0000-1F00-000045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00000000-0008-0000-1F00-000046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00000000-0008-0000-1F00-000047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00000000-0008-0000-1F00-000048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1F00-000049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00000000-0008-0000-1F00-00004A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00000000-0008-0000-1F00-00004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00000000-0008-0000-1F00-00004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3" name="TextBox 5">
          <a:extLst>
            <a:ext uri="{FF2B5EF4-FFF2-40B4-BE49-F238E27FC236}">
              <a16:creationId xmlns:a16="http://schemas.microsoft.com/office/drawing/2014/main" id="{00000000-0008-0000-1F00-00004D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4" name="TextBox 5">
          <a:extLst>
            <a:ext uri="{FF2B5EF4-FFF2-40B4-BE49-F238E27FC236}">
              <a16:creationId xmlns:a16="http://schemas.microsoft.com/office/drawing/2014/main" id="{00000000-0008-0000-1F00-00004E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5" name="TextBox 5">
          <a:extLst>
            <a:ext uri="{FF2B5EF4-FFF2-40B4-BE49-F238E27FC236}">
              <a16:creationId xmlns:a16="http://schemas.microsoft.com/office/drawing/2014/main" id="{00000000-0008-0000-1F00-00004F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1F00-000050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7" name="TextBox 5">
          <a:extLst>
            <a:ext uri="{FF2B5EF4-FFF2-40B4-BE49-F238E27FC236}">
              <a16:creationId xmlns:a16="http://schemas.microsoft.com/office/drawing/2014/main" id="{00000000-0008-0000-1F00-000051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8" name="TextBox 5">
          <a:extLst>
            <a:ext uri="{FF2B5EF4-FFF2-40B4-BE49-F238E27FC236}">
              <a16:creationId xmlns:a16="http://schemas.microsoft.com/office/drawing/2014/main" id="{00000000-0008-0000-1F00-000052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00000000-0008-0000-1F00-000053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00000000-0008-0000-1F00-000054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00000000-0008-0000-1F00-000055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2" name="TextBox 5">
          <a:extLst>
            <a:ext uri="{FF2B5EF4-FFF2-40B4-BE49-F238E27FC236}">
              <a16:creationId xmlns:a16="http://schemas.microsoft.com/office/drawing/2014/main" id="{00000000-0008-0000-1F00-000056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3" name="Text Box 4">
          <a:extLst>
            <a:ext uri="{FF2B5EF4-FFF2-40B4-BE49-F238E27FC236}">
              <a16:creationId xmlns:a16="http://schemas.microsoft.com/office/drawing/2014/main" id="{00000000-0008-0000-1F00-000057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4" name="Text Box 5">
          <a:extLst>
            <a:ext uri="{FF2B5EF4-FFF2-40B4-BE49-F238E27FC236}">
              <a16:creationId xmlns:a16="http://schemas.microsoft.com/office/drawing/2014/main" id="{00000000-0008-0000-1F00-000058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5" name="TextBox 5">
          <a:extLst>
            <a:ext uri="{FF2B5EF4-FFF2-40B4-BE49-F238E27FC236}">
              <a16:creationId xmlns:a16="http://schemas.microsoft.com/office/drawing/2014/main" id="{00000000-0008-0000-1F00-000059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00000000-0008-0000-1F00-00005A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00000000-0008-0000-1F00-00005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00000000-0008-0000-1F00-00005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9" name="TextBox 5">
          <a:extLst>
            <a:ext uri="{FF2B5EF4-FFF2-40B4-BE49-F238E27FC236}">
              <a16:creationId xmlns:a16="http://schemas.microsoft.com/office/drawing/2014/main" id="{00000000-0008-0000-1F00-00005D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0" name="TextBox 5">
          <a:extLst>
            <a:ext uri="{FF2B5EF4-FFF2-40B4-BE49-F238E27FC236}">
              <a16:creationId xmlns:a16="http://schemas.microsoft.com/office/drawing/2014/main" id="{00000000-0008-0000-1F00-00005E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1" name="TextBox 5">
          <a:extLst>
            <a:ext uri="{FF2B5EF4-FFF2-40B4-BE49-F238E27FC236}">
              <a16:creationId xmlns:a16="http://schemas.microsoft.com/office/drawing/2014/main" id="{00000000-0008-0000-1F00-00005F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2" name="TextBox 5">
          <a:extLst>
            <a:ext uri="{FF2B5EF4-FFF2-40B4-BE49-F238E27FC236}">
              <a16:creationId xmlns:a16="http://schemas.microsoft.com/office/drawing/2014/main" id="{00000000-0008-0000-1F00-000060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3" name="TextBox 5">
          <a:extLst>
            <a:ext uri="{FF2B5EF4-FFF2-40B4-BE49-F238E27FC236}">
              <a16:creationId xmlns:a16="http://schemas.microsoft.com/office/drawing/2014/main" id="{00000000-0008-0000-1F00-000061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4" name="TextBox 5">
          <a:extLst>
            <a:ext uri="{FF2B5EF4-FFF2-40B4-BE49-F238E27FC236}">
              <a16:creationId xmlns:a16="http://schemas.microsoft.com/office/drawing/2014/main" id="{00000000-0008-0000-1F00-000062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5" name="TextBox 5">
          <a:extLst>
            <a:ext uri="{FF2B5EF4-FFF2-40B4-BE49-F238E27FC236}">
              <a16:creationId xmlns:a16="http://schemas.microsoft.com/office/drawing/2014/main" id="{00000000-0008-0000-1F00-000063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6" name="TextBox 5">
          <a:extLst>
            <a:ext uri="{FF2B5EF4-FFF2-40B4-BE49-F238E27FC236}">
              <a16:creationId xmlns:a16="http://schemas.microsoft.com/office/drawing/2014/main" id="{00000000-0008-0000-1F00-000064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7" name="TextBox 5">
          <a:extLst>
            <a:ext uri="{FF2B5EF4-FFF2-40B4-BE49-F238E27FC236}">
              <a16:creationId xmlns:a16="http://schemas.microsoft.com/office/drawing/2014/main" id="{00000000-0008-0000-1F00-000065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8" name="TextBox 5">
          <a:extLst>
            <a:ext uri="{FF2B5EF4-FFF2-40B4-BE49-F238E27FC236}">
              <a16:creationId xmlns:a16="http://schemas.microsoft.com/office/drawing/2014/main" id="{00000000-0008-0000-1F00-000066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9" name="TextBox 5">
          <a:extLst>
            <a:ext uri="{FF2B5EF4-FFF2-40B4-BE49-F238E27FC236}">
              <a16:creationId xmlns:a16="http://schemas.microsoft.com/office/drawing/2014/main" id="{00000000-0008-0000-1F00-000067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id="{00000000-0008-0000-1F00-000068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1" name="Text Box 5">
          <a:extLst>
            <a:ext uri="{FF2B5EF4-FFF2-40B4-BE49-F238E27FC236}">
              <a16:creationId xmlns:a16="http://schemas.microsoft.com/office/drawing/2014/main" id="{00000000-0008-0000-1F00-000069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00000000-0008-0000-1F00-00006A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00000000-0008-0000-1F00-00006B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0000000-0008-0000-1F00-00006C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00000000-0008-0000-1F00-00006D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6" name="Text Box 4">
          <a:extLst>
            <a:ext uri="{FF2B5EF4-FFF2-40B4-BE49-F238E27FC236}">
              <a16:creationId xmlns:a16="http://schemas.microsoft.com/office/drawing/2014/main" id="{00000000-0008-0000-1F00-00006E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7" name="Text Box 5">
          <a:extLst>
            <a:ext uri="{FF2B5EF4-FFF2-40B4-BE49-F238E27FC236}">
              <a16:creationId xmlns:a16="http://schemas.microsoft.com/office/drawing/2014/main" id="{00000000-0008-0000-1F00-00006F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00000000-0008-0000-1F00-000070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00000000-0008-0000-1F00-000071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00000000-0008-0000-1F00-000072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00000000-0008-0000-1F00-000073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2" name="Text Box 5">
          <a:extLst>
            <a:ext uri="{FF2B5EF4-FFF2-40B4-BE49-F238E27FC236}">
              <a16:creationId xmlns:a16="http://schemas.microsoft.com/office/drawing/2014/main" id="{00000000-0008-0000-1F00-000074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00000000-0008-0000-1F00-000075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00000000-0008-0000-1F00-000076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5" name="Text Box 4">
          <a:extLst>
            <a:ext uri="{FF2B5EF4-FFF2-40B4-BE49-F238E27FC236}">
              <a16:creationId xmlns:a16="http://schemas.microsoft.com/office/drawing/2014/main" id="{00000000-0008-0000-1F00-000077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6" name="Text Box 5">
          <a:extLst>
            <a:ext uri="{FF2B5EF4-FFF2-40B4-BE49-F238E27FC236}">
              <a16:creationId xmlns:a16="http://schemas.microsoft.com/office/drawing/2014/main" id="{00000000-0008-0000-1F00-000078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7" name="Text Box 4">
          <a:extLst>
            <a:ext uri="{FF2B5EF4-FFF2-40B4-BE49-F238E27FC236}">
              <a16:creationId xmlns:a16="http://schemas.microsoft.com/office/drawing/2014/main" id="{00000000-0008-0000-1F00-000079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8" name="Text Box 5">
          <a:extLst>
            <a:ext uri="{FF2B5EF4-FFF2-40B4-BE49-F238E27FC236}">
              <a16:creationId xmlns:a16="http://schemas.microsoft.com/office/drawing/2014/main" id="{00000000-0008-0000-1F00-00007A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9" name="Text Box 4">
          <a:extLst>
            <a:ext uri="{FF2B5EF4-FFF2-40B4-BE49-F238E27FC236}">
              <a16:creationId xmlns:a16="http://schemas.microsoft.com/office/drawing/2014/main" id="{00000000-0008-0000-1F00-00007B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00000000-0008-0000-1F00-00007C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00000000-0008-0000-1F00-00007D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00000000-0008-0000-1F00-00007E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00000000-0008-0000-1F00-00007F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1F00-000080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F00-000081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F00-000082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00000000-0008-0000-1F00-000083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00000000-0008-0000-1F00-000084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F00-000085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F00-000086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F00-000087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F00-000088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F00-000089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F00-00008A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F00-00008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F00-00008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F00-00008D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F00-00008E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F00-00008F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F00-000090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F00-000091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00000000-0008-0000-1F00-000092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00000000-0008-0000-1F00-000093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00000000-0008-0000-1F00-000094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00000000-0008-0000-1F00-000095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00000000-0008-0000-1F00-000096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00000000-0008-0000-1F00-000097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1F00-000098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00000000-0008-0000-1F00-000099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1" name="Text Box 4">
          <a:extLst>
            <a:ext uri="{FF2B5EF4-FFF2-40B4-BE49-F238E27FC236}">
              <a16:creationId xmlns:a16="http://schemas.microsoft.com/office/drawing/2014/main" id="{00000000-0008-0000-1F00-00009B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2" name="Text Box 5">
          <a:extLst>
            <a:ext uri="{FF2B5EF4-FFF2-40B4-BE49-F238E27FC236}">
              <a16:creationId xmlns:a16="http://schemas.microsoft.com/office/drawing/2014/main" id="{00000000-0008-0000-1F00-00009C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00000000-0008-0000-1F00-00009D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00000000-0008-0000-1F00-00009E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00000000-0008-0000-1F00-00009F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00000000-0008-0000-1F00-0000A0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00000000-0008-0000-1F00-0000A1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00000000-0008-0000-1F00-0000A2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9" name="Text Box 4">
          <a:extLst>
            <a:ext uri="{FF2B5EF4-FFF2-40B4-BE49-F238E27FC236}">
              <a16:creationId xmlns:a16="http://schemas.microsoft.com/office/drawing/2014/main" id="{00000000-0008-0000-1F00-0000A3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00000000-0008-0000-1F00-0000A4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00000000-0008-0000-1F00-0000A5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00000000-0008-0000-1F00-0000A6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00000000-0008-0000-1F00-0000A7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0000000-0008-0000-1F00-0000A8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00000000-0008-0000-1F00-0000A9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6" name="TextBox 5">
          <a:extLst>
            <a:ext uri="{FF2B5EF4-FFF2-40B4-BE49-F238E27FC236}">
              <a16:creationId xmlns:a16="http://schemas.microsoft.com/office/drawing/2014/main" id="{00000000-0008-0000-1F00-0000AA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7" name="TextBox 5">
          <a:extLst>
            <a:ext uri="{FF2B5EF4-FFF2-40B4-BE49-F238E27FC236}">
              <a16:creationId xmlns:a16="http://schemas.microsoft.com/office/drawing/2014/main" id="{00000000-0008-0000-1F00-0000A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8" name="TextBox 5">
          <a:extLst>
            <a:ext uri="{FF2B5EF4-FFF2-40B4-BE49-F238E27FC236}">
              <a16:creationId xmlns:a16="http://schemas.microsoft.com/office/drawing/2014/main" id="{00000000-0008-0000-1F00-0000A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9" name="TextBox 5">
          <a:extLst>
            <a:ext uri="{FF2B5EF4-FFF2-40B4-BE49-F238E27FC236}">
              <a16:creationId xmlns:a16="http://schemas.microsoft.com/office/drawing/2014/main" id="{00000000-0008-0000-1F00-0000AD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00000000-0008-0000-1F00-0000AE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00000000-0008-0000-1F00-0000AF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00000000-0008-0000-1F00-0000B0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00000000-0008-0000-1F00-0000B1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00000000-0008-0000-1F00-0000B2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0000000-0008-0000-1F00-0000B3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00000000-0008-0000-1F00-0000B4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00000000-0008-0000-1F00-0000B5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8" name="Text Box 5">
          <a:extLst>
            <a:ext uri="{FF2B5EF4-FFF2-40B4-BE49-F238E27FC236}">
              <a16:creationId xmlns:a16="http://schemas.microsoft.com/office/drawing/2014/main" id="{00000000-0008-0000-1F00-0000B6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0000000-0008-0000-1F00-0000B7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00000000-0008-0000-1F00-0000B8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00000000-0008-0000-1F00-0000B9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00000000-0008-0000-1F00-0000BA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00000000-0008-0000-1F00-0000B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00000000-0008-0000-1F00-0000B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00000000-0008-0000-1F00-0000BD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00000000-0008-0000-1F00-0000BE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fo-tour@bfs.admin.ch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bfs.admin.ch/bfs/de/home/statistiken/tourismus/reiseverhalten.html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bfs.admin.ch/bfs/de/home/statistiken/tourismus/reiseverhalten.html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de/home/statistiken/tourismus/monetaere-aspekte/jaehrliche-indikatoren.html" TargetMode="External"/><Relationship Id="rId4" Type="http://schemas.openxmlformats.org/officeDocument/2006/relationships/drawing" Target="../drawings/drawing1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de/home/statistiken/tourismus/monetaere-aspekte/jaehrliche-indikatoren.htm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de/home/statistiken/tourismus/monetaere-aspekte/jaehrliche-indikatoren.html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www.bfs.admin.ch/bfs/de/home/statistiken/volkswirtschaft/volkswirtschaftliche-gesamtrechnung/bruttoinlandproduk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seco.admin.ch/seco/de/home/wirtschaftslage---wirtschaftspolitik/Wirtschaftslage/Konsumentenstimmung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ww.bfs.admin.ch/bfs/de/home/statistiken/volkswirtschaft/volkswirtschaftliche-gesamtrechnung/bruttoinlandproduk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4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de/home/statistiken/preise/landesindex-konsumentenpreise.html" TargetMode="External"/><Relationship Id="rId4" Type="http://schemas.openxmlformats.org/officeDocument/2006/relationships/drawing" Target="../drawings/drawing5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de/home/statistiken/preise/harmonisierte-verbraucherpreise.html" TargetMode="External"/><Relationship Id="rId4" Type="http://schemas.openxmlformats.org/officeDocument/2006/relationships/drawing" Target="../drawings/drawing6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LIK@bfs.admi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fs.admin.ch/bfs/de/home/statistiken/tourismus/beherbergung.html" TargetMode="External"/><Relationship Id="rId1" Type="http://schemas.openxmlformats.org/officeDocument/2006/relationships/hyperlink" Target="mailto:info-tour@bfs.admin.ch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fs.admin.ch/bfs/de/home/statistiken/tourismus/beherbergung.html" TargetMode="External"/><Relationship Id="rId1" Type="http://schemas.openxmlformats.org/officeDocument/2006/relationships/hyperlink" Target="mailto:info-tour@bfs.admin.ch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zoomScaleNormal="100" workbookViewId="0"/>
  </sheetViews>
  <sheetFormatPr baseColWidth="10" defaultRowHeight="12.75"/>
  <cols>
    <col min="2" max="2" width="111.7109375" customWidth="1"/>
  </cols>
  <sheetData>
    <row r="1" spans="1:11" ht="15">
      <c r="A1" s="199" t="s">
        <v>490</v>
      </c>
      <c r="B1" s="56"/>
      <c r="C1" s="151"/>
      <c r="D1" s="151"/>
      <c r="E1" s="151"/>
      <c r="F1" s="151"/>
      <c r="G1" s="64"/>
      <c r="H1" s="56"/>
      <c r="I1" s="56"/>
    </row>
    <row r="2" spans="1:11" ht="14.25">
      <c r="A2" s="64" t="s">
        <v>318</v>
      </c>
      <c r="B2" s="59"/>
      <c r="C2" s="3"/>
      <c r="D2" s="3"/>
      <c r="E2" s="3"/>
      <c r="F2" s="3"/>
      <c r="G2" s="59"/>
      <c r="H2" s="56"/>
      <c r="I2" s="56"/>
    </row>
    <row r="3" spans="1:11" ht="15">
      <c r="A3" s="216"/>
      <c r="B3" s="217" t="s">
        <v>319</v>
      </c>
      <c r="C3" s="215"/>
      <c r="D3" s="215"/>
      <c r="E3" s="215"/>
      <c r="F3" s="59"/>
      <c r="G3" s="59"/>
      <c r="H3" s="56"/>
      <c r="I3" s="56"/>
    </row>
    <row r="4" spans="1:11" s="198" customFormat="1">
      <c r="A4" s="203" t="s">
        <v>329</v>
      </c>
      <c r="B4" s="221" t="str">
        <f>'T2.1.1'!$A$1</f>
        <v>Nachfrage in der Beherbergung</v>
      </c>
      <c r="C4" s="356"/>
      <c r="D4" s="356"/>
      <c r="E4" s="197"/>
      <c r="F4" s="64"/>
      <c r="G4" s="64"/>
      <c r="H4" s="64"/>
      <c r="I4" s="200"/>
      <c r="J4" s="64"/>
      <c r="K4" s="64"/>
    </row>
    <row r="5" spans="1:11" s="198" customFormat="1">
      <c r="A5" s="203" t="s">
        <v>321</v>
      </c>
      <c r="B5" s="221" t="str">
        <f>'T2.1.2'!$A$1</f>
        <v>Nachfrage in der Beherbergung, der Hotellerie und Parahotellerie nach Gästeherkunft, 2021</v>
      </c>
      <c r="C5" s="356"/>
      <c r="D5" s="356"/>
      <c r="E5" s="197"/>
      <c r="F5" s="64"/>
      <c r="G5" s="64"/>
      <c r="H5" s="64"/>
      <c r="I5" s="64"/>
      <c r="J5" s="64"/>
      <c r="K5" s="64"/>
    </row>
    <row r="6" spans="1:11" s="198" customFormat="1">
      <c r="A6" s="203" t="s">
        <v>27</v>
      </c>
      <c r="B6" s="221" t="str">
        <f>'T2.1.3'!$A$1</f>
        <v>Aufschlüsselung der Nachfrage in der Beherbergung nach Monaten, 2021</v>
      </c>
      <c r="C6" s="197"/>
      <c r="D6" s="356"/>
      <c r="E6" s="197"/>
      <c r="F6" s="64"/>
      <c r="G6" s="64"/>
      <c r="H6" s="64"/>
      <c r="I6" s="64"/>
      <c r="J6" s="220"/>
      <c r="K6" s="64"/>
    </row>
    <row r="7" spans="1:11" s="198" customFormat="1">
      <c r="A7" s="203" t="s">
        <v>385</v>
      </c>
      <c r="B7" s="221" t="str">
        <f>'T2.1.4'!$A$1</f>
        <v>Entwicklung der Logiernächte in der Beherbergung nach Land, 2020–2021</v>
      </c>
      <c r="C7" s="197"/>
      <c r="D7" s="356"/>
      <c r="E7" s="197"/>
      <c r="F7" s="64"/>
      <c r="G7" s="64"/>
      <c r="H7" s="64"/>
      <c r="I7" s="64"/>
      <c r="J7" s="64"/>
      <c r="K7" s="64"/>
    </row>
    <row r="8" spans="1:11" s="198" customFormat="1">
      <c r="A8" s="204" t="s">
        <v>386</v>
      </c>
      <c r="B8" s="221" t="str">
        <f>'T2.2.1'!$A$1</f>
        <v>Angebot in der Hotellerie im Jahr 2021</v>
      </c>
      <c r="C8" s="197"/>
      <c r="D8" s="356"/>
      <c r="E8" s="197"/>
      <c r="F8" s="64"/>
      <c r="G8" s="64"/>
      <c r="H8" s="64"/>
      <c r="I8" s="64"/>
      <c r="J8" s="64"/>
      <c r="K8" s="64"/>
    </row>
    <row r="9" spans="1:11" s="198" customFormat="1">
      <c r="A9" s="203" t="s">
        <v>387</v>
      </c>
      <c r="B9" s="221" t="str">
        <f>'T2.2.2'!$A$1</f>
        <v>Entwicklung des Angebots in der Hotellerie 2012–2021 und 2020–2021</v>
      </c>
      <c r="C9" s="197"/>
      <c r="D9" s="356"/>
      <c r="E9" s="197"/>
      <c r="F9" s="64"/>
      <c r="G9" s="64"/>
      <c r="H9" s="64"/>
      <c r="I9" s="64"/>
      <c r="J9" s="64"/>
      <c r="K9" s="64"/>
    </row>
    <row r="10" spans="1:11" s="198" customFormat="1">
      <c r="A10" s="203" t="s">
        <v>475</v>
      </c>
      <c r="B10" s="853" t="s">
        <v>416</v>
      </c>
      <c r="C10" s="197"/>
      <c r="D10" s="356"/>
      <c r="E10" s="197"/>
      <c r="F10" s="64"/>
      <c r="G10" s="64"/>
      <c r="H10" s="64"/>
      <c r="I10" s="64"/>
      <c r="J10" s="64"/>
      <c r="K10" s="64"/>
    </row>
    <row r="11" spans="1:11" s="198" customFormat="1">
      <c r="A11" s="203" t="s">
        <v>474</v>
      </c>
      <c r="B11" s="854" t="s">
        <v>476</v>
      </c>
      <c r="C11" s="197"/>
      <c r="D11" s="356"/>
      <c r="E11" s="197"/>
      <c r="F11" s="64"/>
      <c r="G11" s="64"/>
      <c r="H11" s="64"/>
      <c r="I11" s="64"/>
      <c r="J11" s="64"/>
      <c r="K11" s="64"/>
    </row>
    <row r="12" spans="1:11" s="198" customFormat="1">
      <c r="A12" s="205" t="s">
        <v>388</v>
      </c>
      <c r="B12" s="636" t="str">
        <f>'T2.2.4a'!$A$1</f>
        <v>Entwicklung der Logiernächte der inländischen und ausländischen Gäste in der Hotellerie, 2012-2021</v>
      </c>
      <c r="C12" s="197"/>
      <c r="D12" s="356"/>
      <c r="E12" s="197"/>
      <c r="F12" s="64"/>
      <c r="G12" s="64"/>
      <c r="H12" s="64"/>
      <c r="I12" s="64"/>
      <c r="J12" s="64"/>
      <c r="K12" s="64"/>
    </row>
    <row r="13" spans="1:11" s="198" customFormat="1">
      <c r="A13" s="205" t="s">
        <v>389</v>
      </c>
      <c r="B13" s="636" t="str">
        <f>'T2.2.4b'!$A$1</f>
        <v>Monatliche Entwicklung der inländischen und ausländischen Gäste in der Hotellerie, 2020-2021</v>
      </c>
      <c r="C13" s="197"/>
      <c r="D13" s="356"/>
      <c r="E13" s="197"/>
      <c r="F13" s="64"/>
      <c r="G13" s="64"/>
      <c r="H13" s="64"/>
      <c r="I13" s="64"/>
      <c r="J13" s="64"/>
      <c r="K13" s="64"/>
    </row>
    <row r="14" spans="1:11" s="198" customFormat="1">
      <c r="A14" s="205" t="s">
        <v>390</v>
      </c>
      <c r="B14" s="636" t="str">
        <f>'T2.2.5a-f'!$A$1</f>
        <v>Entwicklung der Logiernächte der Gäste aus Europa, Asien, Amerika, Afrika und Ozeanien in der Hotellerie, 2012-2021</v>
      </c>
      <c r="C14" s="197"/>
      <c r="D14" s="356"/>
      <c r="E14" s="197"/>
      <c r="F14" s="64"/>
      <c r="G14" s="64"/>
      <c r="H14" s="64"/>
      <c r="I14" s="64"/>
      <c r="J14" s="64"/>
      <c r="K14" s="64"/>
    </row>
    <row r="15" spans="1:11" s="198" customFormat="1">
      <c r="A15" s="205" t="s">
        <v>391</v>
      </c>
      <c r="B15" s="636" t="str">
        <f>'T2.2.6'!$A$1</f>
        <v>Entwicklung der Nachfrage nach Tourismusregion in der Hotellerie, 2017-2021</v>
      </c>
      <c r="C15" s="197"/>
      <c r="D15" s="356"/>
      <c r="E15" s="197"/>
      <c r="F15" s="64"/>
      <c r="G15" s="64"/>
      <c r="H15" s="64"/>
      <c r="I15" s="64"/>
      <c r="J15" s="64"/>
      <c r="K15" s="64"/>
    </row>
    <row r="16" spans="1:11" s="198" customFormat="1">
      <c r="A16" s="205" t="s">
        <v>456</v>
      </c>
      <c r="B16" s="841" t="str">
        <f>'T2.2.7a'!$A$1</f>
        <v>Entwicklung der Aufenthaltsdauer in der Hotellerie, 2012 bis 2021</v>
      </c>
      <c r="C16" s="197"/>
      <c r="D16" s="356"/>
      <c r="E16" s="197"/>
      <c r="F16" s="64"/>
      <c r="G16" s="64"/>
      <c r="H16" s="64"/>
      <c r="I16" s="64"/>
      <c r="J16" s="64"/>
      <c r="K16" s="64"/>
    </row>
    <row r="17" spans="1:11" s="198" customFormat="1">
      <c r="A17" s="205" t="s">
        <v>457</v>
      </c>
      <c r="B17" s="841" t="str">
        <f>'T2.2.7b'!$A$1</f>
        <v>Aufenthaltsdauer in der Hotellerie, 2012 – 2021</v>
      </c>
      <c r="C17" s="197"/>
      <c r="D17" s="356"/>
      <c r="E17" s="197"/>
      <c r="F17" s="64"/>
      <c r="G17" s="64"/>
      <c r="H17" s="64"/>
      <c r="I17" s="64"/>
      <c r="J17" s="64"/>
      <c r="K17" s="64"/>
    </row>
    <row r="18" spans="1:11" s="198" customFormat="1">
      <c r="A18" s="205" t="s">
        <v>392</v>
      </c>
      <c r="B18" s="636" t="str">
        <f>'T2.2.8'!$A$1</f>
        <v>Nettozimmerauslastung in der Hotellerie, 2017–2021</v>
      </c>
      <c r="C18" s="197"/>
      <c r="D18" s="356"/>
      <c r="E18" s="197"/>
      <c r="F18" s="64"/>
      <c r="G18" s="64"/>
      <c r="H18" s="64"/>
      <c r="I18" s="64"/>
      <c r="J18" s="64"/>
      <c r="K18" s="64"/>
    </row>
    <row r="19" spans="1:11" s="198" customFormat="1">
      <c r="A19" s="206" t="s">
        <v>393</v>
      </c>
      <c r="B19" s="636" t="str">
        <f>'T2.2.9'!$A$1</f>
        <v>Entwicklung der Logiernächte in Hotels und ähnliche Betrieben nach Land, 2020 – 2021</v>
      </c>
      <c r="C19" s="197"/>
      <c r="D19" s="356"/>
      <c r="E19" s="197"/>
      <c r="F19" s="64"/>
      <c r="G19" s="64"/>
      <c r="H19" s="64"/>
      <c r="I19" s="64"/>
      <c r="J19" s="64"/>
      <c r="K19" s="64"/>
    </row>
    <row r="20" spans="1:11" s="198" customFormat="1">
      <c r="A20" s="203" t="s">
        <v>16</v>
      </c>
      <c r="B20" s="221" t="str">
        <f>'T2.3.1'!$A$1</f>
        <v>Parahotellerie: Angebot nach Grossregion und nach Beherbergungstyp, 2021</v>
      </c>
      <c r="C20" s="197"/>
      <c r="D20" s="356"/>
      <c r="E20" s="197"/>
      <c r="F20" s="64"/>
      <c r="G20" s="64"/>
      <c r="H20" s="64"/>
      <c r="I20" s="64"/>
      <c r="J20" s="64"/>
      <c r="K20" s="64"/>
    </row>
    <row r="21" spans="1:11" s="198" customFormat="1">
      <c r="A21" s="203" t="s">
        <v>29</v>
      </c>
      <c r="B21" s="221" t="str">
        <f>'T2.3.2.1'!$A$1</f>
        <v>Parahotellerie: Nachfrage nach Herkunftsland der Gäste und nach Beherbergungstyp, 2019– 2021</v>
      </c>
      <c r="C21" s="197"/>
      <c r="D21" s="356"/>
      <c r="E21" s="197"/>
      <c r="F21" s="64"/>
      <c r="G21" s="64"/>
      <c r="H21" s="64"/>
      <c r="I21" s="64"/>
      <c r="J21" s="64"/>
      <c r="K21" s="64"/>
    </row>
    <row r="22" spans="1:11" s="198" customFormat="1">
      <c r="A22" s="207" t="s">
        <v>17</v>
      </c>
      <c r="B22" s="221" t="str">
        <f>'T2.3.2.2'!$A$1</f>
        <v>Parahotellerie: Nachfrage nach Grossregion und nach Beherbergungstyp, 2019 – 2021</v>
      </c>
      <c r="C22" s="201"/>
      <c r="D22" s="356"/>
      <c r="E22" s="201"/>
      <c r="F22" s="202"/>
      <c r="G22" s="201"/>
      <c r="H22" s="64"/>
      <c r="I22" s="64"/>
      <c r="J22" s="64"/>
      <c r="K22" s="64"/>
    </row>
    <row r="23" spans="1:11" s="198" customFormat="1">
      <c r="A23" s="208" t="s">
        <v>18</v>
      </c>
      <c r="B23" s="221" t="str">
        <f>'T2.3.3'!$A$1</f>
        <v>Parahotellerie: Aufschlüsselung der Logiernächte nach Monaten und nach Beherbergungstyp, 2019–2021</v>
      </c>
      <c r="C23" s="197"/>
      <c r="D23" s="356"/>
      <c r="E23" s="197"/>
      <c r="F23" s="64"/>
      <c r="G23" s="64"/>
      <c r="H23" s="64"/>
      <c r="I23" s="64"/>
      <c r="J23" s="64"/>
      <c r="K23" s="64"/>
    </row>
    <row r="24" spans="1:11" s="198" customFormat="1">
      <c r="A24" s="209" t="s">
        <v>30</v>
      </c>
      <c r="B24" s="221" t="str">
        <f>'T2.3.4'!$A$1</f>
        <v>Parahotellerie: Aufenthaltsdauer nach Grossregion und nach Beherbergungstyp, 2019 – 2021</v>
      </c>
      <c r="C24" s="197"/>
      <c r="D24" s="356"/>
      <c r="E24" s="197"/>
      <c r="F24" s="64"/>
      <c r="G24" s="64"/>
      <c r="H24" s="64"/>
      <c r="I24" s="64"/>
      <c r="J24" s="64"/>
      <c r="K24" s="64"/>
    </row>
    <row r="25" spans="1:11" s="198" customFormat="1">
      <c r="A25" s="210" t="s">
        <v>394</v>
      </c>
      <c r="B25" s="221" t="str">
        <f>'T2.3.5'!$A$1</f>
        <v>Entwicklung der Logiernächte in der Parahotellerie nach Land, 2020 – 2021</v>
      </c>
      <c r="C25" s="197"/>
      <c r="D25" s="356"/>
      <c r="E25" s="197"/>
      <c r="F25" s="64"/>
      <c r="G25" s="64"/>
      <c r="H25" s="64"/>
      <c r="I25" s="64"/>
      <c r="J25" s="64"/>
      <c r="K25" s="64"/>
    </row>
    <row r="26" spans="1:11" s="198" customFormat="1" ht="15">
      <c r="A26" s="216"/>
      <c r="B26" s="217" t="s">
        <v>487</v>
      </c>
      <c r="C26" s="213"/>
      <c r="D26" s="213"/>
      <c r="E26" s="213"/>
      <c r="F26" s="214"/>
      <c r="G26" s="214"/>
      <c r="H26" s="214"/>
      <c r="I26" s="214"/>
      <c r="J26" s="64"/>
      <c r="K26" s="64"/>
    </row>
    <row r="27" spans="1:11" s="198" customFormat="1">
      <c r="A27" s="210" t="s">
        <v>31</v>
      </c>
      <c r="B27" s="221" t="str">
        <f>'T3.1'!$A$1</f>
        <v xml:space="preserve">Reisen mit Übernachtungen </v>
      </c>
      <c r="C27" s="197"/>
      <c r="D27" s="197"/>
      <c r="E27" s="197"/>
      <c r="F27" s="64"/>
      <c r="G27" s="64"/>
      <c r="H27" s="64"/>
      <c r="I27" s="64"/>
      <c r="J27" s="64"/>
      <c r="K27" s="64"/>
    </row>
    <row r="28" spans="1:11" s="198" customFormat="1">
      <c r="A28" s="210" t="s">
        <v>32</v>
      </c>
      <c r="B28" s="221" t="str">
        <f>'T3.2'!$A$1</f>
        <v xml:space="preserve">Tagesreisen </v>
      </c>
      <c r="C28" s="197"/>
      <c r="D28" s="197"/>
      <c r="E28" s="197"/>
      <c r="F28" s="64"/>
      <c r="G28" s="64"/>
      <c r="H28" s="64"/>
      <c r="I28" s="64"/>
      <c r="J28" s="64"/>
      <c r="K28" s="64"/>
    </row>
    <row r="29" spans="1:11" s="198" customFormat="1" ht="15">
      <c r="A29" s="216"/>
      <c r="B29" s="217" t="s">
        <v>320</v>
      </c>
      <c r="C29" s="197"/>
      <c r="D29" s="197"/>
      <c r="E29" s="197"/>
      <c r="F29" s="64"/>
      <c r="G29" s="64"/>
      <c r="H29" s="64"/>
      <c r="I29" s="64"/>
      <c r="J29" s="64"/>
      <c r="K29" s="64"/>
    </row>
    <row r="30" spans="1:11" s="198" customFormat="1">
      <c r="A30" s="210" t="s">
        <v>33</v>
      </c>
      <c r="B30" s="221" t="str">
        <f>'T4.1'!$A$1</f>
        <v>Touristische Bruttowertschöpfung</v>
      </c>
      <c r="C30" s="197"/>
      <c r="D30" s="197"/>
      <c r="E30" s="197"/>
      <c r="F30" s="64"/>
      <c r="G30" s="64"/>
      <c r="H30" s="64"/>
      <c r="I30" s="64"/>
      <c r="J30" s="64"/>
      <c r="K30" s="64"/>
    </row>
    <row r="31" spans="1:11" s="198" customFormat="1">
      <c r="A31" s="210" t="s">
        <v>35</v>
      </c>
      <c r="B31" s="636" t="str">
        <f>'T4.2'!$A$1</f>
        <v>Touristische Nachfrage, nach Produkten</v>
      </c>
      <c r="C31" s="197"/>
      <c r="D31" s="197"/>
      <c r="E31" s="197"/>
      <c r="F31" s="64"/>
      <c r="G31" s="64"/>
      <c r="H31" s="64"/>
      <c r="I31" s="64"/>
      <c r="J31" s="64"/>
      <c r="K31" s="64"/>
    </row>
    <row r="32" spans="1:11" s="198" customFormat="1">
      <c r="A32" s="210" t="s">
        <v>36</v>
      </c>
      <c r="B32" s="221" t="str">
        <f>'T4.3'!$A$1</f>
        <v>Touristische Beschäftigung, nach Produkten</v>
      </c>
      <c r="C32" s="197"/>
      <c r="D32" s="197"/>
      <c r="E32" s="197"/>
      <c r="F32" s="64"/>
      <c r="G32" s="64"/>
      <c r="H32" s="64"/>
      <c r="I32" s="64"/>
      <c r="J32" s="64"/>
      <c r="K32" s="64"/>
    </row>
    <row r="33" spans="1:11" s="198" customFormat="1" ht="15">
      <c r="A33" s="216"/>
      <c r="B33" s="217" t="s">
        <v>320</v>
      </c>
      <c r="C33" s="197"/>
      <c r="D33" s="197"/>
      <c r="E33" s="197"/>
      <c r="F33" s="64"/>
      <c r="G33" s="64"/>
      <c r="H33" s="64"/>
      <c r="I33" s="64"/>
      <c r="J33" s="64"/>
      <c r="K33" s="64"/>
    </row>
    <row r="34" spans="1:11" s="198" customFormat="1">
      <c r="A34" s="211" t="s">
        <v>395</v>
      </c>
      <c r="B34" s="221" t="str">
        <f>'T5.1'!$A$1</f>
        <v>Wachstumsrate des realen Bruttoinlandprodukts, in %</v>
      </c>
      <c r="C34" s="197"/>
      <c r="D34" s="197"/>
      <c r="E34" s="197"/>
      <c r="F34" s="64"/>
      <c r="G34" s="64"/>
      <c r="H34" s="64"/>
      <c r="I34" s="64"/>
      <c r="J34" s="64"/>
      <c r="K34" s="64"/>
    </row>
    <row r="35" spans="1:11" s="198" customFormat="1">
      <c r="A35" s="211" t="s">
        <v>396</v>
      </c>
      <c r="B35" s="221" t="str">
        <f>'T5.2'!$A$1</f>
        <v>Index der Konsumentenstimmung</v>
      </c>
      <c r="C35" s="197"/>
      <c r="D35" s="197"/>
      <c r="E35" s="197"/>
      <c r="F35" s="64"/>
      <c r="G35" s="64"/>
      <c r="H35" s="64"/>
      <c r="I35" s="64"/>
      <c r="J35" s="64"/>
      <c r="K35" s="64"/>
    </row>
    <row r="36" spans="1:11" s="198" customFormat="1">
      <c r="A36" s="205" t="s">
        <v>397</v>
      </c>
      <c r="B36" s="221" t="str">
        <f>'T5.3'!$A$1</f>
        <v>Konsumausgaben der privaten Haushalte in der Schweiz (Nationale Konsumausgaben)</v>
      </c>
      <c r="C36" s="197"/>
      <c r="D36" s="197"/>
      <c r="E36" s="197"/>
      <c r="F36" s="64"/>
      <c r="G36" s="64"/>
      <c r="H36" s="64"/>
      <c r="I36" s="64"/>
      <c r="J36" s="64"/>
      <c r="K36" s="64"/>
    </row>
    <row r="37" spans="1:11" s="198" customFormat="1">
      <c r="A37" s="205" t="s">
        <v>398</v>
      </c>
      <c r="B37" s="221" t="str">
        <f>'T5.4'!$A$1</f>
        <v>Landesindex der Konsumentenpreise</v>
      </c>
      <c r="C37" s="197"/>
      <c r="D37" s="197"/>
      <c r="E37" s="197"/>
      <c r="F37" s="64"/>
      <c r="G37" s="64"/>
      <c r="H37" s="64"/>
      <c r="I37" s="64"/>
      <c r="J37" s="64"/>
      <c r="K37" s="64"/>
    </row>
    <row r="38" spans="1:11">
      <c r="A38" s="205" t="s">
        <v>399</v>
      </c>
      <c r="B38" s="221" t="str">
        <f>'T5.5'!$A$1</f>
        <v>Harmonisierter Verbraucherpreisindex</v>
      </c>
      <c r="C38" s="197"/>
      <c r="D38" s="197"/>
      <c r="E38" s="197"/>
      <c r="F38" s="64"/>
      <c r="G38" s="64"/>
      <c r="H38" s="64"/>
      <c r="I38" s="64"/>
      <c r="J38" s="64"/>
      <c r="K38" s="64"/>
    </row>
    <row r="39" spans="1:11">
      <c r="A39" s="205" t="s">
        <v>400</v>
      </c>
      <c r="B39" s="221" t="str">
        <f>'T5.6'!$A$1</f>
        <v>Preisniveauindex im Jahr 2021</v>
      </c>
      <c r="C39" s="197"/>
      <c r="D39" s="197"/>
      <c r="E39" s="197"/>
      <c r="F39" s="64"/>
      <c r="G39" s="64"/>
      <c r="H39" s="64"/>
      <c r="I39" s="64"/>
      <c r="J39" s="64"/>
      <c r="K39" s="64"/>
    </row>
    <row r="40" spans="1:11">
      <c r="A40" s="197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197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197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197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197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197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197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197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197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197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</sheetData>
  <hyperlinks>
    <hyperlink ref="B4" location="T2.1.1!A1" display="T2.1.1!A1" xr:uid="{00000000-0004-0000-0000-000000000000}"/>
    <hyperlink ref="B5" location="T2.1.2!A1" display="T2.1.2!A1" xr:uid="{00000000-0004-0000-0000-000001000000}"/>
    <hyperlink ref="B6" location="T2.1.3!A1" display="T2.1.3!A1" xr:uid="{00000000-0004-0000-0000-000002000000}"/>
    <hyperlink ref="B7" location="T2.1.4!A1" display="T2.1.4!A1" xr:uid="{00000000-0004-0000-0000-000003000000}"/>
    <hyperlink ref="B8" location="T2.2.1!A1" display="T2.2.1!A1" xr:uid="{00000000-0004-0000-0000-000004000000}"/>
    <hyperlink ref="B9" location="T2.2.2!A1" display="T2.2.2!A1" xr:uid="{00000000-0004-0000-0000-000005000000}"/>
    <hyperlink ref="B20" location="T2.3.1!A1" display="T2.3.1!A1" xr:uid="{00000000-0004-0000-0000-000006000000}"/>
    <hyperlink ref="B21" location="T2.3.2.1!A1" display="T2.3.2.1!A1" xr:uid="{00000000-0004-0000-0000-000007000000}"/>
    <hyperlink ref="B22" location="T2.3.2.2!A1" display="T2.3.2.2!A1" xr:uid="{00000000-0004-0000-0000-000008000000}"/>
    <hyperlink ref="B23" location="T2.3.3!A1" display="T2.3.3!A1" xr:uid="{00000000-0004-0000-0000-000009000000}"/>
    <hyperlink ref="B24" location="T2.3.4!A1" display="T2.3.4!A1" xr:uid="{00000000-0004-0000-0000-00000A000000}"/>
    <hyperlink ref="B25" location="T2.3.5!A1" display="T2.3.5!A1" xr:uid="{00000000-0004-0000-0000-00000B000000}"/>
    <hyperlink ref="B27" location="T3.1!A1" display="T3.1!A1" xr:uid="{00000000-0004-0000-0000-00000C000000}"/>
    <hyperlink ref="B28" location="T3.2!A1" display="T3.2!A1" xr:uid="{00000000-0004-0000-0000-00000D000000}"/>
    <hyperlink ref="B30" location="T4.1!A1" display="T4.1!A1" xr:uid="{00000000-0004-0000-0000-00000E000000}"/>
    <hyperlink ref="B32" location="T4.3!A1" display="T4.3!A1" xr:uid="{00000000-0004-0000-0000-00000F000000}"/>
    <hyperlink ref="B34" location="T5.1!A1" display="T5.1!A1" xr:uid="{00000000-0004-0000-0000-000010000000}"/>
    <hyperlink ref="B35" location="T5.2!A1" display="T5.2!A1" xr:uid="{00000000-0004-0000-0000-000011000000}"/>
    <hyperlink ref="B36" location="T5.3!A1" display="T5.3!A1" xr:uid="{00000000-0004-0000-0000-000012000000}"/>
    <hyperlink ref="B37" location="T5.4!A1" display="T5.4!A1" xr:uid="{00000000-0004-0000-0000-000013000000}"/>
    <hyperlink ref="B38" location="T5.5!A1" display="T5.5!A1" xr:uid="{00000000-0004-0000-0000-000014000000}"/>
    <hyperlink ref="B39" location="T5.6!A1" display="T5.6!A1" xr:uid="{00000000-0004-0000-0000-000015000000}"/>
    <hyperlink ref="B12" location="T2.2.4a!A1" display="T2.2.4a!A1" xr:uid="{00000000-0004-0000-0000-000016000000}"/>
    <hyperlink ref="B13" location="T2.2.4b!A1" display="T2.2.4b!A1" xr:uid="{00000000-0004-0000-0000-000017000000}"/>
    <hyperlink ref="B10" location="T2.2.3a!A1" display="Nachfrage in der Hotellerie 2011-2020" xr:uid="{00000000-0004-0000-0000-000018000000}"/>
    <hyperlink ref="B14" location="'T2.2.5a-f'!A1" display="'T2.2.5a-f'!A1" xr:uid="{00000000-0004-0000-0000-000019000000}"/>
    <hyperlink ref="B15" location="T2.2.6!A1" display="T2.2.6!A1" xr:uid="{00000000-0004-0000-0000-00001A000000}"/>
    <hyperlink ref="B17" location="T2.2.7b!A1" display="T2.2.7b!A1" xr:uid="{00000000-0004-0000-0000-00001B000000}"/>
    <hyperlink ref="B18" location="T2.2.8!A1" display="T2.2.8!A1" xr:uid="{00000000-0004-0000-0000-00001C000000}"/>
    <hyperlink ref="B19" location="T2.2.9!A1" display="T2.2.9!A1" xr:uid="{00000000-0004-0000-0000-00001D000000}"/>
    <hyperlink ref="B31" location="T4.2!A1" display="T4.2!A1" xr:uid="{00000000-0004-0000-0000-00001E000000}"/>
    <hyperlink ref="B16" location="T2.2.7a!A1" display="T2.2.7a!A1" xr:uid="{92DE897A-C664-4E0C-8860-B9106C9FB7A2}"/>
    <hyperlink ref="B11" location="T2.2.3b!A1" display="Hotels und Kurbetriebe: Logiernächte 2020-2021" xr:uid="{ACDD1BF6-A046-4DB8-ABDC-FD0900E04F0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showGridLines="0" zoomScaleNormal="100" workbookViewId="0"/>
  </sheetViews>
  <sheetFormatPr baseColWidth="10" defaultColWidth="11.42578125" defaultRowHeight="12.75"/>
  <cols>
    <col min="1" max="1" width="13.42578125" style="10" customWidth="1"/>
    <col min="2" max="2" width="18.7109375" style="5" customWidth="1"/>
    <col min="3" max="4" width="20.5703125" style="5" customWidth="1"/>
    <col min="5" max="5" width="25" style="5" customWidth="1"/>
    <col min="6" max="16384" width="11.42578125" style="5"/>
  </cols>
  <sheetData>
    <row r="1" spans="1:6" s="57" customFormat="1" ht="12.75" customHeight="1">
      <c r="A1" s="77" t="s">
        <v>417</v>
      </c>
      <c r="F1" s="132" t="s">
        <v>349</v>
      </c>
    </row>
    <row r="2" spans="1:6" s="3" customFormat="1" ht="12.75" customHeight="1">
      <c r="A2" s="125"/>
    </row>
    <row r="3" spans="1:6" s="3" customFormat="1" ht="12.75" customHeight="1">
      <c r="A3" s="604" t="s">
        <v>118</v>
      </c>
      <c r="B3" s="605" t="s">
        <v>350</v>
      </c>
      <c r="C3" s="605" t="s">
        <v>351</v>
      </c>
      <c r="D3" s="605" t="s">
        <v>352</v>
      </c>
      <c r="E3" s="605" t="s">
        <v>401</v>
      </c>
    </row>
    <row r="4" spans="1:6" s="3" customFormat="1" ht="12.75" customHeight="1">
      <c r="A4" s="55">
        <v>2012</v>
      </c>
      <c r="B4" s="233">
        <v>19076238</v>
      </c>
      <c r="C4" s="233">
        <v>15690035</v>
      </c>
      <c r="D4" s="233">
        <v>34766273</v>
      </c>
      <c r="E4" s="273">
        <v>-2.0289066279632317</v>
      </c>
    </row>
    <row r="5" spans="1:6" s="3" customFormat="1" ht="12.75" customHeight="1">
      <c r="A5" s="55">
        <v>2013</v>
      </c>
      <c r="B5" s="233">
        <v>19734657</v>
      </c>
      <c r="C5" s="233">
        <v>15889226</v>
      </c>
      <c r="D5" s="233">
        <v>35623883</v>
      </c>
      <c r="E5" s="273">
        <v>2.466787279729409</v>
      </c>
    </row>
    <row r="6" spans="1:6" s="3" customFormat="1" ht="12.75" customHeight="1">
      <c r="A6" s="55">
        <v>2014</v>
      </c>
      <c r="B6" s="233">
        <v>19907377</v>
      </c>
      <c r="C6" s="233">
        <v>16026135</v>
      </c>
      <c r="D6" s="233">
        <v>35933512</v>
      </c>
      <c r="E6" s="273">
        <v>0.8691612871061809</v>
      </c>
    </row>
    <row r="7" spans="1:6" s="3" customFormat="1" ht="12.75" customHeight="1">
      <c r="A7" s="55">
        <v>2015</v>
      </c>
      <c r="B7" s="233">
        <v>19576295</v>
      </c>
      <c r="C7" s="233">
        <v>16052181</v>
      </c>
      <c r="D7" s="233">
        <v>35628476</v>
      </c>
      <c r="E7" s="273">
        <v>-0.84889002778242206</v>
      </c>
    </row>
    <row r="8" spans="1:6" s="3" customFormat="1" ht="12.75" customHeight="1">
      <c r="A8" s="55">
        <v>2016</v>
      </c>
      <c r="B8" s="233">
        <v>19288015</v>
      </c>
      <c r="C8" s="233">
        <v>16244561</v>
      </c>
      <c r="D8" s="233">
        <v>35532576</v>
      </c>
      <c r="E8" s="273">
        <v>-0.26916671933988978</v>
      </c>
    </row>
    <row r="9" spans="1:6" s="3" customFormat="1" ht="12.75" customHeight="1">
      <c r="A9" s="55">
        <v>2017</v>
      </c>
      <c r="B9" s="233">
        <v>20472865</v>
      </c>
      <c r="C9" s="233">
        <v>16919875</v>
      </c>
      <c r="D9" s="233">
        <v>37392740</v>
      </c>
      <c r="E9" s="273">
        <v>5.2350946916992447</v>
      </c>
    </row>
    <row r="10" spans="1:6" s="3" customFormat="1" ht="12.75" customHeight="1">
      <c r="A10" s="55">
        <v>2018</v>
      </c>
      <c r="B10" s="233">
        <v>21393736</v>
      </c>
      <c r="C10" s="233">
        <v>17413041</v>
      </c>
      <c r="D10" s="233">
        <v>38806777</v>
      </c>
      <c r="E10" s="273">
        <v>3.7815816653179199</v>
      </c>
    </row>
    <row r="11" spans="1:6" s="3" customFormat="1" ht="12.75" customHeight="1">
      <c r="A11" s="55">
        <v>2019</v>
      </c>
      <c r="B11" s="233">
        <v>21639611</v>
      </c>
      <c r="C11" s="233">
        <v>17922428</v>
      </c>
      <c r="D11" s="233">
        <v>39562039</v>
      </c>
      <c r="E11" s="273">
        <v>1.9462116114409604</v>
      </c>
    </row>
    <row r="12" spans="1:6" s="3" customFormat="1" ht="12.75" customHeight="1">
      <c r="A12" s="55">
        <v>2020</v>
      </c>
      <c r="B12" s="218">
        <v>7341347</v>
      </c>
      <c r="C12" s="218">
        <v>16389391</v>
      </c>
      <c r="D12" s="218">
        <v>23730738</v>
      </c>
      <c r="E12" s="273">
        <v>-40.016392987226972</v>
      </c>
    </row>
    <row r="13" spans="1:6" s="3" customFormat="1" ht="12.75" customHeight="1">
      <c r="A13" s="689">
        <v>2021</v>
      </c>
      <c r="B13" s="643">
        <v>8598184</v>
      </c>
      <c r="C13" s="643">
        <v>20960665</v>
      </c>
      <c r="D13" s="643">
        <v>29558849</v>
      </c>
      <c r="E13" s="688">
        <v>24.559333131569698</v>
      </c>
    </row>
    <row r="14" spans="1:6" s="3" customFormat="1" ht="12.75" customHeight="1">
      <c r="A14" s="125"/>
    </row>
    <row r="15" spans="1:6" s="3" customFormat="1" ht="12.75" customHeight="1">
      <c r="A15" s="226" t="s">
        <v>48</v>
      </c>
    </row>
    <row r="16" spans="1:6" s="3" customFormat="1" ht="12.75" customHeight="1">
      <c r="A16" s="60" t="s">
        <v>101</v>
      </c>
      <c r="F16" s="57"/>
    </row>
    <row r="17" spans="1:2" s="3" customFormat="1" ht="12.75" customHeight="1">
      <c r="A17" s="60" t="s">
        <v>408</v>
      </c>
    </row>
    <row r="18" spans="1:2" s="3" customFormat="1" ht="12.75" customHeight="1">
      <c r="A18" s="59"/>
    </row>
    <row r="19" spans="1:2" s="3" customFormat="1" ht="12.75" customHeight="1">
      <c r="A19" s="3" t="s">
        <v>74</v>
      </c>
    </row>
    <row r="20" spans="1:2" s="3" customFormat="1" ht="12.75" customHeight="1">
      <c r="A20" s="227" t="s">
        <v>54</v>
      </c>
    </row>
    <row r="21" spans="1:2" s="3" customFormat="1" ht="12.75" customHeight="1"/>
    <row r="22" spans="1:2" s="3" customFormat="1" ht="12.75" customHeight="1">
      <c r="A22" s="125"/>
    </row>
    <row r="23" spans="1:2" s="3" customFormat="1" ht="11.25">
      <c r="A23" s="125"/>
    </row>
    <row r="24" spans="1:2" s="3" customFormat="1" ht="11.25">
      <c r="A24" s="125"/>
    </row>
    <row r="25" spans="1:2" s="3" customFormat="1" ht="11.25">
      <c r="A25" s="125"/>
      <c r="B25" s="102"/>
    </row>
  </sheetData>
  <hyperlinks>
    <hyperlink ref="A15" r:id="rId1" xr:uid="{00000000-0004-0000-0800-000000000000}"/>
    <hyperlink ref="A20" r:id="rId2" display=" info-tour@bfs.admin.ch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showGridLines="0" zoomScaleNormal="100" workbookViewId="0"/>
  </sheetViews>
  <sheetFormatPr baseColWidth="10" defaultColWidth="11.42578125" defaultRowHeight="12.75"/>
  <cols>
    <col min="1" max="1" width="13.42578125" style="10" customWidth="1"/>
    <col min="2" max="2" width="18.7109375" style="5" customWidth="1"/>
    <col min="3" max="4" width="20.5703125" style="5" customWidth="1"/>
    <col min="5" max="5" width="25" style="5" customWidth="1"/>
    <col min="6" max="6" width="22.28515625" style="5" customWidth="1"/>
    <col min="7" max="7" width="23.28515625" style="5" customWidth="1"/>
    <col min="8" max="16384" width="11.42578125" style="5"/>
  </cols>
  <sheetData>
    <row r="1" spans="1:7" s="57" customFormat="1" ht="12.75" customHeight="1">
      <c r="A1" s="77" t="s">
        <v>418</v>
      </c>
      <c r="F1" s="132"/>
      <c r="G1" s="132" t="s">
        <v>353</v>
      </c>
    </row>
    <row r="2" spans="1:7" s="3" customFormat="1" ht="12.75" customHeight="1">
      <c r="A2" s="125"/>
    </row>
    <row r="3" spans="1:7" s="3" customFormat="1" ht="25.15" customHeight="1">
      <c r="A3" s="604"/>
      <c r="B3" s="605" t="s">
        <v>362</v>
      </c>
      <c r="C3" s="605" t="s">
        <v>363</v>
      </c>
      <c r="D3" s="605" t="s">
        <v>419</v>
      </c>
      <c r="E3" s="605" t="s">
        <v>420</v>
      </c>
      <c r="F3" s="606" t="s">
        <v>421</v>
      </c>
      <c r="G3" s="606" t="s">
        <v>422</v>
      </c>
    </row>
    <row r="4" spans="1:7" s="3" customFormat="1" ht="12.75" customHeight="1">
      <c r="A4" s="138" t="s">
        <v>204</v>
      </c>
      <c r="B4" s="607">
        <v>1536861</v>
      </c>
      <c r="C4" s="607">
        <v>1500345</v>
      </c>
      <c r="D4" s="607">
        <v>969875</v>
      </c>
      <c r="E4" s="607">
        <v>303315</v>
      </c>
      <c r="F4" s="690">
        <f>((D4-B4)/B4)*100</f>
        <v>-36.892471082290463</v>
      </c>
      <c r="G4" s="690">
        <f>((E4-C4)/C4)*100</f>
        <v>-79.783649760555079</v>
      </c>
    </row>
    <row r="5" spans="1:7" s="3" customFormat="1" ht="12.75" customHeight="1">
      <c r="A5" s="138" t="s">
        <v>355</v>
      </c>
      <c r="B5" s="607">
        <v>1736304</v>
      </c>
      <c r="C5" s="607">
        <v>1596173</v>
      </c>
      <c r="D5" s="607">
        <v>1686398</v>
      </c>
      <c r="E5" s="607">
        <v>329037</v>
      </c>
      <c r="F5" s="690">
        <f t="shared" ref="F5:F16" si="0">((D5-B5)/B5)*100</f>
        <v>-2.8742662575217244</v>
      </c>
      <c r="G5" s="690">
        <f t="shared" ref="G5:G16" si="1">((E5-C5)/C5)*100</f>
        <v>-79.385881104366504</v>
      </c>
    </row>
    <row r="6" spans="1:7" s="3" customFormat="1" ht="12.75" customHeight="1">
      <c r="A6" s="138" t="s">
        <v>356</v>
      </c>
      <c r="B6" s="607">
        <v>715208</v>
      </c>
      <c r="C6" s="607">
        <v>555824</v>
      </c>
      <c r="D6" s="607">
        <v>1473910</v>
      </c>
      <c r="E6" s="607">
        <v>404559</v>
      </c>
      <c r="F6" s="690">
        <f t="shared" si="0"/>
        <v>106.08130781534881</v>
      </c>
      <c r="G6" s="690">
        <f t="shared" si="1"/>
        <v>-27.214549929474082</v>
      </c>
    </row>
    <row r="7" spans="1:7" s="3" customFormat="1" ht="12.75" customHeight="1">
      <c r="A7" s="138" t="s">
        <v>205</v>
      </c>
      <c r="B7" s="607">
        <v>161819</v>
      </c>
      <c r="C7" s="607">
        <v>56364</v>
      </c>
      <c r="D7" s="607">
        <v>1678678</v>
      </c>
      <c r="E7" s="607">
        <v>319501</v>
      </c>
      <c r="F7" s="690">
        <f t="shared" si="0"/>
        <v>937.38003571892057</v>
      </c>
      <c r="G7" s="690">
        <f t="shared" si="1"/>
        <v>466.85295578738203</v>
      </c>
    </row>
    <row r="8" spans="1:7" s="3" customFormat="1" ht="12.75" customHeight="1">
      <c r="A8" s="138" t="s">
        <v>354</v>
      </c>
      <c r="B8" s="607">
        <v>559930</v>
      </c>
      <c r="C8" s="607">
        <v>83699</v>
      </c>
      <c r="D8" s="607">
        <v>1672506</v>
      </c>
      <c r="E8" s="607">
        <v>355378</v>
      </c>
      <c r="F8" s="690">
        <f t="shared" si="0"/>
        <v>198.69912310467379</v>
      </c>
      <c r="G8" s="690">
        <f t="shared" si="1"/>
        <v>324.59049689960455</v>
      </c>
    </row>
    <row r="9" spans="1:7" s="3" customFormat="1" ht="12.75" customHeight="1">
      <c r="A9" s="138" t="s">
        <v>357</v>
      </c>
      <c r="B9" s="607">
        <v>1194062</v>
      </c>
      <c r="C9" s="607">
        <v>260769</v>
      </c>
      <c r="D9" s="607">
        <v>1789440</v>
      </c>
      <c r="E9" s="607">
        <v>493509</v>
      </c>
      <c r="F9" s="690">
        <f t="shared" si="0"/>
        <v>49.861564977362981</v>
      </c>
      <c r="G9" s="690">
        <f t="shared" si="1"/>
        <v>89.251406417173811</v>
      </c>
    </row>
    <row r="10" spans="1:7" s="3" customFormat="1" ht="12.75" customHeight="1">
      <c r="A10" s="138" t="s">
        <v>206</v>
      </c>
      <c r="B10" s="607">
        <v>2648721</v>
      </c>
      <c r="C10" s="607">
        <v>780793</v>
      </c>
      <c r="D10" s="607">
        <v>2567003</v>
      </c>
      <c r="E10" s="607">
        <v>1081284</v>
      </c>
      <c r="F10" s="690">
        <f t="shared" si="0"/>
        <v>-3.0851871525917605</v>
      </c>
      <c r="G10" s="690">
        <f t="shared" si="1"/>
        <v>38.485360396417491</v>
      </c>
    </row>
    <row r="11" spans="1:7" s="3" customFormat="1" ht="12.75" customHeight="1">
      <c r="A11" s="138" t="s">
        <v>358</v>
      </c>
      <c r="B11" s="607">
        <v>2265743</v>
      </c>
      <c r="C11" s="607">
        <v>1014173</v>
      </c>
      <c r="D11" s="607">
        <v>2575058</v>
      </c>
      <c r="E11" s="607">
        <v>1601530</v>
      </c>
      <c r="F11" s="690">
        <f t="shared" si="0"/>
        <v>13.651813113843891</v>
      </c>
      <c r="G11" s="690">
        <f t="shared" si="1"/>
        <v>57.914872511888994</v>
      </c>
    </row>
    <row r="12" spans="1:7" s="3" customFormat="1" ht="12.75" customHeight="1">
      <c r="A12" s="138" t="s">
        <v>359</v>
      </c>
      <c r="B12" s="607">
        <v>2056251</v>
      </c>
      <c r="C12" s="607">
        <v>628955</v>
      </c>
      <c r="D12" s="607">
        <v>2107919</v>
      </c>
      <c r="E12" s="607">
        <v>1190788</v>
      </c>
      <c r="F12" s="690">
        <f t="shared" si="0"/>
        <v>2.512728261287168</v>
      </c>
      <c r="G12" s="690">
        <f t="shared" si="1"/>
        <v>89.328012337925614</v>
      </c>
    </row>
    <row r="13" spans="1:7" s="3" customFormat="1" ht="12.75" customHeight="1">
      <c r="A13" s="138" t="s">
        <v>207</v>
      </c>
      <c r="B13" s="607">
        <v>1722540</v>
      </c>
      <c r="C13" s="607">
        <v>346191</v>
      </c>
      <c r="D13" s="607">
        <v>1962447</v>
      </c>
      <c r="E13" s="607">
        <v>931460</v>
      </c>
      <c r="F13" s="690">
        <f t="shared" si="0"/>
        <v>13.927514019993732</v>
      </c>
      <c r="G13" s="690">
        <f t="shared" si="1"/>
        <v>169.05956538442652</v>
      </c>
    </row>
    <row r="14" spans="1:7" s="3" customFormat="1" ht="12.75" customHeight="1">
      <c r="A14" s="138" t="s">
        <v>360</v>
      </c>
      <c r="B14" s="607">
        <v>712148</v>
      </c>
      <c r="C14" s="607">
        <v>184285</v>
      </c>
      <c r="D14" s="607">
        <v>1052010</v>
      </c>
      <c r="E14" s="607">
        <v>693926</v>
      </c>
      <c r="F14" s="690">
        <f t="shared" si="0"/>
        <v>47.723506911484691</v>
      </c>
      <c r="G14" s="690">
        <f t="shared" si="1"/>
        <v>276.55045174593698</v>
      </c>
    </row>
    <row r="15" spans="1:7" s="3" customFormat="1" ht="12.75" customHeight="1">
      <c r="A15" s="138" t="s">
        <v>361</v>
      </c>
      <c r="B15" s="607">
        <v>1079804</v>
      </c>
      <c r="C15" s="607">
        <v>333776</v>
      </c>
      <c r="D15" s="607">
        <v>1425421</v>
      </c>
      <c r="E15" s="607">
        <v>893897</v>
      </c>
      <c r="F15" s="690">
        <f t="shared" si="0"/>
        <v>32.007382821326836</v>
      </c>
      <c r="G15" s="690">
        <f t="shared" si="1"/>
        <v>167.81344374670437</v>
      </c>
    </row>
    <row r="16" spans="1:7" s="3" customFormat="1" ht="12.75" customHeight="1">
      <c r="A16" s="838" t="s">
        <v>0</v>
      </c>
      <c r="B16" s="839">
        <f>SUM(B4:B15)</f>
        <v>16389391</v>
      </c>
      <c r="C16" s="839">
        <f>SUM(C4:C15)</f>
        <v>7341347</v>
      </c>
      <c r="D16" s="839">
        <v>20960665</v>
      </c>
      <c r="E16" s="839">
        <v>8598184</v>
      </c>
      <c r="F16" s="840">
        <f t="shared" si="0"/>
        <v>27.89166479706293</v>
      </c>
      <c r="G16" s="840">
        <f t="shared" si="1"/>
        <v>17.119978118457009</v>
      </c>
    </row>
    <row r="17" spans="1:1" s="3" customFormat="1" ht="12.75" customHeight="1">
      <c r="A17" s="60"/>
    </row>
    <row r="18" spans="1:1" s="3" customFormat="1" ht="12.75" customHeight="1">
      <c r="A18" s="226" t="s">
        <v>48</v>
      </c>
    </row>
    <row r="19" spans="1:1" s="3" customFormat="1" ht="12.75" customHeight="1">
      <c r="A19" s="60" t="s">
        <v>101</v>
      </c>
    </row>
    <row r="20" spans="1:1" s="3" customFormat="1" ht="12.75" customHeight="1">
      <c r="A20" s="60" t="s">
        <v>408</v>
      </c>
    </row>
    <row r="21" spans="1:1" s="3" customFormat="1" ht="12.75" customHeight="1">
      <c r="A21" s="59"/>
    </row>
    <row r="22" spans="1:1" s="3" customFormat="1" ht="11.25">
      <c r="A22" s="3" t="s">
        <v>74</v>
      </c>
    </row>
    <row r="23" spans="1:1" s="3" customFormat="1" ht="11.25">
      <c r="A23" s="227" t="s">
        <v>54</v>
      </c>
    </row>
    <row r="24" spans="1:1" s="3" customFormat="1" ht="11.25"/>
    <row r="25" spans="1:1" s="3" customFormat="1" ht="11.25">
      <c r="A25" s="125"/>
    </row>
  </sheetData>
  <hyperlinks>
    <hyperlink ref="A18" r:id="rId1" xr:uid="{00000000-0004-0000-0900-000000000000}"/>
    <hyperlink ref="A23" r:id="rId2" display=" info-tour@bfs.admin.ch" xr:uid="{00000000-0004-0000-09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zoomScaleNormal="100" workbookViewId="0"/>
  </sheetViews>
  <sheetFormatPr baseColWidth="10" defaultColWidth="11.42578125" defaultRowHeight="12.75"/>
  <cols>
    <col min="1" max="1" width="22" style="4" customWidth="1"/>
    <col min="2" max="21" width="12.7109375" style="4" customWidth="1"/>
    <col min="22" max="22" width="13.7109375" style="4" customWidth="1"/>
    <col min="23" max="23" width="11.42578125" style="4"/>
    <col min="24" max="24" width="10.42578125" style="4" customWidth="1"/>
    <col min="25" max="25" width="13.5703125" style="4" bestFit="1" customWidth="1"/>
    <col min="26" max="16384" width="11.42578125" style="4"/>
  </cols>
  <sheetData>
    <row r="1" spans="1:23" s="57" customFormat="1" ht="12.75" customHeight="1">
      <c r="A1" s="641" t="s">
        <v>423</v>
      </c>
      <c r="T1" s="132" t="s">
        <v>365</v>
      </c>
    </row>
    <row r="2" spans="1:23" s="144" customFormat="1" ht="12.75" customHeight="1">
      <c r="S2" s="145"/>
    </row>
    <row r="3" spans="1:23" s="3" customFormat="1" ht="11.25">
      <c r="A3" s="953"/>
      <c r="B3" s="951" t="s">
        <v>52</v>
      </c>
      <c r="C3" s="951"/>
      <c r="D3" s="951"/>
      <c r="E3" s="951"/>
      <c r="F3" s="951"/>
      <c r="G3" s="951"/>
      <c r="H3" s="951"/>
      <c r="I3" s="951"/>
      <c r="J3" s="951"/>
      <c r="K3" s="951"/>
      <c r="L3" s="951" t="s">
        <v>119</v>
      </c>
      <c r="M3" s="951"/>
      <c r="N3" s="951"/>
      <c r="O3" s="951"/>
      <c r="P3" s="951"/>
      <c r="Q3" s="951"/>
      <c r="R3" s="951"/>
      <c r="S3" s="951"/>
      <c r="T3" s="952"/>
      <c r="U3" s="35"/>
      <c r="V3" s="35"/>
    </row>
    <row r="4" spans="1:23" s="3" customFormat="1" ht="11.25">
      <c r="A4" s="954"/>
      <c r="B4" s="140">
        <v>2012</v>
      </c>
      <c r="C4" s="140">
        <v>2013</v>
      </c>
      <c r="D4" s="141">
        <v>2014</v>
      </c>
      <c r="E4" s="141">
        <v>2015</v>
      </c>
      <c r="F4" s="141">
        <v>2016</v>
      </c>
      <c r="G4" s="141">
        <v>2017</v>
      </c>
      <c r="H4" s="141">
        <v>2018</v>
      </c>
      <c r="I4" s="141">
        <v>2019</v>
      </c>
      <c r="J4" s="141">
        <v>2020</v>
      </c>
      <c r="K4" s="141">
        <v>2021</v>
      </c>
      <c r="L4" s="142" t="s">
        <v>1</v>
      </c>
      <c r="M4" s="142" t="s">
        <v>2</v>
      </c>
      <c r="N4" s="142" t="s">
        <v>3</v>
      </c>
      <c r="O4" s="142" t="s">
        <v>7</v>
      </c>
      <c r="P4" s="142" t="s">
        <v>6</v>
      </c>
      <c r="Q4" s="143" t="s">
        <v>9</v>
      </c>
      <c r="R4" s="142" t="s">
        <v>345</v>
      </c>
      <c r="S4" s="143" t="s">
        <v>364</v>
      </c>
      <c r="T4" s="143" t="s">
        <v>424</v>
      </c>
    </row>
    <row r="5" spans="1:23" s="3" customFormat="1" ht="11.25">
      <c r="A5" s="392" t="s">
        <v>0</v>
      </c>
      <c r="B5" s="608">
        <v>34766273</v>
      </c>
      <c r="C5" s="608">
        <v>35623883</v>
      </c>
      <c r="D5" s="608">
        <v>35933512</v>
      </c>
      <c r="E5" s="608">
        <v>35628476</v>
      </c>
      <c r="F5" s="608">
        <v>35532576</v>
      </c>
      <c r="G5" s="608">
        <v>37392740</v>
      </c>
      <c r="H5" s="608">
        <v>38806777</v>
      </c>
      <c r="I5" s="608">
        <v>39562039</v>
      </c>
      <c r="J5" s="608">
        <v>23730738</v>
      </c>
      <c r="K5" s="608">
        <v>29558849</v>
      </c>
      <c r="L5" s="609">
        <f t="shared" ref="L5:T20" si="0">((C5-B5)/B5)*100</f>
        <v>2.466787279729409</v>
      </c>
      <c r="M5" s="609">
        <f t="shared" si="0"/>
        <v>0.8691612871061809</v>
      </c>
      <c r="N5" s="609">
        <f t="shared" si="0"/>
        <v>-0.84889002778242206</v>
      </c>
      <c r="O5" s="609">
        <f t="shared" si="0"/>
        <v>-0.26916671933988978</v>
      </c>
      <c r="P5" s="609">
        <f t="shared" si="0"/>
        <v>5.2350946916992447</v>
      </c>
      <c r="Q5" s="609">
        <f t="shared" si="0"/>
        <v>3.7815816653179199</v>
      </c>
      <c r="R5" s="609">
        <f t="shared" si="0"/>
        <v>1.9462116114409604</v>
      </c>
      <c r="S5" s="609">
        <f t="shared" si="0"/>
        <v>-40.016392987226972</v>
      </c>
      <c r="T5" s="609">
        <f t="shared" si="0"/>
        <v>24.559333131569698</v>
      </c>
    </row>
    <row r="6" spans="1:23" s="112" customFormat="1" ht="11.25">
      <c r="A6" s="146" t="s">
        <v>41</v>
      </c>
      <c r="B6" s="233">
        <v>15690035</v>
      </c>
      <c r="C6" s="233">
        <v>15889226</v>
      </c>
      <c r="D6" s="233">
        <v>16026135</v>
      </c>
      <c r="E6" s="233">
        <v>16052181</v>
      </c>
      <c r="F6" s="233">
        <v>16244561</v>
      </c>
      <c r="G6" s="233">
        <v>16919875</v>
      </c>
      <c r="H6" s="233">
        <v>17413041</v>
      </c>
      <c r="I6" s="233">
        <v>17922428</v>
      </c>
      <c r="J6" s="233">
        <v>16389391</v>
      </c>
      <c r="K6" s="233">
        <v>20960665</v>
      </c>
      <c r="L6" s="274">
        <f t="shared" si="0"/>
        <v>1.2695382770019314</v>
      </c>
      <c r="M6" s="274">
        <f t="shared" si="0"/>
        <v>0.86164675359265452</v>
      </c>
      <c r="N6" s="274">
        <f t="shared" si="0"/>
        <v>0.1625220304209343</v>
      </c>
      <c r="O6" s="274">
        <f t="shared" si="0"/>
        <v>1.1984664264625473</v>
      </c>
      <c r="P6" s="274">
        <f t="shared" si="0"/>
        <v>4.1571698982816461</v>
      </c>
      <c r="Q6" s="274">
        <f t="shared" si="0"/>
        <v>2.9147142044489103</v>
      </c>
      <c r="R6" s="274">
        <f t="shared" si="0"/>
        <v>2.9253190180853537</v>
      </c>
      <c r="S6" s="274">
        <f t="shared" si="0"/>
        <v>-8.5537350184919152</v>
      </c>
      <c r="T6" s="274">
        <f t="shared" si="0"/>
        <v>27.89166479706293</v>
      </c>
    </row>
    <row r="7" spans="1:23" s="112" customFormat="1" ht="11.25">
      <c r="A7" s="146" t="s">
        <v>42</v>
      </c>
      <c r="B7" s="233">
        <v>19076238</v>
      </c>
      <c r="C7" s="233">
        <v>19734657</v>
      </c>
      <c r="D7" s="233">
        <v>19907377</v>
      </c>
      <c r="E7" s="233">
        <v>19576295</v>
      </c>
      <c r="F7" s="233">
        <v>19288015</v>
      </c>
      <c r="G7" s="233">
        <v>20472865</v>
      </c>
      <c r="H7" s="233">
        <v>21393736</v>
      </c>
      <c r="I7" s="233">
        <v>21639611</v>
      </c>
      <c r="J7" s="233">
        <v>7341347</v>
      </c>
      <c r="K7" s="233">
        <v>8598184</v>
      </c>
      <c r="L7" s="274">
        <f t="shared" si="0"/>
        <v>3.4515138676713928</v>
      </c>
      <c r="M7" s="274">
        <f t="shared" si="0"/>
        <v>0.87521156308923931</v>
      </c>
      <c r="N7" s="274">
        <f t="shared" si="0"/>
        <v>-1.6631121217024221</v>
      </c>
      <c r="O7" s="274">
        <f t="shared" si="0"/>
        <v>-1.4725973428577777</v>
      </c>
      <c r="P7" s="274">
        <f t="shared" si="0"/>
        <v>6.1429338374114701</v>
      </c>
      <c r="Q7" s="274">
        <f t="shared" si="0"/>
        <v>4.4980074845411231</v>
      </c>
      <c r="R7" s="274">
        <f t="shared" si="0"/>
        <v>1.1492850056670794</v>
      </c>
      <c r="S7" s="274">
        <f t="shared" si="0"/>
        <v>-66.074496440809412</v>
      </c>
      <c r="T7" s="274">
        <f t="shared" si="0"/>
        <v>17.119978118457009</v>
      </c>
    </row>
    <row r="8" spans="1:23" s="112" customFormat="1" ht="11.25">
      <c r="A8" s="155" t="s">
        <v>49</v>
      </c>
      <c r="B8" s="219">
        <v>13020632</v>
      </c>
      <c r="C8" s="219">
        <v>13257669</v>
      </c>
      <c r="D8" s="219">
        <v>13003781</v>
      </c>
      <c r="E8" s="219">
        <v>11788182</v>
      </c>
      <c r="F8" s="219">
        <v>11616532</v>
      </c>
      <c r="G8" s="219">
        <v>11871346</v>
      </c>
      <c r="H8" s="219">
        <v>12264511</v>
      </c>
      <c r="I8" s="219">
        <v>12238454</v>
      </c>
      <c r="J8" s="235">
        <v>6028024</v>
      </c>
      <c r="K8" s="235">
        <v>6855827</v>
      </c>
      <c r="L8" s="275">
        <f t="shared" si="0"/>
        <v>1.8204723088710288</v>
      </c>
      <c r="M8" s="275">
        <f t="shared" si="0"/>
        <v>-1.9150274456241136</v>
      </c>
      <c r="N8" s="275">
        <f t="shared" si="0"/>
        <v>-9.3480426961973606</v>
      </c>
      <c r="O8" s="275">
        <f t="shared" si="0"/>
        <v>-1.4561193575056781</v>
      </c>
      <c r="P8" s="275">
        <f t="shared" si="0"/>
        <v>2.1935462322145716</v>
      </c>
      <c r="Q8" s="275">
        <f t="shared" si="0"/>
        <v>3.3118822414914026</v>
      </c>
      <c r="R8" s="275">
        <f t="shared" si="0"/>
        <v>-0.2124585317751356</v>
      </c>
      <c r="S8" s="275">
        <f t="shared" si="0"/>
        <v>-50.745216675243455</v>
      </c>
      <c r="T8" s="275">
        <f t="shared" si="0"/>
        <v>13.732576379921513</v>
      </c>
    </row>
    <row r="9" spans="1:23" s="3" customFormat="1" ht="11.25">
      <c r="A9" s="153" t="s">
        <v>68</v>
      </c>
      <c r="B9" s="236">
        <v>4625384</v>
      </c>
      <c r="C9" s="236">
        <v>4573496</v>
      </c>
      <c r="D9" s="236">
        <v>4394457</v>
      </c>
      <c r="E9" s="236">
        <v>3853180</v>
      </c>
      <c r="F9" s="236">
        <v>3703753</v>
      </c>
      <c r="G9" s="236">
        <v>3745134</v>
      </c>
      <c r="H9" s="236">
        <v>3891896</v>
      </c>
      <c r="I9" s="236">
        <v>3925653</v>
      </c>
      <c r="J9" s="236">
        <v>2227431</v>
      </c>
      <c r="K9" s="236">
        <v>2595965</v>
      </c>
      <c r="L9" s="276">
        <f t="shared" si="0"/>
        <v>-1.1218095621898636</v>
      </c>
      <c r="M9" s="276">
        <f t="shared" si="0"/>
        <v>-3.9147076984433786</v>
      </c>
      <c r="N9" s="276">
        <f t="shared" si="0"/>
        <v>-12.31726695698695</v>
      </c>
      <c r="O9" s="276">
        <f t="shared" si="0"/>
        <v>-3.8780176373800344</v>
      </c>
      <c r="P9" s="276">
        <f t="shared" si="0"/>
        <v>1.1172721291079615</v>
      </c>
      <c r="Q9" s="276">
        <f t="shared" si="0"/>
        <v>3.9187382881360184</v>
      </c>
      <c r="R9" s="276">
        <f t="shared" si="0"/>
        <v>0.86736644555764075</v>
      </c>
      <c r="S9" s="276">
        <f t="shared" si="0"/>
        <v>-43.259605472006825</v>
      </c>
      <c r="T9" s="276">
        <f t="shared" si="0"/>
        <v>16.545248764159247</v>
      </c>
    </row>
    <row r="10" spans="1:23" s="3" customFormat="1" ht="11.25">
      <c r="A10" s="153" t="s">
        <v>120</v>
      </c>
      <c r="B10" s="236">
        <v>1544236</v>
      </c>
      <c r="C10" s="236">
        <v>1640091</v>
      </c>
      <c r="D10" s="236">
        <v>1667437</v>
      </c>
      <c r="E10" s="236">
        <v>1640457</v>
      </c>
      <c r="F10" s="236">
        <v>1633232</v>
      </c>
      <c r="G10" s="236">
        <v>1615669</v>
      </c>
      <c r="H10" s="236">
        <v>1652318</v>
      </c>
      <c r="I10" s="236">
        <v>1641429</v>
      </c>
      <c r="J10" s="236">
        <v>523395</v>
      </c>
      <c r="K10" s="236">
        <v>333874</v>
      </c>
      <c r="L10" s="276">
        <f t="shared" si="0"/>
        <v>6.2072766079796091</v>
      </c>
      <c r="M10" s="276">
        <f t="shared" si="0"/>
        <v>1.6673465069925997</v>
      </c>
      <c r="N10" s="276">
        <f t="shared" si="0"/>
        <v>-1.6180521363026008</v>
      </c>
      <c r="O10" s="276">
        <f t="shared" si="0"/>
        <v>-0.44042605200867813</v>
      </c>
      <c r="P10" s="276">
        <f t="shared" si="0"/>
        <v>-1.0753524300283119</v>
      </c>
      <c r="Q10" s="276">
        <f t="shared" si="0"/>
        <v>2.268348281733449</v>
      </c>
      <c r="R10" s="276">
        <f t="shared" si="0"/>
        <v>-0.65901357971044316</v>
      </c>
      <c r="S10" s="276">
        <f t="shared" si="0"/>
        <v>-68.113454800664542</v>
      </c>
      <c r="T10" s="276">
        <f t="shared" si="0"/>
        <v>-36.209937045634746</v>
      </c>
    </row>
    <row r="11" spans="1:23" s="3" customFormat="1" ht="11.25">
      <c r="A11" s="153" t="s">
        <v>121</v>
      </c>
      <c r="B11" s="236">
        <v>1318460</v>
      </c>
      <c r="C11" s="236">
        <v>1350164</v>
      </c>
      <c r="D11" s="236">
        <v>1337882</v>
      </c>
      <c r="E11" s="236">
        <v>1254447</v>
      </c>
      <c r="F11" s="236">
        <v>1244607</v>
      </c>
      <c r="G11" s="236">
        <v>1244402</v>
      </c>
      <c r="H11" s="236">
        <v>1285857</v>
      </c>
      <c r="I11" s="236">
        <v>1277105</v>
      </c>
      <c r="J11" s="236">
        <v>795627</v>
      </c>
      <c r="K11" s="236">
        <v>989005</v>
      </c>
      <c r="L11" s="276">
        <f t="shared" si="0"/>
        <v>2.4046235759901702</v>
      </c>
      <c r="M11" s="276">
        <f t="shared" si="0"/>
        <v>-0.9096672700501568</v>
      </c>
      <c r="N11" s="276">
        <f t="shared" si="0"/>
        <v>-6.2363496930222553</v>
      </c>
      <c r="O11" s="276">
        <f t="shared" si="0"/>
        <v>-0.78440938517131464</v>
      </c>
      <c r="P11" s="276">
        <f t="shared" si="0"/>
        <v>-1.6471062753142154E-2</v>
      </c>
      <c r="Q11" s="276">
        <f t="shared" si="0"/>
        <v>3.3313189789151738</v>
      </c>
      <c r="R11" s="276">
        <f t="shared" si="0"/>
        <v>-0.68063556056388852</v>
      </c>
      <c r="S11" s="276">
        <f t="shared" si="0"/>
        <v>-37.700737214246281</v>
      </c>
      <c r="T11" s="276">
        <f t="shared" si="0"/>
        <v>24.305107795487082</v>
      </c>
    </row>
    <row r="12" spans="1:23" s="3" customFormat="1" ht="11.25">
      <c r="A12" s="153" t="s">
        <v>122</v>
      </c>
      <c r="B12" s="236">
        <v>971776</v>
      </c>
      <c r="C12" s="236">
        <v>980646</v>
      </c>
      <c r="D12" s="236">
        <v>1014058</v>
      </c>
      <c r="E12" s="236">
        <v>936913</v>
      </c>
      <c r="F12" s="236">
        <v>919827</v>
      </c>
      <c r="G12" s="236">
        <v>927346</v>
      </c>
      <c r="H12" s="236">
        <v>919812</v>
      </c>
      <c r="I12" s="236">
        <v>887679</v>
      </c>
      <c r="J12" s="236">
        <v>446533</v>
      </c>
      <c r="K12" s="236">
        <v>545988</v>
      </c>
      <c r="L12" s="276">
        <f t="shared" si="0"/>
        <v>0.91276178872497371</v>
      </c>
      <c r="M12" s="276">
        <f t="shared" si="0"/>
        <v>3.4071418228392303</v>
      </c>
      <c r="N12" s="276">
        <f t="shared" si="0"/>
        <v>-7.6075530196497638</v>
      </c>
      <c r="O12" s="276">
        <f t="shared" si="0"/>
        <v>-1.8236485137894343</v>
      </c>
      <c r="P12" s="276">
        <f t="shared" si="0"/>
        <v>0.81743632226494756</v>
      </c>
      <c r="Q12" s="276">
        <f t="shared" si="0"/>
        <v>-0.81242599849462882</v>
      </c>
      <c r="R12" s="276">
        <f t="shared" si="0"/>
        <v>-3.4934312663892184</v>
      </c>
      <c r="S12" s="276">
        <f t="shared" si="0"/>
        <v>-49.696568241447643</v>
      </c>
      <c r="T12" s="276">
        <f t="shared" si="0"/>
        <v>22.27270996768436</v>
      </c>
    </row>
    <row r="13" spans="1:23" s="3" customFormat="1" ht="11.25">
      <c r="A13" s="153" t="s">
        <v>123</v>
      </c>
      <c r="B13" s="236">
        <v>726636</v>
      </c>
      <c r="C13" s="236">
        <v>709937</v>
      </c>
      <c r="D13" s="236">
        <v>681671</v>
      </c>
      <c r="E13" s="236">
        <v>583831</v>
      </c>
      <c r="F13" s="236">
        <v>584359</v>
      </c>
      <c r="G13" s="236">
        <v>605835</v>
      </c>
      <c r="H13" s="236">
        <v>632963</v>
      </c>
      <c r="I13" s="236">
        <v>648054</v>
      </c>
      <c r="J13" s="236">
        <v>387771</v>
      </c>
      <c r="K13" s="236">
        <v>397070</v>
      </c>
      <c r="L13" s="276">
        <f t="shared" si="0"/>
        <v>-2.2981245080067598</v>
      </c>
      <c r="M13" s="276">
        <f t="shared" si="0"/>
        <v>-3.9814800468210558</v>
      </c>
      <c r="N13" s="276">
        <f t="shared" si="0"/>
        <v>-14.35296499337657</v>
      </c>
      <c r="O13" s="276">
        <f t="shared" si="0"/>
        <v>9.0437129922871506E-2</v>
      </c>
      <c r="P13" s="276">
        <f t="shared" si="0"/>
        <v>3.6751380572558991</v>
      </c>
      <c r="Q13" s="276">
        <f t="shared" si="0"/>
        <v>4.4777868561572047</v>
      </c>
      <c r="R13" s="276">
        <f t="shared" si="0"/>
        <v>2.3841835936697722</v>
      </c>
      <c r="S13" s="276">
        <f t="shared" si="0"/>
        <v>-40.163782647742316</v>
      </c>
      <c r="T13" s="276">
        <f t="shared" si="0"/>
        <v>2.3980648372364102</v>
      </c>
    </row>
    <row r="14" spans="1:23" s="3" customFormat="1">
      <c r="A14" s="153" t="s">
        <v>124</v>
      </c>
      <c r="B14" s="236">
        <v>3834140</v>
      </c>
      <c r="C14" s="236">
        <v>4003335</v>
      </c>
      <c r="D14" s="236">
        <v>3908276</v>
      </c>
      <c r="E14" s="236">
        <v>3519354</v>
      </c>
      <c r="F14" s="236">
        <v>3530754</v>
      </c>
      <c r="G14" s="236">
        <v>3732960</v>
      </c>
      <c r="H14" s="236">
        <v>3881665</v>
      </c>
      <c r="I14" s="236">
        <v>3858534</v>
      </c>
      <c r="J14" s="236">
        <v>1647267</v>
      </c>
      <c r="K14" s="236">
        <v>1993925</v>
      </c>
      <c r="L14" s="276">
        <f t="shared" si="0"/>
        <v>4.4128539907254298</v>
      </c>
      <c r="M14" s="276">
        <f t="shared" si="0"/>
        <v>-2.3744952645731621</v>
      </c>
      <c r="N14" s="276">
        <f t="shared" si="0"/>
        <v>-9.9512419286662457</v>
      </c>
      <c r="O14" s="276">
        <f t="shared" si="0"/>
        <v>0.32392308361136729</v>
      </c>
      <c r="P14" s="276">
        <f t="shared" si="0"/>
        <v>5.726992024932918</v>
      </c>
      <c r="Q14" s="276">
        <f t="shared" si="0"/>
        <v>3.9835679996571089</v>
      </c>
      <c r="R14" s="276">
        <f t="shared" si="0"/>
        <v>-0.59590407724520278</v>
      </c>
      <c r="S14" s="276">
        <f t="shared" si="0"/>
        <v>-57.308475187726735</v>
      </c>
      <c r="T14" s="276">
        <f t="shared" si="0"/>
        <v>21.044432991130158</v>
      </c>
      <c r="U14" s="16"/>
      <c r="V14" s="16"/>
      <c r="W14" s="16"/>
    </row>
    <row r="15" spans="1:23" s="112" customFormat="1" ht="11.25">
      <c r="A15" s="156" t="s">
        <v>50</v>
      </c>
      <c r="B15" s="219">
        <v>3307446</v>
      </c>
      <c r="C15" s="219">
        <v>3635911</v>
      </c>
      <c r="D15" s="219">
        <v>3996839</v>
      </c>
      <c r="E15" s="219">
        <v>4741090</v>
      </c>
      <c r="F15" s="219">
        <v>4581444</v>
      </c>
      <c r="G15" s="219">
        <v>5169870</v>
      </c>
      <c r="H15" s="219">
        <v>5416780</v>
      </c>
      <c r="I15" s="219">
        <v>5439082</v>
      </c>
      <c r="J15" s="235">
        <v>586836</v>
      </c>
      <c r="K15" s="235">
        <v>793764</v>
      </c>
      <c r="L15" s="275">
        <f t="shared" si="0"/>
        <v>9.9310767280856584</v>
      </c>
      <c r="M15" s="275">
        <f t="shared" si="0"/>
        <v>9.9267556329074065</v>
      </c>
      <c r="N15" s="275">
        <f t="shared" si="0"/>
        <v>18.620990237535214</v>
      </c>
      <c r="O15" s="275">
        <f t="shared" si="0"/>
        <v>-3.3672847383196687</v>
      </c>
      <c r="P15" s="275">
        <f t="shared" si="0"/>
        <v>12.843679852902273</v>
      </c>
      <c r="Q15" s="275">
        <f t="shared" si="0"/>
        <v>4.7759421416786108</v>
      </c>
      <c r="R15" s="275">
        <f t="shared" si="0"/>
        <v>0.41172061630710499</v>
      </c>
      <c r="S15" s="275">
        <f t="shared" si="0"/>
        <v>-89.210752843954182</v>
      </c>
      <c r="T15" s="275">
        <f t="shared" si="0"/>
        <v>35.261640390160117</v>
      </c>
    </row>
    <row r="16" spans="1:23" s="3" customFormat="1" ht="11.25">
      <c r="A16" s="153" t="s">
        <v>125</v>
      </c>
      <c r="B16" s="236">
        <v>743656</v>
      </c>
      <c r="C16" s="236">
        <v>894316</v>
      </c>
      <c r="D16" s="236">
        <v>1034275</v>
      </c>
      <c r="E16" s="236">
        <v>1378434</v>
      </c>
      <c r="F16" s="236">
        <v>1130925</v>
      </c>
      <c r="G16" s="236">
        <v>1279216</v>
      </c>
      <c r="H16" s="237">
        <v>1359519</v>
      </c>
      <c r="I16" s="237">
        <v>1392034</v>
      </c>
      <c r="J16" s="237">
        <v>119257</v>
      </c>
      <c r="K16" s="237">
        <v>35960</v>
      </c>
      <c r="L16" s="276">
        <f t="shared" si="0"/>
        <v>20.259367234312638</v>
      </c>
      <c r="M16" s="276">
        <f t="shared" si="0"/>
        <v>15.649837417646559</v>
      </c>
      <c r="N16" s="276">
        <f t="shared" si="0"/>
        <v>33.275386140049797</v>
      </c>
      <c r="O16" s="276">
        <f t="shared" si="0"/>
        <v>-17.955810724343714</v>
      </c>
      <c r="P16" s="276">
        <f t="shared" si="0"/>
        <v>13.112363773017663</v>
      </c>
      <c r="Q16" s="276">
        <f t="shared" si="0"/>
        <v>6.2775168540731201</v>
      </c>
      <c r="R16" s="276">
        <f t="shared" si="0"/>
        <v>2.3916546955209892</v>
      </c>
      <c r="S16" s="276">
        <f t="shared" si="0"/>
        <v>-91.432896035585344</v>
      </c>
      <c r="T16" s="276">
        <f t="shared" si="0"/>
        <v>-69.846633740577062</v>
      </c>
    </row>
    <row r="17" spans="1:26" s="3" customFormat="1" ht="11.25">
      <c r="A17" s="153" t="s">
        <v>126</v>
      </c>
      <c r="B17" s="236">
        <v>518842</v>
      </c>
      <c r="C17" s="236">
        <v>623205</v>
      </c>
      <c r="D17" s="236">
        <v>770725</v>
      </c>
      <c r="E17" s="236">
        <v>929799</v>
      </c>
      <c r="F17" s="236">
        <v>959467</v>
      </c>
      <c r="G17" s="236">
        <v>919968</v>
      </c>
      <c r="H17" s="236">
        <v>946259</v>
      </c>
      <c r="I17" s="236">
        <v>863767</v>
      </c>
      <c r="J17" s="236">
        <v>113788</v>
      </c>
      <c r="K17" s="236">
        <v>425405</v>
      </c>
      <c r="L17" s="276">
        <f t="shared" si="0"/>
        <v>20.114601362264427</v>
      </c>
      <c r="M17" s="276">
        <f t="shared" si="0"/>
        <v>23.671183639412394</v>
      </c>
      <c r="N17" s="276">
        <f t="shared" si="0"/>
        <v>20.639527717408935</v>
      </c>
      <c r="O17" s="276">
        <f t="shared" si="0"/>
        <v>3.1907971507820507</v>
      </c>
      <c r="P17" s="276">
        <f t="shared" si="0"/>
        <v>-4.1167648288059935</v>
      </c>
      <c r="Q17" s="276">
        <f t="shared" si="0"/>
        <v>2.8578167936276042</v>
      </c>
      <c r="R17" s="276">
        <f t="shared" si="0"/>
        <v>-8.7176977973261014</v>
      </c>
      <c r="S17" s="276">
        <f t="shared" si="0"/>
        <v>-86.826540027576883</v>
      </c>
      <c r="T17" s="276">
        <f t="shared" si="0"/>
        <v>273.85752451928147</v>
      </c>
    </row>
    <row r="18" spans="1:26" s="3" customFormat="1" ht="11.25">
      <c r="A18" s="153" t="s">
        <v>127</v>
      </c>
      <c r="B18" s="236">
        <v>509757</v>
      </c>
      <c r="C18" s="236">
        <v>491651</v>
      </c>
      <c r="D18" s="236">
        <v>439894</v>
      </c>
      <c r="E18" s="236">
        <v>394784</v>
      </c>
      <c r="F18" s="236">
        <v>361053</v>
      </c>
      <c r="G18" s="236">
        <v>408258</v>
      </c>
      <c r="H18" s="237">
        <v>382585</v>
      </c>
      <c r="I18" s="237">
        <v>389437</v>
      </c>
      <c r="J18" s="237">
        <v>39032</v>
      </c>
      <c r="K18" s="237">
        <v>16122</v>
      </c>
      <c r="L18" s="276">
        <f t="shared" si="0"/>
        <v>-3.5518884488099229</v>
      </c>
      <c r="M18" s="276">
        <f t="shared" si="0"/>
        <v>-10.527182900065291</v>
      </c>
      <c r="N18" s="276">
        <f t="shared" si="0"/>
        <v>-10.254743188131686</v>
      </c>
      <c r="O18" s="276">
        <f t="shared" si="0"/>
        <v>-8.5441659236443215</v>
      </c>
      <c r="P18" s="276">
        <f t="shared" si="0"/>
        <v>13.074257795946856</v>
      </c>
      <c r="Q18" s="276">
        <f t="shared" si="0"/>
        <v>-6.2884254564515576</v>
      </c>
      <c r="R18" s="276">
        <f t="shared" si="0"/>
        <v>1.7909745546741247</v>
      </c>
      <c r="S18" s="276">
        <f t="shared" si="0"/>
        <v>-89.977326242755566</v>
      </c>
      <c r="T18" s="276">
        <f t="shared" si="0"/>
        <v>-58.695429391268704</v>
      </c>
    </row>
    <row r="19" spans="1:26" s="3" customFormat="1" ht="11.25">
      <c r="A19" s="153" t="s">
        <v>128</v>
      </c>
      <c r="B19" s="236">
        <v>474882</v>
      </c>
      <c r="C19" s="236">
        <v>467967</v>
      </c>
      <c r="D19" s="236">
        <v>485216</v>
      </c>
      <c r="E19" s="236">
        <v>591924</v>
      </c>
      <c r="F19" s="236">
        <v>599062</v>
      </c>
      <c r="G19" s="236">
        <v>739185</v>
      </c>
      <c r="H19" s="237">
        <v>809940</v>
      </c>
      <c r="I19" s="237">
        <v>792607</v>
      </c>
      <c r="J19" s="237">
        <v>54620</v>
      </c>
      <c r="K19" s="237">
        <v>76048</v>
      </c>
      <c r="L19" s="276">
        <f t="shared" si="0"/>
        <v>-1.4561512123011611</v>
      </c>
      <c r="M19" s="276">
        <f t="shared" si="0"/>
        <v>3.6859436669679702</v>
      </c>
      <c r="N19" s="276">
        <f t="shared" si="0"/>
        <v>21.991855173778276</v>
      </c>
      <c r="O19" s="276">
        <f t="shared" si="0"/>
        <v>1.2058980544799671</v>
      </c>
      <c r="P19" s="276">
        <f t="shared" si="0"/>
        <v>23.390400325842734</v>
      </c>
      <c r="Q19" s="276">
        <f t="shared" si="0"/>
        <v>9.5720286531788386</v>
      </c>
      <c r="R19" s="276">
        <f t="shared" si="0"/>
        <v>-2.1400350643257524</v>
      </c>
      <c r="S19" s="276">
        <f t="shared" si="0"/>
        <v>-93.108816853749715</v>
      </c>
      <c r="T19" s="276">
        <f t="shared" si="0"/>
        <v>39.231050897107288</v>
      </c>
    </row>
    <row r="20" spans="1:26" s="3" customFormat="1" ht="11.25">
      <c r="A20" s="153" t="s">
        <v>129</v>
      </c>
      <c r="B20" s="236">
        <v>172467</v>
      </c>
      <c r="C20" s="236">
        <v>187966</v>
      </c>
      <c r="D20" s="236">
        <v>263189</v>
      </c>
      <c r="E20" s="236">
        <v>317022</v>
      </c>
      <c r="F20" s="236">
        <v>339473</v>
      </c>
      <c r="G20" s="236">
        <v>457212</v>
      </c>
      <c r="H20" s="237">
        <v>456250</v>
      </c>
      <c r="I20" s="237">
        <v>438204</v>
      </c>
      <c r="J20" s="237">
        <v>50245</v>
      </c>
      <c r="K20" s="237">
        <v>14478</v>
      </c>
      <c r="L20" s="276">
        <f t="shared" si="0"/>
        <v>8.9866467208219536</v>
      </c>
      <c r="M20" s="276">
        <f t="shared" si="0"/>
        <v>40.019471606567144</v>
      </c>
      <c r="N20" s="276">
        <f t="shared" si="0"/>
        <v>20.454122322741451</v>
      </c>
      <c r="O20" s="276">
        <f t="shared" si="0"/>
        <v>7.0818429004927106</v>
      </c>
      <c r="P20" s="276">
        <f t="shared" si="0"/>
        <v>34.682876105021606</v>
      </c>
      <c r="Q20" s="276">
        <f t="shared" si="0"/>
        <v>-0.21040567614148362</v>
      </c>
      <c r="R20" s="276">
        <f t="shared" si="0"/>
        <v>-3.9552876712328766</v>
      </c>
      <c r="S20" s="276">
        <f t="shared" si="0"/>
        <v>-88.533879197816546</v>
      </c>
      <c r="T20" s="276">
        <f t="shared" si="0"/>
        <v>-71.185192556473282</v>
      </c>
    </row>
    <row r="21" spans="1:26" s="3" customFormat="1" ht="11.25">
      <c r="A21" s="153" t="s">
        <v>130</v>
      </c>
      <c r="B21" s="236">
        <v>887842</v>
      </c>
      <c r="C21" s="236">
        <v>970806</v>
      </c>
      <c r="D21" s="236">
        <v>1003540</v>
      </c>
      <c r="E21" s="236">
        <v>1129127</v>
      </c>
      <c r="F21" s="236">
        <v>1191464</v>
      </c>
      <c r="G21" s="236">
        <v>1366031</v>
      </c>
      <c r="H21" s="237">
        <v>1462227</v>
      </c>
      <c r="I21" s="237">
        <v>1563033</v>
      </c>
      <c r="J21" s="237">
        <v>209894</v>
      </c>
      <c r="K21" s="237">
        <v>225751</v>
      </c>
      <c r="L21" s="276">
        <f t="shared" ref="L21:T28" si="1">((C21-B21)/B21)*100</f>
        <v>9.3444554323854909</v>
      </c>
      <c r="M21" s="276">
        <f t="shared" si="1"/>
        <v>3.3718374216887823</v>
      </c>
      <c r="N21" s="276">
        <f t="shared" si="1"/>
        <v>12.514399027442852</v>
      </c>
      <c r="O21" s="276">
        <f t="shared" si="1"/>
        <v>5.5208138677048728</v>
      </c>
      <c r="P21" s="276">
        <f t="shared" si="1"/>
        <v>14.651470795592649</v>
      </c>
      <c r="Q21" s="276">
        <f t="shared" si="1"/>
        <v>7.0420070993996466</v>
      </c>
      <c r="R21" s="276">
        <f t="shared" si="1"/>
        <v>6.8940048296194778</v>
      </c>
      <c r="S21" s="276">
        <f t="shared" si="1"/>
        <v>-86.571364776047602</v>
      </c>
      <c r="T21" s="276">
        <f t="shared" si="1"/>
        <v>7.5547657388967764</v>
      </c>
    </row>
    <row r="22" spans="1:26" s="112" customFormat="1">
      <c r="A22" s="156" t="s">
        <v>51</v>
      </c>
      <c r="B22" s="219">
        <v>2159916</v>
      </c>
      <c r="C22" s="219">
        <v>2238949</v>
      </c>
      <c r="D22" s="219">
        <v>2310768</v>
      </c>
      <c r="E22" s="219">
        <v>2419448</v>
      </c>
      <c r="F22" s="219">
        <v>2487819</v>
      </c>
      <c r="G22" s="219">
        <v>2794990</v>
      </c>
      <c r="H22" s="219">
        <v>3044301</v>
      </c>
      <c r="I22" s="219">
        <v>3278536</v>
      </c>
      <c r="J22" s="235">
        <v>579937</v>
      </c>
      <c r="K22" s="235">
        <v>835998</v>
      </c>
      <c r="L22" s="275">
        <f t="shared" si="1"/>
        <v>3.6590774826428434</v>
      </c>
      <c r="M22" s="275">
        <f t="shared" si="1"/>
        <v>3.2077104034080275</v>
      </c>
      <c r="N22" s="275">
        <f t="shared" si="1"/>
        <v>4.7031982440470008</v>
      </c>
      <c r="O22" s="275">
        <f t="shared" si="1"/>
        <v>2.8258925176321212</v>
      </c>
      <c r="P22" s="275">
        <f t="shared" si="1"/>
        <v>12.346999520463505</v>
      </c>
      <c r="Q22" s="275">
        <f t="shared" si="1"/>
        <v>8.9199245793365982</v>
      </c>
      <c r="R22" s="275">
        <f t="shared" si="1"/>
        <v>7.6942128915636134</v>
      </c>
      <c r="S22" s="275">
        <f t="shared" si="1"/>
        <v>-82.311098612307447</v>
      </c>
      <c r="T22" s="275">
        <f t="shared" si="1"/>
        <v>44.153244231701031</v>
      </c>
      <c r="U22" s="157"/>
      <c r="V22" s="154"/>
      <c r="W22" s="157"/>
    </row>
    <row r="23" spans="1:26" s="3" customFormat="1" ht="11.25">
      <c r="A23" s="153" t="s">
        <v>131</v>
      </c>
      <c r="B23" s="236">
        <v>1525178</v>
      </c>
      <c r="C23" s="236">
        <v>1585467</v>
      </c>
      <c r="D23" s="236">
        <v>1644424</v>
      </c>
      <c r="E23" s="236">
        <v>1738838</v>
      </c>
      <c r="F23" s="236">
        <v>1834500</v>
      </c>
      <c r="G23" s="236">
        <v>2046380</v>
      </c>
      <c r="H23" s="237">
        <v>2252701</v>
      </c>
      <c r="I23" s="237">
        <v>2474360</v>
      </c>
      <c r="J23" s="237">
        <v>389197</v>
      </c>
      <c r="K23" s="237">
        <v>610427</v>
      </c>
      <c r="L23" s="276">
        <f t="shared" si="1"/>
        <v>3.9529156596803783</v>
      </c>
      <c r="M23" s="276">
        <f t="shared" si="1"/>
        <v>3.7185889078738312</v>
      </c>
      <c r="N23" s="276">
        <f t="shared" si="1"/>
        <v>5.7414632722460874</v>
      </c>
      <c r="O23" s="276">
        <f t="shared" si="1"/>
        <v>5.5014900755562053</v>
      </c>
      <c r="P23" s="276">
        <f t="shared" si="1"/>
        <v>11.549741073862089</v>
      </c>
      <c r="Q23" s="276">
        <f t="shared" si="1"/>
        <v>10.082242789706701</v>
      </c>
      <c r="R23" s="276">
        <f t="shared" si="1"/>
        <v>9.8396990989927193</v>
      </c>
      <c r="S23" s="276">
        <f t="shared" si="1"/>
        <v>-84.270801338527946</v>
      </c>
      <c r="T23" s="276">
        <f t="shared" si="1"/>
        <v>56.842678643463337</v>
      </c>
      <c r="V23" s="22"/>
      <c r="W23" s="22"/>
      <c r="X23" s="22"/>
      <c r="Y23" s="22"/>
      <c r="Z23" s="22"/>
    </row>
    <row r="24" spans="1:26" s="3" customFormat="1" ht="11.25">
      <c r="A24" s="153" t="s">
        <v>132</v>
      </c>
      <c r="B24" s="236">
        <v>201298</v>
      </c>
      <c r="C24" s="236">
        <v>206378</v>
      </c>
      <c r="D24" s="236">
        <v>222211</v>
      </c>
      <c r="E24" s="236">
        <v>225239</v>
      </c>
      <c r="F24" s="236">
        <v>201340</v>
      </c>
      <c r="G24" s="236">
        <v>244854</v>
      </c>
      <c r="H24" s="237">
        <v>242052</v>
      </c>
      <c r="I24" s="237">
        <v>248573</v>
      </c>
      <c r="J24" s="642">
        <v>75516</v>
      </c>
      <c r="K24" s="642">
        <v>92265</v>
      </c>
      <c r="L24" s="276">
        <f t="shared" si="1"/>
        <v>2.5236216951981638</v>
      </c>
      <c r="M24" s="276">
        <f t="shared" si="1"/>
        <v>7.6718448671854551</v>
      </c>
      <c r="N24" s="276">
        <f t="shared" si="1"/>
        <v>1.3626688147751462</v>
      </c>
      <c r="O24" s="276">
        <f t="shared" si="1"/>
        <v>-10.610507061388127</v>
      </c>
      <c r="P24" s="276">
        <f t="shared" si="1"/>
        <v>21.612198271580411</v>
      </c>
      <c r="Q24" s="276">
        <f t="shared" si="1"/>
        <v>-1.1443554117964174</v>
      </c>
      <c r="R24" s="276">
        <f t="shared" si="1"/>
        <v>2.6940492125658948</v>
      </c>
      <c r="S24" s="276">
        <f t="shared" si="1"/>
        <v>-69.62019205625711</v>
      </c>
      <c r="T24" s="276">
        <f t="shared" si="1"/>
        <v>22.179405688860641</v>
      </c>
      <c r="V24" s="22"/>
      <c r="W24" s="22"/>
    </row>
    <row r="25" spans="1:26" s="3" customFormat="1" ht="11.25">
      <c r="A25" s="153" t="s">
        <v>133</v>
      </c>
      <c r="B25" s="236">
        <v>231642</v>
      </c>
      <c r="C25" s="236">
        <v>230189</v>
      </c>
      <c r="D25" s="236">
        <v>230848</v>
      </c>
      <c r="E25" s="236">
        <v>234218</v>
      </c>
      <c r="F25" s="236">
        <v>227173</v>
      </c>
      <c r="G25" s="236">
        <v>247764</v>
      </c>
      <c r="H25" s="237">
        <v>270959</v>
      </c>
      <c r="I25" s="237">
        <v>275205</v>
      </c>
      <c r="J25" s="642">
        <v>53864</v>
      </c>
      <c r="K25" s="642">
        <v>53978</v>
      </c>
      <c r="L25" s="276">
        <f t="shared" si="1"/>
        <v>-0.6272610321098937</v>
      </c>
      <c r="M25" s="276">
        <f t="shared" si="1"/>
        <v>0.28628648632210923</v>
      </c>
      <c r="N25" s="276">
        <f t="shared" si="1"/>
        <v>1.4598350429719988</v>
      </c>
      <c r="O25" s="276">
        <f t="shared" si="1"/>
        <v>-3.0078815462517823</v>
      </c>
      <c r="P25" s="276">
        <f t="shared" si="1"/>
        <v>9.0640172907871985</v>
      </c>
      <c r="Q25" s="276">
        <f t="shared" si="1"/>
        <v>9.3617313249705365</v>
      </c>
      <c r="R25" s="276">
        <f t="shared" si="1"/>
        <v>1.5670267457438209</v>
      </c>
      <c r="S25" s="276">
        <f t="shared" si="1"/>
        <v>-80.42768118311804</v>
      </c>
      <c r="T25" s="276">
        <f t="shared" si="1"/>
        <v>0.21164414079904945</v>
      </c>
      <c r="V25" s="22"/>
      <c r="W25" s="22"/>
    </row>
    <row r="26" spans="1:26" s="3" customFormat="1" ht="11.25">
      <c r="A26" s="153" t="s">
        <v>134</v>
      </c>
      <c r="B26" s="236">
        <v>201798</v>
      </c>
      <c r="C26" s="236">
        <v>216915</v>
      </c>
      <c r="D26" s="236">
        <v>213285</v>
      </c>
      <c r="E26" s="236">
        <v>221153</v>
      </c>
      <c r="F26" s="236">
        <v>224806</v>
      </c>
      <c r="G26" s="236">
        <v>255992</v>
      </c>
      <c r="H26" s="236">
        <v>278589</v>
      </c>
      <c r="I26" s="236">
        <v>280398</v>
      </c>
      <c r="J26" s="236">
        <v>61360</v>
      </c>
      <c r="K26" s="236">
        <v>79328</v>
      </c>
      <c r="L26" s="276">
        <f t="shared" si="1"/>
        <v>7.4911545208574921</v>
      </c>
      <c r="M26" s="276">
        <f t="shared" si="1"/>
        <v>-1.6734665652444507</v>
      </c>
      <c r="N26" s="276">
        <f t="shared" si="1"/>
        <v>3.6889607801767585</v>
      </c>
      <c r="O26" s="276">
        <f t="shared" si="1"/>
        <v>1.651797624269171</v>
      </c>
      <c r="P26" s="276">
        <f t="shared" si="1"/>
        <v>13.872405540777383</v>
      </c>
      <c r="Q26" s="276">
        <f t="shared" si="1"/>
        <v>8.8272289759054967</v>
      </c>
      <c r="R26" s="276">
        <f t="shared" si="1"/>
        <v>0.64934365678472583</v>
      </c>
      <c r="S26" s="276">
        <f t="shared" si="1"/>
        <v>-78.116819663478338</v>
      </c>
      <c r="T26" s="276">
        <f t="shared" si="1"/>
        <v>29.282920469361144</v>
      </c>
      <c r="V26" s="22"/>
      <c r="W26" s="22"/>
    </row>
    <row r="27" spans="1:26" s="112" customFormat="1" ht="11.25">
      <c r="A27" s="156" t="s">
        <v>135</v>
      </c>
      <c r="B27" s="219">
        <v>303534</v>
      </c>
      <c r="C27" s="219">
        <v>293649</v>
      </c>
      <c r="D27" s="219">
        <v>281179</v>
      </c>
      <c r="E27" s="219">
        <v>302201</v>
      </c>
      <c r="F27" s="219">
        <v>278463</v>
      </c>
      <c r="G27" s="219">
        <v>271946</v>
      </c>
      <c r="H27" s="219">
        <v>279595</v>
      </c>
      <c r="I27" s="219">
        <v>285593</v>
      </c>
      <c r="J27" s="235">
        <v>79697</v>
      </c>
      <c r="K27" s="235">
        <v>92081</v>
      </c>
      <c r="L27" s="275">
        <f t="shared" si="1"/>
        <v>-3.2566368182806538</v>
      </c>
      <c r="M27" s="275">
        <f t="shared" si="1"/>
        <v>-4.2465664790276829</v>
      </c>
      <c r="N27" s="275">
        <f t="shared" si="1"/>
        <v>7.4763762585399336</v>
      </c>
      <c r="O27" s="275">
        <f t="shared" si="1"/>
        <v>-7.8550368794279306</v>
      </c>
      <c r="P27" s="275">
        <f t="shared" si="1"/>
        <v>-2.3403468324337524</v>
      </c>
      <c r="Q27" s="275">
        <f t="shared" si="1"/>
        <v>2.8126907547821998</v>
      </c>
      <c r="R27" s="275">
        <f t="shared" si="1"/>
        <v>2.1452458019635543</v>
      </c>
      <c r="S27" s="275">
        <f t="shared" si="1"/>
        <v>-72.094203989593581</v>
      </c>
      <c r="T27" s="275">
        <f t="shared" si="1"/>
        <v>15.538853407280072</v>
      </c>
      <c r="V27" s="22"/>
      <c r="W27" s="22"/>
    </row>
    <row r="28" spans="1:26" s="112" customFormat="1" ht="11.25">
      <c r="A28" s="393" t="s">
        <v>136</v>
      </c>
      <c r="B28" s="287">
        <v>284710</v>
      </c>
      <c r="C28" s="287">
        <v>308479</v>
      </c>
      <c r="D28" s="287">
        <v>314810</v>
      </c>
      <c r="E28" s="287">
        <v>325374</v>
      </c>
      <c r="F28" s="287">
        <v>323757</v>
      </c>
      <c r="G28" s="287">
        <v>364713</v>
      </c>
      <c r="H28" s="287">
        <v>388549</v>
      </c>
      <c r="I28" s="287">
        <v>397946</v>
      </c>
      <c r="J28" s="610">
        <v>66853</v>
      </c>
      <c r="K28" s="610">
        <v>20514</v>
      </c>
      <c r="L28" s="611">
        <f t="shared" si="1"/>
        <v>8.3484949597836398</v>
      </c>
      <c r="M28" s="611">
        <f t="shared" si="1"/>
        <v>2.0523277111245819</v>
      </c>
      <c r="N28" s="611">
        <f t="shared" si="1"/>
        <v>3.3556748514977288</v>
      </c>
      <c r="O28" s="611">
        <f t="shared" si="1"/>
        <v>-0.49696656770362724</v>
      </c>
      <c r="P28" s="611">
        <f t="shared" si="1"/>
        <v>12.650228412049778</v>
      </c>
      <c r="Q28" s="611">
        <f t="shared" si="1"/>
        <v>6.5355498707202653</v>
      </c>
      <c r="R28" s="611">
        <f t="shared" si="1"/>
        <v>2.4184851846227891</v>
      </c>
      <c r="S28" s="611">
        <f t="shared" si="1"/>
        <v>-83.200484487845088</v>
      </c>
      <c r="T28" s="611">
        <f t="shared" si="1"/>
        <v>-69.314765231178853</v>
      </c>
      <c r="V28" s="22"/>
      <c r="W28" s="22"/>
    </row>
    <row r="29" spans="1:26">
      <c r="V29" s="22"/>
      <c r="W29" s="22"/>
    </row>
    <row r="30" spans="1:26" s="3" customFormat="1" ht="11.25">
      <c r="B30" s="102"/>
      <c r="V30" s="22"/>
      <c r="W30" s="22"/>
    </row>
    <row r="31" spans="1:26" s="151" customFormat="1" ht="12">
      <c r="A31" s="147" t="s">
        <v>425</v>
      </c>
      <c r="B31" s="147"/>
      <c r="C31" s="147"/>
      <c r="D31" s="147"/>
      <c r="E31" s="147"/>
      <c r="F31" s="147"/>
      <c r="G31" s="147"/>
      <c r="H31" s="147"/>
      <c r="I31" s="147"/>
      <c r="J31" s="148"/>
      <c r="K31" s="148"/>
      <c r="L31" s="148"/>
      <c r="M31" s="148"/>
      <c r="N31" s="148"/>
      <c r="O31" s="148"/>
      <c r="P31" s="148"/>
      <c r="Q31" s="148"/>
      <c r="R31" s="149"/>
      <c r="S31" s="149"/>
      <c r="T31" s="150"/>
      <c r="U31" s="150"/>
      <c r="V31" s="22"/>
      <c r="W31" s="22"/>
    </row>
    <row r="32" spans="1:26" s="3" customFormat="1" ht="12">
      <c r="A32" s="151"/>
      <c r="B32" s="65"/>
      <c r="C32" s="65"/>
      <c r="D32" s="65"/>
      <c r="E32" s="65"/>
      <c r="F32" s="65"/>
      <c r="G32" s="65"/>
      <c r="H32" s="65"/>
      <c r="I32" s="65"/>
      <c r="J32" s="18"/>
      <c r="K32" s="18"/>
      <c r="L32" s="18"/>
      <c r="M32" s="18"/>
      <c r="N32" s="18"/>
      <c r="O32" s="18"/>
      <c r="P32" s="18"/>
      <c r="Q32" s="18"/>
      <c r="R32" s="19"/>
      <c r="S32" s="19"/>
      <c r="T32" s="20"/>
      <c r="U32" s="20"/>
      <c r="V32" s="21"/>
    </row>
    <row r="33" spans="1:21" s="3" customFormat="1" ht="11.25">
      <c r="A33" s="391"/>
      <c r="B33" s="394" t="s">
        <v>137</v>
      </c>
      <c r="C33" s="395"/>
      <c r="D33" s="394" t="s">
        <v>138</v>
      </c>
      <c r="E33" s="395"/>
      <c r="F33" s="394" t="s">
        <v>139</v>
      </c>
      <c r="G33" s="395"/>
      <c r="H33" s="394" t="s">
        <v>140</v>
      </c>
      <c r="I33" s="395"/>
      <c r="J33" s="394" t="s">
        <v>141</v>
      </c>
      <c r="K33" s="395"/>
      <c r="L33" s="396" t="s">
        <v>142</v>
      </c>
      <c r="M33" s="546"/>
      <c r="N33" s="396" t="s">
        <v>143</v>
      </c>
      <c r="O33" s="546"/>
      <c r="P33" s="396" t="s">
        <v>366</v>
      </c>
      <c r="Q33" s="547"/>
      <c r="R33" s="396" t="s">
        <v>426</v>
      </c>
      <c r="S33" s="397"/>
      <c r="T33" s="396" t="s">
        <v>427</v>
      </c>
      <c r="U33" s="398"/>
    </row>
    <row r="34" spans="1:21" s="3" customFormat="1" ht="11.25">
      <c r="A34" s="139"/>
      <c r="B34" s="399" t="s">
        <v>144</v>
      </c>
      <c r="C34" s="399" t="s">
        <v>145</v>
      </c>
      <c r="D34" s="399" t="s">
        <v>144</v>
      </c>
      <c r="E34" s="399" t="s">
        <v>145</v>
      </c>
      <c r="F34" s="399" t="s">
        <v>144</v>
      </c>
      <c r="G34" s="399" t="s">
        <v>145</v>
      </c>
      <c r="H34" s="399" t="s">
        <v>144</v>
      </c>
      <c r="I34" s="399" t="s">
        <v>145</v>
      </c>
      <c r="J34" s="399" t="s">
        <v>144</v>
      </c>
      <c r="K34" s="399" t="s">
        <v>145</v>
      </c>
      <c r="L34" s="399" t="s">
        <v>144</v>
      </c>
      <c r="M34" s="399" t="s">
        <v>145</v>
      </c>
      <c r="N34" s="399" t="s">
        <v>144</v>
      </c>
      <c r="O34" s="399" t="s">
        <v>145</v>
      </c>
      <c r="P34" s="399" t="s">
        <v>144</v>
      </c>
      <c r="Q34" s="400" t="s">
        <v>145</v>
      </c>
      <c r="R34" s="399" t="s">
        <v>144</v>
      </c>
      <c r="S34" s="399" t="s">
        <v>145</v>
      </c>
      <c r="T34" s="399" t="s">
        <v>144</v>
      </c>
      <c r="U34" s="400" t="s">
        <v>145</v>
      </c>
    </row>
    <row r="35" spans="1:21" s="3" customFormat="1" ht="11.25">
      <c r="A35" s="392" t="s">
        <v>0</v>
      </c>
      <c r="B35" s="285">
        <v>100</v>
      </c>
      <c r="C35" s="285">
        <v>100</v>
      </c>
      <c r="D35" s="285">
        <v>100</v>
      </c>
      <c r="E35" s="285">
        <v>100</v>
      </c>
      <c r="F35" s="285">
        <v>100</v>
      </c>
      <c r="G35" s="285">
        <v>100</v>
      </c>
      <c r="H35" s="285">
        <v>100</v>
      </c>
      <c r="I35" s="285">
        <v>100</v>
      </c>
      <c r="J35" s="285">
        <v>100</v>
      </c>
      <c r="K35" s="286">
        <v>100</v>
      </c>
      <c r="L35" s="285">
        <v>100</v>
      </c>
      <c r="M35" s="286">
        <v>100</v>
      </c>
      <c r="N35" s="285">
        <v>100</v>
      </c>
      <c r="O35" s="286">
        <v>100</v>
      </c>
      <c r="P35" s="285">
        <v>100</v>
      </c>
      <c r="Q35" s="286">
        <v>100</v>
      </c>
      <c r="R35" s="285">
        <v>100</v>
      </c>
      <c r="S35" s="286">
        <v>100</v>
      </c>
      <c r="T35" s="285">
        <v>100</v>
      </c>
      <c r="U35" s="285">
        <v>100</v>
      </c>
    </row>
    <row r="36" spans="1:21" s="112" customFormat="1" ht="11.25">
      <c r="A36" s="146" t="s">
        <v>41</v>
      </c>
      <c r="B36" s="277">
        <f>(B6/$B$5)*100</f>
        <v>45.130046007519994</v>
      </c>
      <c r="C36" s="234">
        <v>100</v>
      </c>
      <c r="D36" s="277">
        <f t="shared" ref="D36:D58" si="2">(C6/$C$5)*100</f>
        <v>44.602734631707605</v>
      </c>
      <c r="E36" s="234">
        <v>100</v>
      </c>
      <c r="F36" s="277">
        <f t="shared" ref="F36:F58" si="3">((D6/$D$5)*100)</f>
        <v>44.599411824816897</v>
      </c>
      <c r="G36" s="234">
        <v>100</v>
      </c>
      <c r="H36" s="277">
        <f t="shared" ref="H36:H58" si="4">((E6/$E$5)*100)</f>
        <v>45.054357643588233</v>
      </c>
      <c r="I36" s="234">
        <v>100</v>
      </c>
      <c r="J36" s="277">
        <f t="shared" ref="J36:J58" si="5">(F6/$F$5)*100</f>
        <v>45.717374951931433</v>
      </c>
      <c r="K36" s="234">
        <v>100</v>
      </c>
      <c r="L36" s="277">
        <f t="shared" ref="L36:L58" si="6">(G6/$G$5)*100</f>
        <v>45.249091133733451</v>
      </c>
      <c r="M36" s="234">
        <v>100</v>
      </c>
      <c r="N36" s="277">
        <f t="shared" ref="N36:N58" si="7">(H6/$H$5)*100</f>
        <v>44.871134235136303</v>
      </c>
      <c r="O36" s="234">
        <v>100</v>
      </c>
      <c r="P36" s="277">
        <f t="shared" ref="P36:P58" si="8">(I6/$I$5)*100</f>
        <v>45.302083646396483</v>
      </c>
      <c r="Q36" s="234">
        <v>100</v>
      </c>
      <c r="R36" s="277">
        <f t="shared" ref="R36:R58" si="9">(J6/$J$5)*100</f>
        <v>69.063975170093741</v>
      </c>
      <c r="S36" s="234">
        <v>100</v>
      </c>
      <c r="T36" s="277">
        <f t="shared" ref="T36:T58" si="10">(K6/$K$5)*100</f>
        <v>70.911641383600553</v>
      </c>
      <c r="U36" s="234">
        <v>100</v>
      </c>
    </row>
    <row r="37" spans="1:21" s="112" customFormat="1" ht="11.25">
      <c r="A37" s="146" t="s">
        <v>42</v>
      </c>
      <c r="B37" s="277">
        <f t="shared" ref="B37:B58" si="11">(B7/$B$5)*100</f>
        <v>54.869953992480013</v>
      </c>
      <c r="C37" s="234">
        <v>100</v>
      </c>
      <c r="D37" s="277">
        <f t="shared" si="2"/>
        <v>55.397265368292395</v>
      </c>
      <c r="E37" s="234">
        <v>100</v>
      </c>
      <c r="F37" s="277">
        <f t="shared" si="3"/>
        <v>55.400588175183096</v>
      </c>
      <c r="G37" s="234">
        <v>100</v>
      </c>
      <c r="H37" s="277">
        <f t="shared" si="4"/>
        <v>54.94564235641176</v>
      </c>
      <c r="I37" s="234">
        <v>100</v>
      </c>
      <c r="J37" s="277">
        <f t="shared" si="5"/>
        <v>54.282625048068567</v>
      </c>
      <c r="K37" s="234">
        <v>100</v>
      </c>
      <c r="L37" s="277">
        <f t="shared" si="6"/>
        <v>54.750908866266556</v>
      </c>
      <c r="M37" s="234">
        <v>100</v>
      </c>
      <c r="N37" s="277">
        <f t="shared" si="7"/>
        <v>55.128865764863697</v>
      </c>
      <c r="O37" s="234">
        <v>100</v>
      </c>
      <c r="P37" s="277">
        <f t="shared" si="8"/>
        <v>54.697916353603517</v>
      </c>
      <c r="Q37" s="234">
        <v>100</v>
      </c>
      <c r="R37" s="277">
        <f t="shared" si="9"/>
        <v>30.936024829906263</v>
      </c>
      <c r="S37" s="234">
        <v>100</v>
      </c>
      <c r="T37" s="277">
        <f>(K7/$K$5)*100</f>
        <v>29.088358616399439</v>
      </c>
      <c r="U37" s="234">
        <v>100</v>
      </c>
    </row>
    <row r="38" spans="1:21" s="3" customFormat="1" ht="11.25">
      <c r="A38" s="155" t="s">
        <v>49</v>
      </c>
      <c r="B38" s="264">
        <f t="shared" si="11"/>
        <v>37.451906334624937</v>
      </c>
      <c r="C38" s="219">
        <v>100</v>
      </c>
      <c r="D38" s="264">
        <f t="shared" si="2"/>
        <v>37.215676348364383</v>
      </c>
      <c r="E38" s="219">
        <v>100</v>
      </c>
      <c r="F38" s="264">
        <f t="shared" si="3"/>
        <v>36.188449934979914</v>
      </c>
      <c r="G38" s="219">
        <v>100</v>
      </c>
      <c r="H38" s="264">
        <f t="shared" si="4"/>
        <v>33.086405379786669</v>
      </c>
      <c r="I38" s="219">
        <f>SUM(I39:I44)</f>
        <v>100</v>
      </c>
      <c r="J38" s="264">
        <f>((F8/$F$5)*100)</f>
        <v>32.692625493856681</v>
      </c>
      <c r="K38" s="219">
        <f>SUM(K39:K44)</f>
        <v>100</v>
      </c>
      <c r="L38" s="264">
        <f t="shared" si="6"/>
        <v>31.747729639496864</v>
      </c>
      <c r="M38" s="219">
        <f>SUM(M39:M44)</f>
        <v>100</v>
      </c>
      <c r="N38" s="264">
        <f t="shared" si="7"/>
        <v>31.604044314218623</v>
      </c>
      <c r="O38" s="219">
        <v>100</v>
      </c>
      <c r="P38" s="264">
        <f t="shared" si="8"/>
        <v>30.934841351326707</v>
      </c>
      <c r="Q38" s="219">
        <v>100</v>
      </c>
      <c r="R38" s="264">
        <f t="shared" si="9"/>
        <v>25.401755309927569</v>
      </c>
      <c r="S38" s="219">
        <v>100</v>
      </c>
      <c r="T38" s="264">
        <f>(K8/$K$5)*100</f>
        <v>23.193822601143907</v>
      </c>
      <c r="U38" s="219">
        <v>100</v>
      </c>
    </row>
    <row r="39" spans="1:21" s="3" customFormat="1" ht="11.25">
      <c r="A39" s="153" t="s">
        <v>68</v>
      </c>
      <c r="B39" s="267">
        <f t="shared" si="11"/>
        <v>13.304227347003806</v>
      </c>
      <c r="C39" s="267">
        <f>((B9/$B$8)*100)</f>
        <v>35.523498398541633</v>
      </c>
      <c r="D39" s="267">
        <f t="shared" si="2"/>
        <v>12.838286045347724</v>
      </c>
      <c r="E39" s="267">
        <f t="shared" ref="E39:E44" si="12">((C9/$C$8)*100)</f>
        <v>34.496984349209505</v>
      </c>
      <c r="F39" s="267">
        <f t="shared" si="3"/>
        <v>12.22941136396576</v>
      </c>
      <c r="G39" s="267">
        <f t="shared" ref="G39:G44" si="13">(D9/$D$8)*100</f>
        <v>33.793686620837434</v>
      </c>
      <c r="H39" s="267">
        <f t="shared" si="4"/>
        <v>10.814888630094647</v>
      </c>
      <c r="I39" s="267">
        <f t="shared" ref="I39:I44" si="14">(E9/$E$8)*100</f>
        <v>32.686804462299612</v>
      </c>
      <c r="J39" s="267">
        <f t="shared" si="5"/>
        <v>10.423542047725446</v>
      </c>
      <c r="K39" s="267">
        <f t="shared" ref="K39:K44" si="15">(F9/$F$8)*100</f>
        <v>31.883465736589891</v>
      </c>
      <c r="L39" s="267">
        <f t="shared" si="6"/>
        <v>10.015671491310881</v>
      </c>
      <c r="M39" s="267">
        <f t="shared" ref="M39:M44" si="16">(G9/$G$8)*100</f>
        <v>31.547677912849988</v>
      </c>
      <c r="N39" s="267">
        <f t="shared" si="7"/>
        <v>10.028908095098958</v>
      </c>
      <c r="O39" s="267">
        <f t="shared" ref="O39:O44" si="17">(H9/$H$8)*100</f>
        <v>31.732989599014587</v>
      </c>
      <c r="P39" s="267">
        <f t="shared" si="8"/>
        <v>9.9227772360266879</v>
      </c>
      <c r="Q39" s="267">
        <f t="shared" ref="Q39:Q44" si="18">(I9/$I$8)*100</f>
        <v>32.076379908769518</v>
      </c>
      <c r="R39" s="267">
        <f t="shared" si="9"/>
        <v>9.3862694029996021</v>
      </c>
      <c r="S39" s="267">
        <f t="shared" ref="S39:S44" si="19">(J9/$J$8)*100</f>
        <v>36.951262967765224</v>
      </c>
      <c r="T39" s="267">
        <f t="shared" si="10"/>
        <v>8.7823615865421552</v>
      </c>
      <c r="U39" s="267">
        <f>(K9/$K$8)*100</f>
        <v>37.865089069487894</v>
      </c>
    </row>
    <row r="40" spans="1:21" s="3" customFormat="1" ht="11.25">
      <c r="A40" s="153" t="s">
        <v>120</v>
      </c>
      <c r="B40" s="267">
        <f t="shared" si="11"/>
        <v>4.4417645802873373</v>
      </c>
      <c r="C40" s="267">
        <f>((B10/$B$8)*100)</f>
        <v>11.859915862763035</v>
      </c>
      <c r="D40" s="267">
        <f t="shared" si="2"/>
        <v>4.6039085632523555</v>
      </c>
      <c r="E40" s="267">
        <f t="shared" si="12"/>
        <v>12.370885108083479</v>
      </c>
      <c r="F40" s="267">
        <f t="shared" si="3"/>
        <v>4.6403396361591378</v>
      </c>
      <c r="G40" s="267">
        <f t="shared" si="13"/>
        <v>12.82270902593638</v>
      </c>
      <c r="H40" s="267">
        <f t="shared" si="4"/>
        <v>4.6043423243812054</v>
      </c>
      <c r="I40" s="267">
        <f t="shared" si="14"/>
        <v>13.916115309383583</v>
      </c>
      <c r="J40" s="267">
        <f t="shared" si="5"/>
        <v>4.5964356763776433</v>
      </c>
      <c r="K40" s="267">
        <f t="shared" si="15"/>
        <v>14.059548925617388</v>
      </c>
      <c r="L40" s="267">
        <f t="shared" si="6"/>
        <v>4.3208093335765172</v>
      </c>
      <c r="M40" s="267">
        <f t="shared" si="16"/>
        <v>13.609821497916075</v>
      </c>
      <c r="N40" s="267">
        <f t="shared" si="7"/>
        <v>4.2578078566019535</v>
      </c>
      <c r="O40" s="267">
        <f t="shared" si="17"/>
        <v>13.472351241725006</v>
      </c>
      <c r="P40" s="267">
        <f t="shared" si="8"/>
        <v>4.1490000047773066</v>
      </c>
      <c r="Q40" s="267">
        <f t="shared" si="18"/>
        <v>13.412061686876465</v>
      </c>
      <c r="R40" s="267">
        <f t="shared" si="9"/>
        <v>2.2055571975890511</v>
      </c>
      <c r="S40" s="267">
        <f t="shared" si="19"/>
        <v>8.6826960211173692</v>
      </c>
      <c r="T40" s="267">
        <f t="shared" si="10"/>
        <v>1.1295230067990807</v>
      </c>
      <c r="U40" s="267">
        <f t="shared" ref="U40:U44" si="20">(K10/$K$8)*100</f>
        <v>4.8699303526766355</v>
      </c>
    </row>
    <row r="41" spans="1:21" s="3" customFormat="1" ht="11.25">
      <c r="A41" s="153" t="s">
        <v>121</v>
      </c>
      <c r="B41" s="267">
        <f t="shared" si="11"/>
        <v>3.7923535836009803</v>
      </c>
      <c r="C41" s="267">
        <f t="shared" ref="C41:C44" si="21">((B11/$B$8)*100)</f>
        <v>10.125929371170308</v>
      </c>
      <c r="D41" s="267">
        <f t="shared" si="2"/>
        <v>3.7900528698682288</v>
      </c>
      <c r="E41" s="267">
        <f t="shared" si="12"/>
        <v>10.184022545743147</v>
      </c>
      <c r="F41" s="267">
        <f t="shared" si="3"/>
        <v>3.7232152537720218</v>
      </c>
      <c r="G41" s="267">
        <f t="shared" si="13"/>
        <v>10.288407656203992</v>
      </c>
      <c r="H41" s="267">
        <f t="shared" si="4"/>
        <v>3.5209111947420935</v>
      </c>
      <c r="I41" s="267">
        <f t="shared" si="14"/>
        <v>10.641564577133268</v>
      </c>
      <c r="J41" s="267">
        <f t="shared" si="5"/>
        <v>3.5027209960797658</v>
      </c>
      <c r="K41" s="267">
        <f t="shared" si="15"/>
        <v>10.714101248117769</v>
      </c>
      <c r="L41" s="267">
        <f t="shared" si="6"/>
        <v>3.32792408365902</v>
      </c>
      <c r="M41" s="267">
        <f t="shared" si="16"/>
        <v>10.482400226562346</v>
      </c>
      <c r="N41" s="267">
        <f t="shared" si="7"/>
        <v>3.3134856831836355</v>
      </c>
      <c r="O41" s="267">
        <f t="shared" si="17"/>
        <v>10.484372348803797</v>
      </c>
      <c r="P41" s="267">
        <f t="shared" si="8"/>
        <v>3.2281071256211034</v>
      </c>
      <c r="Q41" s="267">
        <f t="shared" si="18"/>
        <v>10.435182417648504</v>
      </c>
      <c r="R41" s="267">
        <f t="shared" si="9"/>
        <v>3.3527275890029213</v>
      </c>
      <c r="S41" s="267">
        <f t="shared" si="19"/>
        <v>13.198802791760617</v>
      </c>
      <c r="T41" s="267">
        <f t="shared" si="10"/>
        <v>3.3458846790685253</v>
      </c>
      <c r="U41" s="267">
        <f t="shared" si="20"/>
        <v>14.425757826152848</v>
      </c>
    </row>
    <row r="42" spans="1:21" s="3" customFormat="1" ht="11.25">
      <c r="A42" s="153" t="s">
        <v>122</v>
      </c>
      <c r="B42" s="267">
        <f t="shared" si="11"/>
        <v>2.7951687544995116</v>
      </c>
      <c r="C42" s="267">
        <f t="shared" si="21"/>
        <v>7.4633550813816107</v>
      </c>
      <c r="D42" s="267">
        <f t="shared" si="2"/>
        <v>2.7527768379432418</v>
      </c>
      <c r="E42" s="267">
        <f t="shared" si="12"/>
        <v>7.3968206628178752</v>
      </c>
      <c r="F42" s="267">
        <f t="shared" si="3"/>
        <v>2.822039771676089</v>
      </c>
      <c r="G42" s="267">
        <f t="shared" si="13"/>
        <v>7.7981780837434904</v>
      </c>
      <c r="H42" s="267">
        <f t="shared" si="4"/>
        <v>2.6296746456401894</v>
      </c>
      <c r="I42" s="267">
        <f t="shared" si="14"/>
        <v>7.947900702585013</v>
      </c>
      <c r="J42" s="267">
        <f t="shared" si="5"/>
        <v>2.5886865055885617</v>
      </c>
      <c r="K42" s="267">
        <f t="shared" si="15"/>
        <v>7.9182582202674601</v>
      </c>
      <c r="L42" s="267">
        <f t="shared" si="6"/>
        <v>2.4800161742627043</v>
      </c>
      <c r="M42" s="267">
        <f t="shared" si="16"/>
        <v>7.8116331543196544</v>
      </c>
      <c r="N42" s="267">
        <f t="shared" si="7"/>
        <v>2.3702354874768394</v>
      </c>
      <c r="O42" s="267">
        <f t="shared" si="17"/>
        <v>7.4997853563016079</v>
      </c>
      <c r="P42" s="267">
        <f t="shared" si="8"/>
        <v>2.2437645339766235</v>
      </c>
      <c r="Q42" s="267">
        <f t="shared" si="18"/>
        <v>7.2531955425088821</v>
      </c>
      <c r="R42" s="267">
        <f t="shared" si="9"/>
        <v>1.8816650371345383</v>
      </c>
      <c r="S42" s="267">
        <f t="shared" si="19"/>
        <v>7.4076181514871209</v>
      </c>
      <c r="T42" s="267">
        <f t="shared" si="10"/>
        <v>1.8471219904401555</v>
      </c>
      <c r="U42" s="267">
        <f t="shared" si="20"/>
        <v>7.9638532302521634</v>
      </c>
    </row>
    <row r="43" spans="1:21" s="3" customFormat="1" ht="11.25">
      <c r="A43" s="153" t="s">
        <v>123</v>
      </c>
      <c r="B43" s="267">
        <f t="shared" si="11"/>
        <v>2.0900600993382294</v>
      </c>
      <c r="C43" s="267">
        <f t="shared" si="21"/>
        <v>5.5806507702544703</v>
      </c>
      <c r="D43" s="267">
        <f t="shared" si="2"/>
        <v>1.9928680991906467</v>
      </c>
      <c r="E43" s="267">
        <f t="shared" si="12"/>
        <v>5.3549157095413982</v>
      </c>
      <c r="F43" s="267">
        <f t="shared" si="3"/>
        <v>1.8970341668802091</v>
      </c>
      <c r="G43" s="267">
        <f t="shared" si="13"/>
        <v>5.2420984327558271</v>
      </c>
      <c r="H43" s="267">
        <f t="shared" si="4"/>
        <v>1.6386639720430367</v>
      </c>
      <c r="I43" s="267">
        <f t="shared" si="14"/>
        <v>4.9526805744940141</v>
      </c>
      <c r="J43" s="267">
        <f t="shared" si="5"/>
        <v>1.6445725747550641</v>
      </c>
      <c r="K43" s="267">
        <f t="shared" si="15"/>
        <v>5.0304083869437113</v>
      </c>
      <c r="L43" s="267">
        <f t="shared" si="6"/>
        <v>1.6201941874278269</v>
      </c>
      <c r="M43" s="267">
        <f t="shared" si="16"/>
        <v>5.1033387452442209</v>
      </c>
      <c r="N43" s="267">
        <f t="shared" si="7"/>
        <v>1.6310630486010214</v>
      </c>
      <c r="O43" s="267">
        <f t="shared" si="17"/>
        <v>5.160931406070735</v>
      </c>
      <c r="P43" s="267">
        <f t="shared" si="8"/>
        <v>1.6380702723638687</v>
      </c>
      <c r="Q43" s="267">
        <f t="shared" si="18"/>
        <v>5.2952276488517258</v>
      </c>
      <c r="R43" s="267">
        <f t="shared" si="9"/>
        <v>1.6340452623091621</v>
      </c>
      <c r="S43" s="267">
        <f t="shared" si="19"/>
        <v>6.4328045143814965</v>
      </c>
      <c r="T43" s="267">
        <f t="shared" si="10"/>
        <v>1.3433202355071403</v>
      </c>
      <c r="U43" s="267">
        <f t="shared" si="20"/>
        <v>5.7917155727529295</v>
      </c>
    </row>
    <row r="44" spans="1:21" s="3" customFormat="1" ht="11.25">
      <c r="A44" s="153" t="s">
        <v>124</v>
      </c>
      <c r="B44" s="267">
        <f t="shared" si="11"/>
        <v>11.028331969895076</v>
      </c>
      <c r="C44" s="267">
        <f t="shared" si="21"/>
        <v>29.44665051588894</v>
      </c>
      <c r="D44" s="267">
        <f t="shared" si="2"/>
        <v>11.237783932762186</v>
      </c>
      <c r="E44" s="267">
        <f t="shared" si="12"/>
        <v>30.196371624604595</v>
      </c>
      <c r="F44" s="267">
        <f t="shared" si="3"/>
        <v>10.876409742526699</v>
      </c>
      <c r="G44" s="267">
        <f t="shared" si="13"/>
        <v>30.054920180522881</v>
      </c>
      <c r="H44" s="267">
        <f t="shared" si="4"/>
        <v>9.8779246128854918</v>
      </c>
      <c r="I44" s="267">
        <f t="shared" si="14"/>
        <v>29.854934374104509</v>
      </c>
      <c r="J44" s="267">
        <f t="shared" si="5"/>
        <v>9.9366676933301985</v>
      </c>
      <c r="K44" s="267">
        <f t="shared" si="15"/>
        <v>30.394217482463787</v>
      </c>
      <c r="L44" s="267">
        <f t="shared" si="6"/>
        <v>9.9831143692599156</v>
      </c>
      <c r="M44" s="267">
        <f t="shared" si="16"/>
        <v>31.445128463107725</v>
      </c>
      <c r="N44" s="267">
        <f t="shared" si="7"/>
        <v>10.002544143256216</v>
      </c>
      <c r="O44" s="267">
        <f t="shared" si="17"/>
        <v>31.649570048084264</v>
      </c>
      <c r="P44" s="267">
        <f t="shared" si="8"/>
        <v>9.7531221785611208</v>
      </c>
      <c r="Q44" s="267">
        <f t="shared" si="18"/>
        <v>31.527952795344905</v>
      </c>
      <c r="R44" s="267">
        <f t="shared" si="9"/>
        <v>6.9414908208922963</v>
      </c>
      <c r="S44" s="267">
        <f t="shared" si="19"/>
        <v>27.326815553488178</v>
      </c>
      <c r="T44" s="267">
        <f t="shared" si="10"/>
        <v>6.7456111027868513</v>
      </c>
      <c r="U44" s="267">
        <f t="shared" si="20"/>
        <v>29.083653948677529</v>
      </c>
    </row>
    <row r="45" spans="1:21" s="3" customFormat="1" ht="11.25">
      <c r="A45" s="156" t="s">
        <v>50</v>
      </c>
      <c r="B45" s="264">
        <f t="shared" si="11"/>
        <v>9.513375218563116</v>
      </c>
      <c r="C45" s="219">
        <v>100</v>
      </c>
      <c r="D45" s="264">
        <f t="shared" si="2"/>
        <v>10.2063859798776</v>
      </c>
      <c r="E45" s="219">
        <v>100</v>
      </c>
      <c r="F45" s="264">
        <f t="shared" si="3"/>
        <v>11.122873266604167</v>
      </c>
      <c r="G45" s="219">
        <v>100</v>
      </c>
      <c r="H45" s="264">
        <f t="shared" si="4"/>
        <v>13.307024414965154</v>
      </c>
      <c r="I45" s="219">
        <f>SUM(I46:I51)</f>
        <v>100</v>
      </c>
      <c r="J45" s="264">
        <f>((F15/$F$5)*100)</f>
        <v>12.893644412383724</v>
      </c>
      <c r="K45" s="219">
        <f>SUM(K46:K51)</f>
        <v>100</v>
      </c>
      <c r="L45" s="264">
        <f t="shared" si="6"/>
        <v>13.825865662692813</v>
      </c>
      <c r="M45" s="219">
        <f>SUM(M46:M51)</f>
        <v>100</v>
      </c>
      <c r="N45" s="264">
        <f t="shared" si="7"/>
        <v>13.958335163984373</v>
      </c>
      <c r="O45" s="219">
        <v>100</v>
      </c>
      <c r="P45" s="264">
        <f t="shared" si="8"/>
        <v>13.748234766160561</v>
      </c>
      <c r="Q45" s="219">
        <v>100</v>
      </c>
      <c r="R45" s="264">
        <f t="shared" si="9"/>
        <v>2.4728940161911526</v>
      </c>
      <c r="S45" s="219">
        <v>100</v>
      </c>
      <c r="T45" s="264">
        <f t="shared" si="10"/>
        <v>2.6853684323093905</v>
      </c>
      <c r="U45" s="219">
        <v>100</v>
      </c>
    </row>
    <row r="46" spans="1:21" s="3" customFormat="1" ht="11.25">
      <c r="A46" s="153" t="s">
        <v>125</v>
      </c>
      <c r="B46" s="267">
        <f t="shared" si="11"/>
        <v>2.1390155913462454</v>
      </c>
      <c r="C46" s="267">
        <f t="shared" ref="C46:C51" si="22">((B16/$B$15)*100)</f>
        <v>22.484297551645589</v>
      </c>
      <c r="D46" s="267">
        <f t="shared" si="2"/>
        <v>2.5104394150407465</v>
      </c>
      <c r="E46" s="267">
        <f t="shared" ref="E46:E51" si="23">((C16/$C$15)*100)</f>
        <v>24.596751680665452</v>
      </c>
      <c r="F46" s="267">
        <f t="shared" si="3"/>
        <v>2.8783020151217058</v>
      </c>
      <c r="G46" s="267">
        <f t="shared" ref="G46:G51" si="24">(D16/$D$15)*100</f>
        <v>25.877324555730162</v>
      </c>
      <c r="H46" s="267">
        <f t="shared" si="4"/>
        <v>3.8689109239474626</v>
      </c>
      <c r="I46" s="267">
        <f t="shared" ref="I46:I51" si="25">(E16/$E$15)*100</f>
        <v>29.074200236654441</v>
      </c>
      <c r="J46" s="267">
        <f t="shared" si="5"/>
        <v>3.1827835955377961</v>
      </c>
      <c r="K46" s="267">
        <f t="shared" ref="K46:K51" si="26">(F16/$F$15)*100</f>
        <v>24.684902838493716</v>
      </c>
      <c r="L46" s="267">
        <f t="shared" si="6"/>
        <v>3.4210277182148188</v>
      </c>
      <c r="M46" s="267">
        <f t="shared" ref="M46:M51" si="27">(G16/$G$15)*100</f>
        <v>24.743678274308639</v>
      </c>
      <c r="N46" s="267">
        <f t="shared" si="7"/>
        <v>3.503303044207974</v>
      </c>
      <c r="O46" s="267">
        <f t="shared" ref="O46:O51" si="28">(H16/$H$15)*100</f>
        <v>25.098287174299124</v>
      </c>
      <c r="P46" s="267">
        <f t="shared" si="8"/>
        <v>3.5186103527171588</v>
      </c>
      <c r="Q46" s="267">
        <f t="shared" ref="Q46:Q51" si="29">(I16/$I$15)*100</f>
        <v>25.593179143098045</v>
      </c>
      <c r="R46" s="267">
        <f t="shared" si="9"/>
        <v>0.50254231452894549</v>
      </c>
      <c r="S46" s="267">
        <f t="shared" ref="S46:S50" si="30">(J16/$J$15)*100</f>
        <v>20.322032049840161</v>
      </c>
      <c r="T46" s="267">
        <f t="shared" si="10"/>
        <v>0.12165561656341897</v>
      </c>
      <c r="U46" s="267">
        <f>(K16/$K$15)*100</f>
        <v>4.530313796040133</v>
      </c>
    </row>
    <row r="47" spans="1:21" s="3" customFormat="1" ht="11.25">
      <c r="A47" s="153" t="s">
        <v>126</v>
      </c>
      <c r="B47" s="267">
        <f t="shared" si="11"/>
        <v>1.4923716442081669</v>
      </c>
      <c r="C47" s="267">
        <f t="shared" si="22"/>
        <v>15.687089071144323</v>
      </c>
      <c r="D47" s="267">
        <f t="shared" si="2"/>
        <v>1.7494022198534618</v>
      </c>
      <c r="E47" s="267">
        <f t="shared" si="23"/>
        <v>17.140271035237113</v>
      </c>
      <c r="F47" s="267">
        <f t="shared" si="3"/>
        <v>2.144864103458632</v>
      </c>
      <c r="G47" s="267">
        <f t="shared" si="24"/>
        <v>19.283363678146657</v>
      </c>
      <c r="H47" s="267">
        <f t="shared" si="4"/>
        <v>2.6097074710689281</v>
      </c>
      <c r="I47" s="267">
        <f t="shared" si="25"/>
        <v>19.611502840064205</v>
      </c>
      <c r="J47" s="267">
        <f t="shared" si="5"/>
        <v>2.7002461065586689</v>
      </c>
      <c r="K47" s="267">
        <f t="shared" si="26"/>
        <v>20.942458316635541</v>
      </c>
      <c r="L47" s="267">
        <f t="shared" si="6"/>
        <v>2.4602850713801661</v>
      </c>
      <c r="M47" s="267">
        <f t="shared" si="27"/>
        <v>17.794799482385436</v>
      </c>
      <c r="N47" s="267">
        <f t="shared" si="7"/>
        <v>2.4383859551129436</v>
      </c>
      <c r="O47" s="267">
        <f t="shared" si="28"/>
        <v>17.469031417188809</v>
      </c>
      <c r="P47" s="267">
        <f t="shared" si="8"/>
        <v>2.1833227554322971</v>
      </c>
      <c r="Q47" s="267">
        <f t="shared" si="29"/>
        <v>15.880749729458021</v>
      </c>
      <c r="R47" s="267">
        <f t="shared" si="9"/>
        <v>0.47949625502586563</v>
      </c>
      <c r="S47" s="267">
        <f t="shared" si="30"/>
        <v>19.390085134517992</v>
      </c>
      <c r="T47" s="267">
        <f t="shared" si="10"/>
        <v>1.4391798543982548</v>
      </c>
      <c r="U47" s="267">
        <f t="shared" ref="U47:U51" si="31">(K17/$K$15)*100</f>
        <v>53.593385439500906</v>
      </c>
    </row>
    <row r="48" spans="1:21" s="3" customFormat="1" ht="11.25">
      <c r="A48" s="153" t="s">
        <v>127</v>
      </c>
      <c r="B48" s="267">
        <f t="shared" si="11"/>
        <v>1.4662399964471313</v>
      </c>
      <c r="C48" s="267">
        <f t="shared" si="22"/>
        <v>15.412405826126866</v>
      </c>
      <c r="D48" s="267">
        <f t="shared" si="2"/>
        <v>1.3801162551538808</v>
      </c>
      <c r="E48" s="267">
        <f t="shared" si="23"/>
        <v>13.52208566161273</v>
      </c>
      <c r="F48" s="267">
        <f t="shared" si="3"/>
        <v>1.2241887183195455</v>
      </c>
      <c r="G48" s="267">
        <f t="shared" si="24"/>
        <v>11.00604752905984</v>
      </c>
      <c r="H48" s="267">
        <f t="shared" si="4"/>
        <v>1.1080574987265803</v>
      </c>
      <c r="I48" s="267">
        <f t="shared" si="25"/>
        <v>8.3268615444971505</v>
      </c>
      <c r="J48" s="267">
        <f t="shared" si="5"/>
        <v>1.0161182797441988</v>
      </c>
      <c r="K48" s="267">
        <f t="shared" si="26"/>
        <v>7.8807685961020155</v>
      </c>
      <c r="L48" s="267">
        <f t="shared" si="6"/>
        <v>1.0918108702384473</v>
      </c>
      <c r="M48" s="267">
        <f t="shared" si="27"/>
        <v>7.896871681492958</v>
      </c>
      <c r="N48" s="267">
        <f t="shared" si="7"/>
        <v>0.98587161721778638</v>
      </c>
      <c r="O48" s="267">
        <f t="shared" si="28"/>
        <v>7.0629599134541188</v>
      </c>
      <c r="P48" s="267">
        <f t="shared" si="8"/>
        <v>0.98437039607589483</v>
      </c>
      <c r="Q48" s="267">
        <f t="shared" si="29"/>
        <v>7.1599766284089856</v>
      </c>
      <c r="R48" s="267">
        <f t="shared" si="9"/>
        <v>0.16447866054566024</v>
      </c>
      <c r="S48" s="267">
        <f t="shared" si="30"/>
        <v>6.6512620220981669</v>
      </c>
      <c r="T48" s="267">
        <f t="shared" si="10"/>
        <v>5.4542042553822036E-2</v>
      </c>
      <c r="U48" s="267">
        <f t="shared" si="31"/>
        <v>2.0310822864226648</v>
      </c>
    </row>
    <row r="49" spans="1:23" s="3" customFormat="1" ht="11.25">
      <c r="A49" s="153" t="s">
        <v>128</v>
      </c>
      <c r="B49" s="267">
        <f t="shared" si="11"/>
        <v>1.3659272594448073</v>
      </c>
      <c r="C49" s="267">
        <f t="shared" si="22"/>
        <v>14.357966842089031</v>
      </c>
      <c r="D49" s="267">
        <f t="shared" si="2"/>
        <v>1.3136327670961643</v>
      </c>
      <c r="E49" s="267">
        <f t="shared" si="23"/>
        <v>12.870694579707809</v>
      </c>
      <c r="F49" s="267">
        <f t="shared" si="3"/>
        <v>1.350316106034946</v>
      </c>
      <c r="G49" s="267">
        <f t="shared" si="24"/>
        <v>12.139993629966082</v>
      </c>
      <c r="H49" s="267">
        <f t="shared" si="4"/>
        <v>1.6613789486813861</v>
      </c>
      <c r="I49" s="267">
        <f t="shared" si="25"/>
        <v>12.484977083328939</v>
      </c>
      <c r="J49" s="267">
        <f t="shared" si="5"/>
        <v>1.6859515054579772</v>
      </c>
      <c r="K49" s="267">
        <f t="shared" si="26"/>
        <v>13.075833732770716</v>
      </c>
      <c r="L49" s="267">
        <f t="shared" si="6"/>
        <v>1.9768142158076676</v>
      </c>
      <c r="M49" s="267">
        <f t="shared" si="27"/>
        <v>14.297941727741703</v>
      </c>
      <c r="N49" s="267">
        <f t="shared" si="7"/>
        <v>2.0871096818991179</v>
      </c>
      <c r="O49" s="267">
        <f t="shared" si="28"/>
        <v>14.95242561078722</v>
      </c>
      <c r="P49" s="267">
        <f t="shared" si="8"/>
        <v>2.0034533609352136</v>
      </c>
      <c r="Q49" s="267">
        <f t="shared" si="29"/>
        <v>14.572440717018056</v>
      </c>
      <c r="R49" s="267">
        <f t="shared" si="9"/>
        <v>0.23016561895378052</v>
      </c>
      <c r="S49" s="267">
        <f t="shared" si="30"/>
        <v>9.3075407780027124</v>
      </c>
      <c r="T49" s="267">
        <f t="shared" si="10"/>
        <v>0.25727659422733273</v>
      </c>
      <c r="U49" s="267">
        <f t="shared" si="31"/>
        <v>9.5806814116034484</v>
      </c>
    </row>
    <row r="50" spans="1:23" s="3" customFormat="1" ht="11.25">
      <c r="A50" s="153" t="s">
        <v>129</v>
      </c>
      <c r="B50" s="267">
        <f t="shared" si="11"/>
        <v>0.49607560752917063</v>
      </c>
      <c r="C50" s="267">
        <f t="shared" si="22"/>
        <v>5.2145069035140708</v>
      </c>
      <c r="D50" s="267">
        <f t="shared" si="2"/>
        <v>0.52764040348998453</v>
      </c>
      <c r="E50" s="267">
        <f t="shared" si="23"/>
        <v>5.1697084994654707</v>
      </c>
      <c r="F50" s="267">
        <f t="shared" si="3"/>
        <v>0.73243327843935768</v>
      </c>
      <c r="G50" s="267">
        <f t="shared" si="24"/>
        <v>6.5849287399367356</v>
      </c>
      <c r="H50" s="267">
        <f t="shared" si="4"/>
        <v>0.88979949633545929</v>
      </c>
      <c r="I50" s="267">
        <f t="shared" si="25"/>
        <v>6.6866901914960488</v>
      </c>
      <c r="J50" s="267">
        <f t="shared" si="5"/>
        <v>0.9553852780051747</v>
      </c>
      <c r="K50" s="267">
        <f t="shared" si="26"/>
        <v>7.4097380651165876</v>
      </c>
      <c r="L50" s="267">
        <f t="shared" si="6"/>
        <v>1.2227293319505337</v>
      </c>
      <c r="M50" s="267">
        <f t="shared" si="27"/>
        <v>8.8437813716785918</v>
      </c>
      <c r="N50" s="267">
        <f t="shared" si="7"/>
        <v>1.1756967088506216</v>
      </c>
      <c r="O50" s="267">
        <f t="shared" si="28"/>
        <v>8.4229006900778689</v>
      </c>
      <c r="P50" s="267">
        <f t="shared" si="8"/>
        <v>1.1076375512394596</v>
      </c>
      <c r="Q50" s="267">
        <f t="shared" si="29"/>
        <v>8.0565801361332667</v>
      </c>
      <c r="R50" s="267">
        <f t="shared" si="9"/>
        <v>0.21172961414010807</v>
      </c>
      <c r="S50" s="267">
        <f t="shared" si="30"/>
        <v>8.562017326817033</v>
      </c>
      <c r="T50" s="267">
        <f t="shared" si="10"/>
        <v>4.8980256301590093E-2</v>
      </c>
      <c r="U50" s="267">
        <f t="shared" si="31"/>
        <v>1.8239678292288386</v>
      </c>
    </row>
    <row r="51" spans="1:23">
      <c r="A51" s="153" t="s">
        <v>130</v>
      </c>
      <c r="B51" s="267">
        <f t="shared" si="11"/>
        <v>2.5537451195875955</v>
      </c>
      <c r="C51" s="267">
        <f t="shared" si="22"/>
        <v>26.84373380548012</v>
      </c>
      <c r="D51" s="267">
        <f t="shared" si="2"/>
        <v>2.7251549192433626</v>
      </c>
      <c r="E51" s="267">
        <f t="shared" si="23"/>
        <v>26.70048854331143</v>
      </c>
      <c r="F51" s="267">
        <f t="shared" si="3"/>
        <v>2.7927690452299792</v>
      </c>
      <c r="G51" s="267">
        <f t="shared" si="24"/>
        <v>25.108341867160522</v>
      </c>
      <c r="H51" s="267">
        <f t="shared" si="4"/>
        <v>3.1691700762053361</v>
      </c>
      <c r="I51" s="267">
        <f t="shared" si="25"/>
        <v>23.815768103959218</v>
      </c>
      <c r="J51" s="267">
        <f t="shared" si="5"/>
        <v>3.3531596470799077</v>
      </c>
      <c r="K51" s="267">
        <f t="shared" si="26"/>
        <v>26.006298450881427</v>
      </c>
      <c r="L51" s="267">
        <f t="shared" si="6"/>
        <v>3.6531984551011774</v>
      </c>
      <c r="M51" s="267">
        <f t="shared" si="27"/>
        <v>26.422927462392671</v>
      </c>
      <c r="N51" s="267">
        <f t="shared" si="7"/>
        <v>3.7679681566959298</v>
      </c>
      <c r="O51" s="267">
        <f t="shared" si="28"/>
        <v>26.994395194192862</v>
      </c>
      <c r="P51" s="267">
        <f t="shared" si="8"/>
        <v>3.9508403497605373</v>
      </c>
      <c r="Q51" s="267">
        <f t="shared" si="29"/>
        <v>28.737073645883626</v>
      </c>
      <c r="R51" s="267">
        <f t="shared" si="9"/>
        <v>0.88448155299679265</v>
      </c>
      <c r="S51" s="267">
        <f>(J21/$J$15)*100</f>
        <v>35.767062688723939</v>
      </c>
      <c r="T51" s="267">
        <f t="shared" si="10"/>
        <v>0.76373406826497203</v>
      </c>
      <c r="U51" s="267">
        <f t="shared" si="31"/>
        <v>28.440569237204006</v>
      </c>
    </row>
    <row r="52" spans="1:23">
      <c r="A52" s="156" t="s">
        <v>51</v>
      </c>
      <c r="B52" s="264">
        <f t="shared" si="11"/>
        <v>6.2126762911860007</v>
      </c>
      <c r="C52" s="219">
        <v>100</v>
      </c>
      <c r="D52" s="264">
        <f t="shared" si="2"/>
        <v>6.2849661840625295</v>
      </c>
      <c r="E52" s="219">
        <v>100</v>
      </c>
      <c r="F52" s="264">
        <f t="shared" si="3"/>
        <v>6.4306767454291691</v>
      </c>
      <c r="G52" s="219">
        <v>100</v>
      </c>
      <c r="H52" s="264">
        <f t="shared" si="4"/>
        <v>6.7907703938838129</v>
      </c>
      <c r="I52" s="219">
        <v>100</v>
      </c>
      <c r="J52" s="264">
        <f t="shared" si="5"/>
        <v>7.0015160173019826</v>
      </c>
      <c r="K52" s="219">
        <v>100</v>
      </c>
      <c r="L52" s="264">
        <f t="shared" si="6"/>
        <v>7.4746862626274515</v>
      </c>
      <c r="M52" s="219">
        <v>100</v>
      </c>
      <c r="N52" s="264">
        <f t="shared" si="7"/>
        <v>7.8447663922206159</v>
      </c>
      <c r="O52" s="219">
        <v>100</v>
      </c>
      <c r="P52" s="264">
        <f t="shared" si="8"/>
        <v>8.2870753956842318</v>
      </c>
      <c r="Q52" s="219">
        <v>100</v>
      </c>
      <c r="R52" s="264">
        <f t="shared" si="9"/>
        <v>2.443822016828975</v>
      </c>
      <c r="S52" s="219">
        <v>100</v>
      </c>
      <c r="T52" s="264">
        <f t="shared" si="10"/>
        <v>2.8282495032198312</v>
      </c>
      <c r="U52" s="219">
        <v>100</v>
      </c>
    </row>
    <row r="53" spans="1:23">
      <c r="A53" s="153" t="s">
        <v>131</v>
      </c>
      <c r="B53" s="267">
        <f t="shared" si="11"/>
        <v>4.3869470851822401</v>
      </c>
      <c r="C53" s="267">
        <f>((B23/$B$22)*100)</f>
        <v>70.612838647428873</v>
      </c>
      <c r="D53" s="267">
        <f t="shared" si="2"/>
        <v>4.4505732292013196</v>
      </c>
      <c r="E53" s="267">
        <f>((C23/$C$22)*100)</f>
        <v>70.813001993345978</v>
      </c>
      <c r="F53" s="267">
        <f t="shared" si="3"/>
        <v>4.5762963553353764</v>
      </c>
      <c r="G53" s="267">
        <f>(D23/$D$22)*100</f>
        <v>71.163526585100712</v>
      </c>
      <c r="H53" s="267">
        <f t="shared" si="4"/>
        <v>4.8804725748022451</v>
      </c>
      <c r="I53" s="267">
        <f>(E23/$E$22)*100</f>
        <v>71.869203223214555</v>
      </c>
      <c r="J53" s="267">
        <f t="shared" si="5"/>
        <v>5.1628680115958945</v>
      </c>
      <c r="K53" s="267">
        <f>(F23/$F$22)*100</f>
        <v>73.739287303457374</v>
      </c>
      <c r="L53" s="267">
        <f t="shared" si="6"/>
        <v>5.4726666192421307</v>
      </c>
      <c r="M53" s="267">
        <f>(G23/$G$22)*100</f>
        <v>73.216004350641683</v>
      </c>
      <c r="N53" s="267">
        <f t="shared" si="7"/>
        <v>5.8049164969304199</v>
      </c>
      <c r="O53" s="267">
        <f>(H23/$H$22)*100</f>
        <v>73.997314982979674</v>
      </c>
      <c r="P53" s="267">
        <f t="shared" si="8"/>
        <v>6.2543793559275347</v>
      </c>
      <c r="Q53" s="267">
        <f>(I23/$I$22)*100</f>
        <v>75.471490933758233</v>
      </c>
      <c r="R53" s="267">
        <f t="shared" si="9"/>
        <v>1.6400543463924298</v>
      </c>
      <c r="S53" s="267">
        <f>(J23/$J$22)*100</f>
        <v>67.110220592926467</v>
      </c>
      <c r="T53" s="267">
        <f t="shared" si="10"/>
        <v>2.0651243896540086</v>
      </c>
      <c r="U53" s="267">
        <f>(K23/$K$22)*100</f>
        <v>73.017758415689997</v>
      </c>
    </row>
    <row r="54" spans="1:23">
      <c r="A54" s="153" t="s">
        <v>132</v>
      </c>
      <c r="B54" s="267">
        <f t="shared" si="11"/>
        <v>0.57900367980197365</v>
      </c>
      <c r="C54" s="267">
        <f>((B24/$B$22)*100)</f>
        <v>9.3197142851851638</v>
      </c>
      <c r="D54" s="267">
        <f t="shared" si="2"/>
        <v>0.57932483104101817</v>
      </c>
      <c r="E54" s="267">
        <f>((C24/$C$22)*100)</f>
        <v>9.2176284497771057</v>
      </c>
      <c r="F54" s="267">
        <f t="shared" si="3"/>
        <v>0.61839488441875656</v>
      </c>
      <c r="G54" s="267">
        <f>(D24/$D$22)*100</f>
        <v>9.616326693116747</v>
      </c>
      <c r="H54" s="267">
        <f t="shared" si="4"/>
        <v>0.63218814074449892</v>
      </c>
      <c r="I54" s="267">
        <f>(E24/$E$22)*100</f>
        <v>9.3095201880759575</v>
      </c>
      <c r="J54" s="267">
        <f t="shared" si="5"/>
        <v>0.56663496617864129</v>
      </c>
      <c r="K54" s="267">
        <f>(F24/$F$22)*100</f>
        <v>8.0930324915116412</v>
      </c>
      <c r="L54" s="267">
        <f t="shared" si="6"/>
        <v>0.65481695109799398</v>
      </c>
      <c r="M54" s="267">
        <f>(G24/$G$22)*100</f>
        <v>8.7604606814335657</v>
      </c>
      <c r="N54" s="267">
        <f t="shared" si="7"/>
        <v>0.6237364159358042</v>
      </c>
      <c r="O54" s="267">
        <f>(H24/$H$22)*100</f>
        <v>7.9509877636935373</v>
      </c>
      <c r="P54" s="267">
        <f t="shared" si="8"/>
        <v>0.62831190273079707</v>
      </c>
      <c r="Q54" s="267">
        <f>(I24/$I$22)*100</f>
        <v>7.581829206694696</v>
      </c>
      <c r="R54" s="267">
        <f t="shared" si="9"/>
        <v>0.31822019188783762</v>
      </c>
      <c r="S54" s="267">
        <f>(J24/$J$22)*100</f>
        <v>13.02141439501187</v>
      </c>
      <c r="T54" s="267">
        <f t="shared" si="10"/>
        <v>0.31214002953903919</v>
      </c>
      <c r="U54" s="267">
        <f t="shared" ref="U54:U56" si="32">(K24/$K$22)*100</f>
        <v>11.036509656721668</v>
      </c>
    </row>
    <row r="55" spans="1:23" ht="13.5" customHeight="1">
      <c r="A55" s="153" t="s">
        <v>133</v>
      </c>
      <c r="B55" s="267">
        <f t="shared" si="11"/>
        <v>0.66628367095892038</v>
      </c>
      <c r="C55" s="267">
        <f>((B25/$B$22)*100)</f>
        <v>10.724583733811871</v>
      </c>
      <c r="D55" s="267">
        <f t="shared" si="2"/>
        <v>0.6461648215047191</v>
      </c>
      <c r="E55" s="267">
        <f>((C25/$C$22)*100)</f>
        <v>10.28111850694232</v>
      </c>
      <c r="F55" s="267">
        <f t="shared" si="3"/>
        <v>0.64243094301497716</v>
      </c>
      <c r="G55" s="267">
        <f>(D25/$D$22)*100</f>
        <v>9.9900985300125331</v>
      </c>
      <c r="H55" s="267">
        <f t="shared" si="4"/>
        <v>0.65738989228728162</v>
      </c>
      <c r="I55" s="267">
        <f>(E25/$E$22)*100</f>
        <v>9.6806378975700245</v>
      </c>
      <c r="J55" s="267">
        <f t="shared" si="5"/>
        <v>0.63933726617512898</v>
      </c>
      <c r="K55" s="267">
        <f>(F25/$F$22)*100</f>
        <v>9.131411891299166</v>
      </c>
      <c r="L55" s="267">
        <f t="shared" si="6"/>
        <v>0.66259921043496672</v>
      </c>
      <c r="M55" s="267">
        <f>(G25/$G$22)*100</f>
        <v>8.8645755440985479</v>
      </c>
      <c r="N55" s="267">
        <f t="shared" si="7"/>
        <v>0.69822598253908075</v>
      </c>
      <c r="O55" s="267">
        <f>(H25/$H$22)*100</f>
        <v>8.9005325031920304</v>
      </c>
      <c r="P55" s="267">
        <f t="shared" si="8"/>
        <v>0.69562895886129628</v>
      </c>
      <c r="Q55" s="267">
        <f>(I25/$I$22)*100</f>
        <v>8.3941429955321532</v>
      </c>
      <c r="R55" s="267">
        <f t="shared" si="9"/>
        <v>0.22697987732197794</v>
      </c>
      <c r="S55" s="267">
        <f>(J25/$J$22)*100</f>
        <v>9.2879054104152683</v>
      </c>
      <c r="T55" s="267">
        <f t="shared" si="10"/>
        <v>0.18261198194828224</v>
      </c>
      <c r="U55" s="267">
        <f t="shared" si="32"/>
        <v>6.4567140112775396</v>
      </c>
    </row>
    <row r="56" spans="1:23" ht="12.75" customHeight="1">
      <c r="A56" s="153" t="s">
        <v>134</v>
      </c>
      <c r="B56" s="267">
        <f t="shared" si="11"/>
        <v>0.58044185524286707</v>
      </c>
      <c r="C56" s="267">
        <f>((B26/$B$22)*100)</f>
        <v>9.3428633335740834</v>
      </c>
      <c r="D56" s="267">
        <f t="shared" si="2"/>
        <v>0.60890330231547196</v>
      </c>
      <c r="E56" s="267">
        <f>((C26/$C$22)*100)</f>
        <v>9.6882510499345909</v>
      </c>
      <c r="F56" s="267">
        <f t="shared" si="3"/>
        <v>0.59355456266005946</v>
      </c>
      <c r="G56" s="267">
        <f>(D26/$D$22)*100</f>
        <v>9.2300481917700079</v>
      </c>
      <c r="H56" s="267">
        <f t="shared" si="4"/>
        <v>0.62071978604978784</v>
      </c>
      <c r="I56" s="267">
        <f>(E26/$E$22)*100</f>
        <v>9.1406386911394666</v>
      </c>
      <c r="J56" s="267">
        <f t="shared" si="5"/>
        <v>0.63267577335231762</v>
      </c>
      <c r="K56" s="267">
        <f>(F26/$F$22)*100</f>
        <v>9.036268313731826</v>
      </c>
      <c r="L56" s="267">
        <f t="shared" si="6"/>
        <v>0.68460348185235964</v>
      </c>
      <c r="M56" s="267">
        <f>(G26/$G$22)*100</f>
        <v>9.1589594238262038</v>
      </c>
      <c r="N56" s="267">
        <f t="shared" si="7"/>
        <v>0.71788749681531139</v>
      </c>
      <c r="O56" s="267">
        <f>(H26/$H$22)*100</f>
        <v>9.1511647501347611</v>
      </c>
      <c r="P56" s="267">
        <f t="shared" si="8"/>
        <v>0.70875517816460376</v>
      </c>
      <c r="Q56" s="267">
        <f>(I26/$I$22)*100</f>
        <v>8.5525368640149146</v>
      </c>
      <c r="R56" s="267">
        <f t="shared" si="9"/>
        <v>0.25856760122672962</v>
      </c>
      <c r="S56" s="267">
        <f>(J26/$J$22)*100</f>
        <v>10.580459601646385</v>
      </c>
      <c r="T56" s="267">
        <f t="shared" si="10"/>
        <v>0.26837310207850107</v>
      </c>
      <c r="U56" s="267">
        <f t="shared" si="32"/>
        <v>9.4890179163108037</v>
      </c>
    </row>
    <row r="57" spans="1:23">
      <c r="A57" s="156" t="s">
        <v>135</v>
      </c>
      <c r="B57" s="264">
        <f t="shared" si="11"/>
        <v>0.87307028855235647</v>
      </c>
      <c r="C57" s="219">
        <v>100</v>
      </c>
      <c r="D57" s="264">
        <f t="shared" si="2"/>
        <v>0.82430374027446696</v>
      </c>
      <c r="E57" s="219">
        <v>100</v>
      </c>
      <c r="F57" s="264">
        <f t="shared" si="3"/>
        <v>0.7824979645741279</v>
      </c>
      <c r="G57" s="219">
        <v>100</v>
      </c>
      <c r="H57" s="264">
        <f t="shared" si="4"/>
        <v>0.84820074818805036</v>
      </c>
      <c r="I57" s="219">
        <v>100</v>
      </c>
      <c r="J57" s="264">
        <f t="shared" si="5"/>
        <v>0.7836836822638471</v>
      </c>
      <c r="K57" s="219">
        <v>100</v>
      </c>
      <c r="L57" s="264">
        <f t="shared" si="6"/>
        <v>0.72726951809361928</v>
      </c>
      <c r="M57" s="219">
        <v>100</v>
      </c>
      <c r="N57" s="264">
        <f t="shared" si="7"/>
        <v>0.72047982753115525</v>
      </c>
      <c r="O57" s="219">
        <v>100</v>
      </c>
      <c r="P57" s="264">
        <f t="shared" si="8"/>
        <v>0.72188645281907737</v>
      </c>
      <c r="Q57" s="219">
        <v>100</v>
      </c>
      <c r="R57" s="264">
        <f t="shared" si="9"/>
        <v>0.33583869157377239</v>
      </c>
      <c r="S57" s="219">
        <v>100</v>
      </c>
      <c r="T57" s="264">
        <f t="shared" si="10"/>
        <v>0.31151754251324199</v>
      </c>
      <c r="U57" s="219">
        <v>100</v>
      </c>
    </row>
    <row r="58" spans="1:23">
      <c r="A58" s="393" t="s">
        <v>136</v>
      </c>
      <c r="B58" s="288">
        <f t="shared" si="11"/>
        <v>0.81892585955359676</v>
      </c>
      <c r="C58" s="287">
        <v>100</v>
      </c>
      <c r="D58" s="288">
        <f t="shared" si="2"/>
        <v>0.86593311571341058</v>
      </c>
      <c r="E58" s="287">
        <v>100</v>
      </c>
      <c r="F58" s="288">
        <f t="shared" si="3"/>
        <v>0.87609026359572095</v>
      </c>
      <c r="G58" s="287">
        <v>100</v>
      </c>
      <c r="H58" s="288">
        <f t="shared" si="4"/>
        <v>0.91324141958808447</v>
      </c>
      <c r="I58" s="287">
        <v>100</v>
      </c>
      <c r="J58" s="288">
        <f t="shared" si="5"/>
        <v>0.91115544226233414</v>
      </c>
      <c r="K58" s="287">
        <v>100</v>
      </c>
      <c r="L58" s="288">
        <f t="shared" si="6"/>
        <v>0.97535778335580658</v>
      </c>
      <c r="M58" s="287">
        <v>100</v>
      </c>
      <c r="N58" s="288">
        <f t="shared" si="7"/>
        <v>1.0012400669089321</v>
      </c>
      <c r="O58" s="287">
        <v>100</v>
      </c>
      <c r="P58" s="288">
        <f t="shared" si="8"/>
        <v>1.0058783876129338</v>
      </c>
      <c r="Q58" s="287">
        <v>100</v>
      </c>
      <c r="R58" s="288">
        <f t="shared" si="9"/>
        <v>0.28171479538478744</v>
      </c>
      <c r="S58" s="287">
        <v>100</v>
      </c>
      <c r="T58" s="288">
        <f t="shared" si="10"/>
        <v>6.9400537213069421E-2</v>
      </c>
      <c r="U58" s="287">
        <v>100</v>
      </c>
    </row>
    <row r="59" spans="1:23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>
      <c r="A60" s="226" t="s">
        <v>48</v>
      </c>
      <c r="D60" s="3"/>
      <c r="P60" s="3"/>
    </row>
    <row r="61" spans="1:23">
      <c r="A61" s="60" t="s">
        <v>101</v>
      </c>
      <c r="I61" s="16"/>
      <c r="J61" s="16"/>
      <c r="K61" s="16"/>
      <c r="N61" s="8"/>
      <c r="O61" s="8"/>
      <c r="P61" s="3"/>
    </row>
    <row r="62" spans="1:23">
      <c r="A62" s="60" t="s">
        <v>408</v>
      </c>
      <c r="B62" s="32"/>
      <c r="C62" s="32"/>
      <c r="D62" s="32"/>
      <c r="E62" s="32"/>
      <c r="F62" s="32"/>
      <c r="G62" s="32"/>
      <c r="H62" s="32"/>
      <c r="L62" s="152"/>
      <c r="M62" s="152"/>
    </row>
    <row r="63" spans="1:23">
      <c r="A63" s="59"/>
      <c r="B63" s="32"/>
      <c r="C63" s="32"/>
      <c r="D63" s="32"/>
      <c r="E63" s="32"/>
      <c r="F63" s="32"/>
      <c r="G63" s="32"/>
      <c r="H63" s="32"/>
      <c r="L63" s="152"/>
      <c r="M63" s="152"/>
    </row>
    <row r="64" spans="1:23">
      <c r="A64" s="3" t="s">
        <v>74</v>
      </c>
      <c r="L64" s="152"/>
      <c r="M64" s="152"/>
    </row>
    <row r="65" spans="1:13">
      <c r="A65" s="227" t="s">
        <v>54</v>
      </c>
      <c r="B65"/>
      <c r="C65"/>
      <c r="D65"/>
      <c r="L65" s="152"/>
      <c r="M65" s="152"/>
    </row>
    <row r="66" spans="1:13">
      <c r="A66"/>
      <c r="B66" s="27"/>
      <c r="C66" s="27"/>
      <c r="D66" s="27"/>
      <c r="L66" s="152"/>
      <c r="M66" s="152"/>
    </row>
    <row r="67" spans="1:13">
      <c r="A67"/>
      <c r="B67" s="27"/>
      <c r="C67" s="27"/>
      <c r="D67" s="27"/>
      <c r="F67" s="152"/>
      <c r="G67" s="152"/>
      <c r="H67" s="152"/>
      <c r="L67" s="152"/>
      <c r="M67" s="152"/>
    </row>
    <row r="68" spans="1:13">
      <c r="A68"/>
      <c r="B68" s="27"/>
      <c r="C68" s="27"/>
      <c r="D68" s="27"/>
      <c r="F68" s="152"/>
      <c r="G68" s="152"/>
      <c r="H68" s="152"/>
      <c r="L68" s="152"/>
      <c r="M68" s="152"/>
    </row>
    <row r="69" spans="1:13">
      <c r="A69"/>
      <c r="B69" s="27"/>
      <c r="C69" s="27"/>
      <c r="D69" s="27"/>
      <c r="F69" s="152"/>
      <c r="G69" s="152"/>
      <c r="H69" s="152"/>
    </row>
    <row r="70" spans="1:13">
      <c r="A70"/>
      <c r="B70" s="27"/>
      <c r="C70" s="27"/>
      <c r="D70" s="27"/>
      <c r="F70" s="152"/>
      <c r="G70" s="152"/>
      <c r="H70" s="152"/>
    </row>
    <row r="71" spans="1:13">
      <c r="A71"/>
      <c r="B71" s="27"/>
      <c r="C71" s="27"/>
      <c r="D71" s="27"/>
      <c r="F71" s="152"/>
      <c r="G71" s="152"/>
      <c r="H71" s="152"/>
    </row>
    <row r="72" spans="1:13">
      <c r="A72"/>
      <c r="B72" s="27"/>
      <c r="C72" s="27"/>
      <c r="D72" s="27"/>
      <c r="F72" s="152"/>
      <c r="G72" s="152"/>
      <c r="H72" s="152"/>
    </row>
    <row r="73" spans="1:13">
      <c r="A73"/>
      <c r="B73" s="27"/>
      <c r="C73" s="27"/>
      <c r="D73" s="27"/>
      <c r="F73" s="152"/>
      <c r="G73" s="152"/>
      <c r="H73" s="152"/>
    </row>
    <row r="74" spans="1:13">
      <c r="A74"/>
      <c r="B74" s="27"/>
      <c r="C74" s="27"/>
      <c r="D74" s="27"/>
      <c r="F74" s="152"/>
      <c r="G74" s="152"/>
      <c r="H74" s="152"/>
    </row>
    <row r="75" spans="1:13">
      <c r="A75"/>
      <c r="B75" s="27"/>
      <c r="C75" s="27"/>
      <c r="D75" s="27"/>
      <c r="F75" s="152"/>
      <c r="G75" s="152"/>
      <c r="H75" s="152"/>
    </row>
    <row r="76" spans="1:13">
      <c r="A76"/>
      <c r="B76" s="27"/>
      <c r="C76" s="27"/>
      <c r="D76" s="27"/>
      <c r="F76" s="152"/>
    </row>
  </sheetData>
  <mergeCells count="3">
    <mergeCell ref="L3:T3"/>
    <mergeCell ref="B3:K3"/>
    <mergeCell ref="A3:A4"/>
  </mergeCells>
  <phoneticPr fontId="17" type="noConversion"/>
  <hyperlinks>
    <hyperlink ref="A60" r:id="rId1" xr:uid="{00000000-0004-0000-0A00-000000000000}"/>
    <hyperlink ref="A65" r:id="rId2" display=" info-tour@bfs.admin.ch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38 L38 J45 L4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30"/>
  <sheetViews>
    <sheetView showGridLines="0" zoomScaleNormal="100" workbookViewId="0"/>
  </sheetViews>
  <sheetFormatPr baseColWidth="10" defaultColWidth="11.42578125" defaultRowHeight="12.75"/>
  <cols>
    <col min="1" max="1" width="25.28515625" style="5" customWidth="1"/>
    <col min="2" max="25" width="12.7109375" style="5" customWidth="1"/>
    <col min="26" max="29" width="12.7109375" customWidth="1"/>
    <col min="30" max="30" width="15.85546875" customWidth="1"/>
    <col min="31" max="16384" width="11.42578125" style="5"/>
  </cols>
  <sheetData>
    <row r="1" spans="1:30" s="57" customFormat="1">
      <c r="A1" s="641" t="s">
        <v>428</v>
      </c>
      <c r="AD1" s="132" t="s">
        <v>369</v>
      </c>
    </row>
    <row r="2" spans="1:30" s="57" customFormat="1" ht="12"/>
    <row r="3" spans="1:30" s="3" customFormat="1" ht="11.25">
      <c r="A3" s="955" t="s">
        <v>77</v>
      </c>
      <c r="B3" s="959" t="s">
        <v>46</v>
      </c>
      <c r="C3" s="959"/>
      <c r="D3" s="959"/>
      <c r="E3" s="957" t="s">
        <v>47</v>
      </c>
      <c r="F3" s="957"/>
      <c r="G3" s="957"/>
      <c r="H3" s="959" t="s">
        <v>330</v>
      </c>
      <c r="I3" s="959"/>
      <c r="J3" s="959"/>
      <c r="K3" s="957" t="s">
        <v>331</v>
      </c>
      <c r="L3" s="957"/>
      <c r="M3" s="957"/>
      <c r="N3" s="959" t="s">
        <v>407</v>
      </c>
      <c r="O3" s="959"/>
      <c r="P3" s="959"/>
      <c r="Q3" s="960" t="s">
        <v>147</v>
      </c>
      <c r="R3" s="961"/>
      <c r="S3" s="962"/>
      <c r="T3" s="957" t="s">
        <v>367</v>
      </c>
      <c r="U3" s="958"/>
      <c r="V3" s="958"/>
      <c r="W3" s="957" t="s">
        <v>368</v>
      </c>
      <c r="X3" s="958"/>
      <c r="Y3" s="958"/>
      <c r="Z3" s="957" t="s">
        <v>429</v>
      </c>
      <c r="AA3" s="958"/>
      <c r="AB3" s="958"/>
      <c r="AC3" s="513" t="s">
        <v>430</v>
      </c>
      <c r="AD3" s="514"/>
    </row>
    <row r="4" spans="1:30" s="3" customFormat="1" ht="11.25">
      <c r="A4" s="956"/>
      <c r="B4" s="510" t="s">
        <v>148</v>
      </c>
      <c r="C4" s="511" t="s">
        <v>149</v>
      </c>
      <c r="D4" s="511" t="s">
        <v>150</v>
      </c>
      <c r="E4" s="511" t="s">
        <v>148</v>
      </c>
      <c r="F4" s="511" t="s">
        <v>149</v>
      </c>
      <c r="G4" s="511" t="s">
        <v>150</v>
      </c>
      <c r="H4" s="511" t="s">
        <v>148</v>
      </c>
      <c r="I4" s="511" t="s">
        <v>149</v>
      </c>
      <c r="J4" s="511" t="s">
        <v>150</v>
      </c>
      <c r="K4" s="511" t="s">
        <v>148</v>
      </c>
      <c r="L4" s="511" t="s">
        <v>149</v>
      </c>
      <c r="M4" s="511" t="s">
        <v>150</v>
      </c>
      <c r="N4" s="511" t="s">
        <v>148</v>
      </c>
      <c r="O4" s="511" t="s">
        <v>149</v>
      </c>
      <c r="P4" s="511" t="s">
        <v>150</v>
      </c>
      <c r="Q4" s="511" t="s">
        <v>148</v>
      </c>
      <c r="R4" s="511" t="s">
        <v>149</v>
      </c>
      <c r="S4" s="511" t="s">
        <v>150</v>
      </c>
      <c r="T4" s="511" t="s">
        <v>148</v>
      </c>
      <c r="U4" s="511" t="s">
        <v>149</v>
      </c>
      <c r="V4" s="511" t="s">
        <v>150</v>
      </c>
      <c r="W4" s="511" t="s">
        <v>148</v>
      </c>
      <c r="X4" s="511" t="s">
        <v>149</v>
      </c>
      <c r="Y4" s="511" t="s">
        <v>150</v>
      </c>
      <c r="Z4" s="511" t="s">
        <v>148</v>
      </c>
      <c r="AA4" s="511" t="s">
        <v>149</v>
      </c>
      <c r="AB4" s="511" t="s">
        <v>150</v>
      </c>
      <c r="AC4" s="511" t="s">
        <v>148</v>
      </c>
      <c r="AD4" s="512" t="s">
        <v>149</v>
      </c>
    </row>
    <row r="5" spans="1:30" s="3" customFormat="1" ht="11.25">
      <c r="A5" s="502" t="s">
        <v>41</v>
      </c>
      <c r="B5" s="238">
        <v>16919875</v>
      </c>
      <c r="C5" s="238">
        <v>20472865</v>
      </c>
      <c r="D5" s="238">
        <v>37392740</v>
      </c>
      <c r="E5" s="238">
        <v>17413041</v>
      </c>
      <c r="F5" s="238">
        <v>21393736</v>
      </c>
      <c r="G5" s="238">
        <v>38806777</v>
      </c>
      <c r="H5" s="238">
        <v>17922428</v>
      </c>
      <c r="I5" s="238">
        <v>21639611</v>
      </c>
      <c r="J5" s="238">
        <v>39562039</v>
      </c>
      <c r="K5" s="238">
        <v>16389391</v>
      </c>
      <c r="L5" s="238">
        <v>7341347</v>
      </c>
      <c r="M5" s="238">
        <v>23730738</v>
      </c>
      <c r="N5" s="238">
        <v>20960665</v>
      </c>
      <c r="O5" s="238">
        <v>8598184</v>
      </c>
      <c r="P5" s="238">
        <v>29558849</v>
      </c>
      <c r="Q5" s="278">
        <f t="shared" ref="Q5:AB18" si="0">((E5-B5)/B5)*100</f>
        <v>2.9147142044489103</v>
      </c>
      <c r="R5" s="278">
        <f t="shared" si="0"/>
        <v>4.4980074845411231</v>
      </c>
      <c r="S5" s="278">
        <f t="shared" si="0"/>
        <v>3.7815816653179199</v>
      </c>
      <c r="T5" s="278">
        <f t="shared" si="0"/>
        <v>2.9253190180853537</v>
      </c>
      <c r="U5" s="278">
        <f t="shared" si="0"/>
        <v>1.1492850056670794</v>
      </c>
      <c r="V5" s="278">
        <f t="shared" si="0"/>
        <v>1.9462116114409604</v>
      </c>
      <c r="W5" s="279">
        <f t="shared" si="0"/>
        <v>-8.5537350184919152</v>
      </c>
      <c r="X5" s="279">
        <f t="shared" si="0"/>
        <v>-66.074496440809412</v>
      </c>
      <c r="Y5" s="279">
        <f t="shared" si="0"/>
        <v>-40.016392987226972</v>
      </c>
      <c r="Z5" s="279">
        <f t="shared" si="0"/>
        <v>27.89166479706293</v>
      </c>
      <c r="AA5" s="279">
        <f t="shared" si="0"/>
        <v>17.119978118457009</v>
      </c>
      <c r="AB5" s="279">
        <f t="shared" si="0"/>
        <v>24.559333131569698</v>
      </c>
      <c r="AC5" s="280">
        <f>(N5/P5)*100</f>
        <v>70.911641383600553</v>
      </c>
      <c r="AD5" s="280">
        <f>(O5/P5)*100</f>
        <v>29.088358616399439</v>
      </c>
    </row>
    <row r="6" spans="1:30" s="3" customFormat="1" ht="11.25">
      <c r="A6" s="497" t="s">
        <v>79</v>
      </c>
      <c r="B6" s="239">
        <v>2982123</v>
      </c>
      <c r="C6" s="239">
        <v>1871236</v>
      </c>
      <c r="D6" s="239">
        <v>4853359</v>
      </c>
      <c r="E6" s="239">
        <v>3122451</v>
      </c>
      <c r="F6" s="239">
        <v>2009761</v>
      </c>
      <c r="G6" s="239">
        <v>5132212</v>
      </c>
      <c r="H6" s="239">
        <v>3208122</v>
      </c>
      <c r="I6" s="239">
        <v>2047894</v>
      </c>
      <c r="J6" s="230">
        <v>5256016</v>
      </c>
      <c r="K6" s="239">
        <v>3599165</v>
      </c>
      <c r="L6" s="239">
        <v>1170805</v>
      </c>
      <c r="M6" s="230">
        <v>4769970</v>
      </c>
      <c r="N6" s="239">
        <v>4034883</v>
      </c>
      <c r="O6" s="239">
        <v>1118272</v>
      </c>
      <c r="P6" s="230">
        <v>5153155</v>
      </c>
      <c r="Q6" s="281">
        <f t="shared" si="0"/>
        <v>4.7056409142077644</v>
      </c>
      <c r="R6" s="281">
        <f t="shared" si="0"/>
        <v>7.402860996688819</v>
      </c>
      <c r="S6" s="281">
        <f t="shared" si="0"/>
        <v>5.7455671422616792</v>
      </c>
      <c r="T6" s="281">
        <f t="shared" si="0"/>
        <v>2.7437099893641244</v>
      </c>
      <c r="U6" s="281">
        <f t="shared" si="0"/>
        <v>1.8973897891341309</v>
      </c>
      <c r="V6" s="281">
        <f t="shared" si="0"/>
        <v>2.4122931788476394</v>
      </c>
      <c r="W6" s="282">
        <f t="shared" ref="W6:AB17" si="1">100*(K6-H6)/H6</f>
        <v>12.189156148051726</v>
      </c>
      <c r="X6" s="282">
        <f t="shared" si="1"/>
        <v>-42.828828054577045</v>
      </c>
      <c r="Y6" s="282">
        <f t="shared" si="1"/>
        <v>-9.2474223822758539</v>
      </c>
      <c r="Z6" s="282">
        <f t="shared" si="1"/>
        <v>12.106085717103829</v>
      </c>
      <c r="AA6" s="282">
        <f t="shared" si="1"/>
        <v>-4.4869128505600848</v>
      </c>
      <c r="AB6" s="282">
        <f t="shared" si="1"/>
        <v>8.033279035297916</v>
      </c>
      <c r="AC6" s="283">
        <f t="shared" ref="AC6:AC18" si="2">(N6/P6)*100</f>
        <v>78.299274910224909</v>
      </c>
      <c r="AD6" s="283">
        <f t="shared" ref="AD6:AD18" si="3">(O6/P6)*100</f>
        <v>21.700725089775101</v>
      </c>
    </row>
    <row r="7" spans="1:30" s="3" customFormat="1" ht="11.25">
      <c r="A7" s="497" t="s">
        <v>80</v>
      </c>
      <c r="B7" s="239">
        <v>1260160</v>
      </c>
      <c r="C7" s="239">
        <v>640699</v>
      </c>
      <c r="D7" s="239">
        <v>1900859</v>
      </c>
      <c r="E7" s="239">
        <v>1278869</v>
      </c>
      <c r="F7" s="239">
        <v>660173</v>
      </c>
      <c r="G7" s="239">
        <v>1939042</v>
      </c>
      <c r="H7" s="239">
        <v>1253631</v>
      </c>
      <c r="I7" s="239">
        <v>643506</v>
      </c>
      <c r="J7" s="230">
        <v>1897137</v>
      </c>
      <c r="K7" s="239">
        <v>1157113</v>
      </c>
      <c r="L7" s="239">
        <v>313630</v>
      </c>
      <c r="M7" s="230">
        <v>1470743</v>
      </c>
      <c r="N7" s="239">
        <v>1449436</v>
      </c>
      <c r="O7" s="239">
        <v>382943</v>
      </c>
      <c r="P7" s="230">
        <v>1832379</v>
      </c>
      <c r="Q7" s="281">
        <f t="shared" si="0"/>
        <v>1.4846527425088878</v>
      </c>
      <c r="R7" s="281">
        <f t="shared" si="0"/>
        <v>3.0394928039531823</v>
      </c>
      <c r="S7" s="281">
        <f t="shared" si="0"/>
        <v>2.0087234245149168</v>
      </c>
      <c r="T7" s="281">
        <f t="shared" si="0"/>
        <v>-1.9734624891212471</v>
      </c>
      <c r="U7" s="281">
        <f t="shared" si="0"/>
        <v>-2.5246412682736192</v>
      </c>
      <c r="V7" s="281">
        <f t="shared" si="0"/>
        <v>-2.1611187380159893</v>
      </c>
      <c r="W7" s="282">
        <f t="shared" si="1"/>
        <v>-7.6990757248345005</v>
      </c>
      <c r="X7" s="282">
        <f t="shared" si="1"/>
        <v>-51.262303692584062</v>
      </c>
      <c r="Y7" s="282">
        <f t="shared" si="1"/>
        <v>-22.475656739602886</v>
      </c>
      <c r="Z7" s="282">
        <f t="shared" si="1"/>
        <v>25.263133332699571</v>
      </c>
      <c r="AA7" s="282">
        <f t="shared" si="1"/>
        <v>22.100245512227783</v>
      </c>
      <c r="AB7" s="282">
        <f t="shared" si="1"/>
        <v>24.588660289391143</v>
      </c>
      <c r="AC7" s="283">
        <f t="shared" si="2"/>
        <v>79.101321287790356</v>
      </c>
      <c r="AD7" s="283">
        <f t="shared" si="3"/>
        <v>20.898678712209648</v>
      </c>
    </row>
    <row r="8" spans="1:30" s="3" customFormat="1" ht="11.25">
      <c r="A8" s="497" t="s">
        <v>81</v>
      </c>
      <c r="B8" s="239">
        <v>1762402</v>
      </c>
      <c r="C8" s="239">
        <v>4199718</v>
      </c>
      <c r="D8" s="239">
        <v>5962120</v>
      </c>
      <c r="E8" s="239">
        <v>1897301</v>
      </c>
      <c r="F8" s="239">
        <v>4389609</v>
      </c>
      <c r="G8" s="239">
        <v>6286910</v>
      </c>
      <c r="H8" s="239">
        <v>2162267</v>
      </c>
      <c r="I8" s="239">
        <v>4371968</v>
      </c>
      <c r="J8" s="230">
        <v>6534235</v>
      </c>
      <c r="K8" s="239">
        <v>1090528</v>
      </c>
      <c r="L8" s="239">
        <v>1167512</v>
      </c>
      <c r="M8" s="230">
        <v>2258040</v>
      </c>
      <c r="N8" s="239">
        <v>1597940</v>
      </c>
      <c r="O8" s="239">
        <v>1541995</v>
      </c>
      <c r="P8" s="230">
        <v>3139935</v>
      </c>
      <c r="Q8" s="281">
        <f t="shared" si="0"/>
        <v>7.6542695707335779</v>
      </c>
      <c r="R8" s="281">
        <f t="shared" si="0"/>
        <v>4.5215178733429244</v>
      </c>
      <c r="S8" s="281">
        <f t="shared" si="0"/>
        <v>5.4475589219941902</v>
      </c>
      <c r="T8" s="281">
        <f t="shared" si="0"/>
        <v>13.965417189997792</v>
      </c>
      <c r="U8" s="281">
        <f t="shared" si="0"/>
        <v>-0.40188089645341984</v>
      </c>
      <c r="V8" s="281">
        <f t="shared" si="0"/>
        <v>3.9339675611707503</v>
      </c>
      <c r="W8" s="282">
        <f t="shared" si="1"/>
        <v>-49.565525441585152</v>
      </c>
      <c r="X8" s="282">
        <f t="shared" si="1"/>
        <v>-73.295504450169815</v>
      </c>
      <c r="Y8" s="282">
        <f t="shared" si="1"/>
        <v>-65.442932493245195</v>
      </c>
      <c r="Z8" s="282">
        <f t="shared" si="1"/>
        <v>46.529020804601075</v>
      </c>
      <c r="AA8" s="282">
        <f t="shared" si="1"/>
        <v>32.075302009743794</v>
      </c>
      <c r="AB8" s="282">
        <f t="shared" si="1"/>
        <v>39.055774034118087</v>
      </c>
      <c r="AC8" s="283">
        <f t="shared" si="2"/>
        <v>50.890862390463496</v>
      </c>
      <c r="AD8" s="283">
        <f t="shared" si="3"/>
        <v>49.109137609536504</v>
      </c>
    </row>
    <row r="9" spans="1:30" s="3" customFormat="1" ht="11.25">
      <c r="A9" s="497" t="s">
        <v>82</v>
      </c>
      <c r="B9" s="239">
        <v>1455960</v>
      </c>
      <c r="C9" s="239">
        <v>2192546</v>
      </c>
      <c r="D9" s="239">
        <v>3648506</v>
      </c>
      <c r="E9" s="239">
        <v>1555863</v>
      </c>
      <c r="F9" s="239">
        <v>2306511</v>
      </c>
      <c r="G9" s="239">
        <v>3862374</v>
      </c>
      <c r="H9" s="239">
        <v>1594059</v>
      </c>
      <c r="I9" s="239">
        <v>2318318</v>
      </c>
      <c r="J9" s="230">
        <v>3912377</v>
      </c>
      <c r="K9" s="239">
        <v>1558084</v>
      </c>
      <c r="L9" s="239">
        <v>581496</v>
      </c>
      <c r="M9" s="230">
        <v>2139580</v>
      </c>
      <c r="N9" s="239">
        <v>1996330</v>
      </c>
      <c r="O9" s="239">
        <v>713425</v>
      </c>
      <c r="P9" s="230">
        <v>2709755</v>
      </c>
      <c r="Q9" s="281">
        <f t="shared" si="0"/>
        <v>6.8616582873155867</v>
      </c>
      <c r="R9" s="281">
        <f t="shared" si="0"/>
        <v>5.1978384946085514</v>
      </c>
      <c r="S9" s="281">
        <f t="shared" si="0"/>
        <v>5.8617965819434037</v>
      </c>
      <c r="T9" s="281">
        <f t="shared" si="0"/>
        <v>2.4549719351896666</v>
      </c>
      <c r="U9" s="281">
        <f t="shared" si="0"/>
        <v>0.51189870761509482</v>
      </c>
      <c r="V9" s="281">
        <f t="shared" si="0"/>
        <v>1.2946182839880342</v>
      </c>
      <c r="W9" s="282">
        <f t="shared" si="1"/>
        <v>-2.256817344903796</v>
      </c>
      <c r="X9" s="282">
        <f t="shared" si="1"/>
        <v>-74.917332307302104</v>
      </c>
      <c r="Y9" s="282">
        <f t="shared" si="1"/>
        <v>-45.312529953018334</v>
      </c>
      <c r="Z9" s="282">
        <f t="shared" si="1"/>
        <v>28.127238326046605</v>
      </c>
      <c r="AA9" s="282">
        <f t="shared" si="1"/>
        <v>22.687860277628737</v>
      </c>
      <c r="AB9" s="282">
        <f t="shared" si="1"/>
        <v>26.648921750997861</v>
      </c>
      <c r="AC9" s="283">
        <f t="shared" si="2"/>
        <v>73.671974034552932</v>
      </c>
      <c r="AD9" s="283">
        <f t="shared" si="3"/>
        <v>26.328025965447061</v>
      </c>
    </row>
    <row r="10" spans="1:30" s="3" customFormat="1" ht="11.25">
      <c r="A10" s="497" t="s">
        <v>83</v>
      </c>
      <c r="B10" s="239">
        <v>578223</v>
      </c>
      <c r="C10" s="239">
        <v>1057911</v>
      </c>
      <c r="D10" s="239">
        <v>1636134</v>
      </c>
      <c r="E10" s="239">
        <v>609760</v>
      </c>
      <c r="F10" s="239">
        <v>1085943</v>
      </c>
      <c r="G10" s="239">
        <v>1695703</v>
      </c>
      <c r="H10" s="239">
        <v>639747</v>
      </c>
      <c r="I10" s="239">
        <v>1092488</v>
      </c>
      <c r="J10" s="230">
        <v>1732235</v>
      </c>
      <c r="K10" s="239">
        <v>392015</v>
      </c>
      <c r="L10" s="239">
        <v>321060</v>
      </c>
      <c r="M10" s="230">
        <v>713075</v>
      </c>
      <c r="N10" s="239">
        <v>547251</v>
      </c>
      <c r="O10" s="239">
        <v>445772</v>
      </c>
      <c r="P10" s="230">
        <v>993023</v>
      </c>
      <c r="Q10" s="281">
        <f t="shared" si="0"/>
        <v>5.4541241009091648</v>
      </c>
      <c r="R10" s="281">
        <f t="shared" si="0"/>
        <v>2.6497503098086699</v>
      </c>
      <c r="S10" s="281">
        <f t="shared" si="0"/>
        <v>3.6408387088099139</v>
      </c>
      <c r="T10" s="281">
        <f t="shared" si="0"/>
        <v>4.9178365258462344</v>
      </c>
      <c r="U10" s="281">
        <f t="shared" si="0"/>
        <v>0.60270198343743642</v>
      </c>
      <c r="V10" s="281">
        <f t="shared" si="0"/>
        <v>2.1543867056907962</v>
      </c>
      <c r="W10" s="282">
        <f t="shared" si="1"/>
        <v>-38.7234328570513</v>
      </c>
      <c r="X10" s="282">
        <f t="shared" si="1"/>
        <v>-70.612034182526486</v>
      </c>
      <c r="Y10" s="282">
        <f t="shared" si="1"/>
        <v>-58.834973314821603</v>
      </c>
      <c r="Z10" s="282">
        <f t="shared" si="1"/>
        <v>39.599505120977511</v>
      </c>
      <c r="AA10" s="282">
        <f t="shared" si="1"/>
        <v>38.843829813741976</v>
      </c>
      <c r="AB10" s="282">
        <f t="shared" si="1"/>
        <v>39.259264453248257</v>
      </c>
      <c r="AC10" s="283">
        <f t="shared" si="2"/>
        <v>55.109599676946054</v>
      </c>
      <c r="AD10" s="283">
        <f t="shared" si="3"/>
        <v>44.890400323053946</v>
      </c>
    </row>
    <row r="11" spans="1:30" s="3" customFormat="1" ht="11.25">
      <c r="A11" s="497" t="s">
        <v>84</v>
      </c>
      <c r="B11" s="239">
        <v>2179253</v>
      </c>
      <c r="C11" s="239">
        <v>2896988</v>
      </c>
      <c r="D11" s="239">
        <v>5076241</v>
      </c>
      <c r="E11" s="239">
        <v>2244761</v>
      </c>
      <c r="F11" s="239">
        <v>3087244</v>
      </c>
      <c r="G11" s="239">
        <v>5332005</v>
      </c>
      <c r="H11" s="239">
        <v>2242519</v>
      </c>
      <c r="I11" s="239">
        <v>3172277</v>
      </c>
      <c r="J11" s="230">
        <v>5414796</v>
      </c>
      <c r="K11" s="239">
        <v>2386502</v>
      </c>
      <c r="L11" s="239">
        <v>913947</v>
      </c>
      <c r="M11" s="230">
        <v>3300449</v>
      </c>
      <c r="N11" s="239">
        <v>2917424</v>
      </c>
      <c r="O11" s="239">
        <v>1007754</v>
      </c>
      <c r="P11" s="230">
        <v>3925178</v>
      </c>
      <c r="Q11" s="281">
        <f t="shared" si="0"/>
        <v>3.0059841606275177</v>
      </c>
      <c r="R11" s="281">
        <f t="shared" si="0"/>
        <v>6.5673727333354499</v>
      </c>
      <c r="S11" s="281">
        <f t="shared" si="0"/>
        <v>5.0384526660574229</v>
      </c>
      <c r="T11" s="281">
        <f t="shared" si="0"/>
        <v>-9.9877002496034109E-2</v>
      </c>
      <c r="U11" s="281">
        <f t="shared" si="0"/>
        <v>2.75433363867579</v>
      </c>
      <c r="V11" s="281">
        <f t="shared" si="0"/>
        <v>1.5527179738203545</v>
      </c>
      <c r="W11" s="282">
        <f t="shared" si="1"/>
        <v>6.4205922001106792</v>
      </c>
      <c r="X11" s="282">
        <f t="shared" si="1"/>
        <v>-71.189558793257959</v>
      </c>
      <c r="Y11" s="282">
        <f t="shared" si="1"/>
        <v>-39.047583694750458</v>
      </c>
      <c r="Z11" s="282">
        <f t="shared" si="1"/>
        <v>22.246870105283801</v>
      </c>
      <c r="AA11" s="282">
        <f t="shared" si="1"/>
        <v>10.263943095168539</v>
      </c>
      <c r="AB11" s="282">
        <f t="shared" si="1"/>
        <v>18.9286063805258</v>
      </c>
      <c r="AC11" s="283">
        <f t="shared" si="2"/>
        <v>74.325903181970347</v>
      </c>
      <c r="AD11" s="283">
        <f t="shared" si="3"/>
        <v>25.67409681802965</v>
      </c>
    </row>
    <row r="12" spans="1:30" s="3" customFormat="1" ht="11.25">
      <c r="A12" s="497" t="s">
        <v>85</v>
      </c>
      <c r="B12" s="239">
        <v>341546</v>
      </c>
      <c r="C12" s="239">
        <v>201504</v>
      </c>
      <c r="D12" s="239">
        <v>543050</v>
      </c>
      <c r="E12" s="239">
        <v>341084</v>
      </c>
      <c r="F12" s="239">
        <v>205513</v>
      </c>
      <c r="G12" s="239">
        <v>546597</v>
      </c>
      <c r="H12" s="239">
        <v>343691</v>
      </c>
      <c r="I12" s="239">
        <v>212460</v>
      </c>
      <c r="J12" s="231">
        <v>556151</v>
      </c>
      <c r="K12" s="239">
        <v>324769</v>
      </c>
      <c r="L12" s="239">
        <v>88524</v>
      </c>
      <c r="M12" s="231">
        <v>413293</v>
      </c>
      <c r="N12" s="239">
        <v>444898</v>
      </c>
      <c r="O12" s="239">
        <v>118236</v>
      </c>
      <c r="P12" s="231">
        <v>563134</v>
      </c>
      <c r="Q12" s="281">
        <f t="shared" si="0"/>
        <v>-0.1352672846410147</v>
      </c>
      <c r="R12" s="281">
        <f t="shared" si="0"/>
        <v>1.9895386692075592</v>
      </c>
      <c r="S12" s="281">
        <f t="shared" si="0"/>
        <v>0.65316269220145473</v>
      </c>
      <c r="T12" s="281">
        <f t="shared" si="0"/>
        <v>0.7643278488583457</v>
      </c>
      <c r="U12" s="281">
        <f t="shared" si="0"/>
        <v>3.380321439519641</v>
      </c>
      <c r="V12" s="281">
        <f t="shared" si="0"/>
        <v>1.7479056782236273</v>
      </c>
      <c r="W12" s="282">
        <f t="shared" si="1"/>
        <v>-5.5055267667759704</v>
      </c>
      <c r="X12" s="282">
        <f t="shared" si="1"/>
        <v>-58.333804010166617</v>
      </c>
      <c r="Y12" s="282">
        <f t="shared" si="1"/>
        <v>-25.686908771179052</v>
      </c>
      <c r="Z12" s="282">
        <f t="shared" si="1"/>
        <v>36.989059916432907</v>
      </c>
      <c r="AA12" s="282">
        <f t="shared" si="1"/>
        <v>33.563779314084314</v>
      </c>
      <c r="AB12" s="282">
        <f t="shared" si="1"/>
        <v>36.255392663316343</v>
      </c>
      <c r="AC12" s="283">
        <f t="shared" si="2"/>
        <v>79.003931568685246</v>
      </c>
      <c r="AD12" s="283">
        <f t="shared" si="3"/>
        <v>20.99606843131475</v>
      </c>
    </row>
    <row r="13" spans="1:30" s="3" customFormat="1" ht="11.25">
      <c r="A13" s="498" t="s">
        <v>446</v>
      </c>
      <c r="B13" s="239">
        <v>1286689</v>
      </c>
      <c r="C13" s="239">
        <v>1602887</v>
      </c>
      <c r="D13" s="239">
        <v>2889576</v>
      </c>
      <c r="E13" s="239">
        <v>1301639</v>
      </c>
      <c r="F13" s="239">
        <v>1610924</v>
      </c>
      <c r="G13" s="239">
        <v>2912563</v>
      </c>
      <c r="H13" s="239">
        <v>1336282</v>
      </c>
      <c r="I13" s="239">
        <v>1623074</v>
      </c>
      <c r="J13" s="231">
        <v>2959356</v>
      </c>
      <c r="K13" s="239">
        <v>982699</v>
      </c>
      <c r="L13" s="239">
        <v>548162</v>
      </c>
      <c r="M13" s="231">
        <v>1530861</v>
      </c>
      <c r="N13" s="239">
        <v>1439713</v>
      </c>
      <c r="O13" s="239">
        <v>646129</v>
      </c>
      <c r="P13" s="231">
        <v>2085842</v>
      </c>
      <c r="Q13" s="281">
        <f t="shared" si="0"/>
        <v>1.161896930804569</v>
      </c>
      <c r="R13" s="281">
        <f t="shared" si="0"/>
        <v>0.50140777235076461</v>
      </c>
      <c r="S13" s="281">
        <f t="shared" si="0"/>
        <v>0.79551463605733153</v>
      </c>
      <c r="T13" s="281">
        <f t="shared" si="0"/>
        <v>2.6614906283539446</v>
      </c>
      <c r="U13" s="281">
        <f t="shared" si="0"/>
        <v>0.75422552522651598</v>
      </c>
      <c r="V13" s="281">
        <f t="shared" si="0"/>
        <v>1.6065918574121831</v>
      </c>
      <c r="W13" s="282">
        <f t="shared" si="1"/>
        <v>-26.460208249456329</v>
      </c>
      <c r="X13" s="282">
        <f t="shared" si="1"/>
        <v>-66.22692495844305</v>
      </c>
      <c r="Y13" s="282">
        <f t="shared" si="1"/>
        <v>-48.270468304590594</v>
      </c>
      <c r="Z13" s="282">
        <f t="shared" si="1"/>
        <v>46.506000311387311</v>
      </c>
      <c r="AA13" s="282">
        <f t="shared" si="1"/>
        <v>17.871906480201108</v>
      </c>
      <c r="AB13" s="282">
        <f t="shared" si="1"/>
        <v>36.252866850746081</v>
      </c>
      <c r="AC13" s="283">
        <f t="shared" si="2"/>
        <v>69.023109132906526</v>
      </c>
      <c r="AD13" s="283">
        <f t="shared" si="3"/>
        <v>30.976890867093481</v>
      </c>
    </row>
    <row r="14" spans="1:30" s="3" customFormat="1" ht="11.25">
      <c r="A14" s="497" t="s">
        <v>86</v>
      </c>
      <c r="B14" s="239">
        <v>546593</v>
      </c>
      <c r="C14" s="239">
        <v>2507842</v>
      </c>
      <c r="D14" s="239">
        <v>3054435</v>
      </c>
      <c r="E14" s="239">
        <v>625961</v>
      </c>
      <c r="F14" s="239">
        <v>2606910</v>
      </c>
      <c r="G14" s="239">
        <v>3232871</v>
      </c>
      <c r="H14" s="239">
        <v>620589</v>
      </c>
      <c r="I14" s="239">
        <v>2582385</v>
      </c>
      <c r="J14" s="230">
        <v>3202974</v>
      </c>
      <c r="K14" s="239">
        <v>370941</v>
      </c>
      <c r="L14" s="239">
        <v>670947</v>
      </c>
      <c r="M14" s="230">
        <v>1041888</v>
      </c>
      <c r="N14" s="239">
        <v>573465</v>
      </c>
      <c r="O14" s="239">
        <v>951284</v>
      </c>
      <c r="P14" s="230">
        <v>1524749</v>
      </c>
      <c r="Q14" s="281">
        <f t="shared" si="0"/>
        <v>14.52049331037902</v>
      </c>
      <c r="R14" s="281">
        <f t="shared" si="0"/>
        <v>3.950328609218603</v>
      </c>
      <c r="S14" s="281">
        <f t="shared" si="0"/>
        <v>5.8418660079523708</v>
      </c>
      <c r="T14" s="281">
        <f t="shared" si="0"/>
        <v>-0.85820043101726784</v>
      </c>
      <c r="U14" s="281">
        <f t="shared" si="0"/>
        <v>-0.94076895635062197</v>
      </c>
      <c r="V14" s="281">
        <f t="shared" si="0"/>
        <v>-0.92478171878803694</v>
      </c>
      <c r="W14" s="282">
        <f t="shared" si="1"/>
        <v>-40.227590240884062</v>
      </c>
      <c r="X14" s="282">
        <f t="shared" si="1"/>
        <v>-74.018320273700468</v>
      </c>
      <c r="Y14" s="282">
        <f t="shared" si="1"/>
        <v>-67.471231424295041</v>
      </c>
      <c r="Z14" s="282">
        <f t="shared" si="1"/>
        <v>54.597361844606013</v>
      </c>
      <c r="AA14" s="282">
        <f t="shared" si="1"/>
        <v>41.782286827424521</v>
      </c>
      <c r="AB14" s="282">
        <f t="shared" si="1"/>
        <v>46.344808655056973</v>
      </c>
      <c r="AC14" s="283">
        <f t="shared" si="2"/>
        <v>37.610452605641974</v>
      </c>
      <c r="AD14" s="283">
        <f t="shared" si="3"/>
        <v>62.389547394358026</v>
      </c>
    </row>
    <row r="15" spans="1:30" s="3" customFormat="1" ht="11.25">
      <c r="A15" s="497" t="s">
        <v>87</v>
      </c>
      <c r="B15" s="239">
        <v>2134867</v>
      </c>
      <c r="C15" s="239">
        <v>1788393</v>
      </c>
      <c r="D15" s="239">
        <v>3923260</v>
      </c>
      <c r="E15" s="239">
        <v>2207125</v>
      </c>
      <c r="F15" s="239">
        <v>1922219</v>
      </c>
      <c r="G15" s="239">
        <v>4129344</v>
      </c>
      <c r="H15" s="239">
        <v>2220259</v>
      </c>
      <c r="I15" s="239">
        <v>2039691</v>
      </c>
      <c r="J15" s="230">
        <v>4259950</v>
      </c>
      <c r="K15" s="239">
        <v>2297804</v>
      </c>
      <c r="L15" s="239">
        <v>929265</v>
      </c>
      <c r="M15" s="230">
        <v>3227069</v>
      </c>
      <c r="N15" s="239">
        <v>2684616</v>
      </c>
      <c r="O15" s="239">
        <v>819475</v>
      </c>
      <c r="P15" s="230">
        <v>3504091</v>
      </c>
      <c r="Q15" s="281">
        <f t="shared" si="0"/>
        <v>3.3846604964149991</v>
      </c>
      <c r="R15" s="281">
        <f t="shared" si="0"/>
        <v>7.4830308550749196</v>
      </c>
      <c r="S15" s="281">
        <f t="shared" si="0"/>
        <v>5.2528764343938459</v>
      </c>
      <c r="T15" s="281">
        <f t="shared" si="0"/>
        <v>0.59507277566970607</v>
      </c>
      <c r="U15" s="281">
        <f t="shared" si="0"/>
        <v>6.1112703599329734</v>
      </c>
      <c r="V15" s="281">
        <f t="shared" si="0"/>
        <v>3.1628752654174606</v>
      </c>
      <c r="W15" s="282">
        <f t="shared" si="1"/>
        <v>3.4926105467875597</v>
      </c>
      <c r="X15" s="282">
        <f t="shared" si="1"/>
        <v>-54.440893252948605</v>
      </c>
      <c r="Y15" s="282">
        <f t="shared" si="1"/>
        <v>-24.246317445040436</v>
      </c>
      <c r="Z15" s="282">
        <f t="shared" si="1"/>
        <v>16.833985840393698</v>
      </c>
      <c r="AA15" s="282">
        <f t="shared" si="1"/>
        <v>-11.814713779169558</v>
      </c>
      <c r="AB15" s="282">
        <f t="shared" si="1"/>
        <v>8.5843221821411326</v>
      </c>
      <c r="AC15" s="283">
        <f t="shared" si="2"/>
        <v>76.613763740724778</v>
      </c>
      <c r="AD15" s="283">
        <f t="shared" si="3"/>
        <v>23.386236259275233</v>
      </c>
    </row>
    <row r="16" spans="1:30" s="3" customFormat="1" ht="11.25">
      <c r="A16" s="497" t="s">
        <v>88</v>
      </c>
      <c r="B16" s="239">
        <v>1565173</v>
      </c>
      <c r="C16" s="239">
        <v>889926</v>
      </c>
      <c r="D16" s="239">
        <v>2455099</v>
      </c>
      <c r="E16" s="239">
        <v>1394595</v>
      </c>
      <c r="F16" s="239">
        <v>876206</v>
      </c>
      <c r="G16" s="239">
        <v>2270801</v>
      </c>
      <c r="H16" s="239">
        <v>1428731</v>
      </c>
      <c r="I16" s="239">
        <v>880787</v>
      </c>
      <c r="J16" s="230">
        <v>2309518</v>
      </c>
      <c r="K16" s="239">
        <v>1566915</v>
      </c>
      <c r="L16" s="239">
        <v>366758</v>
      </c>
      <c r="M16" s="230">
        <v>1933673</v>
      </c>
      <c r="N16" s="239">
        <v>2427411</v>
      </c>
      <c r="O16" s="239">
        <v>507034</v>
      </c>
      <c r="P16" s="230">
        <v>2934445</v>
      </c>
      <c r="Q16" s="281">
        <f t="shared" si="0"/>
        <v>-10.898347978146825</v>
      </c>
      <c r="R16" s="281">
        <f t="shared" si="0"/>
        <v>-1.5417012201014466</v>
      </c>
      <c r="S16" s="281">
        <f t="shared" si="0"/>
        <v>-7.5067441272225688</v>
      </c>
      <c r="T16" s="281">
        <f t="shared" si="0"/>
        <v>2.4477357225574448</v>
      </c>
      <c r="U16" s="281">
        <f t="shared" si="0"/>
        <v>0.52282225869259058</v>
      </c>
      <c r="V16" s="281">
        <f t="shared" si="0"/>
        <v>1.7049930839382228</v>
      </c>
      <c r="W16" s="282">
        <f t="shared" si="1"/>
        <v>9.6717996599779799</v>
      </c>
      <c r="X16" s="282">
        <f t="shared" si="1"/>
        <v>-58.360193781243368</v>
      </c>
      <c r="Y16" s="282">
        <f t="shared" si="1"/>
        <v>-16.273741966938555</v>
      </c>
      <c r="Z16" s="282">
        <f t="shared" si="1"/>
        <v>54.916571734905851</v>
      </c>
      <c r="AA16" s="282">
        <f t="shared" si="1"/>
        <v>38.247563788656279</v>
      </c>
      <c r="AB16" s="282">
        <f t="shared" si="1"/>
        <v>51.754976151603707</v>
      </c>
      <c r="AC16" s="283">
        <f t="shared" si="2"/>
        <v>82.721298235271064</v>
      </c>
      <c r="AD16" s="283">
        <f t="shared" si="3"/>
        <v>17.278701764728936</v>
      </c>
    </row>
    <row r="17" spans="1:30" s="3" customFormat="1" ht="11.25">
      <c r="A17" s="497" t="s">
        <v>89</v>
      </c>
      <c r="B17" s="239">
        <v>286575</v>
      </c>
      <c r="C17" s="239">
        <v>159882</v>
      </c>
      <c r="D17" s="239">
        <v>446457</v>
      </c>
      <c r="E17" s="239">
        <v>278446</v>
      </c>
      <c r="F17" s="239">
        <v>165896</v>
      </c>
      <c r="G17" s="239">
        <v>444342</v>
      </c>
      <c r="H17" s="239">
        <v>301820</v>
      </c>
      <c r="I17" s="239">
        <v>180079</v>
      </c>
      <c r="J17" s="230">
        <v>481899</v>
      </c>
      <c r="K17" s="239">
        <v>243758</v>
      </c>
      <c r="L17" s="239">
        <v>57566</v>
      </c>
      <c r="M17" s="230">
        <v>301324</v>
      </c>
      <c r="N17" s="239">
        <v>318605</v>
      </c>
      <c r="O17" s="239">
        <v>77924</v>
      </c>
      <c r="P17" s="230">
        <v>396529</v>
      </c>
      <c r="Q17" s="281">
        <f t="shared" si="0"/>
        <v>-2.8366047282561286</v>
      </c>
      <c r="R17" s="281">
        <f t="shared" si="0"/>
        <v>3.7615241240414807</v>
      </c>
      <c r="S17" s="281">
        <f t="shared" si="0"/>
        <v>-0.47372983288424197</v>
      </c>
      <c r="T17" s="281">
        <f t="shared" si="0"/>
        <v>8.3944463199327704</v>
      </c>
      <c r="U17" s="281">
        <f t="shared" si="0"/>
        <v>8.5493321116844285</v>
      </c>
      <c r="V17" s="281">
        <f t="shared" si="0"/>
        <v>8.4522732489838912</v>
      </c>
      <c r="W17" s="282">
        <f t="shared" si="1"/>
        <v>-19.237293751242461</v>
      </c>
      <c r="X17" s="282">
        <f t="shared" si="1"/>
        <v>-68.032918885600211</v>
      </c>
      <c r="Y17" s="282">
        <f t="shared" si="1"/>
        <v>-37.471544867285466</v>
      </c>
      <c r="Z17" s="282">
        <f t="shared" si="1"/>
        <v>30.705453769722428</v>
      </c>
      <c r="AA17" s="282">
        <f t="shared" si="1"/>
        <v>35.364624952228745</v>
      </c>
      <c r="AB17" s="282">
        <f t="shared" si="1"/>
        <v>31.595558269503922</v>
      </c>
      <c r="AC17" s="283">
        <f t="shared" si="2"/>
        <v>80.348473882112032</v>
      </c>
      <c r="AD17" s="283">
        <f t="shared" si="3"/>
        <v>19.651526117887975</v>
      </c>
    </row>
    <row r="18" spans="1:30" s="3" customFormat="1" ht="11.25">
      <c r="A18" s="503" t="s">
        <v>146</v>
      </c>
      <c r="B18" s="691">
        <v>540311</v>
      </c>
      <c r="C18" s="691">
        <v>463333</v>
      </c>
      <c r="D18" s="691">
        <v>1003644</v>
      </c>
      <c r="E18" s="691">
        <v>555186</v>
      </c>
      <c r="F18" s="691">
        <v>466827</v>
      </c>
      <c r="G18" s="691">
        <v>1022013</v>
      </c>
      <c r="H18" s="691">
        <v>570711</v>
      </c>
      <c r="I18" s="691">
        <v>474684</v>
      </c>
      <c r="J18" s="692">
        <v>1045395</v>
      </c>
      <c r="K18" s="691">
        <v>419098</v>
      </c>
      <c r="L18" s="691">
        <v>211675</v>
      </c>
      <c r="M18" s="692">
        <v>630773</v>
      </c>
      <c r="N18" s="691">
        <v>528693</v>
      </c>
      <c r="O18" s="691">
        <v>267941</v>
      </c>
      <c r="P18" s="692">
        <v>796634</v>
      </c>
      <c r="Q18" s="693">
        <f t="shared" si="0"/>
        <v>2.7530440801686438</v>
      </c>
      <c r="R18" s="693">
        <f t="shared" si="0"/>
        <v>0.75410126194335392</v>
      </c>
      <c r="S18" s="693">
        <f t="shared" si="0"/>
        <v>1.8302306395494818</v>
      </c>
      <c r="T18" s="693">
        <f t="shared" si="0"/>
        <v>2.7963601387643062</v>
      </c>
      <c r="U18" s="693">
        <f t="shared" si="0"/>
        <v>1.6830646042324031</v>
      </c>
      <c r="V18" s="693">
        <f t="shared" si="0"/>
        <v>2.2878378259376349</v>
      </c>
      <c r="W18" s="693">
        <f t="shared" si="0"/>
        <v>-26.565634795894944</v>
      </c>
      <c r="X18" s="693">
        <f t="shared" si="0"/>
        <v>-55.407176142444236</v>
      </c>
      <c r="Y18" s="693">
        <f t="shared" si="0"/>
        <v>-39.661754647764717</v>
      </c>
      <c r="Z18" s="693">
        <f t="shared" si="0"/>
        <v>26.150208304501572</v>
      </c>
      <c r="AA18" s="693">
        <f t="shared" si="0"/>
        <v>26.581315696232434</v>
      </c>
      <c r="AB18" s="693">
        <f t="shared" si="0"/>
        <v>26.294879457427633</v>
      </c>
      <c r="AC18" s="694">
        <f t="shared" si="2"/>
        <v>66.3658593532287</v>
      </c>
      <c r="AD18" s="694">
        <f t="shared" si="3"/>
        <v>33.634140646771286</v>
      </c>
    </row>
    <row r="19" spans="1:30" s="3" customFormat="1" ht="11.25">
      <c r="A19" s="2"/>
      <c r="B19" s="2"/>
      <c r="C19" s="2"/>
      <c r="D19" s="2"/>
      <c r="G19" s="2"/>
      <c r="H19" s="70"/>
      <c r="I19" s="70"/>
      <c r="P19" s="22"/>
      <c r="Q19" s="22"/>
      <c r="AB19" s="59"/>
      <c r="AC19" s="59"/>
    </row>
    <row r="20" spans="1:30" s="3" customFormat="1" ht="13.5" customHeight="1">
      <c r="A20" s="226" t="s">
        <v>48</v>
      </c>
      <c r="E20" s="70"/>
      <c r="F20" s="36"/>
      <c r="G20" s="158"/>
      <c r="H20" s="70"/>
      <c r="I20" s="124"/>
      <c r="J20" s="124"/>
      <c r="K20" s="70"/>
      <c r="L20" s="70"/>
    </row>
    <row r="21" spans="1:30" s="3" customFormat="1">
      <c r="A21" s="60" t="s">
        <v>101</v>
      </c>
      <c r="E21" s="70"/>
      <c r="F21" s="37"/>
      <c r="G21" s="158"/>
      <c r="H21" s="70"/>
      <c r="I21" s="124"/>
      <c r="J21" s="124"/>
      <c r="K21" s="70"/>
      <c r="L21" s="70"/>
    </row>
    <row r="22" spans="1:30">
      <c r="A22" s="60" t="s">
        <v>408</v>
      </c>
      <c r="AB22" s="5"/>
      <c r="AC22" s="5"/>
      <c r="AD22" s="5"/>
    </row>
    <row r="23" spans="1:30">
      <c r="A23" s="59"/>
      <c r="AB23" s="5"/>
      <c r="AC23" s="5"/>
      <c r="AD23" s="5"/>
    </row>
    <row r="24" spans="1:30">
      <c r="A24" s="3" t="s">
        <v>74</v>
      </c>
      <c r="AB24" s="5"/>
      <c r="AC24" s="5"/>
      <c r="AD24" s="5"/>
    </row>
    <row r="25" spans="1:30">
      <c r="A25" s="227" t="s">
        <v>54</v>
      </c>
      <c r="AB25" s="5"/>
      <c r="AC25" s="5"/>
      <c r="AD25" s="5"/>
    </row>
    <row r="26" spans="1:30">
      <c r="AB26" s="5"/>
      <c r="AC26" s="5"/>
      <c r="AD26" s="5"/>
    </row>
    <row r="27" spans="1:30">
      <c r="AB27" s="5"/>
      <c r="AC27" s="5"/>
      <c r="AD27" s="5"/>
    </row>
    <row r="28" spans="1:30">
      <c r="AB28" s="5"/>
      <c r="AC28" s="5"/>
      <c r="AD28" s="5"/>
    </row>
    <row r="29" spans="1:30">
      <c r="AB29" s="5"/>
      <c r="AC29" s="5"/>
      <c r="AD29" s="5"/>
    </row>
    <row r="30" spans="1:30">
      <c r="AB30" s="5"/>
      <c r="AC30" s="5"/>
      <c r="AD30" s="5"/>
    </row>
  </sheetData>
  <mergeCells count="10">
    <mergeCell ref="A3:A4"/>
    <mergeCell ref="Z3:AB3"/>
    <mergeCell ref="W3:Y3"/>
    <mergeCell ref="H3:J3"/>
    <mergeCell ref="K3:M3"/>
    <mergeCell ref="E3:G3"/>
    <mergeCell ref="Q3:S3"/>
    <mergeCell ref="T3:V3"/>
    <mergeCell ref="N3:P3"/>
    <mergeCell ref="B3:D3"/>
  </mergeCells>
  <phoneticPr fontId="17" type="noConversion"/>
  <hyperlinks>
    <hyperlink ref="A20" r:id="rId1" xr:uid="{00000000-0004-0000-0B00-000000000000}"/>
    <hyperlink ref="A25" r:id="rId2" display=" info-tour@bfs.admin.ch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47"/>
  <sheetViews>
    <sheetView showGridLines="0" workbookViewId="0"/>
  </sheetViews>
  <sheetFormatPr baseColWidth="10" defaultColWidth="11.42578125" defaultRowHeight="12.75"/>
  <cols>
    <col min="1" max="1" width="9.7109375" style="4" customWidth="1"/>
    <col min="2" max="31" width="12.28515625" style="4" customWidth="1"/>
    <col min="32" max="16384" width="11.42578125" style="4"/>
  </cols>
  <sheetData>
    <row r="1" spans="1:32" s="57" customFormat="1">
      <c r="A1" s="641" t="s">
        <v>466</v>
      </c>
      <c r="J1" s="132" t="s">
        <v>458</v>
      </c>
    </row>
    <row r="2" spans="1:32" s="57" customFormat="1" ht="12">
      <c r="AF2" s="82"/>
    </row>
    <row r="3" spans="1:32" s="3" customFormat="1" ht="22.5">
      <c r="A3" s="818"/>
      <c r="B3" s="819" t="s">
        <v>459</v>
      </c>
      <c r="C3" s="819" t="s">
        <v>460</v>
      </c>
      <c r="D3" s="819" t="s">
        <v>461</v>
      </c>
      <c r="E3" s="819" t="s">
        <v>462</v>
      </c>
      <c r="F3" s="819" t="s">
        <v>463</v>
      </c>
      <c r="G3" s="819" t="s">
        <v>464</v>
      </c>
      <c r="H3" s="820" t="s">
        <v>465</v>
      </c>
      <c r="I3" s="821" t="s">
        <v>185</v>
      </c>
      <c r="J3" s="821" t="s">
        <v>0</v>
      </c>
    </row>
    <row r="4" spans="1:32" s="3" customFormat="1" ht="11.25">
      <c r="A4" s="822">
        <v>2012</v>
      </c>
      <c r="B4" s="823">
        <v>7731730</v>
      </c>
      <c r="C4" s="823">
        <v>8566037</v>
      </c>
      <c r="D4" s="823">
        <v>16297767</v>
      </c>
      <c r="E4" s="823">
        <v>15690035</v>
      </c>
      <c r="F4" s="823">
        <v>19076238</v>
      </c>
      <c r="G4" s="823">
        <v>34766273</v>
      </c>
      <c r="H4" s="824">
        <v>2.0293045670244565</v>
      </c>
      <c r="I4" s="824">
        <v>2.2269618961487092</v>
      </c>
      <c r="J4" s="824">
        <v>2.1331924183233202</v>
      </c>
    </row>
    <row r="5" spans="1:32" s="3" customFormat="1" ht="11.25">
      <c r="A5" s="825">
        <v>2013</v>
      </c>
      <c r="B5" s="826">
        <v>7863745</v>
      </c>
      <c r="C5" s="826">
        <v>8967432</v>
      </c>
      <c r="D5" s="826">
        <v>16831177</v>
      </c>
      <c r="E5" s="826">
        <v>15889226</v>
      </c>
      <c r="F5" s="826">
        <v>19734657</v>
      </c>
      <c r="G5" s="826">
        <v>35623883</v>
      </c>
      <c r="H5" s="827">
        <v>2.0205672996771895</v>
      </c>
      <c r="I5" s="827">
        <v>2.200703278262941</v>
      </c>
      <c r="J5" s="827">
        <v>2.1165414040860004</v>
      </c>
    </row>
    <row r="6" spans="1:32" s="3" customFormat="1" ht="11.25">
      <c r="A6" s="825">
        <v>2014</v>
      </c>
      <c r="B6" s="826">
        <v>8003793</v>
      </c>
      <c r="C6" s="826">
        <v>9158260</v>
      </c>
      <c r="D6" s="826">
        <v>17162053</v>
      </c>
      <c r="E6" s="826">
        <v>16026135</v>
      </c>
      <c r="F6" s="826">
        <v>19907377</v>
      </c>
      <c r="G6" s="826">
        <v>35933512</v>
      </c>
      <c r="H6" s="827">
        <v>2.0023175262028889</v>
      </c>
      <c r="I6" s="827">
        <v>2.1737073417876323</v>
      </c>
      <c r="J6" s="827">
        <v>2.0937770090792749</v>
      </c>
    </row>
    <row r="7" spans="1:32" s="3" customFormat="1" ht="11.25">
      <c r="A7" s="825">
        <v>2015</v>
      </c>
      <c r="B7" s="826">
        <v>8124788</v>
      </c>
      <c r="C7" s="826">
        <v>9304633</v>
      </c>
      <c r="D7" s="826">
        <v>17429421</v>
      </c>
      <c r="E7" s="826">
        <v>16052181</v>
      </c>
      <c r="F7" s="826">
        <v>19576295</v>
      </c>
      <c r="G7" s="826">
        <v>35628476</v>
      </c>
      <c r="H7" s="827">
        <v>1.9757045968460962</v>
      </c>
      <c r="I7" s="827">
        <v>2.1039298379635176</v>
      </c>
      <c r="J7" s="827">
        <v>2.0441571753875243</v>
      </c>
    </row>
    <row r="8" spans="1:32" s="3" customFormat="1" ht="11.25">
      <c r="A8" s="825">
        <v>2016</v>
      </c>
      <c r="B8" s="826">
        <v>8273130</v>
      </c>
      <c r="C8" s="826">
        <v>9204802</v>
      </c>
      <c r="D8" s="826">
        <v>17477932</v>
      </c>
      <c r="E8" s="826">
        <v>16244561</v>
      </c>
      <c r="F8" s="826">
        <v>19288015</v>
      </c>
      <c r="G8" s="826">
        <v>35532576</v>
      </c>
      <c r="H8" s="827">
        <v>1.9635326653878278</v>
      </c>
      <c r="I8" s="827">
        <v>2.0954296463954356</v>
      </c>
      <c r="J8" s="827">
        <v>2.0329965810600474</v>
      </c>
    </row>
    <row r="9" spans="1:32" s="3" customFormat="1" ht="11.25">
      <c r="A9" s="825">
        <v>2017</v>
      </c>
      <c r="B9" s="826">
        <v>8672753</v>
      </c>
      <c r="C9" s="826">
        <v>9889308</v>
      </c>
      <c r="D9" s="826">
        <v>18562061</v>
      </c>
      <c r="E9" s="826">
        <v>16919875</v>
      </c>
      <c r="F9" s="826">
        <v>20472865</v>
      </c>
      <c r="G9" s="826">
        <v>37392740</v>
      </c>
      <c r="H9" s="827">
        <v>1.9509231958986957</v>
      </c>
      <c r="I9" s="827">
        <v>2.0702019797542963</v>
      </c>
      <c r="J9" s="827">
        <v>2.014471345611891</v>
      </c>
    </row>
    <row r="10" spans="1:32" s="3" customFormat="1" ht="11.25">
      <c r="A10" s="825">
        <v>2018</v>
      </c>
      <c r="B10" s="826">
        <v>8991073</v>
      </c>
      <c r="C10" s="826">
        <v>10362010</v>
      </c>
      <c r="D10" s="826">
        <v>19353083</v>
      </c>
      <c r="E10" s="826">
        <v>17413041</v>
      </c>
      <c r="F10" s="826">
        <v>21393736</v>
      </c>
      <c r="G10" s="826">
        <v>38806777</v>
      </c>
      <c r="H10" s="827">
        <v>1.9367033278452972</v>
      </c>
      <c r="I10" s="827">
        <v>2.064631861965005</v>
      </c>
      <c r="J10" s="827">
        <v>2.0051987065833385</v>
      </c>
    </row>
    <row r="11" spans="1:32" s="3" customFormat="1" ht="11.25">
      <c r="A11" s="825">
        <v>2019</v>
      </c>
      <c r="B11" s="826">
        <v>9279360</v>
      </c>
      <c r="C11" s="826">
        <v>10485197</v>
      </c>
      <c r="D11" s="826">
        <v>19764557</v>
      </c>
      <c r="E11" s="826">
        <v>17922428</v>
      </c>
      <c r="F11" s="826">
        <v>21639611</v>
      </c>
      <c r="G11" s="826">
        <v>39562039</v>
      </c>
      <c r="H11" s="827">
        <f t="shared" ref="H11:J13" si="0">E11/B11</f>
        <v>1.9314293227119113</v>
      </c>
      <c r="I11" s="827">
        <f t="shared" si="0"/>
        <v>2.0638249333798879</v>
      </c>
      <c r="J11" s="827">
        <f t="shared" si="0"/>
        <v>2.0016658607627784</v>
      </c>
    </row>
    <row r="12" spans="1:32" s="3" customFormat="1" ht="11.25">
      <c r="A12" s="825">
        <v>2020</v>
      </c>
      <c r="B12" s="826">
        <v>7694605</v>
      </c>
      <c r="C12" s="826">
        <v>3008823</v>
      </c>
      <c r="D12" s="826">
        <v>10703428</v>
      </c>
      <c r="E12" s="826">
        <v>16389391</v>
      </c>
      <c r="F12" s="826">
        <v>7341347</v>
      </c>
      <c r="G12" s="826">
        <v>23730738</v>
      </c>
      <c r="H12" s="827">
        <f t="shared" si="0"/>
        <v>2.1299847100663385</v>
      </c>
      <c r="I12" s="827">
        <f t="shared" si="0"/>
        <v>2.4399398037039735</v>
      </c>
      <c r="J12" s="827">
        <f t="shared" si="0"/>
        <v>2.2171156754639729</v>
      </c>
    </row>
    <row r="13" spans="1:32" s="3" customFormat="1" ht="11.25">
      <c r="A13" s="828">
        <v>2021</v>
      </c>
      <c r="B13" s="829">
        <v>10056647</v>
      </c>
      <c r="C13" s="829">
        <v>3632026</v>
      </c>
      <c r="D13" s="829">
        <v>13688673</v>
      </c>
      <c r="E13" s="829">
        <v>20960665</v>
      </c>
      <c r="F13" s="829">
        <v>8598184</v>
      </c>
      <c r="G13" s="829">
        <v>29558849</v>
      </c>
      <c r="H13" s="830">
        <f t="shared" si="0"/>
        <v>2.0842597935474916</v>
      </c>
      <c r="I13" s="830">
        <f t="shared" si="0"/>
        <v>2.3673244629856725</v>
      </c>
      <c r="J13" s="830">
        <f t="shared" si="0"/>
        <v>2.1593655572019288</v>
      </c>
    </row>
    <row r="14" spans="1:32" s="3" customFormat="1" ht="11.25"/>
    <row r="15" spans="1:32" s="3" customFormat="1" ht="12.75" customHeight="1"/>
    <row r="16" spans="1:32" s="3" customFormat="1" ht="13.5" customHeight="1">
      <c r="A16" s="60" t="s">
        <v>101</v>
      </c>
    </row>
    <row r="17" spans="1:31" s="3" customFormat="1" ht="11.25">
      <c r="A17" s="60" t="s">
        <v>408</v>
      </c>
    </row>
    <row r="18" spans="1:31" s="3" customFormat="1" ht="11.25">
      <c r="A18" s="59"/>
    </row>
    <row r="19" spans="1:31" s="3" customFormat="1">
      <c r="A19" s="3" t="s">
        <v>74</v>
      </c>
      <c r="N19" s="963"/>
      <c r="O19" s="963"/>
      <c r="P19" s="963"/>
      <c r="Q19" s="963"/>
      <c r="R19" s="963"/>
      <c r="S19" s="161"/>
      <c r="T19" s="162"/>
      <c r="U19" s="162"/>
      <c r="V19" s="162"/>
      <c r="W19" s="162"/>
      <c r="X19" s="162"/>
      <c r="Y19" s="163"/>
    </row>
    <row r="20" spans="1:31" s="3" customFormat="1" ht="11.25">
      <c r="A20" s="227" t="s">
        <v>54</v>
      </c>
      <c r="N20" s="59"/>
      <c r="O20" s="59"/>
      <c r="P20" s="59"/>
      <c r="Q20" s="59"/>
      <c r="R20" s="59"/>
      <c r="S20" s="59"/>
    </row>
    <row r="21" spans="1:31" s="3" customFormat="1">
      <c r="A21" s="5"/>
    </row>
    <row r="22" spans="1:31" s="3" customFormat="1" ht="11.25">
      <c r="AA22" s="160"/>
      <c r="AB22" s="160"/>
      <c r="AC22" s="160"/>
    </row>
    <row r="23" spans="1:31" s="3" customFormat="1" ht="11.25">
      <c r="AA23" s="160"/>
      <c r="AB23" s="160"/>
      <c r="AC23" s="160"/>
    </row>
    <row r="24" spans="1:31" s="3" customFormat="1" ht="11.25">
      <c r="AA24" s="160"/>
      <c r="AB24" s="160"/>
      <c r="AC24" s="160"/>
    </row>
    <row r="25" spans="1:31" s="3" customFormat="1" ht="11.25">
      <c r="AA25" s="160"/>
      <c r="AB25" s="160"/>
      <c r="AC25" s="160"/>
    </row>
    <row r="26" spans="1:31" s="3" customFormat="1" ht="11.25">
      <c r="AA26" s="160"/>
      <c r="AB26" s="160"/>
      <c r="AC26" s="160"/>
    </row>
    <row r="27" spans="1:31" s="3" customFormat="1" ht="11.25">
      <c r="AA27" s="160"/>
      <c r="AB27" s="160"/>
      <c r="AC27" s="160"/>
    </row>
    <row r="28" spans="1:31" s="3" customFormat="1"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160"/>
      <c r="AB28" s="160"/>
      <c r="AC28" s="160"/>
    </row>
    <row r="29" spans="1:31" s="3" customFormat="1"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160"/>
      <c r="AB29" s="160"/>
      <c r="AC29" s="160"/>
    </row>
    <row r="30" spans="1:31" s="3" customFormat="1"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160"/>
      <c r="AB30" s="160"/>
      <c r="AC30" s="160"/>
    </row>
    <row r="31" spans="1:31" s="3" customFormat="1"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160"/>
      <c r="AB31" s="160"/>
      <c r="AC31" s="160"/>
      <c r="AD31" s="160"/>
      <c r="AE31" s="160"/>
    </row>
    <row r="32" spans="1:31" s="3" customFormat="1"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160"/>
      <c r="AB32" s="160"/>
      <c r="AC32" s="160"/>
      <c r="AD32" s="160"/>
      <c r="AE32" s="160"/>
    </row>
    <row r="33" spans="14:31" s="3" customFormat="1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160"/>
      <c r="AB33" s="160"/>
      <c r="AC33" s="160"/>
      <c r="AD33" s="160"/>
      <c r="AE33" s="160"/>
    </row>
    <row r="34" spans="14:31" s="3" customFormat="1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60"/>
      <c r="AB34" s="160"/>
      <c r="AC34" s="160"/>
      <c r="AD34" s="160"/>
      <c r="AE34" s="160"/>
    </row>
    <row r="35" spans="14:31" s="3" customFormat="1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160"/>
      <c r="AB35" s="160"/>
      <c r="AC35" s="160"/>
      <c r="AD35" s="160"/>
      <c r="AE35" s="160"/>
    </row>
    <row r="36" spans="14:31" s="3" customFormat="1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C36" s="160"/>
      <c r="AD36" s="160"/>
      <c r="AE36" s="160"/>
    </row>
    <row r="37" spans="14:31" s="3" customFormat="1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C37" s="160"/>
      <c r="AD37" s="160"/>
      <c r="AE37" s="160"/>
    </row>
    <row r="38" spans="14:31" s="3" customFormat="1" ht="11.25">
      <c r="AC38" s="160"/>
      <c r="AD38" s="160"/>
      <c r="AE38" s="160"/>
    </row>
    <row r="39" spans="14:31" s="3" customFormat="1" ht="11.25">
      <c r="AC39" s="160"/>
      <c r="AD39" s="160"/>
      <c r="AE39" s="160"/>
    </row>
    <row r="40" spans="14:31" s="3" customFormat="1" ht="11.25">
      <c r="AC40" s="160"/>
      <c r="AD40" s="160"/>
      <c r="AE40" s="160"/>
    </row>
    <row r="41" spans="14:31" s="3" customFormat="1" ht="11.25">
      <c r="AC41" s="160"/>
      <c r="AD41" s="160"/>
      <c r="AE41" s="160"/>
    </row>
    <row r="42" spans="14:31" s="3" customFormat="1" ht="11.25">
      <c r="AC42" s="160"/>
      <c r="AD42" s="160"/>
      <c r="AE42" s="160"/>
    </row>
    <row r="43" spans="14:31" s="3" customFormat="1" ht="11.25">
      <c r="AC43" s="160"/>
      <c r="AD43" s="160"/>
      <c r="AE43" s="160"/>
    </row>
    <row r="44" spans="14:31" s="3" customFormat="1" ht="11.25">
      <c r="AC44" s="160"/>
      <c r="AD44" s="160"/>
      <c r="AE44" s="160"/>
    </row>
    <row r="45" spans="14:31" s="3" customFormat="1" ht="11.25">
      <c r="AC45" s="160"/>
      <c r="AD45" s="160"/>
      <c r="AE45" s="160"/>
    </row>
    <row r="46" spans="14:31">
      <c r="AC46" s="160"/>
      <c r="AD46" s="160"/>
      <c r="AE46" s="160"/>
    </row>
    <row r="47" spans="14:31">
      <c r="AC47" s="160"/>
      <c r="AD47" s="160"/>
      <c r="AE47" s="160"/>
    </row>
  </sheetData>
  <mergeCells count="1">
    <mergeCell ref="N19:R19"/>
  </mergeCells>
  <phoneticPr fontId="17" type="noConversion"/>
  <hyperlinks>
    <hyperlink ref="A20" r:id="rId1" display=" info-tour@bfs.admin.ch" xr:uid="{00000000-0004-0000-0C00-000001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73F4-6A1A-4585-82D8-AA44D41FDCF2}">
  <dimension ref="A1:AG52"/>
  <sheetViews>
    <sheetView showGridLines="0" workbookViewId="0">
      <pane xSplit="1" topLeftCell="B1" activePane="topRight" state="frozen"/>
      <selection pane="topRight"/>
    </sheetView>
  </sheetViews>
  <sheetFormatPr baseColWidth="10" defaultColWidth="11.42578125" defaultRowHeight="12.75"/>
  <cols>
    <col min="1" max="1" width="25.28515625" style="4" customWidth="1"/>
    <col min="2" max="31" width="12.28515625" style="4" customWidth="1"/>
    <col min="32" max="16384" width="11.42578125" style="4"/>
  </cols>
  <sheetData>
    <row r="1" spans="1:33" s="57" customFormat="1">
      <c r="A1" s="641" t="s">
        <v>431</v>
      </c>
      <c r="AE1" s="132" t="s">
        <v>370</v>
      </c>
    </row>
    <row r="2" spans="1:33" s="57" customFormat="1" ht="12">
      <c r="AF2" s="82"/>
    </row>
    <row r="3" spans="1:33" s="3" customFormat="1" ht="11.25">
      <c r="A3" s="964" t="s">
        <v>77</v>
      </c>
      <c r="B3" s="401" t="s">
        <v>151</v>
      </c>
      <c r="C3" s="401"/>
      <c r="D3" s="402"/>
      <c r="E3" s="401" t="s">
        <v>152</v>
      </c>
      <c r="F3" s="401"/>
      <c r="G3" s="402"/>
      <c r="H3" s="401" t="s">
        <v>153</v>
      </c>
      <c r="I3" s="401"/>
      <c r="J3" s="402"/>
      <c r="K3" s="401" t="s">
        <v>154</v>
      </c>
      <c r="L3" s="401"/>
      <c r="M3" s="402"/>
      <c r="N3" s="401" t="s">
        <v>155</v>
      </c>
      <c r="O3" s="382"/>
      <c r="P3" s="403"/>
      <c r="Q3" s="404" t="s">
        <v>156</v>
      </c>
      <c r="R3" s="405"/>
      <c r="S3" s="405"/>
      <c r="T3" s="401" t="s">
        <v>157</v>
      </c>
      <c r="U3" s="382"/>
      <c r="V3" s="403"/>
      <c r="W3" s="404" t="s">
        <v>371</v>
      </c>
      <c r="X3" s="405"/>
      <c r="Y3" s="406"/>
      <c r="Z3" s="404" t="s">
        <v>372</v>
      </c>
      <c r="AA3" s="405"/>
      <c r="AB3" s="405"/>
      <c r="AC3" s="404" t="s">
        <v>432</v>
      </c>
      <c r="AD3" s="405"/>
      <c r="AE3" s="405"/>
    </row>
    <row r="4" spans="1:33" s="3" customFormat="1" ht="11.25">
      <c r="A4" s="965"/>
      <c r="B4" s="515" t="s">
        <v>148</v>
      </c>
      <c r="C4" s="515" t="s">
        <v>149</v>
      </c>
      <c r="D4" s="515" t="s">
        <v>150</v>
      </c>
      <c r="E4" s="515" t="s">
        <v>148</v>
      </c>
      <c r="F4" s="515" t="s">
        <v>149</v>
      </c>
      <c r="G4" s="515" t="s">
        <v>150</v>
      </c>
      <c r="H4" s="515" t="s">
        <v>148</v>
      </c>
      <c r="I4" s="515" t="s">
        <v>149</v>
      </c>
      <c r="J4" s="515" t="s">
        <v>150</v>
      </c>
      <c r="K4" s="515" t="s">
        <v>148</v>
      </c>
      <c r="L4" s="515" t="s">
        <v>149</v>
      </c>
      <c r="M4" s="515" t="s">
        <v>150</v>
      </c>
      <c r="N4" s="515" t="s">
        <v>148</v>
      </c>
      <c r="O4" s="515" t="s">
        <v>149</v>
      </c>
      <c r="P4" s="515" t="s">
        <v>150</v>
      </c>
      <c r="Q4" s="515" t="s">
        <v>148</v>
      </c>
      <c r="R4" s="515" t="s">
        <v>149</v>
      </c>
      <c r="S4" s="515" t="s">
        <v>150</v>
      </c>
      <c r="T4" s="515" t="s">
        <v>148</v>
      </c>
      <c r="U4" s="515" t="s">
        <v>149</v>
      </c>
      <c r="V4" s="515" t="s">
        <v>150</v>
      </c>
      <c r="W4" s="515" t="s">
        <v>148</v>
      </c>
      <c r="X4" s="515" t="s">
        <v>149</v>
      </c>
      <c r="Y4" s="515" t="s">
        <v>150</v>
      </c>
      <c r="Z4" s="515" t="s">
        <v>148</v>
      </c>
      <c r="AA4" s="515" t="s">
        <v>149</v>
      </c>
      <c r="AB4" s="516" t="s">
        <v>150</v>
      </c>
      <c r="AC4" s="515" t="s">
        <v>148</v>
      </c>
      <c r="AD4" s="515" t="s">
        <v>149</v>
      </c>
      <c r="AE4" s="516" t="s">
        <v>150</v>
      </c>
    </row>
    <row r="5" spans="1:33" s="3" customFormat="1">
      <c r="A5" s="502" t="s">
        <v>78</v>
      </c>
      <c r="B5" s="251">
        <v>2.0293045670244565</v>
      </c>
      <c r="C5" s="252">
        <v>2.2269618961487092</v>
      </c>
      <c r="D5" s="612">
        <v>2.1331924183233202</v>
      </c>
      <c r="E5" s="251">
        <v>2.0205672996771895</v>
      </c>
      <c r="F5" s="252">
        <v>2.200703278262941</v>
      </c>
      <c r="G5" s="612">
        <v>2.1165414040860004</v>
      </c>
      <c r="H5" s="251">
        <v>2.0023175262028889</v>
      </c>
      <c r="I5" s="252">
        <v>2.1737073417876323</v>
      </c>
      <c r="J5" s="612">
        <v>2.0937770090792749</v>
      </c>
      <c r="K5" s="251">
        <v>1.9757045968460962</v>
      </c>
      <c r="L5" s="252">
        <v>2.1039298379635176</v>
      </c>
      <c r="M5" s="612">
        <v>2.0441571753875243</v>
      </c>
      <c r="N5" s="251">
        <v>1.9635326653878278</v>
      </c>
      <c r="O5" s="252">
        <v>2.0954296463954356</v>
      </c>
      <c r="P5" s="612">
        <v>2.0329965810600474</v>
      </c>
      <c r="Q5" s="253">
        <v>1.9509231958986957</v>
      </c>
      <c r="R5" s="252">
        <v>2.0702019797542963</v>
      </c>
      <c r="S5" s="252">
        <v>2.014471345611891</v>
      </c>
      <c r="T5" s="251">
        <v>1.9367033278452972</v>
      </c>
      <c r="U5" s="252">
        <v>2.064631861965005</v>
      </c>
      <c r="V5" s="612">
        <v>2.0051987065833385</v>
      </c>
      <c r="W5" s="254">
        <v>1.9314293227119113</v>
      </c>
      <c r="X5" s="252">
        <v>2.0638249333798879</v>
      </c>
      <c r="Y5" s="612">
        <v>2.0016658607627784</v>
      </c>
      <c r="Z5" s="254">
        <v>2.1299847100663385</v>
      </c>
      <c r="AA5" s="252">
        <v>2.4399398037039735</v>
      </c>
      <c r="AB5" s="252">
        <v>2.2171156754639729</v>
      </c>
      <c r="AC5" s="254">
        <v>2.0842597935474916</v>
      </c>
      <c r="AD5" s="252">
        <v>2.3673244629856725</v>
      </c>
      <c r="AE5" s="252">
        <v>2.1593655572019288</v>
      </c>
      <c r="AF5" s="23"/>
      <c r="AG5" s="112"/>
    </row>
    <row r="6" spans="1:33" s="3" customFormat="1">
      <c r="A6" s="497" t="s">
        <v>79</v>
      </c>
      <c r="B6" s="255">
        <v>2.6031520612158472</v>
      </c>
      <c r="C6" s="256">
        <v>3.4530146549194196</v>
      </c>
      <c r="D6" s="613">
        <v>2.9167127425028854</v>
      </c>
      <c r="E6" s="255">
        <v>2.605211837419378</v>
      </c>
      <c r="F6" s="256">
        <v>3.4656196539851902</v>
      </c>
      <c r="G6" s="613">
        <v>2.9224822135998858</v>
      </c>
      <c r="H6" s="255">
        <v>2.5769994115083805</v>
      </c>
      <c r="I6" s="256">
        <v>3.4575122216874794</v>
      </c>
      <c r="J6" s="613">
        <v>2.8957905723631683</v>
      </c>
      <c r="K6" s="255">
        <v>2.5530451776528995</v>
      </c>
      <c r="L6" s="256">
        <v>3.4051194599561745</v>
      </c>
      <c r="M6" s="613">
        <v>2.8437107786459808</v>
      </c>
      <c r="N6" s="255">
        <v>2.5116700731559476</v>
      </c>
      <c r="O6" s="256">
        <v>3.2221903515533965</v>
      </c>
      <c r="P6" s="613">
        <v>2.7469424147607029</v>
      </c>
      <c r="Q6" s="257">
        <v>2.4862689745272157</v>
      </c>
      <c r="R6" s="256">
        <v>3.1302145540801409</v>
      </c>
      <c r="S6" s="256">
        <v>2.7004587602622916</v>
      </c>
      <c r="T6" s="258">
        <v>2.4629533660365035</v>
      </c>
      <c r="U6" s="259">
        <v>3.0494309327968123</v>
      </c>
      <c r="V6" s="614">
        <v>2.6635548165170944</v>
      </c>
      <c r="W6" s="260">
        <v>2.4537281788644747</v>
      </c>
      <c r="X6" s="257">
        <v>2.9891637206505273</v>
      </c>
      <c r="Y6" s="615">
        <v>2.6378286360118723</v>
      </c>
      <c r="Z6" s="260">
        <v>2.6737743657784456</v>
      </c>
      <c r="AA6" s="257">
        <v>3.676504760469264</v>
      </c>
      <c r="AB6" s="257">
        <v>2.8656127313305957</v>
      </c>
      <c r="AC6" s="260">
        <v>2.6288759942456243</v>
      </c>
      <c r="AD6" s="257">
        <v>3.373695198329854</v>
      </c>
      <c r="AE6" s="257">
        <v>2.7611611209344691</v>
      </c>
      <c r="AF6" s="23"/>
    </row>
    <row r="7" spans="1:33" s="3" customFormat="1">
      <c r="A7" s="497" t="s">
        <v>80</v>
      </c>
      <c r="B7" s="255">
        <v>2.0271237656094661</v>
      </c>
      <c r="C7" s="256">
        <v>2.3532584805897794</v>
      </c>
      <c r="D7" s="613">
        <v>2.141909461109607</v>
      </c>
      <c r="E7" s="255">
        <v>2.0155609405120685</v>
      </c>
      <c r="F7" s="256">
        <v>2.3512112636955296</v>
      </c>
      <c r="G7" s="613">
        <v>2.1329590556550468</v>
      </c>
      <c r="H7" s="255">
        <v>1.9691719555982603</v>
      </c>
      <c r="I7" s="256">
        <v>2.3282973887891165</v>
      </c>
      <c r="J7" s="613">
        <v>2.088430850362001</v>
      </c>
      <c r="K7" s="255">
        <v>1.9851442159092954</v>
      </c>
      <c r="L7" s="256">
        <v>2.2936549160048663</v>
      </c>
      <c r="M7" s="613">
        <v>2.0850002488621469</v>
      </c>
      <c r="N7" s="255">
        <v>1.9562249259905995</v>
      </c>
      <c r="O7" s="256">
        <v>2.2264152244600992</v>
      </c>
      <c r="P7" s="613">
        <v>2.0405601028936138</v>
      </c>
      <c r="Q7" s="261">
        <v>1.924299132495606</v>
      </c>
      <c r="R7" s="256">
        <v>2.1854627444024506</v>
      </c>
      <c r="S7" s="256">
        <v>2.0050599611194149</v>
      </c>
      <c r="T7" s="255">
        <v>1.8802666458870283</v>
      </c>
      <c r="U7" s="256">
        <v>2.1327688361364356</v>
      </c>
      <c r="V7" s="613">
        <v>1.9592398031304721</v>
      </c>
      <c r="W7" s="260">
        <v>1.8801155996544607</v>
      </c>
      <c r="X7" s="256">
        <v>2.1383483531382086</v>
      </c>
      <c r="Y7" s="613">
        <v>1.9604193361716198</v>
      </c>
      <c r="Z7" s="260">
        <v>2.0201383057286364</v>
      </c>
      <c r="AA7" s="256">
        <v>2.4140797586151157</v>
      </c>
      <c r="AB7" s="256">
        <v>2.0929706022148666</v>
      </c>
      <c r="AC7" s="260">
        <v>1.9835262207880537</v>
      </c>
      <c r="AD7" s="256">
        <v>2.4776172514411785</v>
      </c>
      <c r="AE7" s="256">
        <v>2.0697878002661252</v>
      </c>
      <c r="AF7" s="23"/>
    </row>
    <row r="8" spans="1:33" s="3" customFormat="1">
      <c r="A8" s="497" t="s">
        <v>81</v>
      </c>
      <c r="B8" s="255">
        <v>1.607230606475109</v>
      </c>
      <c r="C8" s="256">
        <v>1.8467665288624113</v>
      </c>
      <c r="D8" s="613">
        <v>1.7697625781675705</v>
      </c>
      <c r="E8" s="255">
        <v>1.6147389289310929</v>
      </c>
      <c r="F8" s="256">
        <v>1.8290675419817159</v>
      </c>
      <c r="G8" s="613">
        <v>1.7611555098759499</v>
      </c>
      <c r="H8" s="255">
        <v>1.6197459137197432</v>
      </c>
      <c r="I8" s="256">
        <v>1.8257769838324336</v>
      </c>
      <c r="J8" s="613">
        <v>1.7612527274943821</v>
      </c>
      <c r="K8" s="255">
        <v>1.6022528968309369</v>
      </c>
      <c r="L8" s="256">
        <v>1.8050890155962529</v>
      </c>
      <c r="M8" s="613">
        <v>1.7402071619446218</v>
      </c>
      <c r="N8" s="255">
        <v>1.5701357935011697</v>
      </c>
      <c r="O8" s="256">
        <v>1.7948198457778581</v>
      </c>
      <c r="P8" s="613">
        <v>1.7217842568276305</v>
      </c>
      <c r="Q8" s="256">
        <v>1.5779110608539011</v>
      </c>
      <c r="R8" s="256">
        <v>1.7804747657988531</v>
      </c>
      <c r="S8" s="256">
        <v>1.7153803395245368</v>
      </c>
      <c r="T8" s="258">
        <v>1.6023567883290586</v>
      </c>
      <c r="U8" s="259">
        <v>1.8094056253207447</v>
      </c>
      <c r="V8" s="614">
        <v>1.7414954416320596</v>
      </c>
      <c r="W8" s="262">
        <v>1.637679084830693</v>
      </c>
      <c r="X8" s="256">
        <v>1.8229772705760892</v>
      </c>
      <c r="Y8" s="613">
        <v>1.7571850660238408</v>
      </c>
      <c r="Z8" s="262">
        <v>1.7565363056504091</v>
      </c>
      <c r="AA8" s="256">
        <v>1.9797197390018584</v>
      </c>
      <c r="AB8" s="256">
        <v>1.8652608345118358</v>
      </c>
      <c r="AC8" s="262">
        <v>1.7827227817767206</v>
      </c>
      <c r="AD8" s="256">
        <v>2.114653830594011</v>
      </c>
      <c r="AE8" s="256">
        <v>1.9316222333091158</v>
      </c>
      <c r="AF8" s="23"/>
    </row>
    <row r="9" spans="1:33" s="3" customFormat="1">
      <c r="A9" s="497" t="s">
        <v>82</v>
      </c>
      <c r="B9" s="255">
        <v>1.8563476881567438</v>
      </c>
      <c r="C9" s="256">
        <v>1.8041026235265003</v>
      </c>
      <c r="D9" s="613">
        <v>1.8264145041105633</v>
      </c>
      <c r="E9" s="255">
        <v>1.8304724208906815</v>
      </c>
      <c r="F9" s="256">
        <v>1.8030464065209364</v>
      </c>
      <c r="G9" s="613">
        <v>1.8145211930499474</v>
      </c>
      <c r="H9" s="255">
        <v>1.8293813996356341</v>
      </c>
      <c r="I9" s="256">
        <v>1.7676007678894745</v>
      </c>
      <c r="J9" s="613">
        <v>1.7929586147631837</v>
      </c>
      <c r="K9" s="255">
        <v>1.8222366853732517</v>
      </c>
      <c r="L9" s="256">
        <v>1.7014041676986125</v>
      </c>
      <c r="M9" s="613">
        <v>1.749124261083923</v>
      </c>
      <c r="N9" s="255">
        <v>1.8168061481204127</v>
      </c>
      <c r="O9" s="256">
        <v>1.7350554303106158</v>
      </c>
      <c r="P9" s="613">
        <v>1.7678241393745853</v>
      </c>
      <c r="Q9" s="256">
        <v>1.8040316755032779</v>
      </c>
      <c r="R9" s="256">
        <v>1.7424155850141894</v>
      </c>
      <c r="S9" s="256">
        <v>1.7664922368398119</v>
      </c>
      <c r="T9" s="258">
        <v>1.7868982182275073</v>
      </c>
      <c r="U9" s="259">
        <v>1.7515180003402022</v>
      </c>
      <c r="V9" s="614">
        <v>1.7656001865083175</v>
      </c>
      <c r="W9" s="255">
        <v>1.7810137995528637</v>
      </c>
      <c r="X9" s="256">
        <v>1.7512996970772869</v>
      </c>
      <c r="Y9" s="613">
        <v>1.7632859037704631</v>
      </c>
      <c r="Z9" s="255">
        <v>1.9239429071704375</v>
      </c>
      <c r="AA9" s="256">
        <v>2.1644631052349474</v>
      </c>
      <c r="AB9" s="256">
        <v>1.9838571342472613</v>
      </c>
      <c r="AC9" s="255">
        <v>1.9231984555300157</v>
      </c>
      <c r="AD9" s="256">
        <v>2.14960860054356</v>
      </c>
      <c r="AE9" s="256">
        <v>1.9780504149171625</v>
      </c>
      <c r="AF9" s="23"/>
    </row>
    <row r="10" spans="1:33" s="3" customFormat="1">
      <c r="A10" s="497" t="s">
        <v>83</v>
      </c>
      <c r="B10" s="255">
        <v>1.77947927923785</v>
      </c>
      <c r="C10" s="256">
        <v>2.0750111511408473</v>
      </c>
      <c r="D10" s="613">
        <v>1.9645462606052533</v>
      </c>
      <c r="E10" s="255">
        <v>1.7427046000369482</v>
      </c>
      <c r="F10" s="256">
        <v>2.0581690402951254</v>
      </c>
      <c r="G10" s="613">
        <v>1.9407922684061836</v>
      </c>
      <c r="H10" s="255">
        <v>1.7311216931559958</v>
      </c>
      <c r="I10" s="256">
        <v>2.0528959590823312</v>
      </c>
      <c r="J10" s="613">
        <v>1.9253904273056341</v>
      </c>
      <c r="K10" s="255">
        <v>1.6606735966235999</v>
      </c>
      <c r="L10" s="256">
        <v>2.0742541389132811</v>
      </c>
      <c r="M10" s="613">
        <v>1.902183918396342</v>
      </c>
      <c r="N10" s="255">
        <v>1.7126276340023396</v>
      </c>
      <c r="O10" s="256">
        <v>2.0413301652701068</v>
      </c>
      <c r="P10" s="613">
        <v>1.9071669623344583</v>
      </c>
      <c r="Q10" s="256">
        <v>1.7017970874586488</v>
      </c>
      <c r="R10" s="256">
        <v>1.99582501669616</v>
      </c>
      <c r="S10" s="256">
        <v>1.8809726913411065</v>
      </c>
      <c r="T10" s="255">
        <v>1.7420917900895958</v>
      </c>
      <c r="U10" s="256">
        <v>2.0003076140935145</v>
      </c>
      <c r="V10" s="613">
        <v>1.8990876958777203</v>
      </c>
      <c r="W10" s="255">
        <v>1.7231406962086686</v>
      </c>
      <c r="X10" s="256">
        <v>2.0163636397193856</v>
      </c>
      <c r="Y10" s="613">
        <v>1.8971359542821595</v>
      </c>
      <c r="Z10" s="255">
        <v>1.8244966536660741</v>
      </c>
      <c r="AA10" s="256">
        <v>1.9459479116789604</v>
      </c>
      <c r="AB10" s="256">
        <v>1.8772492372009024</v>
      </c>
      <c r="AC10" s="255">
        <v>1.6967282470737555</v>
      </c>
      <c r="AD10" s="256">
        <v>1.9545377882720543</v>
      </c>
      <c r="AE10" s="256">
        <v>1.8048340628908344</v>
      </c>
      <c r="AF10" s="23"/>
    </row>
    <row r="11" spans="1:33" s="3" customFormat="1">
      <c r="A11" s="497" t="s">
        <v>84</v>
      </c>
      <c r="B11" s="255">
        <v>1.9827182914358636</v>
      </c>
      <c r="C11" s="256">
        <v>2.2358380832155027</v>
      </c>
      <c r="D11" s="613">
        <v>2.1094965981803218</v>
      </c>
      <c r="E11" s="255">
        <v>1.9603861539380079</v>
      </c>
      <c r="F11" s="256">
        <v>2.1887028541803146</v>
      </c>
      <c r="G11" s="613">
        <v>2.0786937252322866</v>
      </c>
      <c r="H11" s="255">
        <v>1.938130103364182</v>
      </c>
      <c r="I11" s="256">
        <v>2.129451814655221</v>
      </c>
      <c r="J11" s="613">
        <v>2.0401586234824789</v>
      </c>
      <c r="K11" s="255">
        <v>1.9158824610727652</v>
      </c>
      <c r="L11" s="256">
        <v>1.998444342014289</v>
      </c>
      <c r="M11" s="613">
        <v>1.9619645368461978</v>
      </c>
      <c r="N11" s="255">
        <v>1.8934670929863771</v>
      </c>
      <c r="O11" s="256">
        <v>2.04024619709545</v>
      </c>
      <c r="P11" s="613">
        <v>1.9732593342183493</v>
      </c>
      <c r="Q11" s="256">
        <v>1.868659386115046</v>
      </c>
      <c r="R11" s="256">
        <v>2.0263234282988396</v>
      </c>
      <c r="S11" s="256">
        <v>1.9554923188164055</v>
      </c>
      <c r="T11" s="255">
        <v>1.8566074970266304</v>
      </c>
      <c r="U11" s="256">
        <v>2.0206698118641317</v>
      </c>
      <c r="V11" s="613">
        <v>1.9481928080622661</v>
      </c>
      <c r="W11" s="255">
        <v>1.8526401447401575</v>
      </c>
      <c r="X11" s="256">
        <v>2.0427490992919903</v>
      </c>
      <c r="Y11" s="613">
        <v>1.9594758611705188</v>
      </c>
      <c r="Z11" s="255">
        <v>1.970796072119597</v>
      </c>
      <c r="AA11" s="256">
        <v>2.581683671739941</v>
      </c>
      <c r="AB11" s="256">
        <v>2.1089872168031465</v>
      </c>
      <c r="AC11" s="255">
        <v>1.9358302821508813</v>
      </c>
      <c r="AD11" s="256">
        <v>2.4770156473520433</v>
      </c>
      <c r="AE11" s="256">
        <v>2.050870783757631</v>
      </c>
      <c r="AF11" s="23"/>
    </row>
    <row r="12" spans="1:33" s="3" customFormat="1">
      <c r="A12" s="497" t="s">
        <v>85</v>
      </c>
      <c r="B12" s="255">
        <v>1.5581383939522333</v>
      </c>
      <c r="C12" s="256">
        <v>2.0144276433266213</v>
      </c>
      <c r="D12" s="613">
        <v>1.7039353685443659</v>
      </c>
      <c r="E12" s="255">
        <v>1.566338988568948</v>
      </c>
      <c r="F12" s="256">
        <v>2.0078416896995668</v>
      </c>
      <c r="G12" s="613">
        <v>1.7139468733539018</v>
      </c>
      <c r="H12" s="255">
        <v>1.5835576980410324</v>
      </c>
      <c r="I12" s="256">
        <v>2.04579226686884</v>
      </c>
      <c r="J12" s="613">
        <v>1.7405327469118974</v>
      </c>
      <c r="K12" s="255">
        <v>1.5933071939672601</v>
      </c>
      <c r="L12" s="256">
        <v>1.999461817902243</v>
      </c>
      <c r="M12" s="613">
        <v>1.7267268594519509</v>
      </c>
      <c r="N12" s="255">
        <v>1.6051081083527166</v>
      </c>
      <c r="O12" s="256">
        <v>2.0209423044475101</v>
      </c>
      <c r="P12" s="613">
        <v>1.7353287643557587</v>
      </c>
      <c r="Q12" s="256">
        <v>1.5989606984855222</v>
      </c>
      <c r="R12" s="256">
        <v>2.0227669698247306</v>
      </c>
      <c r="S12" s="256">
        <v>1.7337487987791447</v>
      </c>
      <c r="T12" s="258">
        <v>1.5527391585406936</v>
      </c>
      <c r="U12" s="259">
        <v>1.9757255885943914</v>
      </c>
      <c r="V12" s="614">
        <v>1.6886695398303906</v>
      </c>
      <c r="W12" s="255">
        <v>1.5872160416002807</v>
      </c>
      <c r="X12" s="256">
        <v>2.0098192241110198</v>
      </c>
      <c r="Y12" s="613">
        <v>1.7258477942454258</v>
      </c>
      <c r="Z12" s="255">
        <v>1.6424290850978824</v>
      </c>
      <c r="AA12" s="256">
        <v>2.1290043290043288</v>
      </c>
      <c r="AB12" s="256">
        <v>1.7269688321347836</v>
      </c>
      <c r="AC12" s="255">
        <v>1.6218153185501656</v>
      </c>
      <c r="AD12" s="256">
        <v>2.2439931675839819</v>
      </c>
      <c r="AE12" s="256">
        <v>1.7220643953873112</v>
      </c>
      <c r="AF12" s="23"/>
    </row>
    <row r="13" spans="1:33" s="3" customFormat="1">
      <c r="A13" s="498" t="s">
        <v>446</v>
      </c>
      <c r="B13" s="255">
        <v>1.8882209432664865</v>
      </c>
      <c r="C13" s="256">
        <v>2.341005010063637</v>
      </c>
      <c r="D13" s="613">
        <v>2.132257683482055</v>
      </c>
      <c r="E13" s="255">
        <v>1.8812655255428932</v>
      </c>
      <c r="F13" s="256">
        <v>2.3572538868125505</v>
      </c>
      <c r="G13" s="613">
        <v>2.1332761181550812</v>
      </c>
      <c r="H13" s="255">
        <v>1.8624667020055961</v>
      </c>
      <c r="I13" s="256">
        <v>2.3303667558348891</v>
      </c>
      <c r="J13" s="613">
        <v>2.1088701800526959</v>
      </c>
      <c r="K13" s="255">
        <v>1.8633808177807729</v>
      </c>
      <c r="L13" s="256">
        <v>2.322491536304037</v>
      </c>
      <c r="M13" s="613">
        <v>2.0922323450830671</v>
      </c>
      <c r="N13" s="255">
        <v>1.8555629870205732</v>
      </c>
      <c r="O13" s="256">
        <v>2.3396663541837674</v>
      </c>
      <c r="P13" s="613">
        <v>2.0916370193296898</v>
      </c>
      <c r="Q13" s="256">
        <v>1.8702201201183741</v>
      </c>
      <c r="R13" s="256">
        <v>2.237187950993337</v>
      </c>
      <c r="S13" s="256">
        <v>2.0574255480034349</v>
      </c>
      <c r="T13" s="255">
        <v>1.8340951683129254</v>
      </c>
      <c r="U13" s="256">
        <v>2.1701557843913846</v>
      </c>
      <c r="V13" s="613">
        <v>2.0059001458679697</v>
      </c>
      <c r="W13" s="255">
        <v>1.8220991989091528</v>
      </c>
      <c r="X13" s="256">
        <v>2.138609295345212</v>
      </c>
      <c r="Y13" s="613">
        <v>1.9830652262191468</v>
      </c>
      <c r="Z13" s="255">
        <v>1.909002255371806</v>
      </c>
      <c r="AA13" s="256">
        <v>2.3243158439267635</v>
      </c>
      <c r="AB13" s="256">
        <v>2.039491932550769</v>
      </c>
      <c r="AC13" s="255">
        <v>1.8576630327491281</v>
      </c>
      <c r="AD13" s="256">
        <v>2.2699467758084633</v>
      </c>
      <c r="AE13" s="256">
        <v>1.9684105626532333</v>
      </c>
      <c r="AF13" s="23"/>
    </row>
    <row r="14" spans="1:33" s="3" customFormat="1" ht="11.25">
      <c r="A14" s="497" t="s">
        <v>86</v>
      </c>
      <c r="B14" s="255">
        <v>1.8266936958743478</v>
      </c>
      <c r="C14" s="256">
        <v>2.1286715688160247</v>
      </c>
      <c r="D14" s="613">
        <v>2.0627809927327916</v>
      </c>
      <c r="E14" s="255">
        <v>1.8378127250342633</v>
      </c>
      <c r="F14" s="256">
        <v>2.066925228304425</v>
      </c>
      <c r="G14" s="613">
        <v>2.0185886202722449</v>
      </c>
      <c r="H14" s="255">
        <v>1.841572675070869</v>
      </c>
      <c r="I14" s="256">
        <v>2.1130816164021922</v>
      </c>
      <c r="J14" s="613">
        <v>2.0530694043086148</v>
      </c>
      <c r="K14" s="255">
        <v>1.9053670461547787</v>
      </c>
      <c r="L14" s="256">
        <v>2.1233257538555699</v>
      </c>
      <c r="M14" s="613">
        <v>2.0777760654494122</v>
      </c>
      <c r="N14" s="255">
        <v>1.9308065309041071</v>
      </c>
      <c r="O14" s="256">
        <v>2.1675358668765461</v>
      </c>
      <c r="P14" s="613">
        <v>2.1214838095486495</v>
      </c>
      <c r="Q14" s="256">
        <v>1.884199205082508</v>
      </c>
      <c r="R14" s="256">
        <v>2.1705006227167414</v>
      </c>
      <c r="S14" s="256">
        <v>2.1130442181812144</v>
      </c>
      <c r="T14" s="258">
        <v>1.8294768714580905</v>
      </c>
      <c r="U14" s="259">
        <v>2.1220199527229866</v>
      </c>
      <c r="V14" s="614">
        <v>2.0582921669084975</v>
      </c>
      <c r="W14" s="255">
        <v>1.7964446785968609</v>
      </c>
      <c r="X14" s="256">
        <v>2.0981643392864542</v>
      </c>
      <c r="Y14" s="613">
        <v>2.032038329261399</v>
      </c>
      <c r="Z14" s="255">
        <v>2.0940910142996665</v>
      </c>
      <c r="AA14" s="256">
        <v>1.9653042214905858</v>
      </c>
      <c r="AB14" s="256">
        <v>2.0092993117120801</v>
      </c>
      <c r="AC14" s="255">
        <v>1.9974260019087293</v>
      </c>
      <c r="AD14" s="256">
        <v>2.1663565746714428</v>
      </c>
      <c r="AE14" s="256">
        <v>2.0995718922253479</v>
      </c>
    </row>
    <row r="15" spans="1:33" s="3" customFormat="1">
      <c r="A15" s="497" t="s">
        <v>87</v>
      </c>
      <c r="B15" s="255">
        <v>2.31104623807922</v>
      </c>
      <c r="C15" s="256">
        <v>3.0162480042662629</v>
      </c>
      <c r="D15" s="613">
        <v>2.5922525758848791</v>
      </c>
      <c r="E15" s="255">
        <v>2.3208899416331907</v>
      </c>
      <c r="F15" s="256">
        <v>3.0473161306326007</v>
      </c>
      <c r="G15" s="613">
        <v>2.6209865698196118</v>
      </c>
      <c r="H15" s="255">
        <v>2.2861009762900975</v>
      </c>
      <c r="I15" s="256">
        <v>2.9686043695199342</v>
      </c>
      <c r="J15" s="613">
        <v>2.5649900365546272</v>
      </c>
      <c r="K15" s="255">
        <v>2.2084540998098094</v>
      </c>
      <c r="L15" s="256">
        <v>2.8008873570819075</v>
      </c>
      <c r="M15" s="613">
        <v>2.4400156122318442</v>
      </c>
      <c r="N15" s="255">
        <v>2.1863220569780792</v>
      </c>
      <c r="O15" s="256">
        <v>2.6499338850269609</v>
      </c>
      <c r="P15" s="613">
        <v>2.3695381161110962</v>
      </c>
      <c r="Q15" s="256">
        <v>2.1599067995269157</v>
      </c>
      <c r="R15" s="256">
        <v>2.5665727136259653</v>
      </c>
      <c r="S15" s="256">
        <v>2.3280554518757022</v>
      </c>
      <c r="T15" s="255">
        <v>2.1594909486545775</v>
      </c>
      <c r="U15" s="256">
        <v>2.5997397851469253</v>
      </c>
      <c r="V15" s="613">
        <v>2.3442908018237278</v>
      </c>
      <c r="W15" s="255">
        <v>2.1380941788027878</v>
      </c>
      <c r="X15" s="256">
        <v>2.5275325933810744</v>
      </c>
      <c r="Y15" s="613">
        <v>2.3083930036447029</v>
      </c>
      <c r="Z15" s="255">
        <v>2.2512812725037108</v>
      </c>
      <c r="AA15" s="256">
        <v>3.2172644086457067</v>
      </c>
      <c r="AB15" s="256">
        <v>2.4643482789640641</v>
      </c>
      <c r="AC15" s="255">
        <v>2.2018205960774924</v>
      </c>
      <c r="AD15" s="256">
        <v>2.7257320951025132</v>
      </c>
      <c r="AE15" s="256">
        <v>2.3054519496156036</v>
      </c>
      <c r="AF15" s="23"/>
    </row>
    <row r="16" spans="1:33" s="3" customFormat="1">
      <c r="A16" s="497" t="s">
        <v>88</v>
      </c>
      <c r="B16" s="255">
        <v>2.1843849514016953</v>
      </c>
      <c r="C16" s="256">
        <v>2.2312562440463743</v>
      </c>
      <c r="D16" s="613">
        <v>2.2037140834126183</v>
      </c>
      <c r="E16" s="255">
        <v>2.1940066823065405</v>
      </c>
      <c r="F16" s="256">
        <v>2.1073023972692204</v>
      </c>
      <c r="G16" s="613">
        <v>2.1582709671167564</v>
      </c>
      <c r="H16" s="255">
        <v>2.2055709849009952</v>
      </c>
      <c r="I16" s="256">
        <v>2.0735598675469706</v>
      </c>
      <c r="J16" s="613">
        <v>2.1513239766734564</v>
      </c>
      <c r="K16" s="255">
        <v>2.1438953511491299</v>
      </c>
      <c r="L16" s="256">
        <v>2.0252347589159734</v>
      </c>
      <c r="M16" s="613">
        <v>2.0969836105305779</v>
      </c>
      <c r="N16" s="255">
        <v>2.1390657714028674</v>
      </c>
      <c r="O16" s="256">
        <v>2.015471284232917</v>
      </c>
      <c r="P16" s="613">
        <v>2.0913192887269885</v>
      </c>
      <c r="Q16" s="256">
        <v>2.1119934474718254</v>
      </c>
      <c r="R16" s="256">
        <v>2.0042024187554897</v>
      </c>
      <c r="S16" s="256">
        <v>2.0716072154840277</v>
      </c>
      <c r="T16" s="255">
        <v>2.126639665494515</v>
      </c>
      <c r="U16" s="256">
        <v>1.9804577488664772</v>
      </c>
      <c r="V16" s="613">
        <v>2.0677481333090513</v>
      </c>
      <c r="W16" s="255">
        <v>2.1339440141234247</v>
      </c>
      <c r="X16" s="256">
        <v>1.9990535676188488</v>
      </c>
      <c r="Y16" s="613">
        <v>2.0804069440641078</v>
      </c>
      <c r="Z16" s="255">
        <v>2.457967572519467</v>
      </c>
      <c r="AA16" s="256">
        <v>2.3045814141998076</v>
      </c>
      <c r="AB16" s="256">
        <v>2.4273254609748354</v>
      </c>
      <c r="AC16" s="255">
        <v>2.4593306525393075</v>
      </c>
      <c r="AD16" s="256">
        <v>2.2165420765027322</v>
      </c>
      <c r="AE16" s="256">
        <v>2.4136494454959032</v>
      </c>
      <c r="AF16" s="23"/>
    </row>
    <row r="17" spans="1:32" s="3" customFormat="1">
      <c r="A17" s="497" t="s">
        <v>89</v>
      </c>
      <c r="B17" s="255">
        <v>1.5596201633903775</v>
      </c>
      <c r="C17" s="256">
        <v>1.8415395360003493</v>
      </c>
      <c r="D17" s="613">
        <v>1.6531053124852995</v>
      </c>
      <c r="E17" s="255">
        <v>1.5414995906199485</v>
      </c>
      <c r="F17" s="256">
        <v>1.8048795186773672</v>
      </c>
      <c r="G17" s="613">
        <v>1.6318913720177461</v>
      </c>
      <c r="H17" s="255">
        <v>1.5430323603349718</v>
      </c>
      <c r="I17" s="256">
        <v>1.7742964868526991</v>
      </c>
      <c r="J17" s="613">
        <v>1.624473989038917</v>
      </c>
      <c r="K17" s="255">
        <v>1.5559175586802785</v>
      </c>
      <c r="L17" s="256">
        <v>1.6875679666377341</v>
      </c>
      <c r="M17" s="613">
        <v>1.6027211656463478</v>
      </c>
      <c r="N17" s="255">
        <v>1.5908261222282314</v>
      </c>
      <c r="O17" s="256">
        <v>1.7262496950669792</v>
      </c>
      <c r="P17" s="613">
        <v>1.6378046043408994</v>
      </c>
      <c r="Q17" s="256">
        <v>1.5613082136552836</v>
      </c>
      <c r="R17" s="256">
        <v>1.6757714237799766</v>
      </c>
      <c r="S17" s="256">
        <v>1.6004567028491949</v>
      </c>
      <c r="T17" s="258">
        <v>1.5386477167233985</v>
      </c>
      <c r="U17" s="259">
        <v>1.6668609207644234</v>
      </c>
      <c r="V17" s="614">
        <v>1.5841408372371601</v>
      </c>
      <c r="W17" s="255">
        <v>1.5618596178924053</v>
      </c>
      <c r="X17" s="256">
        <v>1.7064732248618837</v>
      </c>
      <c r="Y17" s="613">
        <v>1.612937667979824</v>
      </c>
      <c r="Z17" s="255">
        <v>1.6610425894378194</v>
      </c>
      <c r="AA17" s="256">
        <v>1.814416742837331</v>
      </c>
      <c r="AB17" s="256">
        <v>1.6883071768351103</v>
      </c>
      <c r="AC17" s="255">
        <v>1.6307190713338826</v>
      </c>
      <c r="AD17" s="256">
        <v>1.8325141688027655</v>
      </c>
      <c r="AE17" s="256">
        <v>1.6667885666246323</v>
      </c>
      <c r="AF17" s="23"/>
    </row>
    <row r="18" spans="1:32" s="3" customFormat="1" ht="11.25">
      <c r="A18" s="503" t="s">
        <v>146</v>
      </c>
      <c r="B18" s="617">
        <v>1.9631614508153927</v>
      </c>
      <c r="C18" s="517">
        <v>2.2958978256627263</v>
      </c>
      <c r="D18" s="616">
        <v>2.1054954373108035</v>
      </c>
      <c r="E18" s="617">
        <v>1.9270072451408613</v>
      </c>
      <c r="F18" s="517">
        <v>2.3374164093056455</v>
      </c>
      <c r="G18" s="616">
        <v>2.1026250198865144</v>
      </c>
      <c r="H18" s="617">
        <v>1.8801904961743392</v>
      </c>
      <c r="I18" s="517">
        <v>2.2565635735520146</v>
      </c>
      <c r="J18" s="616">
        <v>2.0448412723505518</v>
      </c>
      <c r="K18" s="617">
        <v>1.8663690886279742</v>
      </c>
      <c r="L18" s="517">
        <v>2.2423141633527073</v>
      </c>
      <c r="M18" s="616">
        <v>2.028542385741797</v>
      </c>
      <c r="N18" s="617">
        <v>1.8985282057922224</v>
      </c>
      <c r="O18" s="517">
        <v>2.1974410848050741</v>
      </c>
      <c r="P18" s="616">
        <v>2.0240167610239417</v>
      </c>
      <c r="Q18" s="517">
        <v>1.9041394719406814</v>
      </c>
      <c r="R18" s="517">
        <v>2.1675992028219353</v>
      </c>
      <c r="S18" s="517">
        <v>2.0173343249381923</v>
      </c>
      <c r="T18" s="617">
        <v>1.8568900989006212</v>
      </c>
      <c r="U18" s="517">
        <v>2.0872172046856838</v>
      </c>
      <c r="V18" s="616">
        <v>1.9554555943112655</v>
      </c>
      <c r="W18" s="617">
        <v>1.8321556868926507</v>
      </c>
      <c r="X18" s="517">
        <v>2.0301170553543093</v>
      </c>
      <c r="Y18" s="616">
        <v>1.9170373983620566</v>
      </c>
      <c r="Z18" s="617">
        <v>1.8651529379302978</v>
      </c>
      <c r="AA18" s="517">
        <v>2.5039628087442036</v>
      </c>
      <c r="AB18" s="517">
        <v>2.039785276569599</v>
      </c>
      <c r="AC18" s="695">
        <v>1.8247248179642037</v>
      </c>
      <c r="AD18" s="517">
        <v>2.6182744714886441</v>
      </c>
      <c r="AE18" s="517">
        <v>2.0298222941825976</v>
      </c>
    </row>
    <row r="19" spans="1:32" s="3" customFormat="1" ht="11.25">
      <c r="A19" s="70"/>
      <c r="Z19" s="38"/>
      <c r="AA19" s="38"/>
      <c r="AB19" s="38"/>
    </row>
    <row r="20" spans="1:32" s="3" customFormat="1" ht="12.75" customHeight="1">
      <c r="A20" s="226" t="s">
        <v>48</v>
      </c>
      <c r="O20" s="24"/>
      <c r="P20" s="24"/>
      <c r="T20" s="24"/>
      <c r="U20" s="24"/>
      <c r="Y20" s="24"/>
      <c r="Z20" s="40"/>
      <c r="AA20" s="39"/>
      <c r="AB20" s="39"/>
    </row>
    <row r="21" spans="1:32" s="3" customFormat="1" ht="13.5" customHeight="1">
      <c r="A21" s="60" t="s">
        <v>101</v>
      </c>
    </row>
    <row r="22" spans="1:32" s="3" customFormat="1" ht="11.25">
      <c r="A22" s="60" t="s">
        <v>408</v>
      </c>
    </row>
    <row r="23" spans="1:32" s="3" customFormat="1" ht="11.25">
      <c r="A23" s="59"/>
    </row>
    <row r="24" spans="1:32" s="3" customFormat="1">
      <c r="A24" s="3" t="s">
        <v>74</v>
      </c>
      <c r="N24" s="963"/>
      <c r="O24" s="963"/>
      <c r="P24" s="963"/>
      <c r="Q24" s="963"/>
      <c r="R24" s="963"/>
      <c r="S24" s="161"/>
      <c r="T24" s="162"/>
      <c r="U24" s="162"/>
      <c r="V24" s="162"/>
      <c r="W24" s="162"/>
      <c r="X24" s="162"/>
      <c r="Y24" s="163"/>
    </row>
    <row r="25" spans="1:32" s="3" customFormat="1" ht="11.25">
      <c r="A25" s="227" t="s">
        <v>54</v>
      </c>
      <c r="N25" s="59"/>
      <c r="O25" s="59"/>
      <c r="P25" s="59"/>
      <c r="Q25" s="59"/>
      <c r="R25" s="59"/>
      <c r="S25" s="59"/>
    </row>
    <row r="26" spans="1:32" s="3" customFormat="1">
      <c r="A26" s="5"/>
    </row>
    <row r="27" spans="1:32" s="3" customFormat="1" ht="11.25">
      <c r="AA27" s="160"/>
      <c r="AB27" s="160"/>
      <c r="AC27" s="160"/>
    </row>
    <row r="28" spans="1:32" s="3" customFormat="1" ht="11.25">
      <c r="AA28" s="160"/>
      <c r="AB28" s="160"/>
      <c r="AC28" s="160"/>
    </row>
    <row r="29" spans="1:32" s="3" customFormat="1" ht="11.25">
      <c r="AA29" s="160"/>
      <c r="AB29" s="160"/>
      <c r="AC29" s="160"/>
    </row>
    <row r="30" spans="1:32" s="3" customFormat="1" ht="11.25">
      <c r="AA30" s="160"/>
      <c r="AB30" s="160"/>
      <c r="AC30" s="160"/>
    </row>
    <row r="31" spans="1:32" s="3" customFormat="1" ht="11.25">
      <c r="AA31" s="160"/>
      <c r="AB31" s="160"/>
      <c r="AC31" s="160"/>
    </row>
    <row r="32" spans="1:32" s="3" customFormat="1" ht="11.25">
      <c r="AA32" s="160"/>
      <c r="AB32" s="160"/>
      <c r="AC32" s="160"/>
    </row>
    <row r="33" spans="14:31" s="3" customFormat="1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160"/>
      <c r="AB33" s="160"/>
      <c r="AC33" s="160"/>
    </row>
    <row r="34" spans="14:31" s="3" customFormat="1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60"/>
      <c r="AB34" s="160"/>
      <c r="AC34" s="160"/>
    </row>
    <row r="35" spans="14:31" s="3" customFormat="1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160"/>
      <c r="AB35" s="160"/>
      <c r="AC35" s="160"/>
    </row>
    <row r="36" spans="14:31" s="3" customFormat="1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160"/>
      <c r="AB36" s="160"/>
      <c r="AC36" s="160"/>
      <c r="AD36" s="160"/>
      <c r="AE36" s="160"/>
    </row>
    <row r="37" spans="14:31" s="3" customFormat="1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160"/>
      <c r="AB37" s="160"/>
      <c r="AC37" s="160"/>
      <c r="AD37" s="160"/>
      <c r="AE37" s="160"/>
    </row>
    <row r="38" spans="14:31" s="3" customFormat="1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160"/>
      <c r="AB38" s="160"/>
      <c r="AC38" s="160"/>
      <c r="AD38" s="160"/>
      <c r="AE38" s="160"/>
    </row>
    <row r="39" spans="14:31" s="3" customFormat="1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160"/>
      <c r="AB39" s="160"/>
      <c r="AC39" s="160"/>
      <c r="AD39" s="160"/>
      <c r="AE39" s="160"/>
    </row>
    <row r="40" spans="14:31" s="3" customFormat="1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60"/>
      <c r="AB40" s="160"/>
      <c r="AC40" s="160"/>
      <c r="AD40" s="160"/>
      <c r="AE40" s="160"/>
    </row>
    <row r="41" spans="14:31" s="3" customFormat="1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C41" s="160"/>
      <c r="AD41" s="160"/>
      <c r="AE41" s="160"/>
    </row>
    <row r="42" spans="14:31" s="3" customFormat="1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C42" s="160"/>
      <c r="AD42" s="160"/>
      <c r="AE42" s="160"/>
    </row>
    <row r="43" spans="14:31" s="3" customFormat="1" ht="11.25">
      <c r="AC43" s="160"/>
      <c r="AD43" s="160"/>
      <c r="AE43" s="160"/>
    </row>
    <row r="44" spans="14:31" s="3" customFormat="1" ht="11.25">
      <c r="AC44" s="160"/>
      <c r="AD44" s="160"/>
      <c r="AE44" s="160"/>
    </row>
    <row r="45" spans="14:31" s="3" customFormat="1" ht="11.25">
      <c r="AC45" s="160"/>
      <c r="AD45" s="160"/>
      <c r="AE45" s="160"/>
    </row>
    <row r="46" spans="14:31" s="3" customFormat="1" ht="11.25">
      <c r="AC46" s="160"/>
      <c r="AD46" s="160"/>
      <c r="AE46" s="160"/>
    </row>
    <row r="47" spans="14:31" s="3" customFormat="1" ht="11.25">
      <c r="AC47" s="160"/>
      <c r="AD47" s="160"/>
      <c r="AE47" s="160"/>
    </row>
    <row r="48" spans="14:31" s="3" customFormat="1" ht="11.25">
      <c r="AC48" s="160"/>
      <c r="AD48" s="160"/>
      <c r="AE48" s="160"/>
    </row>
    <row r="49" spans="29:31" s="3" customFormat="1" ht="11.25">
      <c r="AC49" s="160"/>
      <c r="AD49" s="160"/>
      <c r="AE49" s="160"/>
    </row>
    <row r="50" spans="29:31" s="3" customFormat="1" ht="11.25">
      <c r="AC50" s="160"/>
      <c r="AD50" s="160"/>
      <c r="AE50" s="160"/>
    </row>
    <row r="51" spans="29:31">
      <c r="AC51" s="160"/>
      <c r="AD51" s="160"/>
      <c r="AE51" s="160"/>
    </row>
    <row r="52" spans="29:31">
      <c r="AC52" s="160"/>
      <c r="AD52" s="160"/>
      <c r="AE52" s="160"/>
    </row>
  </sheetData>
  <mergeCells count="2">
    <mergeCell ref="A3:A4"/>
    <mergeCell ref="N24:R24"/>
  </mergeCells>
  <hyperlinks>
    <hyperlink ref="A20" r:id="rId1" xr:uid="{269F6869-1260-475C-9322-8F771A9DDDAB}"/>
    <hyperlink ref="A25" r:id="rId2" display=" info-tour@bfs.admin.ch" xr:uid="{46E48E62-4302-41BA-B79D-E05EE9120B36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8"/>
  <sheetViews>
    <sheetView showGridLines="0" zoomScaleNormal="100" workbookViewId="0">
      <selection sqref="A1:G1"/>
    </sheetView>
  </sheetViews>
  <sheetFormatPr baseColWidth="10" defaultColWidth="11.42578125" defaultRowHeight="12.75"/>
  <cols>
    <col min="1" max="1" width="28.7109375" style="5" customWidth="1"/>
    <col min="2" max="8" width="12.28515625" style="5" customWidth="1"/>
    <col min="9" max="16384" width="11.42578125" style="5"/>
  </cols>
  <sheetData>
    <row r="1" spans="1:10" s="57" customFormat="1" ht="12.75" customHeight="1">
      <c r="A1" s="969" t="s">
        <v>433</v>
      </c>
      <c r="B1" s="969"/>
      <c r="C1" s="969"/>
      <c r="D1" s="969"/>
      <c r="E1" s="969"/>
      <c r="F1" s="969"/>
      <c r="G1" s="969"/>
      <c r="H1" s="132" t="s">
        <v>382</v>
      </c>
    </row>
    <row r="2" spans="1:10" s="57" customFormat="1" ht="12"/>
    <row r="3" spans="1:10" s="3" customFormat="1" ht="13.5" customHeight="1">
      <c r="A3" s="970" t="s">
        <v>77</v>
      </c>
      <c r="B3" s="966" t="s">
        <v>160</v>
      </c>
      <c r="C3" s="967"/>
      <c r="D3" s="967"/>
      <c r="E3" s="967"/>
      <c r="F3" s="967"/>
      <c r="G3" s="967"/>
      <c r="H3" s="967"/>
    </row>
    <row r="4" spans="1:10" s="3" customFormat="1" ht="22.5">
      <c r="A4" s="946"/>
      <c r="B4" s="505">
        <v>2017</v>
      </c>
      <c r="C4" s="505">
        <v>2018</v>
      </c>
      <c r="D4" s="505">
        <v>2019</v>
      </c>
      <c r="E4" s="505">
        <v>2020</v>
      </c>
      <c r="F4" s="505">
        <v>2021</v>
      </c>
      <c r="G4" s="506" t="s">
        <v>434</v>
      </c>
      <c r="H4" s="507" t="s">
        <v>435</v>
      </c>
    </row>
    <row r="5" spans="1:10" s="3" customFormat="1" ht="13.15" customHeight="1">
      <c r="A5" s="504" t="s">
        <v>41</v>
      </c>
      <c r="B5" s="646">
        <v>52.941658418786403</v>
      </c>
      <c r="C5" s="646">
        <v>54.5179861040018</v>
      </c>
      <c r="D5" s="646">
        <v>55.158244627017702</v>
      </c>
      <c r="E5" s="646">
        <v>36.053979855889999</v>
      </c>
      <c r="F5" s="696">
        <v>41.425243987168905</v>
      </c>
      <c r="G5" s="696">
        <v>29.071985685326801</v>
      </c>
      <c r="H5" s="696">
        <v>48.2075817528494</v>
      </c>
      <c r="I5" s="116"/>
    </row>
    <row r="6" spans="1:10" s="3" customFormat="1" ht="11.25">
      <c r="A6" s="497" t="s">
        <v>79</v>
      </c>
      <c r="B6" s="647">
        <v>47.206381878036503</v>
      </c>
      <c r="C6" s="647">
        <v>49.708618224273501</v>
      </c>
      <c r="D6" s="647">
        <v>50.232338285979701</v>
      </c>
      <c r="E6" s="647">
        <v>47.178602252427801</v>
      </c>
      <c r="F6" s="647">
        <v>47.433544849898801</v>
      </c>
      <c r="G6" s="647">
        <v>42.065418540088402</v>
      </c>
      <c r="H6" s="647">
        <v>50.767541151126508</v>
      </c>
      <c r="I6" s="116"/>
      <c r="J6" s="212"/>
    </row>
    <row r="7" spans="1:10" s="3" customFormat="1" ht="11.25">
      <c r="A7" s="497" t="s">
        <v>80</v>
      </c>
      <c r="B7" s="647">
        <v>39.7191921373798</v>
      </c>
      <c r="C7" s="647">
        <v>41.417596579771903</v>
      </c>
      <c r="D7" s="647">
        <v>41.106889756782799</v>
      </c>
      <c r="E7" s="647">
        <v>33.673724325647903</v>
      </c>
      <c r="F7" s="647">
        <v>40.646132050831305</v>
      </c>
      <c r="G7" s="647">
        <v>26.759395473360097</v>
      </c>
      <c r="H7" s="647">
        <v>49.379517556033399</v>
      </c>
      <c r="I7" s="116"/>
      <c r="J7" s="212"/>
    </row>
    <row r="8" spans="1:10" s="3" customFormat="1" ht="11.25">
      <c r="A8" s="497" t="s">
        <v>81</v>
      </c>
      <c r="B8" s="647">
        <v>64.6146864553575</v>
      </c>
      <c r="C8" s="647">
        <v>65.747730940767497</v>
      </c>
      <c r="D8" s="647">
        <v>64.964013508226401</v>
      </c>
      <c r="E8" s="647">
        <v>27.1609157511622</v>
      </c>
      <c r="F8" s="647">
        <v>34.029287418955199</v>
      </c>
      <c r="G8" s="647">
        <v>19.078240279543397</v>
      </c>
      <c r="H8" s="647">
        <v>39.704880172365101</v>
      </c>
      <c r="I8" s="116"/>
      <c r="J8" s="212"/>
    </row>
    <row r="9" spans="1:10" s="3" customFormat="1" ht="11.25">
      <c r="A9" s="497" t="s">
        <v>82</v>
      </c>
      <c r="B9" s="647">
        <v>50.569376240969</v>
      </c>
      <c r="C9" s="647">
        <v>52.679291778252797</v>
      </c>
      <c r="D9" s="647">
        <v>53.716833451100797</v>
      </c>
      <c r="E9" s="647">
        <v>33.008486576147298</v>
      </c>
      <c r="F9" s="647">
        <v>38.065034595425701</v>
      </c>
      <c r="G9" s="647">
        <v>26.565277576756202</v>
      </c>
      <c r="H9" s="647">
        <v>44.854664922089597</v>
      </c>
      <c r="I9" s="116"/>
      <c r="J9" s="212"/>
    </row>
    <row r="10" spans="1:10" s="3" customFormat="1" ht="11.25">
      <c r="A10" s="497" t="s">
        <v>83</v>
      </c>
      <c r="B10" s="647">
        <v>56.875401121164899</v>
      </c>
      <c r="C10" s="647">
        <v>58.280064508688497</v>
      </c>
      <c r="D10" s="647">
        <v>60.090557565411103</v>
      </c>
      <c r="E10" s="647">
        <v>28.071116919522801</v>
      </c>
      <c r="F10" s="647">
        <v>34.425329907234001</v>
      </c>
      <c r="G10" s="647">
        <v>20.823420869374601</v>
      </c>
      <c r="H10" s="647">
        <v>40.203727743748104</v>
      </c>
      <c r="I10" s="116"/>
      <c r="J10" s="212"/>
    </row>
    <row r="11" spans="1:10" s="3" customFormat="1" ht="11.25">
      <c r="A11" s="497" t="s">
        <v>84</v>
      </c>
      <c r="B11" s="647">
        <v>55.719609735622697</v>
      </c>
      <c r="C11" s="647">
        <v>57.452892622059601</v>
      </c>
      <c r="D11" s="647">
        <v>58.915340507596298</v>
      </c>
      <c r="E11" s="647">
        <v>39.309787572756399</v>
      </c>
      <c r="F11" s="647">
        <v>43.4339684973719</v>
      </c>
      <c r="G11" s="647">
        <v>30.472399916022301</v>
      </c>
      <c r="H11" s="647">
        <v>50.811666201869102</v>
      </c>
      <c r="I11" s="116"/>
      <c r="J11" s="212"/>
    </row>
    <row r="12" spans="1:10" s="3" customFormat="1" ht="11.25">
      <c r="A12" s="497" t="s">
        <v>85</v>
      </c>
      <c r="B12" s="647">
        <v>40.019143223657402</v>
      </c>
      <c r="C12" s="647">
        <v>41.790901192363599</v>
      </c>
      <c r="D12" s="647">
        <v>43.048051752624403</v>
      </c>
      <c r="E12" s="647">
        <v>29.956740508678301</v>
      </c>
      <c r="F12" s="647">
        <v>37.460298513401305</v>
      </c>
      <c r="G12" s="647">
        <v>21.437669761579301</v>
      </c>
      <c r="H12" s="647">
        <v>48.6007429417716</v>
      </c>
      <c r="I12" s="116"/>
      <c r="J12" s="212"/>
    </row>
    <row r="13" spans="1:10" s="3" customFormat="1" ht="11.25">
      <c r="A13" s="498" t="s">
        <v>446</v>
      </c>
      <c r="B13" s="647">
        <v>53.022944253597103</v>
      </c>
      <c r="C13" s="647">
        <v>53.871245482327502</v>
      </c>
      <c r="D13" s="647">
        <v>54.936445770316602</v>
      </c>
      <c r="E13" s="647">
        <v>31.6886598277651</v>
      </c>
      <c r="F13" s="647">
        <v>40.741061541807298</v>
      </c>
      <c r="G13" s="647">
        <v>25.390827971543501</v>
      </c>
      <c r="H13" s="647">
        <v>48.828990775174603</v>
      </c>
      <c r="I13" s="116"/>
      <c r="J13" s="212"/>
    </row>
    <row r="14" spans="1:10" s="3" customFormat="1" ht="11.25">
      <c r="A14" s="497" t="s">
        <v>86</v>
      </c>
      <c r="B14" s="647">
        <v>66.2762974027289</v>
      </c>
      <c r="C14" s="647">
        <v>67.245820011516102</v>
      </c>
      <c r="D14" s="647">
        <v>66.490781385441394</v>
      </c>
      <c r="E14" s="647">
        <v>26.5579953231594</v>
      </c>
      <c r="F14" s="647">
        <v>34.244000452708299</v>
      </c>
      <c r="G14" s="647">
        <v>17.111412971535302</v>
      </c>
      <c r="H14" s="647">
        <v>41.719169527625098</v>
      </c>
      <c r="I14" s="116"/>
      <c r="J14" s="212"/>
    </row>
    <row r="15" spans="1:10" s="3" customFormat="1" ht="11.25">
      <c r="A15" s="497" t="s">
        <v>87</v>
      </c>
      <c r="B15" s="647">
        <v>49.032388539025902</v>
      </c>
      <c r="C15" s="647">
        <v>52.214082250311598</v>
      </c>
      <c r="D15" s="647">
        <v>53.906293284140801</v>
      </c>
      <c r="E15" s="647">
        <v>48.096305858230998</v>
      </c>
      <c r="F15" s="647">
        <v>46.170767354266502</v>
      </c>
      <c r="G15" s="647">
        <v>41.850783989089905</v>
      </c>
      <c r="H15" s="647">
        <v>48.657339910098898</v>
      </c>
      <c r="I15" s="116"/>
      <c r="J15" s="212"/>
    </row>
    <row r="16" spans="1:10" s="3" customFormat="1" ht="11.25">
      <c r="A16" s="497" t="s">
        <v>88</v>
      </c>
      <c r="B16" s="647">
        <v>52.002663313918397</v>
      </c>
      <c r="C16" s="647">
        <v>49.074464875702198</v>
      </c>
      <c r="D16" s="647">
        <v>49.991909739479098</v>
      </c>
      <c r="E16" s="647">
        <v>44.847369591901597</v>
      </c>
      <c r="F16" s="647">
        <v>59.439711061724999</v>
      </c>
      <c r="G16" s="647">
        <v>37.186404788703399</v>
      </c>
      <c r="H16" s="647">
        <v>72.765393005768402</v>
      </c>
      <c r="I16" s="116"/>
      <c r="J16" s="212"/>
    </row>
    <row r="17" spans="1:10" s="3" customFormat="1" ht="11.25">
      <c r="A17" s="497" t="s">
        <v>89</v>
      </c>
      <c r="B17" s="647">
        <v>41.174988295360698</v>
      </c>
      <c r="C17" s="647">
        <v>42.3543607373634</v>
      </c>
      <c r="D17" s="647">
        <v>42.2840244614369</v>
      </c>
      <c r="E17" s="647">
        <v>29.577994710628801</v>
      </c>
      <c r="F17" s="647">
        <v>37.215679730101499</v>
      </c>
      <c r="G17" s="647">
        <v>19.099490440775398</v>
      </c>
      <c r="H17" s="647">
        <v>48.1702233138788</v>
      </c>
      <c r="I17" s="116"/>
      <c r="J17" s="212"/>
    </row>
    <row r="18" spans="1:10" s="3" customFormat="1" ht="11.25">
      <c r="A18" s="503" t="s">
        <v>146</v>
      </c>
      <c r="B18" s="648">
        <v>44.763085301089603</v>
      </c>
      <c r="C18" s="648">
        <v>45.117622990386998</v>
      </c>
      <c r="D18" s="648">
        <v>45.301043632261099</v>
      </c>
      <c r="E18" s="648">
        <v>30.363726922566102</v>
      </c>
      <c r="F18" s="697">
        <v>36.863223836195104</v>
      </c>
      <c r="G18" s="697">
        <v>23.895730926699901</v>
      </c>
      <c r="H18" s="697">
        <v>44.070346072766498</v>
      </c>
      <c r="I18" s="116"/>
      <c r="J18" s="212"/>
    </row>
    <row r="19" spans="1:10" s="3" customFormat="1" ht="11.25"/>
    <row r="20" spans="1:10" s="3" customFormat="1" ht="12.75" customHeight="1">
      <c r="A20" s="7" t="s">
        <v>158</v>
      </c>
      <c r="B20" s="7"/>
      <c r="C20" s="7"/>
      <c r="D20" s="7"/>
      <c r="E20" s="7"/>
      <c r="F20" s="7"/>
    </row>
    <row r="21" spans="1:10" s="3" customFormat="1" ht="24.75" customHeight="1">
      <c r="A21" s="968" t="s">
        <v>159</v>
      </c>
      <c r="B21" s="968"/>
      <c r="C21" s="968"/>
      <c r="D21" s="968"/>
      <c r="E21" s="968"/>
      <c r="F21" s="968"/>
      <c r="G21" s="968"/>
      <c r="H21" s="968"/>
    </row>
    <row r="22" spans="1:10" s="3" customFormat="1" ht="11.25">
      <c r="A22" s="9" t="s">
        <v>447</v>
      </c>
      <c r="B22" s="9"/>
      <c r="C22" s="9"/>
      <c r="D22" s="9"/>
      <c r="E22" s="9"/>
      <c r="F22" s="9"/>
    </row>
    <row r="23" spans="1:10" s="3" customFormat="1" ht="11.25">
      <c r="A23" s="9" t="s">
        <v>448</v>
      </c>
      <c r="B23" s="9"/>
      <c r="C23" s="9"/>
      <c r="D23" s="9"/>
      <c r="E23" s="9"/>
      <c r="F23" s="9"/>
    </row>
    <row r="24" spans="1:10" s="3" customFormat="1" ht="11.25"/>
    <row r="25" spans="1:10" s="3" customFormat="1" ht="11.25">
      <c r="A25" s="226" t="s">
        <v>48</v>
      </c>
    </row>
    <row r="26" spans="1:10" s="3" customFormat="1" ht="11.25">
      <c r="A26" s="60" t="s">
        <v>101</v>
      </c>
    </row>
    <row r="27" spans="1:10" s="3" customFormat="1" ht="11.25">
      <c r="A27" s="60" t="s">
        <v>408</v>
      </c>
    </row>
    <row r="28" spans="1:10" s="3" customFormat="1" ht="11.25">
      <c r="A28" s="59"/>
    </row>
    <row r="29" spans="1:10" s="3" customFormat="1" ht="11.25">
      <c r="A29" s="3" t="s">
        <v>74</v>
      </c>
      <c r="B29" s="102"/>
    </row>
    <row r="30" spans="1:10" s="3" customFormat="1" ht="11.25">
      <c r="A30" s="227" t="s">
        <v>54</v>
      </c>
    </row>
    <row r="31" spans="1:10" s="3" customFormat="1" ht="11.25"/>
    <row r="32" spans="1:10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  <row r="41" s="3" customFormat="1" ht="11.25"/>
    <row r="42" s="3" customFormat="1" ht="11.25"/>
    <row r="43" s="3" customFormat="1" ht="11.25"/>
    <row r="44" s="3" customFormat="1" ht="11.25"/>
    <row r="45" s="3" customFormat="1" ht="11.25"/>
    <row r="46" s="3" customFormat="1" ht="11.25"/>
    <row r="47" s="3" customFormat="1" ht="11.25"/>
    <row r="48" s="3" customFormat="1" ht="11.25"/>
  </sheetData>
  <sortState xmlns:xlrd2="http://schemas.microsoft.com/office/spreadsheetml/2017/richdata2" ref="I6:L20">
    <sortCondition ref="I6"/>
  </sortState>
  <mergeCells count="4">
    <mergeCell ref="B3:H3"/>
    <mergeCell ref="A21:H21"/>
    <mergeCell ref="A1:G1"/>
    <mergeCell ref="A3:A4"/>
  </mergeCells>
  <phoneticPr fontId="17" type="noConversion"/>
  <hyperlinks>
    <hyperlink ref="A25" r:id="rId1" xr:uid="{00000000-0004-0000-0D00-000000000000}"/>
    <hyperlink ref="A30" r:id="rId2" display=" info-tour@bfs.admin.ch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8"/>
  <sheetViews>
    <sheetView showGridLines="0" workbookViewId="0"/>
  </sheetViews>
  <sheetFormatPr baseColWidth="10" defaultColWidth="11.42578125" defaultRowHeight="12.75"/>
  <cols>
    <col min="1" max="1" width="11.42578125" style="13"/>
    <col min="2" max="10" width="13.7109375" style="13" customWidth="1"/>
    <col min="11" max="16384" width="11.42578125" style="13"/>
  </cols>
  <sheetData>
    <row r="1" spans="1:12" s="96" customFormat="1">
      <c r="A1" s="649" t="s">
        <v>477</v>
      </c>
      <c r="J1" s="170" t="s">
        <v>15</v>
      </c>
      <c r="L1" s="698"/>
    </row>
    <row r="2" spans="1:12" s="96" customFormat="1" ht="12">
      <c r="A2" s="164"/>
      <c r="K2" s="97"/>
    </row>
    <row r="3" spans="1:12" s="14" customFormat="1" ht="12.75" customHeight="1">
      <c r="A3" s="975" t="s">
        <v>161</v>
      </c>
      <c r="B3" s="973">
        <v>2020</v>
      </c>
      <c r="C3" s="974"/>
      <c r="D3" s="974"/>
      <c r="E3" s="973">
        <v>2021</v>
      </c>
      <c r="F3" s="974"/>
      <c r="G3" s="974"/>
      <c r="H3" s="971" t="s">
        <v>436</v>
      </c>
      <c r="I3" s="972"/>
      <c r="J3" s="972"/>
    </row>
    <row r="4" spans="1:12" s="14" customFormat="1" ht="12.75" customHeight="1">
      <c r="A4" s="976"/>
      <c r="B4" s="133" t="s">
        <v>0</v>
      </c>
      <c r="C4" s="133" t="s">
        <v>75</v>
      </c>
      <c r="D4" s="133" t="s">
        <v>76</v>
      </c>
      <c r="E4" s="133" t="s">
        <v>0</v>
      </c>
      <c r="F4" s="133" t="s">
        <v>75</v>
      </c>
      <c r="G4" s="133" t="s">
        <v>76</v>
      </c>
      <c r="H4" s="133" t="s">
        <v>0</v>
      </c>
      <c r="I4" s="133" t="s">
        <v>75</v>
      </c>
      <c r="J4" s="134" t="s">
        <v>76</v>
      </c>
    </row>
    <row r="5" spans="1:12" s="14" customFormat="1" ht="11.25">
      <c r="A5" s="518" t="s">
        <v>373</v>
      </c>
      <c r="B5" s="618">
        <v>794866444</v>
      </c>
      <c r="C5" s="618">
        <v>543364792</v>
      </c>
      <c r="D5" s="618">
        <v>251501652</v>
      </c>
      <c r="E5" s="618">
        <v>1038425265</v>
      </c>
      <c r="F5" s="618">
        <v>675602084</v>
      </c>
      <c r="G5" s="618">
        <v>362823181</v>
      </c>
      <c r="H5" s="801">
        <v>30.641477299549962</v>
      </c>
      <c r="I5" s="801">
        <v>24.336742819361767</v>
      </c>
      <c r="J5" s="801">
        <v>44.262742655861366</v>
      </c>
      <c r="K5" s="76"/>
    </row>
    <row r="6" spans="1:12" s="14" customFormat="1" ht="11.25">
      <c r="A6" s="519" t="s">
        <v>162</v>
      </c>
      <c r="B6" s="618">
        <v>164329578</v>
      </c>
      <c r="C6" s="618">
        <v>140371144</v>
      </c>
      <c r="D6" s="618">
        <v>23958434</v>
      </c>
      <c r="E6" s="618">
        <v>168163996</v>
      </c>
      <c r="F6" s="618">
        <v>144142273</v>
      </c>
      <c r="G6" s="618">
        <v>24021723</v>
      </c>
      <c r="H6" s="801">
        <v>2.3333705633930371</v>
      </c>
      <c r="I6" s="801">
        <v>2.6865414732247248</v>
      </c>
      <c r="J6" s="801">
        <v>0.26416167267025881</v>
      </c>
    </row>
    <row r="7" spans="1:12" s="14" customFormat="1" ht="11.25">
      <c r="A7" s="519" t="s">
        <v>121</v>
      </c>
      <c r="B7" s="618">
        <v>106872855</v>
      </c>
      <c r="C7" s="618">
        <v>87040216</v>
      </c>
      <c r="D7" s="618">
        <v>19832639</v>
      </c>
      <c r="E7" s="618">
        <v>137468675</v>
      </c>
      <c r="F7" s="618">
        <v>110449141</v>
      </c>
      <c r="G7" s="618">
        <v>27019534</v>
      </c>
      <c r="H7" s="801">
        <v>28.628242410104981</v>
      </c>
      <c r="I7" s="801">
        <v>26.894378341156688</v>
      </c>
      <c r="J7" s="801">
        <v>36.237714002659956</v>
      </c>
    </row>
    <row r="8" spans="1:12" s="14" customFormat="1" ht="11.25">
      <c r="A8" s="519" t="s">
        <v>122</v>
      </c>
      <c r="B8" s="618">
        <v>123266144</v>
      </c>
      <c r="C8" s="618">
        <v>85634472</v>
      </c>
      <c r="D8" s="618">
        <v>37631672</v>
      </c>
      <c r="E8" s="618">
        <v>169536228</v>
      </c>
      <c r="F8" s="618">
        <v>112996772</v>
      </c>
      <c r="G8" s="618">
        <v>56539456</v>
      </c>
      <c r="H8" s="801">
        <v>37.536733525143774</v>
      </c>
      <c r="I8" s="801">
        <v>31.95243616379161</v>
      </c>
      <c r="J8" s="801">
        <v>50.24433673847922</v>
      </c>
    </row>
    <row r="9" spans="1:12" s="14" customFormat="1" ht="11.25">
      <c r="A9" s="519" t="s">
        <v>163</v>
      </c>
      <c r="B9" s="618">
        <v>55632180</v>
      </c>
      <c r="C9" s="618">
        <v>19243207</v>
      </c>
      <c r="D9" s="618">
        <v>36388973</v>
      </c>
      <c r="E9" s="618">
        <v>46563293</v>
      </c>
      <c r="F9" s="618">
        <v>18165851</v>
      </c>
      <c r="G9" s="618">
        <v>28397442</v>
      </c>
      <c r="H9" s="801">
        <v>-16.301512901345948</v>
      </c>
      <c r="I9" s="801">
        <v>-5.5986302075324552</v>
      </c>
      <c r="J9" s="801">
        <v>-21.961408473935222</v>
      </c>
      <c r="K9" s="76"/>
    </row>
    <row r="10" spans="1:12" s="14" customFormat="1" ht="11.25">
      <c r="A10" s="520" t="s">
        <v>164</v>
      </c>
      <c r="B10" s="619">
        <v>23730738</v>
      </c>
      <c r="C10" s="619">
        <v>16389391</v>
      </c>
      <c r="D10" s="619">
        <v>7341347</v>
      </c>
      <c r="E10" s="619">
        <v>29558849</v>
      </c>
      <c r="F10" s="619">
        <v>20960665</v>
      </c>
      <c r="G10" s="619">
        <v>8598184</v>
      </c>
      <c r="H10" s="802">
        <v>24.559333131569698</v>
      </c>
      <c r="I10" s="802">
        <v>27.89166479706293</v>
      </c>
      <c r="J10" s="802">
        <v>17.119978118457009</v>
      </c>
    </row>
    <row r="11" spans="1:12" s="14" customFormat="1" ht="11.25">
      <c r="A11" s="15"/>
    </row>
    <row r="12" spans="1:12" s="14" customFormat="1" ht="11.25">
      <c r="A12" s="226" t="s">
        <v>48</v>
      </c>
      <c r="H12" s="119"/>
      <c r="I12" s="119"/>
      <c r="J12" s="119"/>
      <c r="K12" s="119"/>
    </row>
    <row r="13" spans="1:12" s="14" customFormat="1" ht="11.25">
      <c r="A13" s="60" t="s">
        <v>165</v>
      </c>
      <c r="H13" s="119"/>
      <c r="I13" s="119"/>
      <c r="J13" s="119"/>
      <c r="K13" s="119"/>
    </row>
    <row r="14" spans="1:12">
      <c r="A14" s="60" t="s">
        <v>408</v>
      </c>
    </row>
    <row r="15" spans="1:12">
      <c r="A15" s="59"/>
    </row>
    <row r="16" spans="1:12">
      <c r="A16" s="3" t="s">
        <v>74</v>
      </c>
    </row>
    <row r="17" spans="1:1">
      <c r="A17" s="227" t="s">
        <v>54</v>
      </c>
    </row>
    <row r="18" spans="1:1">
      <c r="A18" s="3"/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display=" info-tour@bfs.admin.ch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7"/>
  <sheetViews>
    <sheetView showGridLines="0" workbookViewId="0"/>
  </sheetViews>
  <sheetFormatPr baseColWidth="10" defaultColWidth="11.42578125" defaultRowHeight="14.25"/>
  <cols>
    <col min="1" max="1" width="16.7109375" style="43" customWidth="1"/>
    <col min="2" max="10" width="13.7109375" style="43" customWidth="1"/>
    <col min="11" max="16384" width="11.42578125" style="43"/>
  </cols>
  <sheetData>
    <row r="1" spans="1:10" s="168" customFormat="1" ht="12.75">
      <c r="A1" s="650" t="s">
        <v>437</v>
      </c>
      <c r="B1" s="167"/>
      <c r="C1" s="167"/>
      <c r="D1" s="167"/>
      <c r="E1" s="167"/>
      <c r="F1" s="167"/>
      <c r="G1" s="167"/>
      <c r="H1" s="167"/>
      <c r="J1" s="169" t="s">
        <v>402</v>
      </c>
    </row>
    <row r="2" spans="1:10" s="168" customFormat="1" ht="12">
      <c r="A2" s="166"/>
      <c r="B2" s="167"/>
      <c r="C2" s="167"/>
      <c r="D2" s="167"/>
      <c r="E2" s="167"/>
      <c r="F2" s="167"/>
      <c r="G2" s="167"/>
      <c r="H2" s="167"/>
      <c r="J2" s="169"/>
    </row>
    <row r="3" spans="1:10" s="91" customFormat="1" ht="12.75" customHeight="1">
      <c r="A3" s="977" t="s">
        <v>93</v>
      </c>
      <c r="B3" s="407" t="s">
        <v>174</v>
      </c>
      <c r="C3" s="408"/>
      <c r="D3" s="409"/>
      <c r="E3" s="410" t="s">
        <v>175</v>
      </c>
      <c r="F3" s="408"/>
      <c r="G3" s="409"/>
      <c r="H3" s="410" t="s">
        <v>176</v>
      </c>
      <c r="I3" s="408"/>
      <c r="J3" s="408"/>
    </row>
    <row r="4" spans="1:10" s="44" customFormat="1" ht="34.5" customHeight="1">
      <c r="A4" s="978"/>
      <c r="B4" s="710" t="s">
        <v>177</v>
      </c>
      <c r="C4" s="521" t="s">
        <v>178</v>
      </c>
      <c r="D4" s="521" t="s">
        <v>179</v>
      </c>
      <c r="E4" s="521" t="s">
        <v>180</v>
      </c>
      <c r="F4" s="521" t="s">
        <v>178</v>
      </c>
      <c r="G4" s="521" t="s">
        <v>181</v>
      </c>
      <c r="H4" s="522" t="s">
        <v>180</v>
      </c>
      <c r="I4" s="522" t="s">
        <v>182</v>
      </c>
      <c r="J4" s="523" t="s">
        <v>181</v>
      </c>
    </row>
    <row r="5" spans="1:10" s="44" customFormat="1" ht="11.25">
      <c r="A5" s="414" t="s">
        <v>0</v>
      </c>
      <c r="B5" s="240">
        <v>29438</v>
      </c>
      <c r="C5" s="240">
        <v>143196</v>
      </c>
      <c r="D5" s="702">
        <v>100</v>
      </c>
      <c r="E5" s="240">
        <v>2346</v>
      </c>
      <c r="F5" s="240">
        <v>113155</v>
      </c>
      <c r="G5" s="703">
        <f>((F5/$F$5)*100)</f>
        <v>100</v>
      </c>
      <c r="H5" s="240">
        <v>397</v>
      </c>
      <c r="I5" s="240">
        <v>28457.473972600004</v>
      </c>
      <c r="J5" s="702">
        <v>100</v>
      </c>
    </row>
    <row r="6" spans="1:10" s="44" customFormat="1" ht="11.25">
      <c r="A6" s="620" t="s">
        <v>166</v>
      </c>
      <c r="B6" s="241">
        <v>13546</v>
      </c>
      <c r="C6" s="241">
        <v>69263</v>
      </c>
      <c r="D6" s="704">
        <f>(B6/$B$5)*100</f>
        <v>46.015354303960862</v>
      </c>
      <c r="E6" s="241">
        <v>563</v>
      </c>
      <c r="F6" s="241">
        <v>28363</v>
      </c>
      <c r="G6" s="705">
        <f>((E6/$E$5)*100)</f>
        <v>23.998294970161979</v>
      </c>
      <c r="H6" s="241">
        <v>98</v>
      </c>
      <c r="I6" s="241">
        <v>8206.0273972600007</v>
      </c>
      <c r="J6" s="706">
        <f>(H6/$H$5)*100</f>
        <v>24.685138539042821</v>
      </c>
    </row>
    <row r="7" spans="1:10" s="44" customFormat="1" ht="11.25">
      <c r="A7" s="620" t="s">
        <v>167</v>
      </c>
      <c r="B7" s="241">
        <v>3582</v>
      </c>
      <c r="C7" s="241">
        <v>17216</v>
      </c>
      <c r="D7" s="704">
        <f t="shared" ref="D7:D12" si="0">(B7/$B$5)*100</f>
        <v>12.167946191996739</v>
      </c>
      <c r="E7" s="241">
        <v>621</v>
      </c>
      <c r="F7" s="241">
        <v>30287</v>
      </c>
      <c r="G7" s="705">
        <f t="shared" ref="G7:G12" si="1">((E7/$E$5)*100)</f>
        <v>26.47058823529412</v>
      </c>
      <c r="H7" s="241">
        <v>112</v>
      </c>
      <c r="I7" s="241">
        <v>7040.8821917800005</v>
      </c>
      <c r="J7" s="706">
        <f t="shared" ref="J7:J12" si="2">(H7/$H$5)*100</f>
        <v>28.211586901763226</v>
      </c>
    </row>
    <row r="8" spans="1:10" s="44" customFormat="1" ht="11.25">
      <c r="A8" s="620" t="s">
        <v>168</v>
      </c>
      <c r="B8" s="241">
        <v>171</v>
      </c>
      <c r="C8" s="241">
        <v>624</v>
      </c>
      <c r="D8" s="704">
        <f t="shared" si="0"/>
        <v>0.580881853386779</v>
      </c>
      <c r="E8" s="241">
        <v>38</v>
      </c>
      <c r="F8" s="241">
        <v>1804</v>
      </c>
      <c r="G8" s="705">
        <f t="shared" si="1"/>
        <v>1.6197783461210571</v>
      </c>
      <c r="H8" s="241">
        <v>14</v>
      </c>
      <c r="I8" s="241">
        <v>484.13150684999999</v>
      </c>
      <c r="J8" s="706">
        <f t="shared" si="2"/>
        <v>3.5264483627204033</v>
      </c>
    </row>
    <row r="9" spans="1:10" s="44" customFormat="1" ht="11.25">
      <c r="A9" s="620" t="s">
        <v>169</v>
      </c>
      <c r="B9" s="241">
        <v>185</v>
      </c>
      <c r="C9" s="241">
        <v>582</v>
      </c>
      <c r="D9" s="704">
        <f t="shared" si="0"/>
        <v>0.62843943202663222</v>
      </c>
      <c r="E9" s="241">
        <v>68</v>
      </c>
      <c r="F9" s="241">
        <v>2721</v>
      </c>
      <c r="G9" s="705">
        <f t="shared" si="1"/>
        <v>2.8985507246376812</v>
      </c>
      <c r="H9" s="241">
        <v>16</v>
      </c>
      <c r="I9" s="241">
        <v>935</v>
      </c>
      <c r="J9" s="706">
        <f t="shared" si="2"/>
        <v>4.0302267002518892</v>
      </c>
    </row>
    <row r="10" spans="1:10" s="44" customFormat="1" ht="11.25">
      <c r="A10" s="620" t="s">
        <v>170</v>
      </c>
      <c r="B10" s="241">
        <v>8109</v>
      </c>
      <c r="C10" s="241">
        <v>38249</v>
      </c>
      <c r="D10" s="704">
        <f t="shared" si="0"/>
        <v>27.546028942183572</v>
      </c>
      <c r="E10" s="241">
        <v>611</v>
      </c>
      <c r="F10" s="241">
        <v>28753</v>
      </c>
      <c r="G10" s="705">
        <f t="shared" si="1"/>
        <v>26.044330775788577</v>
      </c>
      <c r="H10" s="241">
        <v>81</v>
      </c>
      <c r="I10" s="241">
        <v>4928.6794520499998</v>
      </c>
      <c r="J10" s="706">
        <f t="shared" si="2"/>
        <v>20.403022670025191</v>
      </c>
    </row>
    <row r="11" spans="1:10" s="44" customFormat="1" ht="11.25">
      <c r="A11" s="620" t="s">
        <v>171</v>
      </c>
      <c r="B11" s="241">
        <v>1718</v>
      </c>
      <c r="C11" s="241">
        <v>7982</v>
      </c>
      <c r="D11" s="704">
        <f t="shared" si="0"/>
        <v>5.8359942930905637</v>
      </c>
      <c r="E11" s="241">
        <v>268</v>
      </c>
      <c r="F11" s="241">
        <v>13069</v>
      </c>
      <c r="G11" s="705">
        <f t="shared" si="1"/>
        <v>11.423699914748509</v>
      </c>
      <c r="H11" s="241">
        <v>43</v>
      </c>
      <c r="I11" s="241">
        <v>2191.0821917799999</v>
      </c>
      <c r="J11" s="706">
        <f t="shared" si="2"/>
        <v>10.831234256926953</v>
      </c>
    </row>
    <row r="12" spans="1:10" s="44" customFormat="1" ht="11.25">
      <c r="A12" s="621" t="s">
        <v>172</v>
      </c>
      <c r="B12" s="656">
        <v>2127</v>
      </c>
      <c r="C12" s="656">
        <v>9280</v>
      </c>
      <c r="D12" s="707">
        <f t="shared" si="0"/>
        <v>7.2253549833548476</v>
      </c>
      <c r="E12" s="656">
        <v>177</v>
      </c>
      <c r="F12" s="656">
        <v>8158</v>
      </c>
      <c r="G12" s="708">
        <f t="shared" si="1"/>
        <v>7.5447570332480813</v>
      </c>
      <c r="H12" s="656">
        <v>33</v>
      </c>
      <c r="I12" s="656">
        <v>4671.6712328800004</v>
      </c>
      <c r="J12" s="709">
        <f t="shared" si="2"/>
        <v>8.3123425692695214</v>
      </c>
    </row>
    <row r="13" spans="1:10" s="44" customFormat="1" ht="11.25">
      <c r="A13" s="122"/>
      <c r="B13" s="122"/>
      <c r="C13" s="122"/>
      <c r="D13" s="122"/>
      <c r="E13" s="122"/>
      <c r="F13" s="122"/>
      <c r="G13" s="122"/>
      <c r="H13" s="122"/>
      <c r="I13" s="122"/>
      <c r="J13" s="122"/>
    </row>
    <row r="14" spans="1:10" s="44" customFormat="1" ht="11.25">
      <c r="A14" s="226" t="s">
        <v>48</v>
      </c>
    </row>
    <row r="15" spans="1:10" s="44" customFormat="1" ht="11.25">
      <c r="A15" s="25" t="s">
        <v>173</v>
      </c>
    </row>
    <row r="16" spans="1:10" s="44" customFormat="1" ht="11.25">
      <c r="A16" s="60" t="s">
        <v>408</v>
      </c>
    </row>
    <row r="17" spans="1:4" s="44" customFormat="1" ht="11.25">
      <c r="A17" s="59"/>
    </row>
    <row r="18" spans="1:4" s="44" customFormat="1" ht="11.25">
      <c r="A18" s="3" t="s">
        <v>74</v>
      </c>
    </row>
    <row r="19" spans="1:4" s="44" customFormat="1" ht="11.25">
      <c r="A19" s="227" t="s">
        <v>54</v>
      </c>
    </row>
    <row r="20" spans="1:4" s="44" customFormat="1" ht="11.25">
      <c r="A20" s="3"/>
    </row>
    <row r="21" spans="1:4" s="44" customFormat="1" ht="12">
      <c r="A21" s="166"/>
    </row>
    <row r="22" spans="1:4" s="44" customFormat="1" ht="11.25">
      <c r="D22" s="122"/>
    </row>
    <row r="23" spans="1:4" s="44" customFormat="1" ht="11.25"/>
    <row r="24" spans="1:4" s="44" customFormat="1" ht="11.25"/>
    <row r="25" spans="1:4" s="44" customFormat="1" ht="11.25"/>
    <row r="26" spans="1:4" s="44" customFormat="1" ht="11.25"/>
    <row r="27" spans="1:4" s="44" customFormat="1" ht="11.25"/>
    <row r="28" spans="1:4" s="44" customFormat="1" ht="11.25"/>
    <row r="29" spans="1:4" s="44" customFormat="1" ht="11.25"/>
    <row r="30" spans="1:4" s="44" customFormat="1" ht="11.25"/>
    <row r="31" spans="1:4" s="44" customFormat="1" ht="11.25"/>
    <row r="34" spans="1:1">
      <c r="A34" s="25"/>
    </row>
    <row r="35" spans="1:1">
      <c r="A35" s="60"/>
    </row>
    <row r="36" spans="1:1">
      <c r="A36" s="59"/>
    </row>
    <row r="37" spans="1:1">
      <c r="A37" s="70"/>
    </row>
  </sheetData>
  <mergeCells count="1">
    <mergeCell ref="A3:A4"/>
  </mergeCells>
  <hyperlinks>
    <hyperlink ref="A14" r:id="rId1" xr:uid="{00000000-0004-0000-0F00-000000000000}"/>
    <hyperlink ref="A19" r:id="rId2" display=" info-tour@bfs.admin.ch" xr:uid="{00000000-0004-0000-0F00-000001000000}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41"/>
  <sheetViews>
    <sheetView showGridLines="0" workbookViewId="0"/>
  </sheetViews>
  <sheetFormatPr baseColWidth="10" defaultColWidth="11.42578125" defaultRowHeight="14.25"/>
  <cols>
    <col min="1" max="1" width="28.42578125" style="43" customWidth="1"/>
    <col min="2" max="15" width="12.7109375" style="43" customWidth="1"/>
    <col min="16" max="16384" width="11.42578125" style="43"/>
  </cols>
  <sheetData>
    <row r="1" spans="1:20" s="94" customFormat="1" ht="12.75">
      <c r="A1" s="651" t="s">
        <v>438</v>
      </c>
      <c r="G1" s="42"/>
      <c r="H1" s="42"/>
      <c r="O1" s="173" t="s">
        <v>403</v>
      </c>
    </row>
    <row r="2" spans="1:20" s="94" customFormat="1" ht="12">
      <c r="A2" s="470"/>
      <c r="G2" s="42"/>
      <c r="H2" s="42"/>
      <c r="O2" s="173"/>
    </row>
    <row r="3" spans="1:20" s="94" customFormat="1" ht="12">
      <c r="A3" s="51" t="s">
        <v>183</v>
      </c>
    </row>
    <row r="4" spans="1:20" s="42" customFormat="1" ht="11.25">
      <c r="A4" s="526"/>
      <c r="B4" s="980">
        <v>2019</v>
      </c>
      <c r="C4" s="981"/>
      <c r="D4" s="980">
        <v>2020</v>
      </c>
      <c r="E4" s="981"/>
      <c r="F4" s="980">
        <v>2021</v>
      </c>
      <c r="G4" s="981"/>
      <c r="H4" s="52"/>
      <c r="I4" s="980">
        <v>2019</v>
      </c>
      <c r="J4" s="981"/>
      <c r="K4" s="980">
        <v>2020</v>
      </c>
      <c r="L4" s="981"/>
      <c r="M4" s="980">
        <v>2021</v>
      </c>
      <c r="N4" s="981"/>
      <c r="O4" s="528"/>
    </row>
    <row r="5" spans="1:20" s="42" customFormat="1" ht="56.25">
      <c r="A5" s="525" t="s">
        <v>184</v>
      </c>
      <c r="B5" s="471" t="s">
        <v>190</v>
      </c>
      <c r="C5" s="472" t="s">
        <v>52</v>
      </c>
      <c r="D5" s="471" t="s">
        <v>190</v>
      </c>
      <c r="E5" s="472" t="s">
        <v>52</v>
      </c>
      <c r="F5" s="471" t="s">
        <v>190</v>
      </c>
      <c r="G5" s="472" t="s">
        <v>52</v>
      </c>
      <c r="H5" s="473" t="s">
        <v>439</v>
      </c>
      <c r="I5" s="474" t="s">
        <v>188</v>
      </c>
      <c r="J5" s="475" t="s">
        <v>189</v>
      </c>
      <c r="K5" s="474" t="s">
        <v>188</v>
      </c>
      <c r="L5" s="475" t="s">
        <v>189</v>
      </c>
      <c r="M5" s="474" t="s">
        <v>188</v>
      </c>
      <c r="N5" s="475" t="s">
        <v>189</v>
      </c>
      <c r="O5" s="524" t="s">
        <v>440</v>
      </c>
    </row>
    <row r="6" spans="1:20" s="42" customFormat="1" ht="11.25">
      <c r="A6" s="479" t="s">
        <v>0</v>
      </c>
      <c r="B6" s="240">
        <v>1121131.3947999999</v>
      </c>
      <c r="C6" s="240">
        <v>7257292.0861999998</v>
      </c>
      <c r="D6" s="240">
        <v>1084636.2926</v>
      </c>
      <c r="E6" s="240">
        <v>7159438.4967</v>
      </c>
      <c r="F6" s="711">
        <v>1158270.7241</v>
      </c>
      <c r="G6" s="711">
        <v>7552170.4360999996</v>
      </c>
      <c r="H6" s="712">
        <f>((G6-E6)/E6)*100</f>
        <v>5.4855131387890479</v>
      </c>
      <c r="I6" s="713">
        <v>1.8977000000000002</v>
      </c>
      <c r="J6" s="713">
        <v>1.5832999999999999</v>
      </c>
      <c r="K6" s="713">
        <v>1.8058000000000001</v>
      </c>
      <c r="L6" s="713">
        <v>1.4845999999999999</v>
      </c>
      <c r="M6" s="714">
        <v>1.385</v>
      </c>
      <c r="N6" s="714">
        <v>1.6354</v>
      </c>
      <c r="O6" s="715">
        <v>1.93</v>
      </c>
      <c r="P6" s="291"/>
      <c r="Q6" s="291"/>
      <c r="R6" s="291"/>
      <c r="S6" s="291"/>
      <c r="T6" s="291"/>
    </row>
    <row r="7" spans="1:20" s="42" customFormat="1" ht="11.25">
      <c r="A7" s="480" t="s">
        <v>41</v>
      </c>
      <c r="B7" s="241">
        <v>668731.48349999997</v>
      </c>
      <c r="C7" s="241">
        <v>4319544.8846000005</v>
      </c>
      <c r="D7" s="241">
        <v>851181.70909999998</v>
      </c>
      <c r="E7" s="241">
        <v>5461949.7439999999</v>
      </c>
      <c r="F7" s="716">
        <v>932134.38690000004</v>
      </c>
      <c r="G7" s="716">
        <v>5923937.2673000004</v>
      </c>
      <c r="H7" s="476">
        <f>((G7-E7)/E7)*100</f>
        <v>8.4582895294395168</v>
      </c>
      <c r="I7" s="622">
        <v>1.8106</v>
      </c>
      <c r="J7" s="622">
        <v>1.5500999999999998</v>
      </c>
      <c r="K7" s="622">
        <v>1.8585</v>
      </c>
      <c r="L7" s="622">
        <v>1.5473999999999999</v>
      </c>
      <c r="M7" s="622">
        <v>1.4481999999999999</v>
      </c>
      <c r="N7" s="622">
        <v>1.7014999999999998</v>
      </c>
      <c r="O7" s="717">
        <v>2.0099999999999998</v>
      </c>
      <c r="P7" s="291"/>
      <c r="Q7" s="292"/>
      <c r="R7" s="291"/>
      <c r="S7" s="291"/>
      <c r="T7" s="291"/>
    </row>
    <row r="8" spans="1:20" s="42" customFormat="1" ht="11.25">
      <c r="A8" s="480" t="s">
        <v>185</v>
      </c>
      <c r="B8" s="241">
        <v>452399.91129999998</v>
      </c>
      <c r="C8" s="241">
        <v>2937747.2015999998</v>
      </c>
      <c r="D8" s="241">
        <v>233454.58350000001</v>
      </c>
      <c r="E8" s="241">
        <v>1697488.7527999999</v>
      </c>
      <c r="F8" s="716">
        <v>226136.33720000001</v>
      </c>
      <c r="G8" s="716">
        <v>1628233.1688000001</v>
      </c>
      <c r="H8" s="477">
        <f>((G8-E8)/E8)*100</f>
        <v>-4.0798847053191389</v>
      </c>
      <c r="I8" s="623">
        <v>2.9725000000000001</v>
      </c>
      <c r="J8" s="623">
        <v>2.5324</v>
      </c>
      <c r="K8" s="623">
        <v>2.7962000000000002</v>
      </c>
      <c r="L8" s="623">
        <v>2.4251999999999998</v>
      </c>
      <c r="M8" s="623">
        <v>2.3246000000000002</v>
      </c>
      <c r="N8" s="623">
        <v>2.6332</v>
      </c>
      <c r="O8" s="717">
        <v>3.29</v>
      </c>
      <c r="P8" s="291"/>
      <c r="Q8" s="291"/>
      <c r="R8" s="291"/>
      <c r="S8" s="291"/>
      <c r="T8" s="291"/>
    </row>
    <row r="9" spans="1:20" s="42" customFormat="1" ht="11.25">
      <c r="A9" s="626" t="s">
        <v>192</v>
      </c>
      <c r="B9" s="718">
        <v>341061.88500000001</v>
      </c>
      <c r="C9" s="718">
        <v>2383658.1387999998</v>
      </c>
      <c r="D9" s="718">
        <v>221839.01670000001</v>
      </c>
      <c r="E9" s="718">
        <v>1627126.8081</v>
      </c>
      <c r="F9" s="719">
        <v>205095.94320000001</v>
      </c>
      <c r="G9" s="719">
        <v>1488264.6740999999</v>
      </c>
      <c r="H9" s="720">
        <f>((G9-E9)/E9)*100</f>
        <v>-8.5341924986258277</v>
      </c>
      <c r="I9" s="721">
        <v>3.0522</v>
      </c>
      <c r="J9" s="721">
        <v>2.6551999999999998</v>
      </c>
      <c r="K9" s="721">
        <v>2.7449999999999997</v>
      </c>
      <c r="L9" s="721">
        <v>2.4325000000000001</v>
      </c>
      <c r="M9" s="721">
        <v>2.3788</v>
      </c>
      <c r="N9" s="721">
        <v>2.6392000000000002</v>
      </c>
      <c r="O9" s="722">
        <v>3.34</v>
      </c>
      <c r="P9" s="291"/>
      <c r="Q9" s="291"/>
      <c r="R9" s="291"/>
      <c r="S9" s="291"/>
      <c r="T9" s="291"/>
    </row>
    <row r="10" spans="1:20" s="42" customFormat="1" ht="11.25"/>
    <row r="11" spans="1:20" s="42" customFormat="1" ht="11.25">
      <c r="A11" s="51" t="s">
        <v>186</v>
      </c>
    </row>
    <row r="12" spans="1:20" s="42" customFormat="1" ht="11.25">
      <c r="A12" s="526"/>
      <c r="B12" s="980">
        <v>2019</v>
      </c>
      <c r="C12" s="981"/>
      <c r="D12" s="980">
        <v>2020</v>
      </c>
      <c r="E12" s="981"/>
      <c r="F12" s="980">
        <v>2021</v>
      </c>
      <c r="G12" s="981"/>
      <c r="H12" s="52"/>
      <c r="I12" s="980">
        <v>2019</v>
      </c>
      <c r="J12" s="981"/>
      <c r="K12" s="980">
        <v>2020</v>
      </c>
      <c r="L12" s="981"/>
      <c r="M12" s="980">
        <v>2021</v>
      </c>
      <c r="N12" s="981"/>
      <c r="O12" s="528"/>
    </row>
    <row r="13" spans="1:20" s="42" customFormat="1" ht="56.25">
      <c r="A13" s="525" t="s">
        <v>184</v>
      </c>
      <c r="B13" s="471" t="s">
        <v>190</v>
      </c>
      <c r="C13" s="472" t="s">
        <v>52</v>
      </c>
      <c r="D13" s="471" t="s">
        <v>190</v>
      </c>
      <c r="E13" s="472" t="s">
        <v>52</v>
      </c>
      <c r="F13" s="471" t="s">
        <v>190</v>
      </c>
      <c r="G13" s="472" t="s">
        <v>52</v>
      </c>
      <c r="H13" s="473" t="s">
        <v>374</v>
      </c>
      <c r="I13" s="474" t="s">
        <v>188</v>
      </c>
      <c r="J13" s="475" t="s">
        <v>189</v>
      </c>
      <c r="K13" s="474" t="s">
        <v>188</v>
      </c>
      <c r="L13" s="475" t="s">
        <v>189</v>
      </c>
      <c r="M13" s="474" t="s">
        <v>188</v>
      </c>
      <c r="N13" s="475" t="s">
        <v>189</v>
      </c>
      <c r="O13" s="524" t="s">
        <v>440</v>
      </c>
    </row>
    <row r="14" spans="1:20" s="42" customFormat="1" ht="11.25">
      <c r="A14" s="481" t="s">
        <v>0</v>
      </c>
      <c r="B14" s="624">
        <v>2313961.3021999998</v>
      </c>
      <c r="C14" s="624">
        <v>5657993.0027999999</v>
      </c>
      <c r="D14" s="624">
        <v>1388769.2445</v>
      </c>
      <c r="E14" s="624">
        <v>3449658.8735000002</v>
      </c>
      <c r="F14" s="624">
        <v>1426740.9243999999</v>
      </c>
      <c r="G14" s="624">
        <v>3359646.5375999999</v>
      </c>
      <c r="H14" s="712">
        <f>((G14-E14)/E14)*100</f>
        <v>-2.6093112160007403</v>
      </c>
      <c r="I14" s="713">
        <v>1.4732000000000001</v>
      </c>
      <c r="J14" s="713">
        <v>1.2854000000000001</v>
      </c>
      <c r="K14" s="713">
        <v>1.7374000000000001</v>
      </c>
      <c r="L14" s="713">
        <v>1.3697000000000001</v>
      </c>
      <c r="M14" s="714">
        <v>2.2685</v>
      </c>
      <c r="N14" s="714">
        <v>1.8029999999999999</v>
      </c>
      <c r="O14" s="842">
        <v>1.52</v>
      </c>
      <c r="P14" s="291"/>
      <c r="Q14" s="291"/>
      <c r="R14" s="291"/>
      <c r="S14" s="291"/>
      <c r="T14" s="291"/>
    </row>
    <row r="15" spans="1:20" s="42" customFormat="1" ht="11.25">
      <c r="A15" s="480" t="s">
        <v>41</v>
      </c>
      <c r="B15" s="625">
        <v>1872292.7457000001</v>
      </c>
      <c r="C15" s="625">
        <v>4566581.6829000004</v>
      </c>
      <c r="D15" s="625">
        <v>1220804.5811000001</v>
      </c>
      <c r="E15" s="625">
        <v>3000042.5178</v>
      </c>
      <c r="F15" s="625">
        <v>1268725.7964000001</v>
      </c>
      <c r="G15" s="625">
        <v>3022035.6557999998</v>
      </c>
      <c r="H15" s="476">
        <f>((G15-E15)/E15)*100</f>
        <v>0.73309421014899068</v>
      </c>
      <c r="I15" s="622">
        <v>1.6113</v>
      </c>
      <c r="J15" s="622">
        <v>1.4473</v>
      </c>
      <c r="K15" s="622">
        <v>1.8092000000000001</v>
      </c>
      <c r="L15" s="622">
        <v>1.4753000000000001</v>
      </c>
      <c r="M15" s="723">
        <v>2.2801</v>
      </c>
      <c r="N15" s="723">
        <v>1.8589</v>
      </c>
      <c r="O15" s="843">
        <v>1.69</v>
      </c>
      <c r="P15" s="291"/>
      <c r="Q15" s="291"/>
      <c r="R15" s="291"/>
      <c r="S15" s="291"/>
      <c r="T15" s="291"/>
    </row>
    <row r="16" spans="1:20" s="42" customFormat="1" ht="11.25">
      <c r="A16" s="480" t="s">
        <v>185</v>
      </c>
      <c r="B16" s="625">
        <v>441668.55660000001</v>
      </c>
      <c r="C16" s="625">
        <v>1091411.3199</v>
      </c>
      <c r="D16" s="625">
        <v>167964.66339999999</v>
      </c>
      <c r="E16" s="625">
        <v>449616.35570000001</v>
      </c>
      <c r="F16" s="625">
        <v>158015.128</v>
      </c>
      <c r="G16" s="625">
        <v>337610.88179999997</v>
      </c>
      <c r="H16" s="477">
        <f>((G16-E16)/E16)*100</f>
        <v>-24.911343299693943</v>
      </c>
      <c r="I16" s="623">
        <v>3.6471999999999998</v>
      </c>
      <c r="J16" s="623">
        <v>3.2591000000000001</v>
      </c>
      <c r="K16" s="623">
        <v>3.0573999999999999</v>
      </c>
      <c r="L16" s="623">
        <v>3.5985999999999998</v>
      </c>
      <c r="M16" s="623">
        <v>4.0758000000000001</v>
      </c>
      <c r="N16" s="623">
        <v>3.8852000000000002</v>
      </c>
      <c r="O16" s="844">
        <v>4.46</v>
      </c>
      <c r="P16" s="291"/>
      <c r="Q16" s="291"/>
      <c r="R16" s="291"/>
      <c r="S16" s="291"/>
      <c r="T16" s="291"/>
    </row>
    <row r="17" spans="1:20" s="42" customFormat="1" ht="11.25">
      <c r="A17" s="626" t="s">
        <v>192</v>
      </c>
      <c r="B17" s="718">
        <v>310957.81410000002</v>
      </c>
      <c r="C17" s="718">
        <v>805288.40330000001</v>
      </c>
      <c r="D17" s="718">
        <v>154344.6341</v>
      </c>
      <c r="E17" s="718">
        <v>414290.26</v>
      </c>
      <c r="F17" s="718">
        <v>146004.64670000001</v>
      </c>
      <c r="G17" s="718">
        <v>312858.99400000001</v>
      </c>
      <c r="H17" s="720">
        <f>((G17-E17)/E17)*100</f>
        <v>-24.483140395335386</v>
      </c>
      <c r="I17" s="721">
        <v>3.0257999999999998</v>
      </c>
      <c r="J17" s="721">
        <v>3.5280999999999998</v>
      </c>
      <c r="K17" s="721">
        <v>3.2618</v>
      </c>
      <c r="L17" s="721">
        <v>3.8666999999999998</v>
      </c>
      <c r="M17" s="724">
        <v>3.8033000000000001</v>
      </c>
      <c r="N17" s="724">
        <v>3.7707000000000002</v>
      </c>
      <c r="O17" s="845">
        <v>5.26</v>
      </c>
      <c r="P17" s="291"/>
      <c r="Q17" s="291"/>
      <c r="R17" s="291"/>
      <c r="S17" s="291"/>
      <c r="T17" s="291"/>
    </row>
    <row r="18" spans="1:20" s="42" customFormat="1" ht="11.25"/>
    <row r="19" spans="1:20" s="42" customFormat="1" ht="11.25">
      <c r="A19" s="51" t="s">
        <v>187</v>
      </c>
    </row>
    <row r="20" spans="1:20" s="42" customFormat="1" ht="11.25">
      <c r="A20" s="526"/>
      <c r="B20" s="980">
        <v>2019</v>
      </c>
      <c r="C20" s="981"/>
      <c r="D20" s="980">
        <v>2020</v>
      </c>
      <c r="E20" s="981"/>
      <c r="F20" s="980">
        <v>2021</v>
      </c>
      <c r="G20" s="981"/>
      <c r="H20" s="52"/>
      <c r="I20" s="980">
        <v>2019</v>
      </c>
      <c r="J20" s="981"/>
      <c r="K20" s="980">
        <v>2020</v>
      </c>
      <c r="L20" s="981"/>
      <c r="M20" s="980">
        <v>2021</v>
      </c>
      <c r="N20" s="981"/>
    </row>
    <row r="21" spans="1:20" s="42" customFormat="1" ht="34.9" customHeight="1">
      <c r="A21" s="527" t="s">
        <v>184</v>
      </c>
      <c r="B21" s="494" t="s">
        <v>190</v>
      </c>
      <c r="C21" s="472" t="s">
        <v>52</v>
      </c>
      <c r="D21" s="471" t="s">
        <v>190</v>
      </c>
      <c r="E21" s="472" t="s">
        <v>52</v>
      </c>
      <c r="F21" s="471" t="s">
        <v>190</v>
      </c>
      <c r="G21" s="472" t="s">
        <v>52</v>
      </c>
      <c r="H21" s="473" t="s">
        <v>439</v>
      </c>
      <c r="I21" s="474" t="s">
        <v>188</v>
      </c>
      <c r="J21" s="475" t="s">
        <v>189</v>
      </c>
      <c r="K21" s="474" t="s">
        <v>188</v>
      </c>
      <c r="L21" s="475" t="s">
        <v>189</v>
      </c>
      <c r="M21" s="474" t="s">
        <v>188</v>
      </c>
      <c r="N21" s="524" t="s">
        <v>189</v>
      </c>
    </row>
    <row r="22" spans="1:20" s="42" customFormat="1" ht="11.25">
      <c r="A22" s="479" t="s">
        <v>0</v>
      </c>
      <c r="B22" s="624">
        <v>1175687.6114000001</v>
      </c>
      <c r="C22" s="624">
        <v>3757306.2148000002</v>
      </c>
      <c r="D22" s="624">
        <v>1322425.2177322095</v>
      </c>
      <c r="E22" s="624">
        <v>4174518.2126350789</v>
      </c>
      <c r="F22" s="624">
        <v>1686730.7174231862</v>
      </c>
      <c r="G22" s="624">
        <v>5413822.6151487194</v>
      </c>
      <c r="H22" s="712">
        <f>((G22-E22)/E22)*100</f>
        <v>29.687363652232218</v>
      </c>
      <c r="I22" s="713">
        <v>0.51</v>
      </c>
      <c r="J22" s="713">
        <v>0.41000000000000003</v>
      </c>
      <c r="K22" s="713">
        <v>0.382544467028124</v>
      </c>
      <c r="L22" s="713">
        <v>0.39669975244157801</v>
      </c>
      <c r="M22" s="714">
        <v>0.172437697440534</v>
      </c>
      <c r="N22" s="714">
        <v>0.179659804797974</v>
      </c>
      <c r="O22" s="291"/>
      <c r="P22" s="291"/>
      <c r="Q22" s="291"/>
      <c r="R22" s="291"/>
    </row>
    <row r="23" spans="1:20" s="42" customFormat="1" ht="11.25">
      <c r="A23" s="480" t="s">
        <v>41</v>
      </c>
      <c r="B23" s="625">
        <v>737336.29410000006</v>
      </c>
      <c r="C23" s="625">
        <v>2545786.2969</v>
      </c>
      <c r="D23" s="625">
        <v>1042319.7135286788</v>
      </c>
      <c r="E23" s="625">
        <v>3408619.0825085146</v>
      </c>
      <c r="F23" s="625">
        <v>1312871.4823179711</v>
      </c>
      <c r="G23" s="625">
        <v>4384844.4791666614</v>
      </c>
      <c r="H23" s="476">
        <f>((G23-E23)/E23)*100</f>
        <v>28.639908802590824</v>
      </c>
      <c r="I23" s="622">
        <v>0.48</v>
      </c>
      <c r="J23" s="622">
        <v>0.45999999999999996</v>
      </c>
      <c r="K23" s="622">
        <v>0.33769816765715471</v>
      </c>
      <c r="L23" s="622">
        <v>0.37745036608775262</v>
      </c>
      <c r="M23" s="723">
        <v>0.18842554942282899</v>
      </c>
      <c r="N23" s="723">
        <v>0.193183691996035</v>
      </c>
      <c r="O23" s="291"/>
      <c r="P23" s="291"/>
      <c r="Q23" s="291"/>
      <c r="R23" s="291"/>
    </row>
    <row r="24" spans="1:20" s="42" customFormat="1" ht="11.25">
      <c r="A24" s="480" t="s">
        <v>185</v>
      </c>
      <c r="B24" s="625">
        <v>438351.3173</v>
      </c>
      <c r="C24" s="625">
        <v>1211519.9177999999</v>
      </c>
      <c r="D24" s="625">
        <v>280105.50420353055</v>
      </c>
      <c r="E24" s="625">
        <v>765899.13012656465</v>
      </c>
      <c r="F24" s="625">
        <v>373859.23510521522</v>
      </c>
      <c r="G24" s="625">
        <v>1028978.135982058</v>
      </c>
      <c r="H24" s="477">
        <f>((G24-E24)/E24)*100</f>
        <v>34.349040951648504</v>
      </c>
      <c r="I24" s="623">
        <v>0.73</v>
      </c>
      <c r="J24" s="623">
        <v>0.54</v>
      </c>
      <c r="K24" s="623">
        <v>0.307423559517569</v>
      </c>
      <c r="L24" s="623">
        <v>0.33644270579333502</v>
      </c>
      <c r="M24" s="623">
        <v>0.23360336713218899</v>
      </c>
      <c r="N24" s="623">
        <v>0.25995846989106303</v>
      </c>
      <c r="O24" s="291"/>
      <c r="P24" s="291"/>
      <c r="Q24" s="291"/>
      <c r="R24" s="291"/>
    </row>
    <row r="25" spans="1:20" s="42" customFormat="1" ht="11.25">
      <c r="A25" s="482" t="s">
        <v>192</v>
      </c>
      <c r="B25" s="718">
        <v>418479.22499999998</v>
      </c>
      <c r="C25" s="718">
        <v>1170483.5098000001</v>
      </c>
      <c r="D25" s="718">
        <v>277509.78295156988</v>
      </c>
      <c r="E25" s="718">
        <v>760254.84432134801</v>
      </c>
      <c r="F25" s="718">
        <v>368848.88643665012</v>
      </c>
      <c r="G25" s="718">
        <v>1018508.2403105528</v>
      </c>
      <c r="H25" s="720">
        <f>((G25-E25)/E25)*100</f>
        <v>33.969319356292722</v>
      </c>
      <c r="I25" s="721">
        <v>0.73</v>
      </c>
      <c r="J25" s="721">
        <v>0.53</v>
      </c>
      <c r="K25" s="721">
        <v>0.38285173886199858</v>
      </c>
      <c r="L25" s="721">
        <v>0.39752114765660213</v>
      </c>
      <c r="M25" s="724">
        <v>0.233371004277935</v>
      </c>
      <c r="N25" s="724">
        <v>0.26016896394713601</v>
      </c>
      <c r="O25" s="291"/>
      <c r="P25" s="291"/>
      <c r="Q25" s="291"/>
      <c r="R25" s="291"/>
    </row>
    <row r="26" spans="1:20" s="42" customFormat="1" ht="11.25">
      <c r="A26" s="478"/>
      <c r="B26" s="241"/>
      <c r="C26" s="241"/>
      <c r="D26" s="241"/>
      <c r="E26" s="241"/>
      <c r="F26" s="241"/>
      <c r="G26" s="241"/>
      <c r="H26" s="289"/>
      <c r="I26" s="290"/>
      <c r="J26" s="290"/>
      <c r="K26" s="290"/>
      <c r="L26" s="290"/>
      <c r="M26" s="290"/>
      <c r="N26" s="290"/>
      <c r="O26" s="291"/>
      <c r="P26" s="291"/>
      <c r="Q26" s="291"/>
      <c r="R26" s="291"/>
    </row>
    <row r="27" spans="1:20" s="42" customFormat="1" ht="11.25">
      <c r="A27" s="171" t="s">
        <v>191</v>
      </c>
    </row>
    <row r="28" spans="1:20" s="44" customFormat="1" ht="11.25"/>
    <row r="29" spans="1:20" s="44" customFormat="1" ht="12.75" customHeight="1">
      <c r="A29" s="226" t="s">
        <v>48</v>
      </c>
      <c r="H29" s="358"/>
      <c r="I29" s="358"/>
      <c r="J29" s="347"/>
      <c r="K29" s="411"/>
      <c r="L29" s="411"/>
      <c r="M29" s="411"/>
      <c r="N29" s="411"/>
      <c r="O29" s="411"/>
      <c r="P29" s="43"/>
      <c r="Q29" s="43"/>
    </row>
    <row r="30" spans="1:20" s="44" customFormat="1" ht="12.75" customHeight="1">
      <c r="A30" s="25" t="s">
        <v>173</v>
      </c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3"/>
      <c r="Q30" s="43"/>
    </row>
    <row r="31" spans="1:20" s="44" customFormat="1" ht="12.75" customHeight="1">
      <c r="A31" s="60" t="s">
        <v>408</v>
      </c>
      <c r="F31" s="358"/>
      <c r="G31" s="358"/>
      <c r="H31" s="347"/>
      <c r="I31" s="411"/>
      <c r="J31" s="411"/>
      <c r="K31" s="411"/>
      <c r="L31" s="411"/>
      <c r="M31" s="411"/>
      <c r="N31" s="411"/>
      <c r="O31" s="411"/>
      <c r="P31" s="43"/>
      <c r="Q31" s="43"/>
    </row>
    <row r="32" spans="1:20" s="44" customFormat="1" ht="12.75" customHeight="1">
      <c r="A32" s="59"/>
      <c r="F32" s="979"/>
      <c r="G32" s="979"/>
      <c r="H32" s="979"/>
      <c r="I32" s="411"/>
      <c r="J32" s="411"/>
      <c r="K32" s="411"/>
      <c r="L32" s="411"/>
      <c r="M32" s="411"/>
      <c r="N32" s="411"/>
      <c r="O32" s="411"/>
      <c r="P32" s="43"/>
      <c r="Q32" s="43"/>
    </row>
    <row r="33" spans="1:19" s="44" customFormat="1" ht="12.75" customHeight="1">
      <c r="A33" s="3" t="s">
        <v>74</v>
      </c>
      <c r="F33" s="359"/>
      <c r="G33" s="359"/>
      <c r="H33" s="359"/>
      <c r="I33" s="411"/>
      <c r="J33" s="411"/>
      <c r="K33" s="411"/>
      <c r="L33" s="411"/>
      <c r="M33" s="411"/>
      <c r="N33" s="411"/>
      <c r="O33" s="411"/>
      <c r="P33" s="43"/>
      <c r="Q33" s="43"/>
    </row>
    <row r="34" spans="1:19" s="44" customFormat="1" ht="12.75" customHeight="1">
      <c r="A34" s="227" t="s">
        <v>54</v>
      </c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3"/>
      <c r="Q34" s="43"/>
    </row>
    <row r="35" spans="1:19" s="44" customFormat="1" ht="12.75" customHeight="1">
      <c r="A35" s="60"/>
      <c r="E35" s="411"/>
      <c r="F35" s="411"/>
      <c r="G35" s="412"/>
      <c r="H35" s="412"/>
      <c r="I35" s="412"/>
      <c r="L35" s="411"/>
      <c r="M35" s="411"/>
      <c r="N35" s="412"/>
      <c r="O35" s="411"/>
      <c r="P35" s="43"/>
      <c r="Q35" s="360"/>
      <c r="R35" s="360"/>
      <c r="S35" s="360"/>
    </row>
    <row r="36" spans="1:19" ht="12.75" customHeight="1"/>
    <row r="38" spans="1:19">
      <c r="E38" s="360"/>
      <c r="F38" s="360"/>
      <c r="L38" s="360"/>
      <c r="M38" s="360"/>
      <c r="O38" s="360"/>
      <c r="P38" s="360"/>
    </row>
    <row r="39" spans="1:19">
      <c r="E39" s="360"/>
      <c r="F39" s="360"/>
      <c r="L39" s="360"/>
      <c r="M39" s="360"/>
      <c r="O39" s="360"/>
      <c r="P39" s="360"/>
    </row>
    <row r="40" spans="1:19">
      <c r="E40" s="360"/>
      <c r="F40" s="360"/>
      <c r="L40" s="360"/>
      <c r="M40" s="360"/>
      <c r="O40" s="360"/>
      <c r="P40" s="360"/>
    </row>
    <row r="41" spans="1:19">
      <c r="E41" s="360"/>
      <c r="F41" s="360"/>
      <c r="L41" s="360"/>
      <c r="M41" s="360"/>
      <c r="O41" s="360"/>
      <c r="P41" s="360"/>
    </row>
  </sheetData>
  <mergeCells count="19"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  <mergeCell ref="F32:H32"/>
    <mergeCell ref="B4:C4"/>
    <mergeCell ref="B12:C12"/>
    <mergeCell ref="B20:C20"/>
    <mergeCell ref="I4:J4"/>
    <mergeCell ref="I12:J12"/>
    <mergeCell ref="I20:J20"/>
    <mergeCell ref="D4:E4"/>
    <mergeCell ref="F4:G4"/>
  </mergeCells>
  <hyperlinks>
    <hyperlink ref="A29" r:id="rId1" xr:uid="{00000000-0004-0000-1000-000000000000}"/>
    <hyperlink ref="A34" r:id="rId2" display=" info-tour@bfs.admin.ch" xr:uid="{00000000-0004-0000-1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4" width="14.7109375" customWidth="1"/>
    <col min="5" max="5" width="23" customWidth="1"/>
    <col min="6" max="7" width="22.140625" bestFit="1" customWidth="1"/>
  </cols>
  <sheetData>
    <row r="1" spans="1:7">
      <c r="A1" s="57" t="s">
        <v>469</v>
      </c>
      <c r="E1" s="58"/>
      <c r="F1" s="58"/>
      <c r="G1" s="58" t="s">
        <v>10</v>
      </c>
    </row>
    <row r="2" spans="1:7">
      <c r="A2" s="5"/>
    </row>
    <row r="3" spans="1:7">
      <c r="A3" s="361"/>
      <c r="B3" s="364" t="s">
        <v>330</v>
      </c>
      <c r="C3" s="364" t="s">
        <v>331</v>
      </c>
      <c r="D3" s="666" t="s">
        <v>407</v>
      </c>
      <c r="E3" s="365" t="s">
        <v>436</v>
      </c>
      <c r="F3" s="365" t="s">
        <v>467</v>
      </c>
      <c r="G3" s="365" t="s">
        <v>468</v>
      </c>
    </row>
    <row r="4" spans="1:7">
      <c r="A4" s="62" t="s">
        <v>40</v>
      </c>
      <c r="B4" s="541">
        <v>56234630.303800002</v>
      </c>
      <c r="C4" s="541">
        <v>38514353.582835078</v>
      </c>
      <c r="D4" s="541">
        <v>45884488.588848718</v>
      </c>
      <c r="E4" s="667">
        <f>((D4/C4)-1)*100</f>
        <v>19.136073490529327</v>
      </c>
      <c r="F4" s="667">
        <f>((C4/B4)-1)*100</f>
        <v>-31.511324294715759</v>
      </c>
      <c r="G4" s="667">
        <f>((D4/B4)-1)*100</f>
        <v>-18.405280979062265</v>
      </c>
    </row>
    <row r="5" spans="1:7">
      <c r="A5" s="61" t="s">
        <v>41</v>
      </c>
      <c r="B5" s="218">
        <v>29354340.864399999</v>
      </c>
      <c r="C5" s="218">
        <v>28260002.344308514</v>
      </c>
      <c r="D5" s="218">
        <v>34291482.402266666</v>
      </c>
      <c r="E5" s="668">
        <f t="shared" ref="E5:E12" si="0">((D5/C5)-1)*100</f>
        <v>21.342815136647975</v>
      </c>
      <c r="F5" s="668">
        <f t="shared" ref="F5:F12" si="1">((C5/B5)-1)*100</f>
        <v>-3.7280296128831325</v>
      </c>
      <c r="G5" s="668">
        <f t="shared" ref="G5:G12" si="2">((D5/B5)-1)*100</f>
        <v>16.819119055247711</v>
      </c>
    </row>
    <row r="6" spans="1:7">
      <c r="A6" s="61" t="s">
        <v>42</v>
      </c>
      <c r="B6" s="218">
        <v>26880289.439300001</v>
      </c>
      <c r="C6" s="218">
        <v>10254351.238626566</v>
      </c>
      <c r="D6" s="218">
        <v>11593006.186582059</v>
      </c>
      <c r="E6" s="668">
        <f t="shared" si="0"/>
        <v>13.054506490015537</v>
      </c>
      <c r="F6" s="668">
        <f t="shared" si="1"/>
        <v>-61.851782653670703</v>
      </c>
      <c r="G6" s="668">
        <f t="shared" si="2"/>
        <v>-56.871721144368912</v>
      </c>
    </row>
    <row r="7" spans="1:7">
      <c r="A7" s="63" t="s">
        <v>43</v>
      </c>
      <c r="B7" s="219">
        <v>39562039</v>
      </c>
      <c r="C7" s="219">
        <v>23730738</v>
      </c>
      <c r="D7" s="219">
        <v>29558849</v>
      </c>
      <c r="E7" s="669">
        <f t="shared" si="0"/>
        <v>24.559333131569705</v>
      </c>
      <c r="F7" s="669">
        <f t="shared" si="1"/>
        <v>-40.016392987226965</v>
      </c>
      <c r="G7" s="669">
        <f t="shared" si="2"/>
        <v>-25.284819116628444</v>
      </c>
    </row>
    <row r="8" spans="1:7">
      <c r="A8" s="61" t="s">
        <v>41</v>
      </c>
      <c r="B8" s="218">
        <v>17922428</v>
      </c>
      <c r="C8" s="218">
        <v>16389391</v>
      </c>
      <c r="D8" s="218">
        <v>20960665</v>
      </c>
      <c r="E8" s="668">
        <f t="shared" si="0"/>
        <v>27.89166479706293</v>
      </c>
      <c r="F8" s="668">
        <f t="shared" si="1"/>
        <v>-8.5537350184919152</v>
      </c>
      <c r="G8" s="668">
        <f t="shared" si="2"/>
        <v>16.952150679584264</v>
      </c>
    </row>
    <row r="9" spans="1:7">
      <c r="A9" s="61" t="s">
        <v>42</v>
      </c>
      <c r="B9" s="218">
        <v>21639611</v>
      </c>
      <c r="C9" s="218">
        <v>7341347</v>
      </c>
      <c r="D9" s="218">
        <v>8598184</v>
      </c>
      <c r="E9" s="668">
        <f t="shared" si="0"/>
        <v>17.119978118457002</v>
      </c>
      <c r="F9" s="668">
        <f t="shared" si="1"/>
        <v>-66.074496440809412</v>
      </c>
      <c r="G9" s="668">
        <f t="shared" si="2"/>
        <v>-60.266457654899618</v>
      </c>
    </row>
    <row r="10" spans="1:7">
      <c r="A10" s="63" t="s">
        <v>44</v>
      </c>
      <c r="B10" s="219">
        <v>16672591.3038</v>
      </c>
      <c r="C10" s="219">
        <v>14783615.582835078</v>
      </c>
      <c r="D10" s="219">
        <v>16325639.588848719</v>
      </c>
      <c r="E10" s="669">
        <f t="shared" si="0"/>
        <v>10.430628403271314</v>
      </c>
      <c r="F10" s="669">
        <f t="shared" si="1"/>
        <v>-11.329826819028355</v>
      </c>
      <c r="G10" s="669">
        <f t="shared" si="2"/>
        <v>-2.0809705499840514</v>
      </c>
    </row>
    <row r="11" spans="1:7">
      <c r="A11" s="61" t="s">
        <v>41</v>
      </c>
      <c r="B11" s="218">
        <v>11431912.864400001</v>
      </c>
      <c r="C11" s="218">
        <v>11870611.344308514</v>
      </c>
      <c r="D11" s="218">
        <v>13330817.402266663</v>
      </c>
      <c r="E11" s="668">
        <f t="shared" si="0"/>
        <v>12.301018166669731</v>
      </c>
      <c r="F11" s="668">
        <f t="shared" si="1"/>
        <v>3.8374897107085193</v>
      </c>
      <c r="G11" s="668">
        <f t="shared" si="2"/>
        <v>16.610558183836588</v>
      </c>
    </row>
    <row r="12" spans="1:7">
      <c r="A12" s="362" t="s">
        <v>42</v>
      </c>
      <c r="B12" s="643">
        <v>5240678.4392999997</v>
      </c>
      <c r="C12" s="643">
        <v>2913004.2386265649</v>
      </c>
      <c r="D12" s="643">
        <v>2994822.1865820582</v>
      </c>
      <c r="E12" s="670">
        <f t="shared" si="0"/>
        <v>2.8087136596158579</v>
      </c>
      <c r="F12" s="670">
        <f t="shared" si="1"/>
        <v>-44.415512755335996</v>
      </c>
      <c r="G12" s="670">
        <f t="shared" si="2"/>
        <v>-42.854303669467683</v>
      </c>
    </row>
    <row r="13" spans="1:7">
      <c r="A13" s="59"/>
      <c r="B13" s="59"/>
      <c r="C13" s="59"/>
      <c r="D13" s="59"/>
      <c r="E13" s="59"/>
      <c r="F13" s="59"/>
      <c r="G13" s="59"/>
    </row>
    <row r="14" spans="1:7">
      <c r="A14" s="226" t="s">
        <v>48</v>
      </c>
      <c r="B14" s="59"/>
      <c r="C14" s="59"/>
      <c r="D14" s="59"/>
      <c r="E14" s="59"/>
      <c r="F14" s="59"/>
      <c r="G14" s="59"/>
    </row>
    <row r="15" spans="1:7">
      <c r="A15" s="363" t="s">
        <v>45</v>
      </c>
      <c r="B15" s="59"/>
      <c r="C15" s="59"/>
      <c r="D15" s="59"/>
      <c r="E15" s="59"/>
      <c r="F15" s="59"/>
      <c r="G15" s="59"/>
    </row>
    <row r="16" spans="1:7">
      <c r="A16" s="60" t="s">
        <v>408</v>
      </c>
      <c r="B16" s="59"/>
      <c r="C16" s="59"/>
      <c r="D16" s="59"/>
      <c r="E16" s="59"/>
      <c r="F16" s="59"/>
      <c r="G16" s="59"/>
    </row>
    <row r="17" spans="1:2">
      <c r="A17" s="59"/>
    </row>
    <row r="18" spans="1:2">
      <c r="A18" s="3" t="s">
        <v>74</v>
      </c>
      <c r="B18" s="5"/>
    </row>
    <row r="19" spans="1:2">
      <c r="A19" s="227" t="s">
        <v>54</v>
      </c>
      <c r="B19" s="5"/>
    </row>
    <row r="20" spans="1:2">
      <c r="A20" s="3"/>
      <c r="B20" s="5"/>
    </row>
    <row r="21" spans="1:2" ht="15">
      <c r="A21" s="222"/>
      <c r="B21" s="27"/>
    </row>
    <row r="22" spans="1:2">
      <c r="A22" s="223"/>
      <c r="B22" s="27"/>
    </row>
    <row r="23" spans="1:2">
      <c r="A23" s="224"/>
      <c r="B23" s="27"/>
    </row>
    <row r="24" spans="1:2">
      <c r="A24" s="224"/>
    </row>
    <row r="25" spans="1:2">
      <c r="A25" s="225"/>
    </row>
    <row r="27" spans="1:2" ht="15">
      <c r="A27" s="222"/>
    </row>
    <row r="29" spans="1:2">
      <c r="A29" s="16"/>
    </row>
    <row r="30" spans="1:2">
      <c r="A30" s="16"/>
    </row>
    <row r="33" spans="2:2">
      <c r="B33" s="27"/>
    </row>
    <row r="34" spans="2:2">
      <c r="B34" s="27"/>
    </row>
    <row r="35" spans="2:2">
      <c r="B35" s="27"/>
    </row>
    <row r="36" spans="2:2">
      <c r="B36" s="27"/>
    </row>
    <row r="37" spans="2:2">
      <c r="B37" s="27"/>
    </row>
  </sheetData>
  <hyperlinks>
    <hyperlink ref="A14" r:id="rId1" xr:uid="{00000000-0004-0000-0100-000000000000}"/>
    <hyperlink ref="A19" r:id="rId2" display=" info-tour@bfs.admin.ch" xr:uid="{00000000-0004-0000-0100-000001000000}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4.25"/>
  <cols>
    <col min="1" max="1" width="17.28515625" style="43" customWidth="1"/>
    <col min="2" max="16384" width="11.42578125" style="43"/>
  </cols>
  <sheetData>
    <row r="1" spans="1:32" s="91" customFormat="1" ht="12" customHeight="1">
      <c r="A1" s="652" t="s">
        <v>445</v>
      </c>
      <c r="B1" s="94"/>
      <c r="C1" s="94"/>
      <c r="D1" s="94"/>
      <c r="E1" s="95"/>
      <c r="F1" s="94"/>
      <c r="G1" s="94"/>
      <c r="H1" s="94"/>
      <c r="I1" s="94"/>
      <c r="J1" s="94"/>
      <c r="K1" s="95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173" t="s">
        <v>404</v>
      </c>
    </row>
    <row r="2" spans="1:32" s="91" customFormat="1" ht="12" customHeight="1">
      <c r="A2" s="93"/>
      <c r="B2" s="94"/>
      <c r="C2" s="94"/>
      <c r="D2" s="94"/>
      <c r="E2" s="95"/>
      <c r="F2" s="94"/>
      <c r="G2" s="94"/>
      <c r="H2" s="94"/>
      <c r="I2" s="94"/>
      <c r="J2" s="94"/>
      <c r="K2" s="95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173"/>
    </row>
    <row r="3" spans="1:32" s="91" customFormat="1" ht="12" customHeight="1">
      <c r="B3" s="983" t="s">
        <v>183</v>
      </c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5"/>
    </row>
    <row r="4" spans="1:32" s="44" customFormat="1" ht="12" customHeight="1">
      <c r="A4" s="51"/>
      <c r="B4" s="982">
        <v>2019</v>
      </c>
      <c r="C4" s="982"/>
      <c r="D4" s="982"/>
      <c r="E4" s="982"/>
      <c r="F4" s="982"/>
      <c r="G4" s="982"/>
      <c r="H4" s="982">
        <v>2020</v>
      </c>
      <c r="I4" s="982"/>
      <c r="J4" s="982"/>
      <c r="K4" s="982"/>
      <c r="L4" s="982"/>
      <c r="M4" s="982"/>
      <c r="N4" s="982">
        <v>2021</v>
      </c>
      <c r="O4" s="982"/>
      <c r="P4" s="982"/>
      <c r="Q4" s="982"/>
      <c r="R4" s="982"/>
      <c r="S4" s="982"/>
      <c r="T4" s="986" t="s">
        <v>444</v>
      </c>
      <c r="U4" s="986"/>
      <c r="V4" s="986"/>
      <c r="W4" s="986"/>
      <c r="X4" s="986"/>
      <c r="Y4" s="986"/>
    </row>
    <row r="5" spans="1:32" s="44" customFormat="1" ht="12" customHeight="1">
      <c r="A5" s="42"/>
      <c r="B5" s="699" t="s">
        <v>190</v>
      </c>
      <c r="C5" s="700"/>
      <c r="D5" s="701"/>
      <c r="E5" s="699" t="s">
        <v>52</v>
      </c>
      <c r="F5" s="700"/>
      <c r="G5" s="701"/>
      <c r="H5" s="987" t="s">
        <v>190</v>
      </c>
      <c r="I5" s="988"/>
      <c r="J5" s="989"/>
      <c r="K5" s="987" t="s">
        <v>52</v>
      </c>
      <c r="L5" s="988"/>
      <c r="M5" s="989"/>
      <c r="N5" s="987" t="s">
        <v>190</v>
      </c>
      <c r="O5" s="988"/>
      <c r="P5" s="989"/>
      <c r="Q5" s="987" t="s">
        <v>52</v>
      </c>
      <c r="R5" s="988"/>
      <c r="S5" s="989"/>
      <c r="T5" s="987" t="s">
        <v>190</v>
      </c>
      <c r="U5" s="988"/>
      <c r="V5" s="989"/>
      <c r="W5" s="987" t="s">
        <v>52</v>
      </c>
      <c r="X5" s="988"/>
      <c r="Y5" s="989"/>
      <c r="AA5" s="42"/>
    </row>
    <row r="6" spans="1:32" s="44" customFormat="1" ht="12" customHeight="1">
      <c r="A6" s="413" t="s">
        <v>93</v>
      </c>
      <c r="B6" s="419" t="s">
        <v>41</v>
      </c>
      <c r="C6" s="420" t="s">
        <v>185</v>
      </c>
      <c r="D6" s="419" t="s">
        <v>0</v>
      </c>
      <c r="E6" s="419" t="s">
        <v>41</v>
      </c>
      <c r="F6" s="420" t="s">
        <v>185</v>
      </c>
      <c r="G6" s="419" t="s">
        <v>0</v>
      </c>
      <c r="H6" s="419" t="s">
        <v>41</v>
      </c>
      <c r="I6" s="420" t="s">
        <v>185</v>
      </c>
      <c r="J6" s="419" t="s">
        <v>0</v>
      </c>
      <c r="K6" s="419" t="s">
        <v>41</v>
      </c>
      <c r="L6" s="420" t="s">
        <v>185</v>
      </c>
      <c r="M6" s="419" t="s">
        <v>0</v>
      </c>
      <c r="N6" s="419" t="s">
        <v>41</v>
      </c>
      <c r="O6" s="420" t="s">
        <v>185</v>
      </c>
      <c r="P6" s="419" t="s">
        <v>0</v>
      </c>
      <c r="Q6" s="419" t="s">
        <v>41</v>
      </c>
      <c r="R6" s="420" t="s">
        <v>185</v>
      </c>
      <c r="S6" s="419" t="s">
        <v>0</v>
      </c>
      <c r="T6" s="419" t="s">
        <v>41</v>
      </c>
      <c r="U6" s="420" t="s">
        <v>185</v>
      </c>
      <c r="V6" s="419" t="s">
        <v>0</v>
      </c>
      <c r="W6" s="419" t="s">
        <v>41</v>
      </c>
      <c r="X6" s="420" t="s">
        <v>185</v>
      </c>
      <c r="Y6" s="419" t="s">
        <v>0</v>
      </c>
      <c r="Z6" s="653"/>
      <c r="AA6" s="293"/>
    </row>
    <row r="7" spans="1:32" s="44" customFormat="1" ht="12" customHeight="1">
      <c r="A7" s="414" t="s">
        <v>0</v>
      </c>
      <c r="B7" s="244">
        <v>668731.48349999997</v>
      </c>
      <c r="C7" s="244">
        <v>452399.91129999998</v>
      </c>
      <c r="D7" s="244">
        <v>1121131.3947999999</v>
      </c>
      <c r="E7" s="244">
        <v>4319544.8846000005</v>
      </c>
      <c r="F7" s="244">
        <v>2937747.2015999998</v>
      </c>
      <c r="G7" s="244">
        <v>7257292.0861999998</v>
      </c>
      <c r="H7" s="245">
        <v>851181.70909999998</v>
      </c>
      <c r="I7" s="245">
        <v>233454.58350000001</v>
      </c>
      <c r="J7" s="245">
        <v>1084636.2926</v>
      </c>
      <c r="K7" s="245">
        <v>5461949.7439999999</v>
      </c>
      <c r="L7" s="245">
        <v>1697488.7527999999</v>
      </c>
      <c r="M7" s="245">
        <v>7159438.4967</v>
      </c>
      <c r="N7" s="747">
        <v>932134.38690000004</v>
      </c>
      <c r="O7" s="747">
        <v>226136.33720000001</v>
      </c>
      <c r="P7" s="747">
        <v>1158270.7241</v>
      </c>
      <c r="Q7" s="747">
        <v>5923937.2673000004</v>
      </c>
      <c r="R7" s="747">
        <v>1628233.1688000001</v>
      </c>
      <c r="S7" s="747">
        <v>7552170.4360999996</v>
      </c>
      <c r="T7" s="748">
        <v>9.5100000000000004E-2</v>
      </c>
      <c r="U7" s="748">
        <v>-3.1300000000000001E-2</v>
      </c>
      <c r="V7" s="748">
        <v>6.7900000000000002E-2</v>
      </c>
      <c r="W7" s="748">
        <v>8.4599999999999995E-2</v>
      </c>
      <c r="X7" s="748">
        <v>-4.0800000000000003E-2</v>
      </c>
      <c r="Y7" s="748">
        <v>5.4899999999999997E-2</v>
      </c>
      <c r="Z7" s="172"/>
      <c r="AA7" s="172"/>
      <c r="AB7" s="172"/>
      <c r="AC7" s="172"/>
      <c r="AD7" s="172"/>
      <c r="AE7" s="172"/>
    </row>
    <row r="8" spans="1:32" s="44" customFormat="1" ht="12" customHeight="1">
      <c r="A8" s="415" t="s">
        <v>166</v>
      </c>
      <c r="B8" s="243">
        <v>250023.54569999999</v>
      </c>
      <c r="C8" s="243">
        <v>195460.6059</v>
      </c>
      <c r="D8" s="243">
        <v>445484.15159999998</v>
      </c>
      <c r="E8" s="243">
        <v>1602093.3798</v>
      </c>
      <c r="F8" s="243">
        <v>1364909.6343</v>
      </c>
      <c r="G8" s="243">
        <v>2967003.0140999998</v>
      </c>
      <c r="H8" s="241">
        <v>314247.43190000003</v>
      </c>
      <c r="I8" s="241">
        <v>110138.5181</v>
      </c>
      <c r="J8" s="241">
        <v>424385.95</v>
      </c>
      <c r="K8" s="241">
        <v>1985061.1743000001</v>
      </c>
      <c r="L8" s="241">
        <v>823223.73140000005</v>
      </c>
      <c r="M8" s="241">
        <v>2808284.9057</v>
      </c>
      <c r="N8" s="625">
        <v>300420.44020000001</v>
      </c>
      <c r="O8" s="625">
        <v>96009.311799999996</v>
      </c>
      <c r="P8" s="625">
        <v>396429.75199999998</v>
      </c>
      <c r="Q8" s="625">
        <v>1907940.6507000001</v>
      </c>
      <c r="R8" s="625">
        <v>721838.93610000005</v>
      </c>
      <c r="S8" s="625">
        <v>2629779.5868000002</v>
      </c>
      <c r="T8" s="749">
        <v>-4.3999999999999997E-2</v>
      </c>
      <c r="U8" s="749">
        <v>-0.1283</v>
      </c>
      <c r="V8" s="749">
        <v>-6.59E-2</v>
      </c>
      <c r="W8" s="749">
        <v>-3.8899999999999997E-2</v>
      </c>
      <c r="X8" s="749">
        <v>-0.1232</v>
      </c>
      <c r="Y8" s="749">
        <v>-6.3600000000000004E-2</v>
      </c>
      <c r="Z8" s="172"/>
      <c r="AA8" s="172"/>
      <c r="AB8" s="172"/>
      <c r="AC8" s="172"/>
      <c r="AD8" s="172"/>
      <c r="AE8" s="172"/>
    </row>
    <row r="9" spans="1:32" s="44" customFormat="1" ht="12" customHeight="1">
      <c r="A9" s="415" t="s">
        <v>167</v>
      </c>
      <c r="B9" s="243">
        <v>90776.534100000004</v>
      </c>
      <c r="C9" s="243">
        <v>107629.5168</v>
      </c>
      <c r="D9" s="243">
        <v>198406.05100000001</v>
      </c>
      <c r="E9" s="243">
        <v>554058.06200000003</v>
      </c>
      <c r="F9" s="243">
        <v>576095.40319999994</v>
      </c>
      <c r="G9" s="243">
        <v>1130153.4653</v>
      </c>
      <c r="H9" s="241">
        <v>118318.969</v>
      </c>
      <c r="I9" s="241">
        <v>38391.619899999998</v>
      </c>
      <c r="J9" s="241">
        <v>156710.5889</v>
      </c>
      <c r="K9" s="241">
        <v>690741.01329999999</v>
      </c>
      <c r="L9" s="241">
        <v>247510.57930000001</v>
      </c>
      <c r="M9" s="241">
        <v>938251.59259999997</v>
      </c>
      <c r="N9" s="625">
        <v>132275.77540000001</v>
      </c>
      <c r="O9" s="625">
        <v>45053.547500000001</v>
      </c>
      <c r="P9" s="625">
        <v>177329.3229</v>
      </c>
      <c r="Q9" s="625">
        <v>777418.99950000003</v>
      </c>
      <c r="R9" s="625">
        <v>280953.39010000002</v>
      </c>
      <c r="S9" s="625">
        <v>1058372.3895</v>
      </c>
      <c r="T9" s="749">
        <v>0.11799999999999999</v>
      </c>
      <c r="U9" s="749">
        <v>0.17349999999999999</v>
      </c>
      <c r="V9" s="749">
        <v>0.13159999999999999</v>
      </c>
      <c r="W9" s="749">
        <v>0.1255</v>
      </c>
      <c r="X9" s="749">
        <v>0.1351</v>
      </c>
      <c r="Y9" s="749">
        <v>0.128</v>
      </c>
      <c r="Z9" s="172"/>
      <c r="AA9" s="172"/>
      <c r="AB9" s="172"/>
      <c r="AC9" s="172"/>
      <c r="AD9" s="172"/>
      <c r="AE9" s="172"/>
    </row>
    <row r="10" spans="1:32" s="44" customFormat="1" ht="12" customHeight="1">
      <c r="A10" s="415" t="s">
        <v>168</v>
      </c>
      <c r="B10" s="243">
        <v>2600.4546999999998</v>
      </c>
      <c r="C10" s="243">
        <v>4490.9665000000005</v>
      </c>
      <c r="D10" s="243">
        <v>7091.4211999999998</v>
      </c>
      <c r="E10" s="243">
        <v>11035.5707</v>
      </c>
      <c r="F10" s="243">
        <v>19866.250899999999</v>
      </c>
      <c r="G10" s="243">
        <v>30901.821599999999</v>
      </c>
      <c r="H10" s="241">
        <v>2775.7183</v>
      </c>
      <c r="I10" s="241">
        <v>1203.8339000000001</v>
      </c>
      <c r="J10" s="241">
        <v>3979.5522000000001</v>
      </c>
      <c r="K10" s="241">
        <v>13428.796399999999</v>
      </c>
      <c r="L10" s="241">
        <v>6677.0560999999998</v>
      </c>
      <c r="M10" s="241">
        <v>20105.852500000001</v>
      </c>
      <c r="N10" s="625">
        <v>4854.4417999999996</v>
      </c>
      <c r="O10" s="625">
        <v>1343.6257000000001</v>
      </c>
      <c r="P10" s="625">
        <v>6198.0675000000001</v>
      </c>
      <c r="Q10" s="625">
        <v>18931.814699999999</v>
      </c>
      <c r="R10" s="625">
        <v>9092.6636999999992</v>
      </c>
      <c r="S10" s="625">
        <v>28024.4784</v>
      </c>
      <c r="T10" s="749">
        <v>0.74890000000000001</v>
      </c>
      <c r="U10" s="749">
        <v>0.11609999999999999</v>
      </c>
      <c r="V10" s="749">
        <v>0.5575</v>
      </c>
      <c r="W10" s="749">
        <v>0.4098</v>
      </c>
      <c r="X10" s="749">
        <v>0.36180000000000001</v>
      </c>
      <c r="Y10" s="749">
        <v>0.39379999999999998</v>
      </c>
      <c r="Z10" s="172"/>
      <c r="AA10" s="172"/>
      <c r="AB10" s="172"/>
      <c r="AC10" s="172"/>
      <c r="AD10" s="172"/>
      <c r="AE10" s="172"/>
    </row>
    <row r="11" spans="1:32" s="44" customFormat="1" ht="12" customHeight="1">
      <c r="A11" s="415" t="s">
        <v>169</v>
      </c>
      <c r="B11" s="243">
        <v>2803.0758999999998</v>
      </c>
      <c r="C11" s="243">
        <v>4473.6129000000001</v>
      </c>
      <c r="D11" s="243">
        <v>7276.6887999999999</v>
      </c>
      <c r="E11" s="243">
        <v>10999.3606</v>
      </c>
      <c r="F11" s="243">
        <v>21775.762699999999</v>
      </c>
      <c r="G11" s="243">
        <v>32775.123299999999</v>
      </c>
      <c r="H11" s="241">
        <v>2216.8011000000001</v>
      </c>
      <c r="I11" s="241">
        <v>739.27710000000002</v>
      </c>
      <c r="J11" s="241">
        <v>2956.0781000000002</v>
      </c>
      <c r="K11" s="241">
        <v>11920.2853</v>
      </c>
      <c r="L11" s="241">
        <v>5589.0437000000002</v>
      </c>
      <c r="M11" s="241">
        <v>17509.329000000002</v>
      </c>
      <c r="N11" s="625">
        <v>3728.3373999999999</v>
      </c>
      <c r="O11" s="625">
        <v>854.2672</v>
      </c>
      <c r="P11" s="625">
        <v>4582.6045999999997</v>
      </c>
      <c r="Q11" s="625">
        <v>16024.253000000001</v>
      </c>
      <c r="R11" s="625">
        <v>6155.6010999999999</v>
      </c>
      <c r="S11" s="625">
        <v>22179.8541</v>
      </c>
      <c r="T11" s="749">
        <v>0.68189999999999995</v>
      </c>
      <c r="U11" s="749">
        <v>0.1555</v>
      </c>
      <c r="V11" s="749">
        <v>0.55020000000000002</v>
      </c>
      <c r="W11" s="749">
        <v>0.34429999999999999</v>
      </c>
      <c r="X11" s="749">
        <v>0.1014</v>
      </c>
      <c r="Y11" s="749">
        <v>0.26669999999999999</v>
      </c>
      <c r="Z11" s="664"/>
      <c r="AA11" s="172"/>
      <c r="AB11" s="172"/>
      <c r="AC11" s="172"/>
      <c r="AD11" s="172"/>
      <c r="AE11" s="172"/>
    </row>
    <row r="12" spans="1:32" s="44" customFormat="1" ht="12" customHeight="1">
      <c r="A12" s="415" t="s">
        <v>170</v>
      </c>
      <c r="B12" s="243">
        <v>222727.49280000001</v>
      </c>
      <c r="C12" s="243">
        <v>86398.814899999998</v>
      </c>
      <c r="D12" s="243">
        <v>309126.3077</v>
      </c>
      <c r="E12" s="243">
        <v>1542874.9942999999</v>
      </c>
      <c r="F12" s="243">
        <v>626464.19869999995</v>
      </c>
      <c r="G12" s="243">
        <v>2169339.1930999998</v>
      </c>
      <c r="H12" s="241">
        <v>293502.87660000002</v>
      </c>
      <c r="I12" s="241">
        <v>62262.891000000003</v>
      </c>
      <c r="J12" s="241">
        <v>355765.76750000002</v>
      </c>
      <c r="K12" s="241">
        <v>2017754.6148999999</v>
      </c>
      <c r="L12" s="241">
        <v>471335.0183</v>
      </c>
      <c r="M12" s="241">
        <v>2489089.6332999999</v>
      </c>
      <c r="N12" s="625">
        <v>330400.16850000003</v>
      </c>
      <c r="O12" s="625">
        <v>61107.757400000002</v>
      </c>
      <c r="P12" s="625">
        <v>391507.92580000003</v>
      </c>
      <c r="Q12" s="625">
        <v>2185557.5107999998</v>
      </c>
      <c r="R12" s="625">
        <v>449063.40830000001</v>
      </c>
      <c r="S12" s="625">
        <v>2634620.9190000002</v>
      </c>
      <c r="T12" s="749">
        <v>0.12570000000000001</v>
      </c>
      <c r="U12" s="749">
        <v>-1.8599999999999998E-2</v>
      </c>
      <c r="V12" s="749">
        <v>0.10050000000000001</v>
      </c>
      <c r="W12" s="749">
        <v>8.3199999999999996E-2</v>
      </c>
      <c r="X12" s="749">
        <v>-4.7300000000000002E-2</v>
      </c>
      <c r="Y12" s="749">
        <v>5.8500000000000003E-2</v>
      </c>
      <c r="Z12" s="172"/>
      <c r="AA12" s="172"/>
      <c r="AB12" s="172"/>
      <c r="AC12" s="172"/>
      <c r="AD12" s="172"/>
      <c r="AE12" s="172"/>
      <c r="AF12" s="172"/>
    </row>
    <row r="13" spans="1:32" s="44" customFormat="1" ht="12" customHeight="1">
      <c r="A13" s="415" t="s">
        <v>171</v>
      </c>
      <c r="B13" s="243">
        <v>53412.723400000003</v>
      </c>
      <c r="C13" s="243">
        <v>35931.538099999998</v>
      </c>
      <c r="D13" s="243">
        <v>89344.261400000003</v>
      </c>
      <c r="E13" s="243">
        <v>306418.18550000002</v>
      </c>
      <c r="F13" s="243">
        <v>218894.72409999999</v>
      </c>
      <c r="G13" s="243">
        <v>525312.90960000001</v>
      </c>
      <c r="H13" s="241">
        <v>54913.540200000003</v>
      </c>
      <c r="I13" s="241">
        <v>12113.304700000001</v>
      </c>
      <c r="J13" s="241">
        <v>67026.844899999996</v>
      </c>
      <c r="K13" s="241">
        <v>333161.26370000001</v>
      </c>
      <c r="L13" s="241">
        <v>82939.488200000007</v>
      </c>
      <c r="M13" s="241">
        <v>416100.75189999997</v>
      </c>
      <c r="N13" s="625">
        <v>65403.6803</v>
      </c>
      <c r="O13" s="625">
        <v>10952.696</v>
      </c>
      <c r="P13" s="625">
        <v>76356.376399999994</v>
      </c>
      <c r="Q13" s="625">
        <v>382961.79920000001</v>
      </c>
      <c r="R13" s="625">
        <v>82715.159799999994</v>
      </c>
      <c r="S13" s="625">
        <v>465676.95899999997</v>
      </c>
      <c r="T13" s="749">
        <v>0.191</v>
      </c>
      <c r="U13" s="749">
        <v>-9.5799999999999996E-2</v>
      </c>
      <c r="V13" s="749">
        <v>0.13919999999999999</v>
      </c>
      <c r="W13" s="749">
        <v>0.14949999999999999</v>
      </c>
      <c r="X13" s="749">
        <v>-2.7000000000000001E-3</v>
      </c>
      <c r="Y13" s="749">
        <v>0.1191</v>
      </c>
      <c r="Z13" s="172"/>
      <c r="AA13" s="172"/>
      <c r="AB13" s="172"/>
      <c r="AC13" s="172"/>
      <c r="AD13" s="172"/>
      <c r="AE13" s="172"/>
      <c r="AF13" s="172"/>
    </row>
    <row r="14" spans="1:32" s="44" customFormat="1" ht="12" customHeight="1">
      <c r="A14" s="654" t="s">
        <v>172</v>
      </c>
      <c r="B14" s="655">
        <v>46387.656999999999</v>
      </c>
      <c r="C14" s="655">
        <v>18014.856100000001</v>
      </c>
      <c r="D14" s="655">
        <v>64402.513099999996</v>
      </c>
      <c r="E14" s="655">
        <v>292065.33149999997</v>
      </c>
      <c r="F14" s="655">
        <v>109741.2277</v>
      </c>
      <c r="G14" s="655">
        <v>401806.55920000002</v>
      </c>
      <c r="H14" s="656">
        <v>65206.372100000001</v>
      </c>
      <c r="I14" s="656">
        <v>8605.1388999999999</v>
      </c>
      <c r="J14" s="656">
        <v>73811.510999999999</v>
      </c>
      <c r="K14" s="656">
        <v>409882.59600000002</v>
      </c>
      <c r="L14" s="656">
        <v>60213.835700000003</v>
      </c>
      <c r="M14" s="656">
        <v>470096.43170000002</v>
      </c>
      <c r="N14" s="750">
        <v>95051.543300000005</v>
      </c>
      <c r="O14" s="750">
        <v>10815.131600000001</v>
      </c>
      <c r="P14" s="750">
        <v>105866.6749</v>
      </c>
      <c r="Q14" s="750">
        <v>635102.23959999997</v>
      </c>
      <c r="R14" s="750">
        <v>78414.009699999995</v>
      </c>
      <c r="S14" s="750">
        <v>713516.24930000002</v>
      </c>
      <c r="T14" s="751">
        <v>0.4577</v>
      </c>
      <c r="U14" s="751">
        <v>0.25679999999999997</v>
      </c>
      <c r="V14" s="751">
        <v>0.43430000000000002</v>
      </c>
      <c r="W14" s="751">
        <v>0.54949999999999999</v>
      </c>
      <c r="X14" s="751">
        <v>0.30230000000000001</v>
      </c>
      <c r="Y14" s="751">
        <v>0.51780000000000004</v>
      </c>
      <c r="Z14" s="172"/>
      <c r="AA14" s="172"/>
      <c r="AB14" s="172"/>
      <c r="AC14" s="172"/>
      <c r="AD14" s="172"/>
      <c r="AE14" s="172"/>
      <c r="AF14" s="172"/>
    </row>
    <row r="15" spans="1:32" s="44" customFormat="1" ht="12" customHeight="1">
      <c r="A15" s="17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172"/>
      <c r="AA15" s="172"/>
      <c r="AB15" s="172"/>
      <c r="AC15" s="172"/>
      <c r="AD15" s="172"/>
      <c r="AE15" s="172"/>
      <c r="AF15" s="172"/>
    </row>
    <row r="16" spans="1:32" s="44" customFormat="1" ht="12" customHeight="1">
      <c r="A16" s="179"/>
      <c r="B16" s="983" t="s">
        <v>183</v>
      </c>
      <c r="C16" s="984"/>
      <c r="D16" s="984"/>
      <c r="E16" s="984"/>
      <c r="F16" s="984"/>
      <c r="G16" s="984"/>
      <c r="H16" s="984"/>
      <c r="I16" s="984"/>
      <c r="J16" s="984"/>
      <c r="K16" s="984"/>
      <c r="L16" s="984"/>
      <c r="M16" s="984"/>
      <c r="N16" s="984"/>
      <c r="O16" s="984"/>
      <c r="P16" s="984"/>
      <c r="Q16" s="984"/>
      <c r="R16" s="984"/>
      <c r="S16" s="984"/>
      <c r="T16" s="984"/>
      <c r="U16" s="984"/>
      <c r="V16" s="984"/>
      <c r="W16" s="984"/>
      <c r="X16" s="984"/>
      <c r="Y16" s="985"/>
      <c r="Z16" s="172"/>
      <c r="AA16" s="172"/>
      <c r="AB16" s="172"/>
      <c r="AC16" s="172"/>
      <c r="AD16" s="172"/>
      <c r="AE16" s="172"/>
      <c r="AF16" s="172"/>
    </row>
    <row r="17" spans="1:44" s="44" customFormat="1" ht="12" customHeight="1">
      <c r="A17" s="179"/>
      <c r="B17" s="982">
        <v>2019</v>
      </c>
      <c r="C17" s="982"/>
      <c r="D17" s="982"/>
      <c r="E17" s="982"/>
      <c r="F17" s="982"/>
      <c r="G17" s="982"/>
      <c r="H17" s="982">
        <v>2020</v>
      </c>
      <c r="I17" s="982"/>
      <c r="J17" s="982"/>
      <c r="K17" s="982"/>
      <c r="L17" s="982"/>
      <c r="M17" s="982"/>
      <c r="N17" s="982">
        <v>2020</v>
      </c>
      <c r="O17" s="982"/>
      <c r="P17" s="982"/>
      <c r="Q17" s="982"/>
      <c r="R17" s="982"/>
      <c r="S17" s="982"/>
      <c r="T17" s="986" t="s">
        <v>442</v>
      </c>
      <c r="U17" s="986"/>
      <c r="V17" s="986"/>
      <c r="W17" s="986"/>
      <c r="X17" s="986"/>
      <c r="Y17" s="986"/>
      <c r="Z17" s="172"/>
      <c r="AA17" s="172"/>
      <c r="AB17" s="172"/>
      <c r="AC17" s="172"/>
      <c r="AD17" s="172"/>
      <c r="AE17" s="172"/>
      <c r="AF17" s="172"/>
    </row>
    <row r="18" spans="1:44" s="44" customFormat="1" ht="12" customHeight="1">
      <c r="A18" s="51"/>
      <c r="B18" s="421" t="s">
        <v>193</v>
      </c>
      <c r="C18" s="422"/>
      <c r="D18" s="422"/>
      <c r="E18" s="422"/>
      <c r="F18" s="422"/>
      <c r="G18" s="357"/>
      <c r="H18" s="421" t="s">
        <v>193</v>
      </c>
      <c r="I18" s="422"/>
      <c r="J18" s="422"/>
      <c r="K18" s="422"/>
      <c r="L18" s="422"/>
      <c r="M18" s="357"/>
      <c r="N18" s="421" t="s">
        <v>193</v>
      </c>
      <c r="O18" s="422"/>
      <c r="P18" s="422"/>
      <c r="Q18" s="422"/>
      <c r="R18" s="422"/>
      <c r="S18" s="357"/>
      <c r="T18" s="421" t="s">
        <v>375</v>
      </c>
      <c r="U18" s="422"/>
      <c r="V18" s="422"/>
      <c r="W18" s="422"/>
      <c r="X18" s="422"/>
      <c r="Y18" s="357"/>
      <c r="Z18" s="172"/>
      <c r="AA18" s="172"/>
      <c r="AB18" s="172"/>
      <c r="AC18" s="172"/>
      <c r="AD18" s="172"/>
      <c r="AE18" s="172"/>
      <c r="AF18" s="172"/>
    </row>
    <row r="19" spans="1:44" s="44" customFormat="1" ht="12" customHeight="1">
      <c r="A19" s="179"/>
      <c r="B19" s="734" t="s">
        <v>190</v>
      </c>
      <c r="C19" s="735"/>
      <c r="D19" s="736"/>
      <c r="E19" s="734" t="s">
        <v>52</v>
      </c>
      <c r="F19" s="735"/>
      <c r="G19" s="736"/>
      <c r="H19" s="987" t="s">
        <v>190</v>
      </c>
      <c r="I19" s="988"/>
      <c r="J19" s="989"/>
      <c r="K19" s="987" t="s">
        <v>52</v>
      </c>
      <c r="L19" s="988"/>
      <c r="M19" s="989"/>
      <c r="N19" s="987" t="s">
        <v>190</v>
      </c>
      <c r="O19" s="988"/>
      <c r="P19" s="989"/>
      <c r="Q19" s="987" t="s">
        <v>52</v>
      </c>
      <c r="R19" s="988"/>
      <c r="S19" s="989"/>
      <c r="T19" s="987" t="s">
        <v>190</v>
      </c>
      <c r="U19" s="988"/>
      <c r="V19" s="989"/>
      <c r="W19" s="987" t="s">
        <v>52</v>
      </c>
      <c r="X19" s="988"/>
      <c r="Y19" s="989"/>
      <c r="Z19" s="172"/>
      <c r="AA19" s="172"/>
      <c r="AB19" s="172"/>
      <c r="AC19" s="172"/>
      <c r="AD19" s="172"/>
      <c r="AE19" s="172"/>
      <c r="AF19" s="172"/>
    </row>
    <row r="20" spans="1:44" s="44" customFormat="1" ht="12" customHeight="1">
      <c r="A20" s="413" t="s">
        <v>93</v>
      </c>
      <c r="B20" s="419" t="s">
        <v>41</v>
      </c>
      <c r="C20" s="420" t="s">
        <v>185</v>
      </c>
      <c r="D20" s="419" t="s">
        <v>0</v>
      </c>
      <c r="E20" s="419" t="s">
        <v>41</v>
      </c>
      <c r="F20" s="420" t="s">
        <v>185</v>
      </c>
      <c r="G20" s="419" t="s">
        <v>0</v>
      </c>
      <c r="H20" s="419" t="s">
        <v>41</v>
      </c>
      <c r="I20" s="420" t="s">
        <v>185</v>
      </c>
      <c r="J20" s="419" t="s">
        <v>0</v>
      </c>
      <c r="K20" s="419" t="s">
        <v>41</v>
      </c>
      <c r="L20" s="420" t="s">
        <v>185</v>
      </c>
      <c r="M20" s="419" t="s">
        <v>0</v>
      </c>
      <c r="N20" s="419" t="s">
        <v>41</v>
      </c>
      <c r="O20" s="420" t="s">
        <v>185</v>
      </c>
      <c r="P20" s="419" t="s">
        <v>0</v>
      </c>
      <c r="Q20" s="419" t="s">
        <v>41</v>
      </c>
      <c r="R20" s="420" t="s">
        <v>185</v>
      </c>
      <c r="S20" s="419" t="s">
        <v>0</v>
      </c>
      <c r="T20" s="419" t="s">
        <v>41</v>
      </c>
      <c r="U20" s="420" t="s">
        <v>185</v>
      </c>
      <c r="V20" s="419" t="s">
        <v>0</v>
      </c>
      <c r="W20" s="419" t="s">
        <v>41</v>
      </c>
      <c r="X20" s="420" t="s">
        <v>185</v>
      </c>
      <c r="Y20" s="419" t="s">
        <v>0</v>
      </c>
      <c r="Z20" s="653"/>
      <c r="AA20" s="172"/>
      <c r="AB20" s="172"/>
      <c r="AC20" s="172"/>
      <c r="AD20" s="172"/>
      <c r="AE20" s="172"/>
    </row>
    <row r="21" spans="1:44" s="44" customFormat="1" ht="12" customHeight="1">
      <c r="A21" s="414" t="s">
        <v>0</v>
      </c>
      <c r="B21" s="658">
        <v>1.8106000000000001E-2</v>
      </c>
      <c r="C21" s="658">
        <v>2.9725000000000001E-2</v>
      </c>
      <c r="D21" s="658">
        <v>1.8977000000000001E-2</v>
      </c>
      <c r="E21" s="658">
        <v>1.5500999999999999E-2</v>
      </c>
      <c r="F21" s="658">
        <v>2.5323999999999999E-2</v>
      </c>
      <c r="G21" s="658">
        <v>1.5833E-2</v>
      </c>
      <c r="H21" s="658">
        <v>1.8585000000000001E-2</v>
      </c>
      <c r="I21" s="658">
        <v>2.7962000000000001E-2</v>
      </c>
      <c r="J21" s="658">
        <v>1.8058000000000001E-2</v>
      </c>
      <c r="K21" s="658">
        <v>1.5474E-2</v>
      </c>
      <c r="L21" s="658">
        <v>2.4251999999999999E-2</v>
      </c>
      <c r="M21" s="658">
        <v>1.4846E-2</v>
      </c>
      <c r="N21" s="658">
        <v>1.7014999999999999E-2</v>
      </c>
      <c r="O21" s="658">
        <v>2.6332000000000001E-2</v>
      </c>
      <c r="P21" s="658">
        <v>1.6354E-2</v>
      </c>
      <c r="Q21" s="658">
        <v>1.4482E-2</v>
      </c>
      <c r="R21" s="658">
        <v>2.3245999999999999E-2</v>
      </c>
      <c r="S21" s="658">
        <v>1.3849999999999999E-2</v>
      </c>
      <c r="T21" s="658">
        <v>2.3400000000000001E-2</v>
      </c>
      <c r="U21" s="658">
        <v>4.2099999999999999E-2</v>
      </c>
      <c r="V21" s="658">
        <v>2.2700000000000001E-2</v>
      </c>
      <c r="W21" s="658">
        <v>2.24E-2</v>
      </c>
      <c r="X21" s="658">
        <v>3.2899999999999999E-2</v>
      </c>
      <c r="Y21" s="658">
        <v>2.01E-2</v>
      </c>
      <c r="Z21" s="172"/>
      <c r="AA21" s="172"/>
      <c r="AB21" s="172"/>
      <c r="AC21" s="172"/>
      <c r="AD21" s="172"/>
      <c r="AE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</row>
    <row r="22" spans="1:44" s="44" customFormat="1" ht="12" customHeight="1">
      <c r="A22" s="415" t="s">
        <v>166</v>
      </c>
      <c r="B22" s="659">
        <v>3.7163000000000002E-2</v>
      </c>
      <c r="C22" s="659">
        <v>5.4946000000000002E-2</v>
      </c>
      <c r="D22" s="659">
        <v>3.8960000000000002E-2</v>
      </c>
      <c r="E22" s="659">
        <v>3.0931E-2</v>
      </c>
      <c r="F22" s="659">
        <v>4.7070000000000001E-2</v>
      </c>
      <c r="G22" s="659">
        <v>3.2353E-2</v>
      </c>
      <c r="H22" s="659">
        <v>3.8892999999999997E-2</v>
      </c>
      <c r="I22" s="659">
        <v>4.4849E-2</v>
      </c>
      <c r="J22" s="659">
        <v>3.6465999999999998E-2</v>
      </c>
      <c r="K22" s="659">
        <v>3.1046000000000001E-2</v>
      </c>
      <c r="L22" s="659">
        <v>4.1007000000000002E-2</v>
      </c>
      <c r="M22" s="659">
        <v>2.9454999999999999E-2</v>
      </c>
      <c r="N22" s="659">
        <v>3.4844E-2</v>
      </c>
      <c r="O22" s="659">
        <v>4.5796999999999997E-2</v>
      </c>
      <c r="P22" s="659">
        <v>3.2156999999999998E-2</v>
      </c>
      <c r="Q22" s="659">
        <v>2.8688000000000002E-2</v>
      </c>
      <c r="R22" s="659">
        <v>4.0599000000000003E-2</v>
      </c>
      <c r="S22" s="659">
        <v>2.6630000000000001E-2</v>
      </c>
      <c r="T22" s="659">
        <v>5.0200000000000002E-2</v>
      </c>
      <c r="U22" s="659">
        <v>7.0400000000000004E-2</v>
      </c>
      <c r="V22" s="659">
        <v>4.7399999999999998E-2</v>
      </c>
      <c r="W22" s="659">
        <v>4.6100000000000002E-2</v>
      </c>
      <c r="X22" s="659">
        <v>5.91E-2</v>
      </c>
      <c r="Y22" s="659">
        <v>4.1799999999999997E-2</v>
      </c>
      <c r="Z22" s="172"/>
      <c r="AA22" s="172"/>
      <c r="AB22" s="172"/>
      <c r="AC22" s="172"/>
      <c r="AD22" s="172"/>
      <c r="AE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</row>
    <row r="23" spans="1:44" s="44" customFormat="1" ht="12" customHeight="1">
      <c r="A23" s="415" t="s">
        <v>167</v>
      </c>
      <c r="B23" s="659">
        <v>4.2528000000000003E-2</v>
      </c>
      <c r="C23" s="659">
        <v>5.8608E-2</v>
      </c>
      <c r="D23" s="659">
        <v>3.7601000000000002E-2</v>
      </c>
      <c r="E23" s="659">
        <v>3.3342999999999998E-2</v>
      </c>
      <c r="F23" s="659">
        <v>4.4810000000000003E-2</v>
      </c>
      <c r="G23" s="659">
        <v>2.6838000000000001E-2</v>
      </c>
      <c r="H23" s="659">
        <v>4.0654000000000003E-2</v>
      </c>
      <c r="I23" s="659">
        <v>7.7817999999999998E-2</v>
      </c>
      <c r="J23" s="659">
        <v>4.1354000000000002E-2</v>
      </c>
      <c r="K23" s="659">
        <v>2.8832E-2</v>
      </c>
      <c r="L23" s="659">
        <v>4.7169999999999997E-2</v>
      </c>
      <c r="M23" s="659">
        <v>2.5894E-2</v>
      </c>
      <c r="N23" s="659">
        <v>3.5045E-2</v>
      </c>
      <c r="O23" s="659">
        <v>5.7272999999999998E-2</v>
      </c>
      <c r="P23" s="659">
        <v>3.3959999999999997E-2</v>
      </c>
      <c r="Q23" s="659">
        <v>2.9170000000000001E-2</v>
      </c>
      <c r="R23" s="659">
        <v>4.4949999999999997E-2</v>
      </c>
      <c r="S23" s="659">
        <v>2.5912000000000001E-2</v>
      </c>
      <c r="T23" s="659">
        <v>4.7100000000000003E-2</v>
      </c>
      <c r="U23" s="659">
        <v>0.10299999999999999</v>
      </c>
      <c r="V23" s="659">
        <v>4.58E-2</v>
      </c>
      <c r="W23" s="659">
        <v>4.3900000000000002E-2</v>
      </c>
      <c r="X23" s="659">
        <v>6.0600000000000001E-2</v>
      </c>
      <c r="Y23" s="659">
        <v>3.8300000000000001E-2</v>
      </c>
      <c r="Z23" s="172"/>
      <c r="AA23" s="172"/>
      <c r="AB23" s="172"/>
      <c r="AC23" s="172"/>
      <c r="AD23" s="172"/>
      <c r="AE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</row>
    <row r="24" spans="1:44" s="44" customFormat="1" ht="12" customHeight="1">
      <c r="A24" s="415" t="s">
        <v>168</v>
      </c>
      <c r="B24" s="659">
        <v>6.5232999999999999E-2</v>
      </c>
      <c r="C24" s="659">
        <v>8.8467000000000004E-2</v>
      </c>
      <c r="D24" s="659">
        <v>6.7377999999999993E-2</v>
      </c>
      <c r="E24" s="659">
        <v>3.6027000000000003E-2</v>
      </c>
      <c r="F24" s="659">
        <v>5.3539000000000003E-2</v>
      </c>
      <c r="G24" s="659">
        <v>3.9364999999999997E-2</v>
      </c>
      <c r="H24" s="659">
        <v>7.8217999999999996E-2</v>
      </c>
      <c r="I24" s="659">
        <v>0.12249</v>
      </c>
      <c r="J24" s="659">
        <v>7.1064000000000002E-2</v>
      </c>
      <c r="K24" s="659">
        <v>4.7132E-2</v>
      </c>
      <c r="L24" s="659">
        <v>6.1404E-2</v>
      </c>
      <c r="M24" s="659">
        <v>3.7911E-2</v>
      </c>
      <c r="N24" s="659">
        <v>5.9482E-2</v>
      </c>
      <c r="O24" s="659">
        <v>5.2052000000000001E-2</v>
      </c>
      <c r="P24" s="659">
        <v>5.2942000000000003E-2</v>
      </c>
      <c r="Q24" s="659">
        <v>3.6405E-2</v>
      </c>
      <c r="R24" s="659">
        <v>3.5522999999999999E-2</v>
      </c>
      <c r="S24" s="659">
        <v>2.8492E-2</v>
      </c>
      <c r="T24" s="659">
        <v>0.1031</v>
      </c>
      <c r="U24" s="659">
        <v>0.14460000000000001</v>
      </c>
      <c r="V24" s="659">
        <v>9.3799999999999994E-2</v>
      </c>
      <c r="W24" s="659">
        <v>6.6600000000000006E-2</v>
      </c>
      <c r="X24" s="659">
        <v>7.4099999999999999E-2</v>
      </c>
      <c r="Y24" s="659">
        <v>6.25E-2</v>
      </c>
      <c r="Z24" s="664"/>
      <c r="AA24" s="172"/>
      <c r="AB24" s="172"/>
      <c r="AC24" s="172"/>
      <c r="AD24" s="172"/>
      <c r="AE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</row>
    <row r="25" spans="1:44" s="44" customFormat="1" ht="12" customHeight="1">
      <c r="A25" s="415" t="s">
        <v>169</v>
      </c>
      <c r="B25" s="659">
        <v>2.8336E-2</v>
      </c>
      <c r="C25" s="659">
        <v>6.5736000000000003E-2</v>
      </c>
      <c r="D25" s="659">
        <v>4.6662000000000002E-2</v>
      </c>
      <c r="E25" s="659">
        <v>4.3858000000000001E-2</v>
      </c>
      <c r="F25" s="659">
        <v>3.5415000000000002E-2</v>
      </c>
      <c r="G25" s="659">
        <v>2.8021999999999998E-2</v>
      </c>
      <c r="H25" s="659">
        <v>3.4132999999999997E-2</v>
      </c>
      <c r="I25" s="659">
        <v>3.3533E-2</v>
      </c>
      <c r="J25" s="659">
        <v>2.9824E-2</v>
      </c>
      <c r="K25" s="659">
        <v>3.5168999999999999E-2</v>
      </c>
      <c r="L25" s="659">
        <v>2.9138000000000001E-2</v>
      </c>
      <c r="M25" s="659">
        <v>2.9479000000000002E-2</v>
      </c>
      <c r="N25" s="659">
        <v>4.6982999999999997E-2</v>
      </c>
      <c r="O25" s="659">
        <v>8.0516000000000004E-2</v>
      </c>
      <c r="P25" s="659">
        <v>4.6025999999999997E-2</v>
      </c>
      <c r="Q25" s="659">
        <v>6.9806999999999994E-2</v>
      </c>
      <c r="R25" s="659">
        <v>5.2067000000000002E-2</v>
      </c>
      <c r="S25" s="659">
        <v>5.6925999999999997E-2</v>
      </c>
      <c r="T25" s="659">
        <v>8.6199999999999999E-2</v>
      </c>
      <c r="U25" s="659">
        <v>7.3999999999999996E-2</v>
      </c>
      <c r="V25" s="659">
        <v>8.0299999999999996E-2</v>
      </c>
      <c r="W25" s="659">
        <v>5.6399999999999999E-2</v>
      </c>
      <c r="X25" s="659">
        <v>8.1100000000000005E-2</v>
      </c>
      <c r="Y25" s="659">
        <v>0.1077</v>
      </c>
      <c r="Z25" s="172"/>
      <c r="AA25" s="172"/>
      <c r="AB25" s="172"/>
      <c r="AC25" s="172"/>
      <c r="AD25" s="172"/>
      <c r="AE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</row>
    <row r="26" spans="1:44" s="44" customFormat="1" ht="12" customHeight="1">
      <c r="A26" s="415" t="s">
        <v>170</v>
      </c>
      <c r="B26" s="659">
        <v>2.9624000000000001E-2</v>
      </c>
      <c r="C26" s="659">
        <v>5.4906000000000003E-2</v>
      </c>
      <c r="D26" s="659">
        <v>3.0640000000000001E-2</v>
      </c>
      <c r="E26" s="659">
        <v>2.6218999999999999E-2</v>
      </c>
      <c r="F26" s="659">
        <v>4.2015999999999998E-2</v>
      </c>
      <c r="G26" s="659">
        <v>2.5023E-2</v>
      </c>
      <c r="H26" s="659">
        <v>2.9614999999999999E-2</v>
      </c>
      <c r="I26" s="659">
        <v>4.7995999999999997E-2</v>
      </c>
      <c r="J26" s="659">
        <v>2.7963999999999999E-2</v>
      </c>
      <c r="K26" s="659">
        <v>2.6605E-2</v>
      </c>
      <c r="L26" s="659">
        <v>4.2837E-2</v>
      </c>
      <c r="M26" s="659">
        <v>2.4659E-2</v>
      </c>
      <c r="N26" s="659">
        <v>3.2618000000000001E-2</v>
      </c>
      <c r="O26" s="659">
        <v>4.9293999999999998E-2</v>
      </c>
      <c r="P26" s="659">
        <v>3.1718000000000003E-2</v>
      </c>
      <c r="Q26" s="659">
        <v>2.7976999999999998E-2</v>
      </c>
      <c r="R26" s="659">
        <v>4.4483000000000002E-2</v>
      </c>
      <c r="S26" s="659">
        <v>2.7171000000000001E-2</v>
      </c>
      <c r="T26" s="659">
        <v>4.2999999999999997E-2</v>
      </c>
      <c r="U26" s="659">
        <v>7.2099999999999997E-2</v>
      </c>
      <c r="V26" s="659">
        <v>4.1300000000000003E-2</v>
      </c>
      <c r="W26" s="659">
        <v>3.6799999999999999E-2</v>
      </c>
      <c r="X26" s="659">
        <v>6.0199999999999997E-2</v>
      </c>
      <c r="Y26" s="659">
        <v>3.7600000000000001E-2</v>
      </c>
      <c r="Z26" s="172"/>
      <c r="AA26" s="172"/>
      <c r="AB26" s="172"/>
      <c r="AC26" s="172"/>
      <c r="AD26" s="172"/>
      <c r="AE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</row>
    <row r="27" spans="1:44" s="44" customFormat="1" ht="12" customHeight="1">
      <c r="A27" s="415" t="s">
        <v>171</v>
      </c>
      <c r="B27" s="659">
        <v>2.0549000000000001E-2</v>
      </c>
      <c r="C27" s="659">
        <v>4.3778999999999998E-2</v>
      </c>
      <c r="D27" s="659">
        <v>2.3134999999999999E-2</v>
      </c>
      <c r="E27" s="659">
        <v>1.8481999999999998E-2</v>
      </c>
      <c r="F27" s="659">
        <v>2.843E-2</v>
      </c>
      <c r="G27" s="659">
        <v>1.8079999999999999E-2</v>
      </c>
      <c r="H27" s="659">
        <v>1.6473000000000002E-2</v>
      </c>
      <c r="I27" s="659">
        <v>4.1749000000000001E-2</v>
      </c>
      <c r="J27" s="659">
        <v>1.7063999999999999E-2</v>
      </c>
      <c r="K27" s="659">
        <v>1.7849E-2</v>
      </c>
      <c r="L27" s="659">
        <v>3.5083000000000003E-2</v>
      </c>
      <c r="M27" s="659">
        <v>1.8407E-2</v>
      </c>
      <c r="N27" s="659">
        <v>2.3102999999999999E-2</v>
      </c>
      <c r="O27" s="659">
        <v>4.9805000000000002E-2</v>
      </c>
      <c r="P27" s="659">
        <v>2.3383999999999999E-2</v>
      </c>
      <c r="Q27" s="659">
        <v>1.8928E-2</v>
      </c>
      <c r="R27" s="659">
        <v>4.2081E-2</v>
      </c>
      <c r="S27" s="659">
        <v>2.0070000000000001E-2</v>
      </c>
      <c r="T27" s="659">
        <v>2.69E-2</v>
      </c>
      <c r="U27" s="659">
        <v>5.8999999999999997E-2</v>
      </c>
      <c r="V27" s="659">
        <v>2.7300000000000001E-2</v>
      </c>
      <c r="W27" s="659">
        <v>2.4899999999999999E-2</v>
      </c>
      <c r="X27" s="659">
        <v>5.1700000000000003E-2</v>
      </c>
      <c r="Y27" s="659">
        <v>2.4299999999999999E-2</v>
      </c>
      <c r="Z27" s="172"/>
      <c r="AA27" s="172"/>
      <c r="AB27" s="172"/>
      <c r="AC27" s="172"/>
      <c r="AD27" s="172"/>
      <c r="AE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</row>
    <row r="28" spans="1:44" s="44" customFormat="1" ht="12" customHeight="1">
      <c r="A28" s="627" t="s">
        <v>172</v>
      </c>
      <c r="B28" s="661">
        <v>1.6662E-2</v>
      </c>
      <c r="C28" s="661">
        <v>3.8454000000000002E-2</v>
      </c>
      <c r="D28" s="661">
        <v>1.8637999999999998E-2</v>
      </c>
      <c r="E28" s="661">
        <v>1.4246E-2</v>
      </c>
      <c r="F28" s="661">
        <v>2.4709999999999999E-2</v>
      </c>
      <c r="G28" s="661">
        <v>1.3561E-2</v>
      </c>
      <c r="H28" s="661">
        <v>1.7659000000000001E-2</v>
      </c>
      <c r="I28" s="661">
        <v>3.2628999999999998E-2</v>
      </c>
      <c r="J28" s="661">
        <v>1.7929E-2</v>
      </c>
      <c r="K28" s="661">
        <v>1.3528E-2</v>
      </c>
      <c r="L28" s="661">
        <v>2.6075000000000001E-2</v>
      </c>
      <c r="M28" s="661">
        <v>1.3216E-2</v>
      </c>
      <c r="N28" s="661">
        <v>1.4703000000000001E-2</v>
      </c>
      <c r="O28" s="661">
        <v>2.6883000000000001E-2</v>
      </c>
      <c r="P28" s="661">
        <v>1.4872E-2</v>
      </c>
      <c r="Q28" s="661">
        <v>1.1863E-2</v>
      </c>
      <c r="R28" s="661">
        <v>2.2127000000000001E-2</v>
      </c>
      <c r="S28" s="661">
        <v>1.1693E-2</v>
      </c>
      <c r="T28" s="661">
        <v>2.1999999999999999E-2</v>
      </c>
      <c r="U28" s="661">
        <v>4.7199999999999999E-2</v>
      </c>
      <c r="V28" s="661">
        <v>2.24E-2</v>
      </c>
      <c r="W28" s="661">
        <v>1.9599999999999999E-2</v>
      </c>
      <c r="X28" s="661">
        <v>3.4700000000000002E-2</v>
      </c>
      <c r="Y28" s="661">
        <v>1.7500000000000002E-2</v>
      </c>
      <c r="Z28" s="172"/>
      <c r="AA28" s="172"/>
      <c r="AB28" s="172"/>
      <c r="AC28" s="172"/>
      <c r="AD28" s="172"/>
      <c r="AE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</row>
    <row r="29" spans="1:44" s="44" customFormat="1" ht="12" customHeight="1">
      <c r="A29" s="17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172"/>
      <c r="AA29" s="172"/>
      <c r="AB29" s="172"/>
      <c r="AC29" s="172"/>
      <c r="AD29" s="172"/>
      <c r="AE29" s="172"/>
    </row>
    <row r="30" spans="1:44" s="44" customFormat="1" ht="12" customHeight="1">
      <c r="A30" s="179"/>
      <c r="B30" s="983" t="s">
        <v>186</v>
      </c>
      <c r="C30" s="984"/>
      <c r="D30" s="984"/>
      <c r="E30" s="984"/>
      <c r="F30" s="984"/>
      <c r="G30" s="984"/>
      <c r="H30" s="984"/>
      <c r="I30" s="984"/>
      <c r="J30" s="984"/>
      <c r="K30" s="984"/>
      <c r="L30" s="984"/>
      <c r="M30" s="984"/>
      <c r="N30" s="984"/>
      <c r="O30" s="984"/>
      <c r="P30" s="984"/>
      <c r="Q30" s="984"/>
      <c r="R30" s="984"/>
      <c r="S30" s="984"/>
      <c r="T30" s="984"/>
      <c r="U30" s="984"/>
      <c r="V30" s="984"/>
      <c r="W30" s="984"/>
      <c r="X30" s="984"/>
      <c r="Y30" s="985"/>
      <c r="Z30" s="172"/>
      <c r="AA30" s="172"/>
      <c r="AB30" s="172"/>
      <c r="AC30" s="172"/>
      <c r="AD30" s="172"/>
      <c r="AE30" s="172"/>
    </row>
    <row r="31" spans="1:44" s="44" customFormat="1" ht="12" customHeight="1">
      <c r="A31" s="51"/>
      <c r="B31" s="982">
        <v>2019</v>
      </c>
      <c r="C31" s="982"/>
      <c r="D31" s="982"/>
      <c r="E31" s="982"/>
      <c r="F31" s="982"/>
      <c r="G31" s="982"/>
      <c r="H31" s="982">
        <v>2020</v>
      </c>
      <c r="I31" s="982"/>
      <c r="J31" s="982"/>
      <c r="K31" s="982"/>
      <c r="L31" s="982"/>
      <c r="M31" s="982"/>
      <c r="N31" s="982">
        <v>2021</v>
      </c>
      <c r="O31" s="982"/>
      <c r="P31" s="982"/>
      <c r="Q31" s="982"/>
      <c r="R31" s="982"/>
      <c r="S31" s="982"/>
      <c r="T31" s="986" t="s">
        <v>444</v>
      </c>
      <c r="U31" s="986"/>
      <c r="V31" s="986"/>
      <c r="W31" s="986"/>
      <c r="X31" s="986"/>
      <c r="Y31" s="986"/>
      <c r="Z31" s="172"/>
      <c r="AA31" s="172"/>
      <c r="AB31" s="172"/>
      <c r="AC31" s="172"/>
      <c r="AD31" s="172"/>
      <c r="AE31" s="172"/>
    </row>
    <row r="32" spans="1:44" s="44" customFormat="1" ht="12" customHeight="1">
      <c r="A32" s="179"/>
      <c r="B32" s="699" t="s">
        <v>190</v>
      </c>
      <c r="C32" s="700"/>
      <c r="D32" s="701"/>
      <c r="E32" s="699" t="s">
        <v>52</v>
      </c>
      <c r="F32" s="700"/>
      <c r="G32" s="701"/>
      <c r="H32" s="987" t="s">
        <v>190</v>
      </c>
      <c r="I32" s="988"/>
      <c r="J32" s="989"/>
      <c r="K32" s="987" t="s">
        <v>52</v>
      </c>
      <c r="L32" s="988"/>
      <c r="M32" s="989"/>
      <c r="N32" s="987" t="s">
        <v>190</v>
      </c>
      <c r="O32" s="988"/>
      <c r="P32" s="989"/>
      <c r="Q32" s="987" t="s">
        <v>52</v>
      </c>
      <c r="R32" s="988"/>
      <c r="S32" s="989"/>
      <c r="T32" s="987" t="s">
        <v>190</v>
      </c>
      <c r="U32" s="988"/>
      <c r="V32" s="989"/>
      <c r="W32" s="987" t="s">
        <v>52</v>
      </c>
      <c r="X32" s="988"/>
      <c r="Y32" s="989"/>
      <c r="Z32" s="172"/>
      <c r="AA32" s="172"/>
      <c r="AB32" s="172"/>
      <c r="AC32" s="172"/>
      <c r="AD32" s="172"/>
      <c r="AE32" s="172"/>
    </row>
    <row r="33" spans="1:39" s="44" customFormat="1" ht="12" customHeight="1">
      <c r="A33" s="416" t="s">
        <v>93</v>
      </c>
      <c r="B33" s="419" t="s">
        <v>41</v>
      </c>
      <c r="C33" s="420" t="s">
        <v>185</v>
      </c>
      <c r="D33" s="419" t="s">
        <v>0</v>
      </c>
      <c r="E33" s="419" t="s">
        <v>41</v>
      </c>
      <c r="F33" s="420" t="s">
        <v>185</v>
      </c>
      <c r="G33" s="419" t="s">
        <v>0</v>
      </c>
      <c r="H33" s="419" t="s">
        <v>41</v>
      </c>
      <c r="I33" s="420" t="s">
        <v>185</v>
      </c>
      <c r="J33" s="419" t="s">
        <v>0</v>
      </c>
      <c r="K33" s="419" t="s">
        <v>41</v>
      </c>
      <c r="L33" s="420" t="s">
        <v>185</v>
      </c>
      <c r="M33" s="419" t="s">
        <v>0</v>
      </c>
      <c r="N33" s="419" t="s">
        <v>41</v>
      </c>
      <c r="O33" s="420" t="s">
        <v>185</v>
      </c>
      <c r="P33" s="419" t="s">
        <v>0</v>
      </c>
      <c r="Q33" s="419" t="s">
        <v>41</v>
      </c>
      <c r="R33" s="420" t="s">
        <v>185</v>
      </c>
      <c r="S33" s="419" t="s">
        <v>0</v>
      </c>
      <c r="T33" s="419" t="s">
        <v>41</v>
      </c>
      <c r="U33" s="420" t="s">
        <v>185</v>
      </c>
      <c r="V33" s="419" t="s">
        <v>0</v>
      </c>
      <c r="W33" s="419" t="s">
        <v>41</v>
      </c>
      <c r="X33" s="420" t="s">
        <v>185</v>
      </c>
      <c r="Y33" s="419" t="s">
        <v>0</v>
      </c>
      <c r="Z33" s="653"/>
      <c r="AA33" s="172"/>
      <c r="AB33" s="172"/>
      <c r="AC33" s="172"/>
      <c r="AD33" s="172"/>
      <c r="AE33" s="172"/>
    </row>
    <row r="34" spans="1:39" s="44" customFormat="1" ht="12" customHeight="1">
      <c r="A34" s="414" t="s">
        <v>0</v>
      </c>
      <c r="B34" s="244">
        <v>1872292.7456999999</v>
      </c>
      <c r="C34" s="244">
        <v>441668.55660000001</v>
      </c>
      <c r="D34" s="244">
        <v>2313961.3023000001</v>
      </c>
      <c r="E34" s="244">
        <v>4566581.6828999994</v>
      </c>
      <c r="F34" s="244">
        <v>1091411.3199000002</v>
      </c>
      <c r="G34" s="244">
        <v>5657993.0027999999</v>
      </c>
      <c r="H34" s="245">
        <v>1220804.5811000001</v>
      </c>
      <c r="I34" s="245">
        <v>167964.66339999999</v>
      </c>
      <c r="J34" s="245">
        <v>1388769.2445</v>
      </c>
      <c r="K34" s="245">
        <v>3000042.5178</v>
      </c>
      <c r="L34" s="245">
        <v>449616.35570000001</v>
      </c>
      <c r="M34" s="245">
        <v>3449658.8735000002</v>
      </c>
      <c r="N34" s="747">
        <v>1268725.7964000001</v>
      </c>
      <c r="O34" s="747">
        <v>158015.128</v>
      </c>
      <c r="P34" s="747">
        <v>1426740.9243999999</v>
      </c>
      <c r="Q34" s="747">
        <v>3022035.6557999998</v>
      </c>
      <c r="R34" s="747">
        <v>337610.88179999997</v>
      </c>
      <c r="S34" s="747">
        <v>3359646.5375999999</v>
      </c>
      <c r="T34" s="752">
        <v>3.9300000000000002E-2</v>
      </c>
      <c r="U34" s="752">
        <v>-5.9200000000000003E-2</v>
      </c>
      <c r="V34" s="752">
        <v>2.7300000000000001E-2</v>
      </c>
      <c r="W34" s="752">
        <v>7.3000000000000001E-3</v>
      </c>
      <c r="X34" s="752">
        <v>-0.24909999999999999</v>
      </c>
      <c r="Y34" s="752">
        <v>-2.6100000000000002E-2</v>
      </c>
      <c r="Z34" s="172"/>
      <c r="AA34" s="172"/>
      <c r="AB34" s="172"/>
      <c r="AC34" s="172"/>
      <c r="AD34" s="172"/>
      <c r="AE34" s="172"/>
    </row>
    <row r="35" spans="1:39" s="44" customFormat="1" ht="12" customHeight="1">
      <c r="A35" s="415" t="s">
        <v>166</v>
      </c>
      <c r="B35" s="243">
        <v>465889.58429999999</v>
      </c>
      <c r="C35" s="243">
        <v>147981.4761</v>
      </c>
      <c r="D35" s="243">
        <v>613871.06050000002</v>
      </c>
      <c r="E35" s="243">
        <v>1056208.1857</v>
      </c>
      <c r="F35" s="243">
        <v>402780.31969999999</v>
      </c>
      <c r="G35" s="243">
        <v>1458988.5055</v>
      </c>
      <c r="H35" s="241">
        <v>333071.4326</v>
      </c>
      <c r="I35" s="241">
        <v>56904.927300000003</v>
      </c>
      <c r="J35" s="241">
        <v>389976.35989999998</v>
      </c>
      <c r="K35" s="241">
        <v>728504.99419999996</v>
      </c>
      <c r="L35" s="241">
        <v>157804.88310000001</v>
      </c>
      <c r="M35" s="241">
        <v>886309.87730000005</v>
      </c>
      <c r="N35" s="625">
        <v>320274.5575</v>
      </c>
      <c r="O35" s="625">
        <v>58082.016199999998</v>
      </c>
      <c r="P35" s="625">
        <v>378356.57370000001</v>
      </c>
      <c r="Q35" s="625">
        <v>695198.45739999996</v>
      </c>
      <c r="R35" s="625">
        <v>118830.0148</v>
      </c>
      <c r="S35" s="625">
        <v>814028.47219999996</v>
      </c>
      <c r="T35" s="753">
        <v>-3.8399999999999997E-2</v>
      </c>
      <c r="U35" s="753">
        <v>2.07E-2</v>
      </c>
      <c r="V35" s="753">
        <v>-2.98E-2</v>
      </c>
      <c r="W35" s="753">
        <v>-4.5699999999999998E-2</v>
      </c>
      <c r="X35" s="753">
        <v>-0.247</v>
      </c>
      <c r="Y35" s="753">
        <v>-8.1600000000000006E-2</v>
      </c>
      <c r="Z35" s="172"/>
      <c r="AA35" s="172"/>
      <c r="AB35" s="172"/>
      <c r="AC35" s="172"/>
      <c r="AD35" s="172"/>
      <c r="AE35" s="172"/>
    </row>
    <row r="36" spans="1:39" s="44" customFormat="1" ht="12" customHeight="1">
      <c r="A36" s="415" t="s">
        <v>167</v>
      </c>
      <c r="B36" s="243">
        <v>488457.37040000001</v>
      </c>
      <c r="C36" s="243">
        <v>145242.21030000001</v>
      </c>
      <c r="D36" s="243">
        <v>633699.58070000005</v>
      </c>
      <c r="E36" s="243">
        <v>1136738.2455</v>
      </c>
      <c r="F36" s="243">
        <v>349680.74810000003</v>
      </c>
      <c r="G36" s="243">
        <v>1486418.9935999999</v>
      </c>
      <c r="H36" s="241">
        <v>289352.20760000002</v>
      </c>
      <c r="I36" s="241">
        <v>37336.216999999997</v>
      </c>
      <c r="J36" s="241">
        <v>326688.42469999997</v>
      </c>
      <c r="K36" s="241">
        <v>724810.34710000001</v>
      </c>
      <c r="L36" s="241">
        <v>94689.845499999996</v>
      </c>
      <c r="M36" s="241">
        <v>819500.19259999995</v>
      </c>
      <c r="N36" s="625">
        <v>316154.9975</v>
      </c>
      <c r="O36" s="625">
        <v>36602.007700000002</v>
      </c>
      <c r="P36" s="625">
        <v>352757.00530000002</v>
      </c>
      <c r="Q36" s="625">
        <v>748718.72279999999</v>
      </c>
      <c r="R36" s="625">
        <v>80975.2071</v>
      </c>
      <c r="S36" s="625">
        <v>829693.92989999999</v>
      </c>
      <c r="T36" s="753">
        <v>9.2600000000000002E-2</v>
      </c>
      <c r="U36" s="753">
        <v>-1.9699999999999999E-2</v>
      </c>
      <c r="V36" s="753">
        <v>7.9799999999999996E-2</v>
      </c>
      <c r="W36" s="753">
        <v>3.3000000000000002E-2</v>
      </c>
      <c r="X36" s="753">
        <v>-0.14480000000000001</v>
      </c>
      <c r="Y36" s="753">
        <v>1.24E-2</v>
      </c>
      <c r="Z36" s="172"/>
      <c r="AA36" s="172"/>
      <c r="AB36" s="172"/>
      <c r="AC36" s="172"/>
      <c r="AD36" s="172"/>
      <c r="AE36" s="172"/>
    </row>
    <row r="37" spans="1:39" s="44" customFormat="1" ht="12" customHeight="1">
      <c r="A37" s="415" t="s">
        <v>168</v>
      </c>
      <c r="B37" s="243">
        <v>36184.576800000003</v>
      </c>
      <c r="C37" s="243">
        <v>2033</v>
      </c>
      <c r="D37" s="243">
        <v>38217.576800000003</v>
      </c>
      <c r="E37" s="243">
        <v>86093</v>
      </c>
      <c r="F37" s="243">
        <v>4452</v>
      </c>
      <c r="G37" s="243">
        <v>90545</v>
      </c>
      <c r="H37" s="241">
        <v>16206.848900000001</v>
      </c>
      <c r="I37" s="241">
        <v>614.52</v>
      </c>
      <c r="J37" s="241">
        <v>16821.368900000001</v>
      </c>
      <c r="K37" s="241">
        <v>44508.132599999997</v>
      </c>
      <c r="L37" s="241">
        <v>1823.7329</v>
      </c>
      <c r="M37" s="241">
        <v>46331.8655</v>
      </c>
      <c r="N37" s="625">
        <v>22269.458200000001</v>
      </c>
      <c r="O37" s="625">
        <v>853.39070000000004</v>
      </c>
      <c r="P37" s="625">
        <v>23122.848900000001</v>
      </c>
      <c r="Q37" s="625">
        <v>56428.740299999998</v>
      </c>
      <c r="R37" s="625">
        <v>2313.7109</v>
      </c>
      <c r="S37" s="625">
        <v>58742.451200000003</v>
      </c>
      <c r="T37" s="753">
        <v>0.37409999999999999</v>
      </c>
      <c r="U37" s="753">
        <v>0.38869999999999999</v>
      </c>
      <c r="V37" s="753">
        <v>0.37459999999999999</v>
      </c>
      <c r="W37" s="753">
        <v>0.26779999999999998</v>
      </c>
      <c r="X37" s="753">
        <v>0.26869999999999999</v>
      </c>
      <c r="Y37" s="753">
        <v>0.26790000000000003</v>
      </c>
      <c r="Z37" s="172"/>
      <c r="AA37" s="172"/>
      <c r="AB37" s="172"/>
      <c r="AC37" s="172"/>
      <c r="AD37" s="172"/>
      <c r="AE37" s="172"/>
    </row>
    <row r="38" spans="1:39" s="44" customFormat="1" ht="12" customHeight="1">
      <c r="A38" s="415" t="s">
        <v>169</v>
      </c>
      <c r="B38" s="243">
        <v>60995.864500000003</v>
      </c>
      <c r="C38" s="243">
        <v>3608.0891000000001</v>
      </c>
      <c r="D38" s="243">
        <v>64603.953500000003</v>
      </c>
      <c r="E38" s="243">
        <v>145476.42980000001</v>
      </c>
      <c r="F38" s="243">
        <v>7296.8182999999999</v>
      </c>
      <c r="G38" s="243">
        <v>152773.2481</v>
      </c>
      <c r="H38" s="241">
        <v>22495.419000000002</v>
      </c>
      <c r="I38" s="241">
        <v>764.42510000000004</v>
      </c>
      <c r="J38" s="241">
        <v>23259.844099999998</v>
      </c>
      <c r="K38" s="241">
        <v>67790.495800000004</v>
      </c>
      <c r="L38" s="241">
        <v>1941.4846</v>
      </c>
      <c r="M38" s="241">
        <v>69731.9804</v>
      </c>
      <c r="N38" s="625">
        <v>32890.5599</v>
      </c>
      <c r="O38" s="625">
        <v>605.30290000000002</v>
      </c>
      <c r="P38" s="625">
        <v>33495.862800000003</v>
      </c>
      <c r="Q38" s="625">
        <v>91771.448499999999</v>
      </c>
      <c r="R38" s="625">
        <v>1323.2334000000001</v>
      </c>
      <c r="S38" s="625">
        <v>93094.682000000001</v>
      </c>
      <c r="T38" s="753">
        <v>0.46210000000000001</v>
      </c>
      <c r="U38" s="753">
        <v>-0.2082</v>
      </c>
      <c r="V38" s="753">
        <v>0.44009999999999999</v>
      </c>
      <c r="W38" s="753">
        <v>0.3538</v>
      </c>
      <c r="X38" s="753">
        <v>-0.31840000000000002</v>
      </c>
      <c r="Y38" s="753">
        <v>0.33500000000000002</v>
      </c>
      <c r="Z38" s="664"/>
      <c r="AA38" s="172"/>
      <c r="AB38" s="172"/>
      <c r="AC38" s="172"/>
      <c r="AD38" s="172"/>
      <c r="AE38" s="172"/>
    </row>
    <row r="39" spans="1:39" s="44" customFormat="1" ht="12" customHeight="1">
      <c r="A39" s="415" t="s">
        <v>170</v>
      </c>
      <c r="B39" s="243">
        <v>444492.31510000001</v>
      </c>
      <c r="C39" s="243">
        <v>79493.2451</v>
      </c>
      <c r="D39" s="243">
        <v>523985.56020000001</v>
      </c>
      <c r="E39" s="243">
        <v>1224108.6780999999</v>
      </c>
      <c r="F39" s="243">
        <v>200990.66940000001</v>
      </c>
      <c r="G39" s="243">
        <v>1425099.3474000001</v>
      </c>
      <c r="H39" s="241">
        <v>325687.20860000001</v>
      </c>
      <c r="I39" s="241">
        <v>49720.667200000004</v>
      </c>
      <c r="J39" s="241">
        <v>375407.87579999998</v>
      </c>
      <c r="K39" s="241">
        <v>886775.70649999997</v>
      </c>
      <c r="L39" s="241">
        <v>143739.90289999999</v>
      </c>
      <c r="M39" s="241">
        <v>1030515.6094</v>
      </c>
      <c r="N39" s="625">
        <v>298684.6373</v>
      </c>
      <c r="O39" s="625">
        <v>37258.406600000002</v>
      </c>
      <c r="P39" s="625">
        <v>335943.04389999999</v>
      </c>
      <c r="Q39" s="625">
        <v>732311.076</v>
      </c>
      <c r="R39" s="625">
        <v>86851.855599999995</v>
      </c>
      <c r="S39" s="625">
        <v>819162.93160000001</v>
      </c>
      <c r="T39" s="753">
        <v>-8.2900000000000001E-2</v>
      </c>
      <c r="U39" s="753">
        <v>-0.25059999999999999</v>
      </c>
      <c r="V39" s="753">
        <v>-0.1051</v>
      </c>
      <c r="W39" s="753">
        <v>-0.17419999999999999</v>
      </c>
      <c r="X39" s="753">
        <v>-0.39579999999999999</v>
      </c>
      <c r="Y39" s="753">
        <v>-0.2051</v>
      </c>
      <c r="Z39" s="172"/>
      <c r="AA39" s="172"/>
      <c r="AB39" s="172"/>
      <c r="AC39" s="172"/>
      <c r="AD39" s="172"/>
      <c r="AE39" s="172"/>
      <c r="AF39" s="172"/>
    </row>
    <row r="40" spans="1:39" s="44" customFormat="1" ht="12" customHeight="1">
      <c r="A40" s="415" t="s">
        <v>171</v>
      </c>
      <c r="B40" s="243">
        <v>233814.99619999999</v>
      </c>
      <c r="C40" s="243">
        <v>50141.846700000002</v>
      </c>
      <c r="D40" s="243">
        <v>283956.84289999999</v>
      </c>
      <c r="E40" s="243">
        <v>534724.9007</v>
      </c>
      <c r="F40" s="243">
        <v>99408.054199999999</v>
      </c>
      <c r="G40" s="243">
        <v>634132.95490000001</v>
      </c>
      <c r="H40" s="241">
        <v>143574.90410000001</v>
      </c>
      <c r="I40" s="241">
        <v>15281.122600000001</v>
      </c>
      <c r="J40" s="241">
        <v>158856.02679999999</v>
      </c>
      <c r="K40" s="241">
        <v>344328.0687</v>
      </c>
      <c r="L40" s="241">
        <v>37205.808799999999</v>
      </c>
      <c r="M40" s="241">
        <v>381533.8775</v>
      </c>
      <c r="N40" s="625">
        <v>157865.95480000001</v>
      </c>
      <c r="O40" s="625">
        <v>15985.655199999999</v>
      </c>
      <c r="P40" s="625">
        <v>173851.61</v>
      </c>
      <c r="Q40" s="625">
        <v>370770.28720000002</v>
      </c>
      <c r="R40" s="625">
        <v>31171.3541</v>
      </c>
      <c r="S40" s="625">
        <v>401941.64130000002</v>
      </c>
      <c r="T40" s="753">
        <v>9.9500000000000005E-2</v>
      </c>
      <c r="U40" s="753">
        <v>4.6100000000000002E-2</v>
      </c>
      <c r="V40" s="753">
        <v>9.4399999999999998E-2</v>
      </c>
      <c r="W40" s="753">
        <v>7.6799999999999993E-2</v>
      </c>
      <c r="X40" s="753">
        <v>-0.16220000000000001</v>
      </c>
      <c r="Y40" s="753">
        <v>5.3499999999999999E-2</v>
      </c>
      <c r="Z40" s="172"/>
      <c r="AA40" s="172"/>
      <c r="AB40" s="172"/>
      <c r="AC40" s="172"/>
      <c r="AD40" s="172"/>
      <c r="AE40" s="172"/>
      <c r="AF40" s="172"/>
    </row>
    <row r="41" spans="1:39" s="44" customFormat="1" ht="12" customHeight="1">
      <c r="A41" s="627" t="s">
        <v>172</v>
      </c>
      <c r="B41" s="628">
        <v>142458.03839999999</v>
      </c>
      <c r="C41" s="628">
        <v>13168.6893</v>
      </c>
      <c r="D41" s="628">
        <v>155626.72769999999</v>
      </c>
      <c r="E41" s="628">
        <v>383232.24310000002</v>
      </c>
      <c r="F41" s="628">
        <v>26802.710200000001</v>
      </c>
      <c r="G41" s="628">
        <v>410034.95329999999</v>
      </c>
      <c r="H41" s="242">
        <v>90416.560200000007</v>
      </c>
      <c r="I41" s="242">
        <v>7342.7842000000001</v>
      </c>
      <c r="J41" s="242">
        <v>97759.344400000002</v>
      </c>
      <c r="K41" s="242">
        <v>203324.77290000001</v>
      </c>
      <c r="L41" s="242">
        <v>12410.6978</v>
      </c>
      <c r="M41" s="242">
        <v>215735.47070000001</v>
      </c>
      <c r="N41" s="750">
        <v>120585.6312</v>
      </c>
      <c r="O41" s="750">
        <v>8628.3487000000005</v>
      </c>
      <c r="P41" s="750">
        <v>129213.97990000001</v>
      </c>
      <c r="Q41" s="750">
        <v>326836.92349999998</v>
      </c>
      <c r="R41" s="750">
        <v>16145.5059</v>
      </c>
      <c r="S41" s="750">
        <v>342982.42940000002</v>
      </c>
      <c r="T41" s="754">
        <v>0.3337</v>
      </c>
      <c r="U41" s="754">
        <v>0.17510000000000001</v>
      </c>
      <c r="V41" s="754">
        <v>0.32179999999999997</v>
      </c>
      <c r="W41" s="754">
        <v>0.60750000000000004</v>
      </c>
      <c r="X41" s="754">
        <v>0.3009</v>
      </c>
      <c r="Y41" s="754">
        <v>0.58979999999999999</v>
      </c>
      <c r="Z41" s="172"/>
      <c r="AA41" s="172"/>
      <c r="AB41" s="172"/>
      <c r="AC41" s="172"/>
      <c r="AD41" s="172"/>
      <c r="AE41" s="172"/>
      <c r="AF41" s="172"/>
    </row>
    <row r="42" spans="1:39" s="44" customFormat="1" ht="12" customHeight="1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5"/>
      <c r="U42" s="45"/>
      <c r="V42" s="45"/>
      <c r="W42" s="45"/>
      <c r="X42" s="45"/>
      <c r="Y42" s="45"/>
      <c r="Z42" s="172"/>
      <c r="AA42" s="172"/>
      <c r="AB42" s="172"/>
      <c r="AC42" s="172"/>
      <c r="AD42" s="172"/>
      <c r="AE42" s="172"/>
      <c r="AF42" s="172"/>
    </row>
    <row r="43" spans="1:39" s="44" customFormat="1" ht="12" customHeight="1">
      <c r="B43" s="983" t="s">
        <v>186</v>
      </c>
      <c r="C43" s="984"/>
      <c r="D43" s="984"/>
      <c r="E43" s="984"/>
      <c r="F43" s="984"/>
      <c r="G43" s="984"/>
      <c r="H43" s="984"/>
      <c r="I43" s="984"/>
      <c r="J43" s="984"/>
      <c r="K43" s="984"/>
      <c r="L43" s="984"/>
      <c r="M43" s="984"/>
      <c r="N43" s="984"/>
      <c r="O43" s="984"/>
      <c r="P43" s="984"/>
      <c r="Q43" s="984"/>
      <c r="R43" s="984"/>
      <c r="S43" s="984"/>
      <c r="T43" s="984"/>
      <c r="U43" s="984"/>
      <c r="V43" s="984"/>
      <c r="W43" s="984"/>
      <c r="X43" s="984"/>
      <c r="Y43" s="985"/>
      <c r="Z43" s="172"/>
      <c r="AA43" s="172"/>
      <c r="AB43" s="172"/>
      <c r="AC43" s="172"/>
      <c r="AD43" s="172"/>
      <c r="AE43" s="172"/>
      <c r="AF43" s="172"/>
    </row>
    <row r="44" spans="1:39" s="44" customFormat="1" ht="12" customHeight="1">
      <c r="A44" s="51"/>
      <c r="B44" s="982">
        <v>2019</v>
      </c>
      <c r="C44" s="982"/>
      <c r="D44" s="982"/>
      <c r="E44" s="982"/>
      <c r="F44" s="982"/>
      <c r="G44" s="982"/>
      <c r="H44" s="982">
        <v>2020</v>
      </c>
      <c r="I44" s="982"/>
      <c r="J44" s="982"/>
      <c r="K44" s="982"/>
      <c r="L44" s="982"/>
      <c r="M44" s="982"/>
      <c r="N44" s="982">
        <v>2021</v>
      </c>
      <c r="O44" s="982"/>
      <c r="P44" s="982"/>
      <c r="Q44" s="982"/>
      <c r="R44" s="982"/>
      <c r="S44" s="982"/>
      <c r="T44" s="986" t="s">
        <v>442</v>
      </c>
      <c r="U44" s="986"/>
      <c r="V44" s="986"/>
      <c r="W44" s="986"/>
      <c r="X44" s="986"/>
      <c r="Y44" s="986"/>
      <c r="Z44" s="172"/>
      <c r="AA44" s="172"/>
      <c r="AB44" s="172"/>
      <c r="AC44" s="172"/>
      <c r="AD44" s="172"/>
      <c r="AE44" s="172"/>
      <c r="AF44" s="172"/>
    </row>
    <row r="45" spans="1:39" s="44" customFormat="1" ht="12" customHeight="1">
      <c r="A45" s="179"/>
      <c r="B45" s="421" t="s">
        <v>375</v>
      </c>
      <c r="C45" s="422"/>
      <c r="D45" s="422"/>
      <c r="E45" s="422"/>
      <c r="F45" s="422"/>
      <c r="G45" s="357"/>
      <c r="H45" s="421" t="s">
        <v>375</v>
      </c>
      <c r="I45" s="422"/>
      <c r="J45" s="422"/>
      <c r="K45" s="422"/>
      <c r="L45" s="422"/>
      <c r="M45" s="357"/>
      <c r="N45" s="421" t="s">
        <v>375</v>
      </c>
      <c r="O45" s="422"/>
      <c r="P45" s="422"/>
      <c r="Q45" s="422"/>
      <c r="R45" s="422"/>
      <c r="S45" s="357"/>
      <c r="T45" s="421" t="s">
        <v>405</v>
      </c>
      <c r="U45" s="422"/>
      <c r="V45" s="422"/>
      <c r="W45" s="422"/>
      <c r="X45" s="422"/>
      <c r="Y45" s="357"/>
      <c r="Z45" s="172"/>
      <c r="AA45" s="172"/>
      <c r="AB45" s="172"/>
      <c r="AC45" s="172"/>
      <c r="AD45" s="172"/>
      <c r="AE45" s="172"/>
      <c r="AF45" s="172"/>
    </row>
    <row r="46" spans="1:39" s="44" customFormat="1" ht="12" customHeight="1">
      <c r="A46" s="179"/>
      <c r="B46" s="699" t="s">
        <v>190</v>
      </c>
      <c r="C46" s="700"/>
      <c r="D46" s="701"/>
      <c r="E46" s="699" t="s">
        <v>52</v>
      </c>
      <c r="F46" s="700"/>
      <c r="G46" s="701"/>
      <c r="H46" s="987" t="s">
        <v>190</v>
      </c>
      <c r="I46" s="988"/>
      <c r="J46" s="989"/>
      <c r="K46" s="987" t="s">
        <v>52</v>
      </c>
      <c r="L46" s="988"/>
      <c r="M46" s="989"/>
      <c r="N46" s="987" t="s">
        <v>190</v>
      </c>
      <c r="O46" s="988"/>
      <c r="P46" s="989"/>
      <c r="Q46" s="987" t="s">
        <v>52</v>
      </c>
      <c r="R46" s="988"/>
      <c r="S46" s="989"/>
      <c r="T46" s="987" t="s">
        <v>190</v>
      </c>
      <c r="U46" s="988"/>
      <c r="V46" s="989"/>
      <c r="W46" s="987" t="s">
        <v>52</v>
      </c>
      <c r="X46" s="988"/>
      <c r="Y46" s="989"/>
      <c r="Z46" s="172"/>
      <c r="AA46" s="172"/>
      <c r="AB46" s="172"/>
      <c r="AC46" s="172"/>
      <c r="AD46" s="172"/>
      <c r="AE46" s="172"/>
      <c r="AF46" s="172"/>
    </row>
    <row r="47" spans="1:39" s="44" customFormat="1" ht="12" customHeight="1">
      <c r="A47" s="416" t="s">
        <v>93</v>
      </c>
      <c r="B47" s="419" t="s">
        <v>41</v>
      </c>
      <c r="C47" s="420" t="s">
        <v>185</v>
      </c>
      <c r="D47" s="419" t="s">
        <v>0</v>
      </c>
      <c r="E47" s="419" t="s">
        <v>41</v>
      </c>
      <c r="F47" s="420" t="s">
        <v>185</v>
      </c>
      <c r="G47" s="419" t="s">
        <v>0</v>
      </c>
      <c r="H47" s="419" t="s">
        <v>41</v>
      </c>
      <c r="I47" s="420" t="s">
        <v>185</v>
      </c>
      <c r="J47" s="419" t="s">
        <v>0</v>
      </c>
      <c r="K47" s="419" t="s">
        <v>41</v>
      </c>
      <c r="L47" s="420" t="s">
        <v>185</v>
      </c>
      <c r="M47" s="419" t="s">
        <v>0</v>
      </c>
      <c r="N47" s="419" t="s">
        <v>41</v>
      </c>
      <c r="O47" s="420" t="s">
        <v>185</v>
      </c>
      <c r="P47" s="419" t="s">
        <v>0</v>
      </c>
      <c r="Q47" s="419" t="s">
        <v>41</v>
      </c>
      <c r="R47" s="420" t="s">
        <v>185</v>
      </c>
      <c r="S47" s="419" t="s">
        <v>0</v>
      </c>
      <c r="T47" s="419" t="s">
        <v>41</v>
      </c>
      <c r="U47" s="420" t="s">
        <v>185</v>
      </c>
      <c r="V47" s="419" t="s">
        <v>0</v>
      </c>
      <c r="W47" s="419" t="s">
        <v>41</v>
      </c>
      <c r="X47" s="420" t="s">
        <v>185</v>
      </c>
      <c r="Y47" s="419" t="s">
        <v>0</v>
      </c>
      <c r="Z47" s="172"/>
      <c r="AA47" s="172"/>
      <c r="AB47" s="172"/>
      <c r="AC47" s="172"/>
      <c r="AD47" s="172"/>
      <c r="AE47" s="172"/>
      <c r="AF47" s="43"/>
    </row>
    <row r="48" spans="1:39" s="44" customFormat="1" ht="12" customHeight="1">
      <c r="A48" s="414" t="s">
        <v>0</v>
      </c>
      <c r="B48" s="657">
        <v>1.6112999999999999E-2</v>
      </c>
      <c r="C48" s="657">
        <v>3.6471999999999997E-2</v>
      </c>
      <c r="D48" s="657">
        <v>1.4732E-2</v>
      </c>
      <c r="E48" s="657">
        <v>1.4473E-2</v>
      </c>
      <c r="F48" s="657">
        <v>3.2591000000000002E-2</v>
      </c>
      <c r="G48" s="657">
        <v>1.2854000000000001E-2</v>
      </c>
      <c r="H48" s="657">
        <v>1.8092E-2</v>
      </c>
      <c r="I48" s="657">
        <v>3.0574E-2</v>
      </c>
      <c r="J48" s="657">
        <v>1.7374000000000001E-2</v>
      </c>
      <c r="K48" s="657">
        <v>1.4753E-2</v>
      </c>
      <c r="L48" s="657">
        <v>3.5985999999999997E-2</v>
      </c>
      <c r="M48" s="657">
        <v>1.3697000000000001E-2</v>
      </c>
      <c r="N48" s="658">
        <v>2.2800999999999998E-2</v>
      </c>
      <c r="O48" s="658">
        <v>4.0758000000000003E-2</v>
      </c>
      <c r="P48" s="658">
        <v>2.2685E-2</v>
      </c>
      <c r="Q48" s="658">
        <v>1.8589000000000001E-2</v>
      </c>
      <c r="R48" s="658">
        <v>3.8851999999999998E-2</v>
      </c>
      <c r="S48" s="658">
        <v>1.8030000000000001E-2</v>
      </c>
      <c r="T48" s="658">
        <v>2.75E-2</v>
      </c>
      <c r="U48" s="658">
        <v>4.9099999999999998E-2</v>
      </c>
      <c r="V48" s="658">
        <v>2.7300000000000001E-2</v>
      </c>
      <c r="W48" s="658">
        <v>2.24E-2</v>
      </c>
      <c r="X48" s="658">
        <v>5.21E-2</v>
      </c>
      <c r="Y48" s="658">
        <v>2.18E-2</v>
      </c>
      <c r="Z48" s="172"/>
      <c r="AA48" s="172"/>
      <c r="AB48" s="172"/>
      <c r="AC48" s="172"/>
      <c r="AD48" s="172"/>
      <c r="AE48" s="172"/>
      <c r="AF48" s="43"/>
      <c r="AG48" s="172"/>
      <c r="AH48" s="172"/>
      <c r="AI48" s="172"/>
      <c r="AJ48" s="172"/>
      <c r="AK48" s="172"/>
      <c r="AL48" s="172"/>
      <c r="AM48" s="172"/>
    </row>
    <row r="49" spans="1:39" s="44" customFormat="1" ht="12" customHeight="1">
      <c r="A49" s="415" t="s">
        <v>166</v>
      </c>
      <c r="B49" s="632">
        <v>4.2630000000000001E-2</v>
      </c>
      <c r="C49" s="632">
        <v>5.0651000000000002E-2</v>
      </c>
      <c r="D49" s="632">
        <v>3.2155999999999997E-2</v>
      </c>
      <c r="E49" s="632">
        <v>3.4216999999999997E-2</v>
      </c>
      <c r="F49" s="632">
        <v>5.8449000000000001E-2</v>
      </c>
      <c r="G49" s="632">
        <v>2.6210000000000001E-2</v>
      </c>
      <c r="H49" s="632">
        <v>4.2738999999999999E-2</v>
      </c>
      <c r="I49" s="632">
        <v>4.2775000000000001E-2</v>
      </c>
      <c r="J49" s="632">
        <v>4.0122999999999999E-2</v>
      </c>
      <c r="K49" s="632">
        <v>3.2766000000000003E-2</v>
      </c>
      <c r="L49" s="632">
        <v>4.7327000000000001E-2</v>
      </c>
      <c r="M49" s="632">
        <v>2.9950000000000001E-2</v>
      </c>
      <c r="N49" s="659">
        <v>5.0342999999999999E-2</v>
      </c>
      <c r="O49" s="659">
        <v>4.6175000000000001E-2</v>
      </c>
      <c r="P49" s="659">
        <v>4.7350999999999997E-2</v>
      </c>
      <c r="Q49" s="659">
        <v>5.1249000000000003E-2</v>
      </c>
      <c r="R49" s="659">
        <v>6.0077999999999999E-2</v>
      </c>
      <c r="S49" s="659">
        <v>4.6304999999999999E-2</v>
      </c>
      <c r="T49" s="659">
        <v>6.88E-2</v>
      </c>
      <c r="U49" s="659">
        <v>7.3700000000000002E-2</v>
      </c>
      <c r="V49" s="659">
        <v>6.59E-2</v>
      </c>
      <c r="W49" s="659">
        <v>6.3700000000000007E-2</v>
      </c>
      <c r="X49" s="659">
        <v>0.1014</v>
      </c>
      <c r="Y49" s="659">
        <v>6.0100000000000001E-2</v>
      </c>
      <c r="Z49" s="172"/>
      <c r="AA49" s="172"/>
      <c r="AB49" s="172"/>
      <c r="AC49" s="172"/>
      <c r="AD49" s="172"/>
      <c r="AE49" s="172"/>
      <c r="AF49" s="43"/>
      <c r="AG49" s="172"/>
      <c r="AH49" s="172"/>
      <c r="AI49" s="172"/>
      <c r="AJ49" s="172"/>
      <c r="AK49" s="172"/>
      <c r="AL49" s="172"/>
      <c r="AM49" s="172"/>
    </row>
    <row r="50" spans="1:39" s="44" customFormat="1" ht="12" customHeight="1">
      <c r="A50" s="415" t="s">
        <v>167</v>
      </c>
      <c r="B50" s="632">
        <v>3.5027000000000003E-2</v>
      </c>
      <c r="C50" s="632">
        <v>3.8360999999999999E-2</v>
      </c>
      <c r="D50" s="632">
        <v>3.0214000000000001E-2</v>
      </c>
      <c r="E50" s="632">
        <v>3.2800000000000003E-2</v>
      </c>
      <c r="F50" s="632">
        <v>2.9832999999999998E-2</v>
      </c>
      <c r="G50" s="632">
        <v>2.6866999999999999E-2</v>
      </c>
      <c r="H50" s="632">
        <v>2.9748E-2</v>
      </c>
      <c r="I50" s="632">
        <v>4.5213999999999997E-2</v>
      </c>
      <c r="J50" s="632">
        <v>2.8472000000000001E-2</v>
      </c>
      <c r="K50" s="632">
        <v>2.9897E-2</v>
      </c>
      <c r="L50" s="632">
        <v>4.9447999999999999E-2</v>
      </c>
      <c r="M50" s="632">
        <v>2.8154999999999999E-2</v>
      </c>
      <c r="N50" s="659">
        <v>4.6192999999999998E-2</v>
      </c>
      <c r="O50" s="659">
        <v>7.3313000000000003E-2</v>
      </c>
      <c r="P50" s="659">
        <v>4.5593000000000002E-2</v>
      </c>
      <c r="Q50" s="659">
        <v>3.7442000000000003E-2</v>
      </c>
      <c r="R50" s="659">
        <v>5.5239000000000003E-2</v>
      </c>
      <c r="S50" s="659">
        <v>3.5909999999999997E-2</v>
      </c>
      <c r="T50" s="659">
        <v>5.1499999999999997E-2</v>
      </c>
      <c r="U50" s="659">
        <v>9.4200000000000006E-2</v>
      </c>
      <c r="V50" s="659">
        <v>5.0799999999999998E-2</v>
      </c>
      <c r="W50" s="659">
        <v>4.48E-2</v>
      </c>
      <c r="X50" s="659">
        <v>7.3400000000000007E-2</v>
      </c>
      <c r="Y50" s="659">
        <v>4.2599999999999999E-2</v>
      </c>
      <c r="Z50" s="172"/>
      <c r="AA50" s="172"/>
      <c r="AB50" s="172"/>
      <c r="AC50" s="172"/>
      <c r="AD50" s="172"/>
      <c r="AE50" s="172"/>
      <c r="AF50" s="43"/>
      <c r="AG50" s="172"/>
      <c r="AH50" s="172"/>
      <c r="AI50" s="172"/>
      <c r="AJ50" s="172"/>
      <c r="AK50" s="172"/>
      <c r="AL50" s="172"/>
      <c r="AM50" s="172"/>
    </row>
    <row r="51" spans="1:39" s="44" customFormat="1" ht="12" customHeight="1">
      <c r="A51" s="415" t="s">
        <v>168</v>
      </c>
      <c r="B51" s="632">
        <v>0</v>
      </c>
      <c r="C51" s="632">
        <v>0</v>
      </c>
      <c r="D51" s="632">
        <v>0</v>
      </c>
      <c r="E51" s="632">
        <v>0</v>
      </c>
      <c r="F51" s="632">
        <v>0</v>
      </c>
      <c r="G51" s="632">
        <v>0</v>
      </c>
      <c r="H51" s="632">
        <v>3.7559000000000002E-2</v>
      </c>
      <c r="I51" s="632">
        <v>7.2577000000000003E-2</v>
      </c>
      <c r="J51" s="632">
        <v>3.8239000000000002E-2</v>
      </c>
      <c r="K51" s="632">
        <v>3.0009999999999998E-2</v>
      </c>
      <c r="L51" s="632">
        <v>7.1776000000000006E-2</v>
      </c>
      <c r="M51" s="632">
        <v>2.9940999999999999E-2</v>
      </c>
      <c r="N51" s="659">
        <v>8.2748000000000002E-2</v>
      </c>
      <c r="O51" s="659">
        <v>0.15385599999999999</v>
      </c>
      <c r="P51" s="659">
        <v>8.4054000000000004E-2</v>
      </c>
      <c r="Q51" s="659">
        <v>7.2383000000000003E-2</v>
      </c>
      <c r="R51" s="659">
        <v>0.15586900000000001</v>
      </c>
      <c r="S51" s="659">
        <v>7.1527999999999994E-2</v>
      </c>
      <c r="T51" s="659">
        <v>9.2799999999999994E-2</v>
      </c>
      <c r="U51" s="659">
        <v>0.17380000000000001</v>
      </c>
      <c r="V51" s="659">
        <v>9.4399999999999998E-2</v>
      </c>
      <c r="W51" s="659">
        <v>0.08</v>
      </c>
      <c r="X51" s="659">
        <v>0.17499999999999999</v>
      </c>
      <c r="Y51" s="659">
        <v>7.9200000000000007E-2</v>
      </c>
      <c r="Z51" s="664"/>
      <c r="AA51" s="172"/>
      <c r="AB51" s="172"/>
      <c r="AC51" s="172"/>
      <c r="AD51" s="172"/>
      <c r="AE51" s="172"/>
      <c r="AF51" s="43"/>
      <c r="AG51" s="172"/>
      <c r="AH51" s="172"/>
      <c r="AI51" s="172"/>
      <c r="AJ51" s="172"/>
      <c r="AK51" s="172"/>
      <c r="AL51" s="172"/>
      <c r="AM51" s="172"/>
    </row>
    <row r="52" spans="1:39" ht="12" customHeight="1">
      <c r="A52" s="415" t="s">
        <v>169</v>
      </c>
      <c r="B52" s="632">
        <v>1.8578000000000001E-2</v>
      </c>
      <c r="C52" s="632">
        <v>0.10566</v>
      </c>
      <c r="D52" s="632">
        <v>2.1912999999999998E-2</v>
      </c>
      <c r="E52" s="632">
        <v>2.3938999999999998E-2</v>
      </c>
      <c r="F52" s="632">
        <v>8.5515999999999995E-2</v>
      </c>
      <c r="G52" s="632">
        <v>2.4847999999999999E-2</v>
      </c>
      <c r="H52" s="632">
        <v>3.1766000000000003E-2</v>
      </c>
      <c r="I52" s="632">
        <v>8.5382E-2</v>
      </c>
      <c r="J52" s="632">
        <v>3.2474999999999997E-2</v>
      </c>
      <c r="K52" s="632">
        <v>3.4275E-2</v>
      </c>
      <c r="L52" s="632">
        <v>9.1828000000000007E-2</v>
      </c>
      <c r="M52" s="632">
        <v>3.4611000000000003E-2</v>
      </c>
      <c r="N52" s="659">
        <v>6.1100000000000002E-2</v>
      </c>
      <c r="O52" s="659">
        <v>0.23696600000000001</v>
      </c>
      <c r="P52" s="659">
        <v>6.3098000000000001E-2</v>
      </c>
      <c r="Q52" s="659">
        <v>6.2310999999999998E-2</v>
      </c>
      <c r="R52" s="659">
        <v>0.241427</v>
      </c>
      <c r="S52" s="659">
        <v>6.3220999999999999E-2</v>
      </c>
      <c r="T52" s="659">
        <v>6.7500000000000004E-2</v>
      </c>
      <c r="U52" s="659">
        <v>0.2487</v>
      </c>
      <c r="V52" s="659">
        <v>6.9599999999999995E-2</v>
      </c>
      <c r="W52" s="659">
        <v>6.9800000000000001E-2</v>
      </c>
      <c r="X52" s="659">
        <v>0.25569999999999998</v>
      </c>
      <c r="Y52" s="659">
        <v>7.0699999999999999E-2</v>
      </c>
      <c r="Z52" s="172"/>
      <c r="AA52" s="172"/>
      <c r="AB52" s="172"/>
      <c r="AC52" s="172"/>
      <c r="AD52" s="172"/>
      <c r="AE52" s="172"/>
      <c r="AG52" s="172"/>
      <c r="AH52" s="172"/>
      <c r="AI52" s="172"/>
      <c r="AJ52" s="172"/>
      <c r="AK52" s="172"/>
      <c r="AL52" s="172"/>
      <c r="AM52" s="172"/>
    </row>
    <row r="53" spans="1:39" ht="12" customHeight="1">
      <c r="A53" s="415" t="s">
        <v>170</v>
      </c>
      <c r="B53" s="632">
        <v>2.8302999999999998E-2</v>
      </c>
      <c r="C53" s="632">
        <v>7.5600000000000001E-2</v>
      </c>
      <c r="D53" s="632">
        <v>2.7460999999999999E-2</v>
      </c>
      <c r="E53" s="632">
        <v>3.0693999999999999E-2</v>
      </c>
      <c r="F53" s="632">
        <v>8.2274E-2</v>
      </c>
      <c r="G53" s="632">
        <v>2.8212999999999998E-2</v>
      </c>
      <c r="H53" s="632">
        <v>3.9814000000000002E-2</v>
      </c>
      <c r="I53" s="632">
        <v>7.7588000000000004E-2</v>
      </c>
      <c r="J53" s="632">
        <v>3.7368999999999999E-2</v>
      </c>
      <c r="K53" s="632">
        <v>3.1862000000000001E-2</v>
      </c>
      <c r="L53" s="632">
        <v>9.1634999999999994E-2</v>
      </c>
      <c r="M53" s="632">
        <v>2.8221E-2</v>
      </c>
      <c r="N53" s="659">
        <v>5.3462000000000003E-2</v>
      </c>
      <c r="O53" s="659">
        <v>7.9904000000000003E-2</v>
      </c>
      <c r="P53" s="659">
        <v>5.3128000000000002E-2</v>
      </c>
      <c r="Q53" s="659">
        <v>3.9024000000000003E-2</v>
      </c>
      <c r="R53" s="659">
        <v>7.6632000000000006E-2</v>
      </c>
      <c r="S53" s="659">
        <v>3.7775999999999997E-2</v>
      </c>
      <c r="T53" s="659">
        <v>6.1499999999999999E-2</v>
      </c>
      <c r="U53" s="659">
        <v>8.9800000000000005E-2</v>
      </c>
      <c r="V53" s="659">
        <v>5.9299999999999999E-2</v>
      </c>
      <c r="W53" s="659">
        <v>4.5900000000000003E-2</v>
      </c>
      <c r="X53" s="659">
        <v>9.64E-2</v>
      </c>
      <c r="Y53" s="659">
        <v>4.3200000000000002E-2</v>
      </c>
      <c r="Z53" s="172"/>
      <c r="AA53" s="172"/>
      <c r="AB53" s="172"/>
      <c r="AC53" s="172"/>
      <c r="AD53" s="172"/>
      <c r="AE53" s="172"/>
      <c r="AG53" s="172"/>
      <c r="AH53" s="172"/>
      <c r="AI53" s="172"/>
      <c r="AJ53" s="172"/>
      <c r="AK53" s="172"/>
      <c r="AL53" s="172"/>
      <c r="AM53" s="172"/>
    </row>
    <row r="54" spans="1:39" ht="12" customHeight="1">
      <c r="A54" s="415" t="s">
        <v>171</v>
      </c>
      <c r="B54" s="632">
        <v>2.9441999999999999E-2</v>
      </c>
      <c r="C54" s="632">
        <v>0.231463</v>
      </c>
      <c r="D54" s="632">
        <v>4.6261999999999998E-2</v>
      </c>
      <c r="E54" s="632">
        <v>2.7761999999999998E-2</v>
      </c>
      <c r="F54" s="632">
        <v>0.178979</v>
      </c>
      <c r="G54" s="632">
        <v>3.7067000000000003E-2</v>
      </c>
      <c r="H54" s="632">
        <v>3.4237999999999998E-2</v>
      </c>
      <c r="I54" s="632">
        <v>9.3940999999999997E-2</v>
      </c>
      <c r="J54" s="632">
        <v>3.5418999999999999E-2</v>
      </c>
      <c r="K54" s="632">
        <v>2.8194E-2</v>
      </c>
      <c r="L54" s="632">
        <v>8.2219E-2</v>
      </c>
      <c r="M54" s="632">
        <v>2.8451000000000001E-2</v>
      </c>
      <c r="N54" s="659">
        <v>4.6875E-2</v>
      </c>
      <c r="O54" s="659">
        <v>0.25988899999999998</v>
      </c>
      <c r="P54" s="659">
        <v>5.2998999999999998E-2</v>
      </c>
      <c r="Q54" s="659">
        <v>3.2231000000000003E-2</v>
      </c>
      <c r="R54" s="659">
        <v>0.23668500000000001</v>
      </c>
      <c r="S54" s="659">
        <v>3.8906000000000003E-2</v>
      </c>
      <c r="T54" s="659">
        <v>4.9599999999999998E-2</v>
      </c>
      <c r="U54" s="659">
        <v>0.25969999999999999</v>
      </c>
      <c r="V54" s="659">
        <v>5.5100000000000003E-2</v>
      </c>
      <c r="W54" s="659">
        <v>3.5799999999999998E-2</v>
      </c>
      <c r="X54" s="659">
        <v>0.23749999999999999</v>
      </c>
      <c r="Y54" s="659">
        <v>4.1599999999999998E-2</v>
      </c>
      <c r="Z54" s="172"/>
      <c r="AA54" s="172"/>
      <c r="AB54" s="172"/>
      <c r="AC54" s="172"/>
      <c r="AD54" s="172"/>
      <c r="AE54" s="172"/>
      <c r="AG54" s="172"/>
      <c r="AH54" s="172"/>
      <c r="AI54" s="172"/>
      <c r="AJ54" s="172"/>
      <c r="AK54" s="172"/>
      <c r="AL54" s="172"/>
      <c r="AM54" s="172"/>
    </row>
    <row r="55" spans="1:39" ht="12" customHeight="1">
      <c r="A55" s="627" t="s">
        <v>172</v>
      </c>
      <c r="B55" s="660">
        <v>2.8065E-2</v>
      </c>
      <c r="C55" s="660">
        <v>8.6555000000000007E-2</v>
      </c>
      <c r="D55" s="660">
        <v>3.1572999999999997E-2</v>
      </c>
      <c r="E55" s="660">
        <v>1.3648E-2</v>
      </c>
      <c r="F55" s="660">
        <v>0.128054</v>
      </c>
      <c r="G55" s="660">
        <v>1.7045000000000001E-2</v>
      </c>
      <c r="H55" s="660">
        <v>4.6800000000000001E-2</v>
      </c>
      <c r="I55" s="660">
        <v>0.10972800000000001</v>
      </c>
      <c r="J55" s="660">
        <v>4.7345999999999999E-2</v>
      </c>
      <c r="K55" s="660">
        <v>2.1885999999999999E-2</v>
      </c>
      <c r="L55" s="660">
        <v>8.7864999999999999E-2</v>
      </c>
      <c r="M55" s="660">
        <v>2.2741000000000001E-2</v>
      </c>
      <c r="N55" s="661">
        <v>5.6506000000000001E-2</v>
      </c>
      <c r="O55" s="661">
        <v>0.1115</v>
      </c>
      <c r="P55" s="661">
        <v>5.7992000000000002E-2</v>
      </c>
      <c r="Q55" s="661">
        <v>2.9298000000000001E-2</v>
      </c>
      <c r="R55" s="661">
        <v>9.0010000000000007E-2</v>
      </c>
      <c r="S55" s="661">
        <v>3.0068999999999999E-2</v>
      </c>
      <c r="T55" s="661">
        <v>6.4000000000000001E-2</v>
      </c>
      <c r="U55" s="661">
        <v>0.13930000000000001</v>
      </c>
      <c r="V55" s="661">
        <v>6.5199999999999994E-2</v>
      </c>
      <c r="W55" s="661">
        <v>3.1399999999999997E-2</v>
      </c>
      <c r="X55" s="661">
        <v>0.11459999999999999</v>
      </c>
      <c r="Y55" s="661">
        <v>3.2300000000000002E-2</v>
      </c>
      <c r="Z55" s="172"/>
      <c r="AA55" s="172"/>
      <c r="AB55" s="172"/>
      <c r="AC55" s="172"/>
      <c r="AD55" s="172"/>
      <c r="AE55" s="172"/>
      <c r="AG55" s="172"/>
      <c r="AH55" s="172"/>
      <c r="AI55" s="172"/>
      <c r="AJ55" s="172"/>
      <c r="AK55" s="172"/>
      <c r="AL55" s="172"/>
      <c r="AM55" s="172"/>
    </row>
    <row r="56" spans="1:39" ht="12" customHeight="1">
      <c r="A56" s="174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172"/>
      <c r="AA56" s="172"/>
      <c r="AB56" s="172"/>
      <c r="AC56" s="172"/>
      <c r="AD56" s="172"/>
      <c r="AE56" s="172"/>
    </row>
    <row r="57" spans="1:39" ht="12" customHeight="1">
      <c r="A57" s="179"/>
      <c r="B57" s="983" t="s">
        <v>194</v>
      </c>
      <c r="C57" s="984"/>
      <c r="D57" s="984"/>
      <c r="E57" s="984"/>
      <c r="F57" s="984"/>
      <c r="G57" s="984"/>
      <c r="H57" s="984"/>
      <c r="I57" s="984"/>
      <c r="J57" s="984"/>
      <c r="K57" s="984"/>
      <c r="L57" s="984"/>
      <c r="M57" s="984"/>
      <c r="N57" s="984"/>
      <c r="O57" s="984"/>
      <c r="P57" s="984"/>
      <c r="Q57" s="984"/>
      <c r="R57" s="984"/>
      <c r="S57" s="984"/>
      <c r="T57" s="984"/>
      <c r="U57" s="984"/>
      <c r="V57" s="984"/>
      <c r="W57" s="984"/>
      <c r="X57" s="984"/>
      <c r="Y57" s="985"/>
      <c r="Z57" s="172"/>
      <c r="AA57" s="172"/>
      <c r="AB57" s="172"/>
      <c r="AC57" s="172"/>
      <c r="AD57" s="172"/>
      <c r="AE57" s="172"/>
    </row>
    <row r="58" spans="1:39" ht="12" customHeight="1">
      <c r="A58" s="51"/>
      <c r="B58" s="982">
        <v>2019</v>
      </c>
      <c r="C58" s="982"/>
      <c r="D58" s="982"/>
      <c r="E58" s="982"/>
      <c r="F58" s="982"/>
      <c r="G58" s="982"/>
      <c r="H58" s="982">
        <v>2020</v>
      </c>
      <c r="I58" s="982"/>
      <c r="J58" s="982"/>
      <c r="K58" s="982"/>
      <c r="L58" s="982"/>
      <c r="M58" s="982"/>
      <c r="N58" s="982">
        <v>2021</v>
      </c>
      <c r="O58" s="982"/>
      <c r="P58" s="982"/>
      <c r="Q58" s="982"/>
      <c r="R58" s="982"/>
      <c r="S58" s="982"/>
      <c r="T58" s="986" t="s">
        <v>444</v>
      </c>
      <c r="U58" s="986"/>
      <c r="V58" s="986"/>
      <c r="W58" s="986"/>
      <c r="X58" s="986"/>
      <c r="Y58" s="986"/>
      <c r="Z58" s="172"/>
      <c r="AA58" s="172"/>
      <c r="AB58" s="172"/>
      <c r="AC58" s="172"/>
      <c r="AD58" s="172"/>
      <c r="AE58" s="172"/>
    </row>
    <row r="59" spans="1:39" ht="12" customHeight="1">
      <c r="A59" s="174"/>
      <c r="B59" s="699" t="s">
        <v>190</v>
      </c>
      <c r="C59" s="700"/>
      <c r="D59" s="701"/>
      <c r="E59" s="699" t="s">
        <v>52</v>
      </c>
      <c r="F59" s="700"/>
      <c r="G59" s="701"/>
      <c r="H59" s="987" t="s">
        <v>190</v>
      </c>
      <c r="I59" s="988"/>
      <c r="J59" s="989"/>
      <c r="K59" s="987" t="s">
        <v>52</v>
      </c>
      <c r="L59" s="988"/>
      <c r="M59" s="989"/>
      <c r="N59" s="987" t="s">
        <v>190</v>
      </c>
      <c r="O59" s="988"/>
      <c r="P59" s="989"/>
      <c r="Q59" s="987" t="s">
        <v>52</v>
      </c>
      <c r="R59" s="988"/>
      <c r="S59" s="989"/>
      <c r="T59" s="987" t="s">
        <v>190</v>
      </c>
      <c r="U59" s="988"/>
      <c r="V59" s="989"/>
      <c r="W59" s="987" t="s">
        <v>52</v>
      </c>
      <c r="X59" s="988"/>
      <c r="Y59" s="989"/>
      <c r="Z59" s="172"/>
      <c r="AA59" s="172"/>
      <c r="AB59" s="172"/>
      <c r="AC59" s="172"/>
      <c r="AD59" s="172"/>
      <c r="AE59" s="172"/>
    </row>
    <row r="60" spans="1:39" ht="12" customHeight="1">
      <c r="A60" s="417" t="s">
        <v>93</v>
      </c>
      <c r="B60" s="419" t="s">
        <v>41</v>
      </c>
      <c r="C60" s="420" t="s">
        <v>185</v>
      </c>
      <c r="D60" s="419" t="s">
        <v>0</v>
      </c>
      <c r="E60" s="419" t="s">
        <v>41</v>
      </c>
      <c r="F60" s="420" t="s">
        <v>185</v>
      </c>
      <c r="G60" s="419" t="s">
        <v>0</v>
      </c>
      <c r="H60" s="419" t="s">
        <v>41</v>
      </c>
      <c r="I60" s="420" t="s">
        <v>185</v>
      </c>
      <c r="J60" s="419" t="s">
        <v>0</v>
      </c>
      <c r="K60" s="419" t="s">
        <v>41</v>
      </c>
      <c r="L60" s="420" t="s">
        <v>185</v>
      </c>
      <c r="M60" s="419" t="s">
        <v>0</v>
      </c>
      <c r="N60" s="419" t="s">
        <v>41</v>
      </c>
      <c r="O60" s="420" t="s">
        <v>185</v>
      </c>
      <c r="P60" s="419" t="s">
        <v>0</v>
      </c>
      <c r="Q60" s="419" t="s">
        <v>41</v>
      </c>
      <c r="R60" s="420" t="s">
        <v>185</v>
      </c>
      <c r="S60" s="419" t="s">
        <v>0</v>
      </c>
      <c r="T60" s="419" t="s">
        <v>41</v>
      </c>
      <c r="U60" s="420" t="s">
        <v>185</v>
      </c>
      <c r="V60" s="419" t="s">
        <v>0</v>
      </c>
      <c r="W60" s="419" t="s">
        <v>41</v>
      </c>
      <c r="X60" s="420" t="s">
        <v>185</v>
      </c>
      <c r="Y60" s="419" t="s">
        <v>0</v>
      </c>
      <c r="Z60" s="172"/>
      <c r="AA60" s="172"/>
      <c r="AB60" s="172"/>
      <c r="AC60" s="172"/>
      <c r="AD60" s="172"/>
      <c r="AE60" s="172"/>
    </row>
    <row r="61" spans="1:39" ht="12" customHeight="1">
      <c r="A61" s="414" t="s">
        <v>0</v>
      </c>
      <c r="B61" s="244">
        <v>737336.29399999999</v>
      </c>
      <c r="C61" s="244">
        <v>438351.3173</v>
      </c>
      <c r="D61" s="244">
        <v>1175687.6113</v>
      </c>
      <c r="E61" s="244">
        <v>2545786.2968000001</v>
      </c>
      <c r="F61" s="244">
        <v>1211519.9177000001</v>
      </c>
      <c r="G61" s="244">
        <v>3757306.2145000002</v>
      </c>
      <c r="H61" s="245">
        <v>1042319.7135286788</v>
      </c>
      <c r="I61" s="245">
        <v>280105.50420353055</v>
      </c>
      <c r="J61" s="245">
        <v>1322425.2177322095</v>
      </c>
      <c r="K61" s="245">
        <v>3408619.0825085146</v>
      </c>
      <c r="L61" s="245">
        <v>765899.13012656453</v>
      </c>
      <c r="M61" s="245">
        <v>4174518.2126350789</v>
      </c>
      <c r="N61" s="747">
        <v>1312871.4823179708</v>
      </c>
      <c r="O61" s="747">
        <v>373859.23510521522</v>
      </c>
      <c r="P61" s="747">
        <v>1686730.7174231862</v>
      </c>
      <c r="Q61" s="747">
        <v>4384844.4791666614</v>
      </c>
      <c r="R61" s="747">
        <v>1028978.135982058</v>
      </c>
      <c r="S61" s="747">
        <v>5413822.6151487194</v>
      </c>
      <c r="T61" s="658">
        <v>0.25956696901890458</v>
      </c>
      <c r="U61" s="658">
        <v>0.33470863476342555</v>
      </c>
      <c r="V61" s="658">
        <v>0.27548287404539529</v>
      </c>
      <c r="W61" s="658">
        <v>0.28639908802590824</v>
      </c>
      <c r="X61" s="658">
        <v>0.34349040951648524</v>
      </c>
      <c r="Y61" s="658">
        <v>0.29687363652232218</v>
      </c>
      <c r="Z61" s="172"/>
      <c r="AA61" s="172"/>
      <c r="AB61" s="172"/>
      <c r="AC61" s="172"/>
      <c r="AD61" s="172"/>
      <c r="AE61" s="172"/>
    </row>
    <row r="62" spans="1:39" ht="12" customHeight="1">
      <c r="A62" s="415" t="s">
        <v>166</v>
      </c>
      <c r="B62" s="243">
        <v>156727.1703</v>
      </c>
      <c r="C62" s="243">
        <v>92870.376000000004</v>
      </c>
      <c r="D62" s="243">
        <v>249597.54629999999</v>
      </c>
      <c r="E62" s="243">
        <v>619717.47820000001</v>
      </c>
      <c r="F62" s="243">
        <v>283270.75709999999</v>
      </c>
      <c r="G62" s="243">
        <v>902988.23530000006</v>
      </c>
      <c r="H62" s="241">
        <v>221087.83809728254</v>
      </c>
      <c r="I62" s="241">
        <v>63556.847386095476</v>
      </c>
      <c r="J62" s="241">
        <v>284644.68548337801</v>
      </c>
      <c r="K62" s="241">
        <v>780403.18815158808</v>
      </c>
      <c r="L62" s="241">
        <v>186618.08908302709</v>
      </c>
      <c r="M62" s="241">
        <v>967021.27723461506</v>
      </c>
      <c r="N62" s="625">
        <v>278129.41487853747</v>
      </c>
      <c r="O62" s="625">
        <v>79549.963525276544</v>
      </c>
      <c r="P62" s="625">
        <v>357679.37840381404</v>
      </c>
      <c r="Q62" s="625">
        <v>973890.58486241708</v>
      </c>
      <c r="R62" s="625">
        <v>227546.79230420949</v>
      </c>
      <c r="S62" s="625">
        <v>1201437.3771666265</v>
      </c>
      <c r="T62" s="659">
        <v>0.25800413660092708</v>
      </c>
      <c r="U62" s="659">
        <v>0.25163482452214786</v>
      </c>
      <c r="V62" s="659">
        <v>0.25658196567559288</v>
      </c>
      <c r="W62" s="659">
        <v>0.24793260669412509</v>
      </c>
      <c r="X62" s="659">
        <v>0.21931798477999129</v>
      </c>
      <c r="Y62" s="659">
        <v>0.24241048821838726</v>
      </c>
      <c r="Z62" s="172"/>
      <c r="AA62" s="172"/>
      <c r="AB62" s="172"/>
      <c r="AC62" s="172"/>
      <c r="AD62" s="172"/>
      <c r="AE62" s="172"/>
    </row>
    <row r="63" spans="1:39" ht="12" customHeight="1">
      <c r="A63" s="415" t="s">
        <v>167</v>
      </c>
      <c r="B63" s="243">
        <v>167766.2684</v>
      </c>
      <c r="C63" s="243">
        <v>103313.1781</v>
      </c>
      <c r="D63" s="243">
        <v>271079.44660000002</v>
      </c>
      <c r="E63" s="243">
        <v>495926.35950000002</v>
      </c>
      <c r="F63" s="243">
        <v>308489.91940000001</v>
      </c>
      <c r="G63" s="243">
        <v>804416.27890000003</v>
      </c>
      <c r="H63" s="241">
        <v>251635.82645803512</v>
      </c>
      <c r="I63" s="241">
        <v>69763.84767152014</v>
      </c>
      <c r="J63" s="241">
        <v>321399.67412955523</v>
      </c>
      <c r="K63" s="241">
        <v>772858.86802465597</v>
      </c>
      <c r="L63" s="241">
        <v>199648.80463120303</v>
      </c>
      <c r="M63" s="241">
        <v>972507.67265585891</v>
      </c>
      <c r="N63" s="625">
        <v>293473.39216838148</v>
      </c>
      <c r="O63" s="625">
        <v>79074.75082714099</v>
      </c>
      <c r="P63" s="625">
        <v>372548.14299552253</v>
      </c>
      <c r="Q63" s="625">
        <v>889503.68940625631</v>
      </c>
      <c r="R63" s="625">
        <v>239292.6639423485</v>
      </c>
      <c r="S63" s="625">
        <v>1128796.3533486049</v>
      </c>
      <c r="T63" s="659">
        <v>0.16626235738861905</v>
      </c>
      <c r="U63" s="659">
        <v>0.13346315414626797</v>
      </c>
      <c r="V63" s="659">
        <v>0.15914287718085707</v>
      </c>
      <c r="W63" s="659">
        <v>0.15092641904948564</v>
      </c>
      <c r="X63" s="659">
        <v>0.19856797732586848</v>
      </c>
      <c r="Y63" s="659">
        <v>0.16070688703764274</v>
      </c>
      <c r="Z63" s="172"/>
      <c r="AA63" s="172"/>
      <c r="AB63" s="172"/>
      <c r="AC63" s="172"/>
      <c r="AD63" s="172"/>
      <c r="AE63" s="172"/>
    </row>
    <row r="64" spans="1:39" ht="12" customHeight="1">
      <c r="A64" s="415" t="s">
        <v>168</v>
      </c>
      <c r="B64" s="243">
        <v>14681.7837</v>
      </c>
      <c r="C64" s="243">
        <v>10401.535</v>
      </c>
      <c r="D64" s="243">
        <v>25083.3187</v>
      </c>
      <c r="E64" s="243">
        <v>33982.447</v>
      </c>
      <c r="F64" s="243">
        <v>18764.499800000001</v>
      </c>
      <c r="G64" s="243">
        <v>52746.946800000005</v>
      </c>
      <c r="H64" s="241">
        <v>12495.119918773395</v>
      </c>
      <c r="I64" s="241">
        <v>4619.1502999906443</v>
      </c>
      <c r="J64" s="241">
        <v>17114.270218764035</v>
      </c>
      <c r="K64" s="241">
        <v>34343.204247414622</v>
      </c>
      <c r="L64" s="241">
        <v>10813.842532047061</v>
      </c>
      <c r="M64" s="241">
        <v>45157.0467794617</v>
      </c>
      <c r="N64" s="625">
        <v>15629.327807476478</v>
      </c>
      <c r="O64" s="625">
        <v>7513.0284976287094</v>
      </c>
      <c r="P64" s="625">
        <v>23142.35630510519</v>
      </c>
      <c r="Q64" s="625">
        <v>43651.046460794059</v>
      </c>
      <c r="R64" s="625">
        <v>13332.123654366478</v>
      </c>
      <c r="S64" s="625">
        <v>56983.170115160545</v>
      </c>
      <c r="T64" s="659">
        <v>0.25083455853785508</v>
      </c>
      <c r="U64" s="659">
        <v>0.62649578595524946</v>
      </c>
      <c r="V64" s="659">
        <v>0.35222571627576493</v>
      </c>
      <c r="W64" s="659">
        <v>0.27102428027169706</v>
      </c>
      <c r="X64" s="659">
        <v>0.23287569750127532</v>
      </c>
      <c r="Y64" s="659">
        <v>0.26188876773663583</v>
      </c>
      <c r="Z64" s="172"/>
      <c r="AA64" s="172"/>
      <c r="AB64" s="172"/>
      <c r="AC64" s="172"/>
      <c r="AD64" s="172"/>
      <c r="AE64" s="172"/>
    </row>
    <row r="65" spans="1:31" ht="12" customHeight="1">
      <c r="A65" s="415" t="s">
        <v>169</v>
      </c>
      <c r="B65" s="243">
        <v>53841.659500000002</v>
      </c>
      <c r="C65" s="243">
        <v>48684.725200000001</v>
      </c>
      <c r="D65" s="243">
        <v>102526.3847</v>
      </c>
      <c r="E65" s="243">
        <v>110430.755</v>
      </c>
      <c r="F65" s="243">
        <v>69623.967699999994</v>
      </c>
      <c r="G65" s="243">
        <v>180054.72269999998</v>
      </c>
      <c r="H65" s="241">
        <v>51594.660266763254</v>
      </c>
      <c r="I65" s="241">
        <v>19860.626434739868</v>
      </c>
      <c r="J65" s="241">
        <v>71455.286701503122</v>
      </c>
      <c r="K65" s="241">
        <v>112277.62833613134</v>
      </c>
      <c r="L65" s="241">
        <v>30950.102311227318</v>
      </c>
      <c r="M65" s="241">
        <v>143227.73064735864</v>
      </c>
      <c r="N65" s="625">
        <v>74395.64678077554</v>
      </c>
      <c r="O65" s="625">
        <v>28659.415438401731</v>
      </c>
      <c r="P65" s="625">
        <v>103055.06221917726</v>
      </c>
      <c r="Q65" s="625">
        <v>154751.11558740441</v>
      </c>
      <c r="R65" s="625">
        <v>44715.719944346252</v>
      </c>
      <c r="S65" s="625">
        <v>199466.83553175064</v>
      </c>
      <c r="T65" s="659">
        <v>0.44192531545169306</v>
      </c>
      <c r="U65" s="659">
        <v>0.44302676114340339</v>
      </c>
      <c r="V65" s="659">
        <v>0.44223145657058016</v>
      </c>
      <c r="W65" s="659">
        <v>0.37828985062026776</v>
      </c>
      <c r="X65" s="659">
        <v>0.44476808169145798</v>
      </c>
      <c r="Y65" s="659">
        <v>0.39265514178157612</v>
      </c>
      <c r="Z65" s="172"/>
      <c r="AA65" s="172"/>
      <c r="AB65" s="172"/>
      <c r="AC65" s="172"/>
      <c r="AD65" s="172"/>
      <c r="AE65" s="172"/>
    </row>
    <row r="66" spans="1:31" ht="12" customHeight="1">
      <c r="A66" s="415" t="s">
        <v>170</v>
      </c>
      <c r="B66" s="243">
        <v>140631.92139999999</v>
      </c>
      <c r="C66" s="243">
        <v>70274.258199999997</v>
      </c>
      <c r="D66" s="243">
        <v>210906.1796</v>
      </c>
      <c r="E66" s="243">
        <v>424947.67729999998</v>
      </c>
      <c r="F66" s="243">
        <v>189124.10029999999</v>
      </c>
      <c r="G66" s="243">
        <v>614071.77759999991</v>
      </c>
      <c r="H66" s="241">
        <v>210651.13347927498</v>
      </c>
      <c r="I66" s="241">
        <v>54474.030960765544</v>
      </c>
      <c r="J66" s="241">
        <v>265125.16444004053</v>
      </c>
      <c r="K66" s="241">
        <v>611605.96082383674</v>
      </c>
      <c r="L66" s="241">
        <v>140606.18593151955</v>
      </c>
      <c r="M66" s="241">
        <v>752212.14675535646</v>
      </c>
      <c r="N66" s="625">
        <v>225187.57593719679</v>
      </c>
      <c r="O66" s="625">
        <v>64296.276631879882</v>
      </c>
      <c r="P66" s="625">
        <v>289483.85256907664</v>
      </c>
      <c r="Q66" s="625">
        <v>684190.88141033158</v>
      </c>
      <c r="R66" s="625">
        <v>163343.97689683875</v>
      </c>
      <c r="S66" s="625">
        <v>847534.85830717033</v>
      </c>
      <c r="T66" s="659">
        <v>6.9007188415399517E-2</v>
      </c>
      <c r="U66" s="659">
        <v>0.1803106085207597</v>
      </c>
      <c r="V66" s="659">
        <v>9.1876183011458168E-2</v>
      </c>
      <c r="W66" s="659">
        <v>0.11867922361110173</v>
      </c>
      <c r="X66" s="659">
        <v>0.16171259333066154</v>
      </c>
      <c r="Y66" s="659">
        <v>0.12672317505504985</v>
      </c>
      <c r="Z66" s="172"/>
      <c r="AA66" s="172"/>
      <c r="AB66" s="172"/>
      <c r="AC66" s="172"/>
      <c r="AD66" s="172"/>
      <c r="AE66" s="172"/>
    </row>
    <row r="67" spans="1:31" ht="12" customHeight="1">
      <c r="A67" s="415" t="s">
        <v>171</v>
      </c>
      <c r="B67" s="243">
        <v>67851.779699999999</v>
      </c>
      <c r="C67" s="243">
        <v>57466.224099999999</v>
      </c>
      <c r="D67" s="243">
        <v>125318.00380000001</v>
      </c>
      <c r="E67" s="243">
        <v>255271.41130000001</v>
      </c>
      <c r="F67" s="243">
        <v>138188.81210000001</v>
      </c>
      <c r="G67" s="243">
        <v>393460.22340000002</v>
      </c>
      <c r="H67" s="241">
        <v>108573.9109545011</v>
      </c>
      <c r="I67" s="241">
        <v>32987.482135857339</v>
      </c>
      <c r="J67" s="241">
        <v>141561.39309035844</v>
      </c>
      <c r="K67" s="241">
        <v>363153.41609452508</v>
      </c>
      <c r="L67" s="241">
        <v>72775.392923050735</v>
      </c>
      <c r="M67" s="241">
        <v>435928.80901757587</v>
      </c>
      <c r="N67" s="625">
        <v>125352.94483923266</v>
      </c>
      <c r="O67" s="625">
        <v>47912.156836759255</v>
      </c>
      <c r="P67" s="625">
        <v>173265.1016759919</v>
      </c>
      <c r="Q67" s="625">
        <v>413097.8433299223</v>
      </c>
      <c r="R67" s="625">
        <v>101521.51546212098</v>
      </c>
      <c r="S67" s="625">
        <v>514619.35879204329</v>
      </c>
      <c r="T67" s="659">
        <v>0.15454019973327632</v>
      </c>
      <c r="U67" s="659">
        <v>0.45243449134539493</v>
      </c>
      <c r="V67" s="659">
        <v>0.22395730851134693</v>
      </c>
      <c r="W67" s="659">
        <v>0.13752982905273622</v>
      </c>
      <c r="X67" s="659">
        <v>0.39499783353234574</v>
      </c>
      <c r="Y67" s="659">
        <v>0.18051238676289175</v>
      </c>
      <c r="Z67" s="172"/>
      <c r="AA67" s="172"/>
      <c r="AB67" s="172"/>
      <c r="AC67" s="172"/>
      <c r="AD67" s="172"/>
      <c r="AE67" s="172"/>
    </row>
    <row r="68" spans="1:31" ht="12" customHeight="1">
      <c r="A68" s="627" t="s">
        <v>172</v>
      </c>
      <c r="B68" s="628">
        <v>135835.71100000001</v>
      </c>
      <c r="C68" s="628">
        <v>55341.020700000001</v>
      </c>
      <c r="D68" s="628">
        <v>191176.7317</v>
      </c>
      <c r="E68" s="628">
        <v>605510.16850000003</v>
      </c>
      <c r="F68" s="628">
        <v>204057.86129999999</v>
      </c>
      <c r="G68" s="628">
        <v>809568.02980000002</v>
      </c>
      <c r="H68" s="242">
        <v>186281.22435404838</v>
      </c>
      <c r="I68" s="242">
        <v>34843.519314561578</v>
      </c>
      <c r="J68" s="242">
        <v>221124.74366860994</v>
      </c>
      <c r="K68" s="242">
        <v>733976.81683036266</v>
      </c>
      <c r="L68" s="242">
        <v>124486.71271448983</v>
      </c>
      <c r="M68" s="242">
        <v>858463.52954485256</v>
      </c>
      <c r="N68" s="750">
        <v>300703.17990637058</v>
      </c>
      <c r="O68" s="750">
        <v>66853.64334812804</v>
      </c>
      <c r="P68" s="750">
        <v>367556.82325449865</v>
      </c>
      <c r="Q68" s="750">
        <v>1225759.3181095356</v>
      </c>
      <c r="R68" s="750">
        <v>239225.34377782751</v>
      </c>
      <c r="S68" s="750">
        <v>1464984.6618873631</v>
      </c>
      <c r="T68" s="659">
        <v>0.6142430937368677</v>
      </c>
      <c r="U68" s="659">
        <v>0.91868228764678772</v>
      </c>
      <c r="V68" s="659">
        <v>0.66221480760805362</v>
      </c>
      <c r="W68" s="659">
        <v>0.67002457026218876</v>
      </c>
      <c r="X68" s="659">
        <v>0.92169379816856956</v>
      </c>
      <c r="Y68" s="659">
        <v>0.70651939362418925</v>
      </c>
      <c r="Z68" s="172"/>
      <c r="AA68" s="172"/>
      <c r="AB68" s="172"/>
      <c r="AC68" s="172"/>
      <c r="AD68" s="172"/>
      <c r="AE68" s="172"/>
    </row>
    <row r="69" spans="1:31" ht="12" customHeight="1">
      <c r="A69" s="174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172"/>
      <c r="AA69" s="172"/>
      <c r="AB69" s="172"/>
      <c r="AC69" s="172"/>
      <c r="AD69" s="172"/>
      <c r="AE69" s="172"/>
    </row>
    <row r="70" spans="1:31" ht="12" customHeight="1">
      <c r="A70" s="179"/>
      <c r="B70" s="983" t="s">
        <v>194</v>
      </c>
      <c r="C70" s="984"/>
      <c r="D70" s="984"/>
      <c r="E70" s="984"/>
      <c r="F70" s="984"/>
      <c r="G70" s="984"/>
      <c r="H70" s="984"/>
      <c r="I70" s="984"/>
      <c r="J70" s="984"/>
      <c r="K70" s="984"/>
      <c r="L70" s="984"/>
      <c r="M70" s="984"/>
      <c r="N70" s="984"/>
      <c r="O70" s="984"/>
      <c r="P70" s="984"/>
      <c r="Q70" s="984"/>
      <c r="R70" s="984"/>
      <c r="S70" s="985"/>
      <c r="T70" s="53"/>
      <c r="U70" s="53"/>
      <c r="V70" s="53"/>
      <c r="W70" s="53"/>
      <c r="X70" s="53"/>
      <c r="Y70" s="53"/>
      <c r="Z70" s="172"/>
      <c r="AA70" s="172"/>
      <c r="AB70" s="172"/>
      <c r="AC70" s="172"/>
      <c r="AD70" s="172"/>
      <c r="AE70" s="172"/>
    </row>
    <row r="71" spans="1:31" ht="12" customHeight="1">
      <c r="A71" s="174"/>
      <c r="B71" s="982">
        <v>2019</v>
      </c>
      <c r="C71" s="982"/>
      <c r="D71" s="982"/>
      <c r="E71" s="982"/>
      <c r="F71" s="982"/>
      <c r="G71" s="982"/>
      <c r="H71" s="982">
        <v>2020</v>
      </c>
      <c r="I71" s="982"/>
      <c r="J71" s="982"/>
      <c r="K71" s="982"/>
      <c r="L71" s="982"/>
      <c r="M71" s="982"/>
      <c r="N71" s="982">
        <v>2021</v>
      </c>
      <c r="O71" s="982"/>
      <c r="P71" s="982"/>
      <c r="Q71" s="982"/>
      <c r="R71" s="982"/>
      <c r="S71" s="982"/>
      <c r="T71" s="53"/>
      <c r="U71" s="53"/>
      <c r="V71" s="53"/>
      <c r="W71" s="53"/>
      <c r="X71" s="53"/>
      <c r="Y71" s="53"/>
      <c r="Z71" s="172"/>
      <c r="AA71" s="172"/>
      <c r="AB71" s="172"/>
      <c r="AC71" s="172"/>
      <c r="AD71" s="172"/>
      <c r="AE71" s="172"/>
    </row>
    <row r="72" spans="1:31" ht="12" customHeight="1">
      <c r="A72" s="51"/>
      <c r="B72" s="421" t="s">
        <v>375</v>
      </c>
      <c r="C72" s="422"/>
      <c r="D72" s="422"/>
      <c r="E72" s="422"/>
      <c r="F72" s="422"/>
      <c r="G72" s="357"/>
      <c r="H72" s="421" t="s">
        <v>405</v>
      </c>
      <c r="I72" s="422"/>
      <c r="J72" s="422"/>
      <c r="K72" s="422"/>
      <c r="L72" s="422"/>
      <c r="M72" s="357"/>
      <c r="N72" s="421" t="s">
        <v>405</v>
      </c>
      <c r="O72" s="422"/>
      <c r="P72" s="422"/>
      <c r="Q72" s="422"/>
      <c r="R72" s="422"/>
      <c r="S72" s="357"/>
      <c r="T72" s="423"/>
      <c r="U72" s="424"/>
      <c r="V72" s="424"/>
      <c r="W72" s="424"/>
      <c r="X72" s="424"/>
      <c r="Y72" s="425"/>
      <c r="Z72" s="172"/>
      <c r="AA72" s="172"/>
      <c r="AB72" s="172"/>
      <c r="AC72" s="172"/>
      <c r="AD72" s="172"/>
      <c r="AE72" s="172"/>
    </row>
    <row r="73" spans="1:31" ht="12" customHeight="1">
      <c r="A73" s="174"/>
      <c r="B73" s="699" t="s">
        <v>190</v>
      </c>
      <c r="C73" s="700"/>
      <c r="D73" s="701"/>
      <c r="E73" s="699" t="s">
        <v>52</v>
      </c>
      <c r="F73" s="700"/>
      <c r="G73" s="701"/>
      <c r="H73" s="987" t="s">
        <v>190</v>
      </c>
      <c r="I73" s="988"/>
      <c r="J73" s="989"/>
      <c r="K73" s="987" t="s">
        <v>52</v>
      </c>
      <c r="L73" s="988"/>
      <c r="M73" s="989"/>
      <c r="N73" s="987" t="s">
        <v>190</v>
      </c>
      <c r="O73" s="988"/>
      <c r="P73" s="989"/>
      <c r="Q73" s="987" t="s">
        <v>52</v>
      </c>
      <c r="R73" s="988"/>
      <c r="S73" s="989"/>
      <c r="Z73" s="172"/>
      <c r="AA73" s="172"/>
      <c r="AB73" s="172"/>
      <c r="AC73" s="172"/>
      <c r="AD73" s="172"/>
      <c r="AE73" s="172"/>
    </row>
    <row r="74" spans="1:31" ht="12" customHeight="1">
      <c r="A74" s="417" t="s">
        <v>93</v>
      </c>
      <c r="B74" s="629" t="s">
        <v>41</v>
      </c>
      <c r="C74" s="630" t="s">
        <v>185</v>
      </c>
      <c r="D74" s="629" t="s">
        <v>0</v>
      </c>
      <c r="E74" s="629" t="s">
        <v>41</v>
      </c>
      <c r="F74" s="630" t="s">
        <v>185</v>
      </c>
      <c r="G74" s="629" t="s">
        <v>0</v>
      </c>
      <c r="H74" s="629" t="s">
        <v>41</v>
      </c>
      <c r="I74" s="630" t="s">
        <v>185</v>
      </c>
      <c r="J74" s="629" t="s">
        <v>0</v>
      </c>
      <c r="K74" s="629" t="s">
        <v>41</v>
      </c>
      <c r="L74" s="630" t="s">
        <v>185</v>
      </c>
      <c r="M74" s="631" t="s">
        <v>0</v>
      </c>
      <c r="N74" s="755" t="s">
        <v>41</v>
      </c>
      <c r="O74" s="756" t="s">
        <v>185</v>
      </c>
      <c r="P74" s="755" t="s">
        <v>0</v>
      </c>
      <c r="Q74" s="755" t="s">
        <v>41</v>
      </c>
      <c r="R74" s="756" t="s">
        <v>185</v>
      </c>
      <c r="S74" s="757" t="s">
        <v>0</v>
      </c>
    </row>
    <row r="75" spans="1:31" ht="12" customHeight="1">
      <c r="A75" s="414" t="s">
        <v>0</v>
      </c>
      <c r="B75" s="633">
        <v>4.7999999999999996E-3</v>
      </c>
      <c r="C75" s="633">
        <v>7.3000000000000001E-3</v>
      </c>
      <c r="D75" s="633">
        <v>5.1000000000000004E-3</v>
      </c>
      <c r="E75" s="633">
        <v>4.5999999999999999E-3</v>
      </c>
      <c r="F75" s="633">
        <v>5.4000000000000003E-3</v>
      </c>
      <c r="G75" s="633">
        <v>4.1000000000000003E-3</v>
      </c>
      <c r="H75" s="633">
        <v>3.3769816765715473E-3</v>
      </c>
      <c r="I75" s="633">
        <v>3.0742355951756933E-3</v>
      </c>
      <c r="J75" s="633">
        <v>3.8254446702812414E-3</v>
      </c>
      <c r="K75" s="633">
        <v>3.7745036608775261E-3</v>
      </c>
      <c r="L75" s="633">
        <v>3.3644270579333475E-3</v>
      </c>
      <c r="M75" s="633">
        <v>3.9669975244157841E-3</v>
      </c>
      <c r="N75" s="658">
        <v>1.8842554942282898E-3</v>
      </c>
      <c r="O75" s="658">
        <v>2.336033671321886E-3</v>
      </c>
      <c r="P75" s="658">
        <v>1.7243769744053413E-3</v>
      </c>
      <c r="Q75" s="658">
        <v>1.9318369199603543E-3</v>
      </c>
      <c r="R75" s="658">
        <v>2.5995846989106349E-3</v>
      </c>
      <c r="S75" s="658">
        <v>1.7965980479797377E-3</v>
      </c>
    </row>
    <row r="76" spans="1:31" ht="12" customHeight="1">
      <c r="A76" s="415" t="s">
        <v>166</v>
      </c>
      <c r="B76" s="632">
        <v>1.24E-2</v>
      </c>
      <c r="C76" s="632">
        <v>1.1900000000000001E-2</v>
      </c>
      <c r="D76" s="632">
        <v>1.04E-2</v>
      </c>
      <c r="E76" s="632">
        <v>1.34E-2</v>
      </c>
      <c r="F76" s="632">
        <v>1.06E-2</v>
      </c>
      <c r="G76" s="632">
        <v>1.0800000000000001E-2</v>
      </c>
      <c r="H76" s="632">
        <v>8.4158481290869166E-3</v>
      </c>
      <c r="I76" s="632">
        <v>1.4369871092407687E-2</v>
      </c>
      <c r="J76" s="632">
        <v>9.1098008178486876E-3</v>
      </c>
      <c r="K76" s="632">
        <v>8.3545594734417573E-3</v>
      </c>
      <c r="L76" s="632">
        <v>1.4347478993801437E-2</v>
      </c>
      <c r="M76" s="632">
        <v>8.7586331682365497E-3</v>
      </c>
      <c r="N76" s="659">
        <v>4.717936494645027E-3</v>
      </c>
      <c r="O76" s="659">
        <v>8.8463625679965005E-3</v>
      </c>
      <c r="P76" s="659">
        <v>4.9940577299744209E-3</v>
      </c>
      <c r="Q76" s="659">
        <v>3.9333186399699346E-3</v>
      </c>
      <c r="R76" s="659">
        <v>1.0210109613673754E-2</v>
      </c>
      <c r="S76" s="659">
        <v>4.5609251312586649E-3</v>
      </c>
      <c r="T76" s="53"/>
      <c r="U76" s="53"/>
      <c r="V76" s="53"/>
      <c r="W76" s="53"/>
      <c r="X76" s="53"/>
      <c r="Y76" s="53"/>
    </row>
    <row r="77" spans="1:31" ht="12" customHeight="1">
      <c r="A77" s="415" t="s">
        <v>167</v>
      </c>
      <c r="B77" s="632">
        <v>0.01</v>
      </c>
      <c r="C77" s="632">
        <v>1.2200000000000001E-2</v>
      </c>
      <c r="D77" s="632">
        <v>9.1999999999999998E-3</v>
      </c>
      <c r="E77" s="632">
        <v>1.0200000000000001E-2</v>
      </c>
      <c r="F77" s="632">
        <v>1.4E-2</v>
      </c>
      <c r="G77" s="632">
        <v>9.7000000000000003E-3</v>
      </c>
      <c r="H77" s="632">
        <v>8.4516064914146923E-3</v>
      </c>
      <c r="I77" s="632">
        <v>7.8821970929434052E-3</v>
      </c>
      <c r="J77" s="632">
        <v>7.5317118962345527E-3</v>
      </c>
      <c r="K77" s="632">
        <v>1.0785524399157637E-2</v>
      </c>
      <c r="L77" s="632">
        <v>7.7572217737474827E-3</v>
      </c>
      <c r="M77" s="632">
        <v>9.1590909159987629E-3</v>
      </c>
      <c r="N77" s="659">
        <v>4.4496790812005764E-3</v>
      </c>
      <c r="O77" s="659">
        <v>4.9001160761596675E-3</v>
      </c>
      <c r="P77" s="659">
        <v>4.0976249057630273E-3</v>
      </c>
      <c r="Q77" s="659">
        <v>5.6238618222907068E-3</v>
      </c>
      <c r="R77" s="659">
        <v>4.8318160989881615E-3</v>
      </c>
      <c r="S77" s="659">
        <v>4.8947110056272629E-3</v>
      </c>
      <c r="T77" s="53"/>
      <c r="U77" s="53"/>
      <c r="V77" s="53"/>
      <c r="W77" s="53"/>
      <c r="X77" s="53"/>
      <c r="Y77" s="53"/>
    </row>
    <row r="78" spans="1:31" ht="12" customHeight="1">
      <c r="A78" s="415" t="s">
        <v>168</v>
      </c>
      <c r="B78" s="632">
        <v>3.7199999999999997E-2</v>
      </c>
      <c r="C78" s="632">
        <v>4.6300000000000001E-2</v>
      </c>
      <c r="D78" s="632">
        <v>3.8600000000000002E-2</v>
      </c>
      <c r="E78" s="632">
        <v>4.0099999999999997E-2</v>
      </c>
      <c r="F78" s="632">
        <v>0.04</v>
      </c>
      <c r="G78" s="632">
        <v>3.7100000000000001E-2</v>
      </c>
      <c r="H78" s="632">
        <v>2.5203954180771298E-2</v>
      </c>
      <c r="I78" s="632">
        <v>3.1544823752067054E-2</v>
      </c>
      <c r="J78" s="632">
        <v>2.5811807571996807E-2</v>
      </c>
      <c r="K78" s="632">
        <v>2.7293750221950182E-2</v>
      </c>
      <c r="L78" s="632">
        <v>2.5158487809652443E-2</v>
      </c>
      <c r="M78" s="632">
        <v>2.4865311776781907E-2</v>
      </c>
      <c r="N78" s="659">
        <v>1.0931033723074917E-2</v>
      </c>
      <c r="O78" s="659">
        <v>2.1077921479025964E-2</v>
      </c>
      <c r="P78" s="659">
        <v>1.3210244596506392E-2</v>
      </c>
      <c r="Q78" s="659">
        <v>1.1823949456249561E-2</v>
      </c>
      <c r="R78" s="659">
        <v>1.7752155162845163E-2</v>
      </c>
      <c r="S78" s="659">
        <v>1.2034890234422382E-2</v>
      </c>
      <c r="T78" s="53"/>
      <c r="U78" s="53"/>
      <c r="V78" s="53"/>
      <c r="W78" s="53"/>
      <c r="X78" s="53"/>
      <c r="Y78" s="53"/>
    </row>
    <row r="79" spans="1:31" ht="12" customHeight="1">
      <c r="A79" s="415" t="s">
        <v>169</v>
      </c>
      <c r="B79" s="632">
        <v>3.8800000000000001E-2</v>
      </c>
      <c r="C79" s="632">
        <v>5.3100000000000001E-2</v>
      </c>
      <c r="D79" s="632">
        <v>4.4999999999999998E-2</v>
      </c>
      <c r="E79" s="632">
        <v>2.7699999999999999E-2</v>
      </c>
      <c r="F79" s="632">
        <v>4.48E-2</v>
      </c>
      <c r="G79" s="632">
        <v>3.27E-2</v>
      </c>
      <c r="H79" s="632">
        <v>2.0878636546781529E-2</v>
      </c>
      <c r="I79" s="632">
        <v>1.1383012944408589E-2</v>
      </c>
      <c r="J79" s="632">
        <v>1.7058571632992847E-2</v>
      </c>
      <c r="K79" s="632">
        <v>3.2998096781003364E-2</v>
      </c>
      <c r="L79" s="632">
        <v>1.3289146166849447E-2</v>
      </c>
      <c r="M79" s="632">
        <v>2.739771638101441E-2</v>
      </c>
      <c r="N79" s="659">
        <v>8.7124067078831798E-3</v>
      </c>
      <c r="O79" s="659">
        <v>5.7528768827094312E-3</v>
      </c>
      <c r="P79" s="659">
        <v>7.2891030047775446E-3</v>
      </c>
      <c r="Q79" s="659">
        <v>1.467231083324376E-2</v>
      </c>
      <c r="R79" s="659">
        <v>6.5094122743068758E-3</v>
      </c>
      <c r="S79" s="659">
        <v>1.2277069348321771E-2</v>
      </c>
      <c r="T79" s="53"/>
      <c r="U79" s="53"/>
      <c r="V79" s="53"/>
      <c r="W79" s="53"/>
      <c r="X79" s="53"/>
      <c r="Y79" s="53"/>
    </row>
    <row r="80" spans="1:31" ht="12" customHeight="1">
      <c r="A80" s="415" t="s">
        <v>170</v>
      </c>
      <c r="B80" s="632">
        <v>1.09E-2</v>
      </c>
      <c r="C80" s="632">
        <v>1.0999999999999999E-2</v>
      </c>
      <c r="D80" s="632">
        <v>1.04E-2</v>
      </c>
      <c r="E80" s="632">
        <v>1.11E-2</v>
      </c>
      <c r="F80" s="632">
        <v>1.1299999999999999E-2</v>
      </c>
      <c r="G80" s="632">
        <v>1.06E-2</v>
      </c>
      <c r="H80" s="632">
        <v>9.6541369032442873E-3</v>
      </c>
      <c r="I80" s="632">
        <v>1.0552125975599919E-2</v>
      </c>
      <c r="J80" s="632">
        <v>9.3973656654270463E-3</v>
      </c>
      <c r="K80" s="632">
        <v>1.0098606237308868E-2</v>
      </c>
      <c r="L80" s="632">
        <v>1.0867684059252827E-2</v>
      </c>
      <c r="M80" s="632">
        <v>9.6279574355565677E-3</v>
      </c>
      <c r="N80" s="659">
        <v>5.1318537640419014E-3</v>
      </c>
      <c r="O80" s="659">
        <v>6.4182140216950652E-3</v>
      </c>
      <c r="P80" s="659">
        <v>5.1237795132049553E-3</v>
      </c>
      <c r="Q80" s="659">
        <v>5.5976878728537004E-3</v>
      </c>
      <c r="R80" s="659">
        <v>6.6859049324528895E-3</v>
      </c>
      <c r="S80" s="659">
        <v>5.4724849067243307E-3</v>
      </c>
      <c r="T80" s="53"/>
      <c r="U80" s="53"/>
      <c r="V80" s="53"/>
      <c r="W80" s="53"/>
      <c r="X80" s="53"/>
      <c r="Y80" s="53"/>
    </row>
    <row r="81" spans="1:25" ht="12" customHeight="1">
      <c r="A81" s="415" t="s">
        <v>171</v>
      </c>
      <c r="B81" s="632">
        <v>1.24E-2</v>
      </c>
      <c r="C81" s="632">
        <v>1.6400000000000001E-2</v>
      </c>
      <c r="D81" s="632">
        <v>1.2800000000000001E-2</v>
      </c>
      <c r="E81" s="632">
        <v>1.4200000000000001E-2</v>
      </c>
      <c r="F81" s="632">
        <v>1.37E-2</v>
      </c>
      <c r="G81" s="632">
        <v>1.26E-2</v>
      </c>
      <c r="H81" s="632">
        <v>1.4392256146139941E-2</v>
      </c>
      <c r="I81" s="632">
        <v>1.4749620973728393E-2</v>
      </c>
      <c r="J81" s="632">
        <v>1.3814361104194092E-2</v>
      </c>
      <c r="K81" s="632">
        <v>1.7393099737392028E-2</v>
      </c>
      <c r="L81" s="632">
        <v>1.6029791125286373E-2</v>
      </c>
      <c r="M81" s="632">
        <v>1.636020744370428E-2</v>
      </c>
      <c r="N81" s="659">
        <v>7.5598497277961432E-3</v>
      </c>
      <c r="O81" s="659">
        <v>9.7969129069368516E-3</v>
      </c>
      <c r="P81" s="659">
        <v>7.646509433129731E-3</v>
      </c>
      <c r="Q81" s="659">
        <v>8.9736732605566315E-3</v>
      </c>
      <c r="R81" s="659">
        <v>9.8184210909858533E-3</v>
      </c>
      <c r="S81" s="659">
        <v>8.6696586892449669E-3</v>
      </c>
      <c r="T81" s="53"/>
      <c r="U81" s="53"/>
      <c r="V81" s="53"/>
      <c r="W81" s="53"/>
      <c r="X81" s="53"/>
      <c r="Y81" s="53"/>
    </row>
    <row r="82" spans="1:25" ht="12" customHeight="1">
      <c r="A82" s="418" t="s">
        <v>172</v>
      </c>
      <c r="B82" s="634">
        <v>9.5999999999999992E-3</v>
      </c>
      <c r="C82" s="634">
        <v>1.0800000000000001E-2</v>
      </c>
      <c r="D82" s="634">
        <v>9.2999999999999992E-3</v>
      </c>
      <c r="E82" s="634">
        <v>1.03E-2</v>
      </c>
      <c r="F82" s="634">
        <v>1.0699999999999999E-2</v>
      </c>
      <c r="G82" s="634">
        <v>9.9000000000000008E-3</v>
      </c>
      <c r="H82" s="634">
        <v>1.4515540581962661E-2</v>
      </c>
      <c r="I82" s="634">
        <v>1.2421065348715322E-2</v>
      </c>
      <c r="J82" s="634">
        <v>1.3713579201593214E-2</v>
      </c>
      <c r="K82" s="634">
        <v>1.2730047258280665E-2</v>
      </c>
      <c r="L82" s="634">
        <v>1.0142286578166449E-2</v>
      </c>
      <c r="M82" s="634">
        <v>1.2015977915281615E-2</v>
      </c>
      <c r="N82" s="661">
        <v>6.9761045221996493E-3</v>
      </c>
      <c r="O82" s="661">
        <v>7.0306550841132609E-3</v>
      </c>
      <c r="P82" s="661">
        <v>6.6857413290500947E-3</v>
      </c>
      <c r="Q82" s="661">
        <v>5.7402918379357995E-3</v>
      </c>
      <c r="R82" s="661">
        <v>6.1229236954323573E-3</v>
      </c>
      <c r="S82" s="661">
        <v>5.5874552953430589E-3</v>
      </c>
      <c r="T82" s="53"/>
      <c r="U82" s="53"/>
      <c r="V82" s="53"/>
      <c r="W82" s="53"/>
      <c r="X82" s="53"/>
      <c r="Y82" s="53"/>
    </row>
    <row r="83" spans="1:25" ht="12" customHeight="1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53"/>
      <c r="U83" s="53"/>
      <c r="V83" s="53"/>
      <c r="W83" s="53"/>
      <c r="X83" s="53"/>
      <c r="Y83" s="53"/>
    </row>
    <row r="84" spans="1:25" ht="12" customHeight="1">
      <c r="A84" s="226" t="s">
        <v>48</v>
      </c>
    </row>
    <row r="85" spans="1:25" ht="12" customHeight="1">
      <c r="A85" s="25" t="s">
        <v>173</v>
      </c>
    </row>
    <row r="86" spans="1:25" ht="12" customHeight="1">
      <c r="A86" s="60" t="s">
        <v>408</v>
      </c>
    </row>
    <row r="87" spans="1:25" ht="12" customHeight="1">
      <c r="A87" s="59"/>
    </row>
    <row r="88" spans="1:25" ht="12" customHeight="1">
      <c r="A88" s="3" t="s">
        <v>74</v>
      </c>
    </row>
    <row r="89" spans="1:25" ht="12" customHeight="1">
      <c r="A89" s="227" t="s">
        <v>54</v>
      </c>
    </row>
    <row r="90" spans="1:25">
      <c r="A90" s="60"/>
    </row>
  </sheetData>
  <mergeCells count="63">
    <mergeCell ref="B43:Y43"/>
    <mergeCell ref="N44:S44"/>
    <mergeCell ref="T44:Y44"/>
    <mergeCell ref="H46:J46"/>
    <mergeCell ref="B3:Y3"/>
    <mergeCell ref="Q5:S5"/>
    <mergeCell ref="T5:V5"/>
    <mergeCell ref="W5:Y5"/>
    <mergeCell ref="N4:S4"/>
    <mergeCell ref="T4:Y4"/>
    <mergeCell ref="H5:J5"/>
    <mergeCell ref="K5:M5"/>
    <mergeCell ref="N5:P5"/>
    <mergeCell ref="H4:M4"/>
    <mergeCell ref="B4:G4"/>
    <mergeCell ref="K46:M46"/>
    <mergeCell ref="T31:Y31"/>
    <mergeCell ref="K32:M32"/>
    <mergeCell ref="N32:P32"/>
    <mergeCell ref="Q32:S32"/>
    <mergeCell ref="T32:V32"/>
    <mergeCell ref="W32:Y32"/>
    <mergeCell ref="N31:S31"/>
    <mergeCell ref="B16:Y16"/>
    <mergeCell ref="N17:S17"/>
    <mergeCell ref="T17:Y17"/>
    <mergeCell ref="H17:M17"/>
    <mergeCell ref="B17:G17"/>
    <mergeCell ref="W19:Y19"/>
    <mergeCell ref="H19:J19"/>
    <mergeCell ref="K19:M19"/>
    <mergeCell ref="N19:P19"/>
    <mergeCell ref="Q19:S19"/>
    <mergeCell ref="T19:V19"/>
    <mergeCell ref="H73:J73"/>
    <mergeCell ref="K73:M73"/>
    <mergeCell ref="N73:P73"/>
    <mergeCell ref="Q73:S73"/>
    <mergeCell ref="B30:Y30"/>
    <mergeCell ref="H32:J32"/>
    <mergeCell ref="H31:M31"/>
    <mergeCell ref="B31:G31"/>
    <mergeCell ref="N58:S58"/>
    <mergeCell ref="N71:S71"/>
    <mergeCell ref="H59:J59"/>
    <mergeCell ref="K59:M59"/>
    <mergeCell ref="N59:P59"/>
    <mergeCell ref="Q59:S59"/>
    <mergeCell ref="N46:P46"/>
    <mergeCell ref="Q46:S46"/>
    <mergeCell ref="H44:M44"/>
    <mergeCell ref="B44:G44"/>
    <mergeCell ref="H58:M58"/>
    <mergeCell ref="B58:G58"/>
    <mergeCell ref="H71:M71"/>
    <mergeCell ref="B71:G71"/>
    <mergeCell ref="B57:Y57"/>
    <mergeCell ref="B70:S70"/>
    <mergeCell ref="T58:Y58"/>
    <mergeCell ref="T59:V59"/>
    <mergeCell ref="W59:Y59"/>
    <mergeCell ref="W46:Y46"/>
    <mergeCell ref="T46:V46"/>
  </mergeCells>
  <hyperlinks>
    <hyperlink ref="A84" r:id="rId1" xr:uid="{00000000-0004-0000-1100-000000000000}"/>
    <hyperlink ref="A89" r:id="rId2" display=" info-tour@bfs.admin.ch" xr:uid="{00000000-0004-0000-1100-000001000000}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1"/>
  <sheetViews>
    <sheetView showGridLines="0" workbookViewId="0">
      <selection sqref="A1:H1"/>
    </sheetView>
  </sheetViews>
  <sheetFormatPr baseColWidth="10" defaultColWidth="11.42578125" defaultRowHeight="14.25"/>
  <cols>
    <col min="1" max="1" width="12.5703125" style="48" customWidth="1"/>
    <col min="2" max="7" width="11.42578125" style="48"/>
    <col min="8" max="8" width="13.140625" style="48" customWidth="1"/>
    <col min="9" max="16384" width="11.42578125" style="48"/>
  </cols>
  <sheetData>
    <row r="1" spans="1:12" s="92" customFormat="1" ht="22.5" customHeight="1">
      <c r="A1" s="990" t="s">
        <v>478</v>
      </c>
      <c r="B1" s="990"/>
      <c r="C1" s="990"/>
      <c r="D1" s="990"/>
      <c r="E1" s="990"/>
      <c r="F1" s="990"/>
      <c r="G1" s="990"/>
      <c r="H1" s="990"/>
      <c r="I1" s="353"/>
      <c r="J1" s="176" t="s">
        <v>406</v>
      </c>
    </row>
    <row r="2" spans="1:12" s="92" customFormat="1" ht="15" customHeight="1">
      <c r="A2" s="599"/>
      <c r="B2" s="599"/>
      <c r="C2" s="599"/>
      <c r="D2" s="599"/>
      <c r="E2" s="599"/>
      <c r="F2" s="599"/>
      <c r="G2" s="599"/>
      <c r="H2" s="599"/>
      <c r="I2" s="599"/>
      <c r="J2" s="176"/>
    </row>
    <row r="3" spans="1:12" s="92" customFormat="1" ht="12">
      <c r="A3" s="483"/>
      <c r="B3" s="991" t="s">
        <v>183</v>
      </c>
      <c r="C3" s="992"/>
      <c r="D3" s="993"/>
      <c r="E3" s="991" t="s">
        <v>186</v>
      </c>
      <c r="F3" s="992"/>
      <c r="G3" s="993"/>
      <c r="H3" s="994" t="s">
        <v>194</v>
      </c>
      <c r="I3" s="995"/>
      <c r="J3" s="995"/>
      <c r="L3" s="175"/>
    </row>
    <row r="4" spans="1:12" s="175" customFormat="1" ht="11.25">
      <c r="A4" s="177" t="s">
        <v>322</v>
      </c>
      <c r="B4" s="737">
        <v>2019</v>
      </c>
      <c r="C4" s="737">
        <v>2020</v>
      </c>
      <c r="D4" s="737">
        <v>2021</v>
      </c>
      <c r="E4" s="737">
        <v>2019</v>
      </c>
      <c r="F4" s="737">
        <v>2020</v>
      </c>
      <c r="G4" s="737">
        <v>2021</v>
      </c>
      <c r="H4" s="737">
        <v>2019</v>
      </c>
      <c r="I4" s="737">
        <v>2020</v>
      </c>
      <c r="J4" s="737">
        <v>2021</v>
      </c>
    </row>
    <row r="5" spans="1:12" s="175" customFormat="1" ht="11.25">
      <c r="A5" s="427" t="s">
        <v>0</v>
      </c>
      <c r="B5" s="246">
        <v>7257292.0862000007</v>
      </c>
      <c r="C5" s="246">
        <v>7159438.4967</v>
      </c>
      <c r="D5" s="246">
        <v>7552170.4360999996</v>
      </c>
      <c r="E5" s="246">
        <v>5657993.0027999999</v>
      </c>
      <c r="F5" s="246">
        <v>3449658.8735000002</v>
      </c>
      <c r="G5" s="246">
        <v>3359646.5375999999</v>
      </c>
      <c r="H5" s="246">
        <v>3757306.2146000005</v>
      </c>
      <c r="I5" s="246">
        <v>4174518.2126350789</v>
      </c>
      <c r="J5" s="246">
        <v>5413822.6151487194</v>
      </c>
    </row>
    <row r="6" spans="1:12" s="175" customFormat="1" ht="11.25">
      <c r="A6" s="369" t="s">
        <v>55</v>
      </c>
      <c r="B6" s="248">
        <v>832871.31700000004</v>
      </c>
      <c r="C6" s="248">
        <v>873921.28159999999</v>
      </c>
      <c r="D6" s="248">
        <v>642251.26359999995</v>
      </c>
      <c r="E6" s="248">
        <v>432719.46269999997</v>
      </c>
      <c r="F6" s="248">
        <v>446235.47850000003</v>
      </c>
      <c r="G6" s="248">
        <v>52051.538699999997</v>
      </c>
      <c r="H6" s="247">
        <v>29790.179199999999</v>
      </c>
      <c r="I6" s="247">
        <v>33329.229166666672</v>
      </c>
      <c r="J6" s="247">
        <v>29227</v>
      </c>
    </row>
    <row r="7" spans="1:12" s="175" customFormat="1" ht="11.25">
      <c r="A7" s="369" t="s">
        <v>56</v>
      </c>
      <c r="B7" s="248">
        <v>1340014.9295999999</v>
      </c>
      <c r="C7" s="248">
        <v>1620093.6225999999</v>
      </c>
      <c r="D7" s="248">
        <v>1291743.1035</v>
      </c>
      <c r="E7" s="248">
        <v>566491.02179999999</v>
      </c>
      <c r="F7" s="248">
        <v>616510.65919999999</v>
      </c>
      <c r="G7" s="248">
        <v>99198.9519</v>
      </c>
      <c r="H7" s="247">
        <v>31236.7009</v>
      </c>
      <c r="I7" s="247">
        <v>35749.468085106382</v>
      </c>
      <c r="J7" s="247">
        <v>49077</v>
      </c>
    </row>
    <row r="8" spans="1:12" s="175" customFormat="1" ht="11.25">
      <c r="A8" s="369" t="s">
        <v>57</v>
      </c>
      <c r="B8" s="248">
        <v>865115.97019999998</v>
      </c>
      <c r="C8" s="248">
        <v>446923.20880000002</v>
      </c>
      <c r="D8" s="248">
        <v>594068.07960000006</v>
      </c>
      <c r="E8" s="248">
        <v>478463.97950000002</v>
      </c>
      <c r="F8" s="248">
        <v>228475.83</v>
      </c>
      <c r="G8" s="248">
        <v>87349.414600000004</v>
      </c>
      <c r="H8" s="247">
        <v>46641.75</v>
      </c>
      <c r="I8" s="247">
        <v>23913.239999999998</v>
      </c>
      <c r="J8" s="247">
        <v>81208</v>
      </c>
    </row>
    <row r="9" spans="1:12" s="175" customFormat="1" ht="11.25">
      <c r="A9" s="369" t="s">
        <v>58</v>
      </c>
      <c r="B9" s="248">
        <v>391722.0318</v>
      </c>
      <c r="C9" s="248">
        <v>44365.235000000001</v>
      </c>
      <c r="D9" s="248">
        <v>449524.07169999997</v>
      </c>
      <c r="E9" s="248">
        <v>382634.27649999998</v>
      </c>
      <c r="F9" s="248">
        <v>32650.906999999999</v>
      </c>
      <c r="G9" s="248">
        <v>155875.89199999999</v>
      </c>
      <c r="H9" s="247">
        <v>219492.54550000001</v>
      </c>
      <c r="I9" s="247">
        <v>0</v>
      </c>
      <c r="J9" s="247">
        <v>428185</v>
      </c>
    </row>
    <row r="10" spans="1:12" s="175" customFormat="1" ht="11.25">
      <c r="A10" s="369" t="s">
        <v>59</v>
      </c>
      <c r="B10" s="248">
        <v>206194.5097</v>
      </c>
      <c r="C10" s="248">
        <v>127818.2298</v>
      </c>
      <c r="D10" s="248">
        <v>339504.82579999999</v>
      </c>
      <c r="E10" s="248">
        <v>322631.00069999998</v>
      </c>
      <c r="F10" s="248">
        <v>55881.014900000002</v>
      </c>
      <c r="G10" s="248">
        <v>166108.16089999999</v>
      </c>
      <c r="H10" s="247">
        <v>255400.91589999999</v>
      </c>
      <c r="I10" s="247">
        <v>18914</v>
      </c>
      <c r="J10" s="247">
        <v>634704.17460317467</v>
      </c>
    </row>
    <row r="11" spans="1:12" s="175" customFormat="1" ht="11.25">
      <c r="A11" s="369" t="s">
        <v>60</v>
      </c>
      <c r="B11" s="248">
        <v>397306.60239999997</v>
      </c>
      <c r="C11" s="248">
        <v>309012.17739999999</v>
      </c>
      <c r="D11" s="248">
        <v>386180.39510000002</v>
      </c>
      <c r="E11" s="248">
        <v>536672.45490000001</v>
      </c>
      <c r="F11" s="248">
        <v>114670.7724</v>
      </c>
      <c r="G11" s="248">
        <v>256139.95430000001</v>
      </c>
      <c r="H11" s="247">
        <v>527492.45830000006</v>
      </c>
      <c r="I11" s="247">
        <v>535801.72916970658</v>
      </c>
      <c r="J11" s="247">
        <v>742698.57164679223</v>
      </c>
    </row>
    <row r="12" spans="1:12" s="175" customFormat="1" ht="11.25">
      <c r="A12" s="369" t="s">
        <v>61</v>
      </c>
      <c r="B12" s="248">
        <v>900470.49219999998</v>
      </c>
      <c r="C12" s="248">
        <v>1161114.3872</v>
      </c>
      <c r="D12" s="248">
        <v>1120047.3558</v>
      </c>
      <c r="E12" s="248">
        <v>914996.35160000005</v>
      </c>
      <c r="F12" s="248">
        <v>669242.59759999998</v>
      </c>
      <c r="G12" s="248">
        <v>741799.59089999995</v>
      </c>
      <c r="H12" s="247">
        <v>1079220.0405999999</v>
      </c>
      <c r="I12" s="247">
        <v>1433261.5077300149</v>
      </c>
      <c r="J12" s="247">
        <v>1216142.5109637445</v>
      </c>
    </row>
    <row r="13" spans="1:12" s="175" customFormat="1" ht="11.25">
      <c r="A13" s="369" t="s">
        <v>62</v>
      </c>
      <c r="B13" s="248">
        <v>915675.32189999998</v>
      </c>
      <c r="C13" s="248">
        <v>928696.27850000001</v>
      </c>
      <c r="D13" s="248">
        <v>1023328.3238</v>
      </c>
      <c r="E13" s="248">
        <v>743869.44830000005</v>
      </c>
      <c r="F13" s="248">
        <v>518834.87459999998</v>
      </c>
      <c r="G13" s="248">
        <v>641073.15139999997</v>
      </c>
      <c r="H13" s="247">
        <v>953649.43680000002</v>
      </c>
      <c r="I13" s="247">
        <v>1080605.8636877828</v>
      </c>
      <c r="J13" s="247">
        <v>1199529.4651663408</v>
      </c>
    </row>
    <row r="14" spans="1:12" s="175" customFormat="1" ht="11.25">
      <c r="A14" s="369" t="s">
        <v>63</v>
      </c>
      <c r="B14" s="248">
        <v>395617.79020000005</v>
      </c>
      <c r="C14" s="248">
        <v>532114.73919999995</v>
      </c>
      <c r="D14" s="248">
        <v>486655.92</v>
      </c>
      <c r="E14" s="248">
        <v>547166.45449999999</v>
      </c>
      <c r="F14" s="248">
        <v>418943.38069999998</v>
      </c>
      <c r="G14" s="248">
        <v>497349.70750000002</v>
      </c>
      <c r="H14" s="247">
        <v>381073.962</v>
      </c>
      <c r="I14" s="247">
        <v>661414.40628930798</v>
      </c>
      <c r="J14" s="247">
        <v>582296.7770361146</v>
      </c>
    </row>
    <row r="15" spans="1:12" s="175" customFormat="1" ht="11.25">
      <c r="A15" s="369" t="s">
        <v>64</v>
      </c>
      <c r="B15" s="249">
        <v>383524.83480000001</v>
      </c>
      <c r="C15" s="249">
        <v>494263.04859999998</v>
      </c>
      <c r="D15" s="249">
        <v>562899.12170000002</v>
      </c>
      <c r="E15" s="249">
        <v>383145.0417</v>
      </c>
      <c r="F15" s="249">
        <v>258709.36859999999</v>
      </c>
      <c r="G15" s="249">
        <v>406748.95289999997</v>
      </c>
      <c r="H15" s="247">
        <v>184628.772</v>
      </c>
      <c r="I15" s="247">
        <v>284190.25714285712</v>
      </c>
      <c r="J15" s="247">
        <v>386371.47170608101</v>
      </c>
    </row>
    <row r="16" spans="1:12" s="175" customFormat="1" ht="11.25">
      <c r="A16" s="369" t="s">
        <v>65</v>
      </c>
      <c r="B16" s="249">
        <v>80320.15830000001</v>
      </c>
      <c r="C16" s="249">
        <v>99683.157399999996</v>
      </c>
      <c r="D16" s="249">
        <v>103167.4598</v>
      </c>
      <c r="E16" s="249">
        <v>123948.36599999999</v>
      </c>
      <c r="F16" s="249">
        <v>33861.761599999998</v>
      </c>
      <c r="G16" s="249">
        <v>97539.135200000004</v>
      </c>
      <c r="H16" s="247">
        <v>16701.061699999998</v>
      </c>
      <c r="I16" s="247">
        <v>35044</v>
      </c>
      <c r="J16" s="247">
        <v>24754.229885057473</v>
      </c>
    </row>
    <row r="17" spans="1:12" s="175" customFormat="1" ht="11.25">
      <c r="A17" s="370" t="s">
        <v>66</v>
      </c>
      <c r="B17" s="738">
        <v>548458.12820000004</v>
      </c>
      <c r="C17" s="738">
        <v>521433.13089999999</v>
      </c>
      <c r="D17" s="738">
        <v>552800.51569999999</v>
      </c>
      <c r="E17" s="738">
        <v>225255.1447</v>
      </c>
      <c r="F17" s="738">
        <v>55642.2284</v>
      </c>
      <c r="G17" s="738">
        <v>158412.08739999999</v>
      </c>
      <c r="H17" s="739">
        <v>31978.3917</v>
      </c>
      <c r="I17" s="739">
        <v>32294.5113636364</v>
      </c>
      <c r="J17" s="739">
        <v>39628.414141414141</v>
      </c>
    </row>
    <row r="18" spans="1:12" s="73" customFormat="1" ht="11.25">
      <c r="A18" s="74"/>
      <c r="B18" s="74"/>
      <c r="C18" s="74"/>
      <c r="D18" s="74"/>
      <c r="E18" s="74"/>
      <c r="F18" s="74"/>
      <c r="G18" s="74"/>
      <c r="H18" s="74"/>
      <c r="I18" s="74"/>
      <c r="J18" s="74"/>
    </row>
    <row r="19" spans="1:12" s="73" customFormat="1" ht="11.25">
      <c r="B19" s="991" t="s">
        <v>183</v>
      </c>
      <c r="C19" s="992"/>
      <c r="D19" s="993"/>
      <c r="E19" s="991" t="s">
        <v>186</v>
      </c>
      <c r="F19" s="992"/>
      <c r="G19" s="993"/>
      <c r="H19" s="995" t="s">
        <v>194</v>
      </c>
      <c r="I19" s="995"/>
      <c r="J19" s="995"/>
    </row>
    <row r="20" spans="1:12" s="73" customFormat="1" ht="11.25">
      <c r="A20" s="74"/>
      <c r="B20" s="178">
        <v>2019</v>
      </c>
      <c r="C20" s="178">
        <v>2020</v>
      </c>
      <c r="D20" s="178">
        <v>2021</v>
      </c>
      <c r="E20" s="178">
        <v>2019</v>
      </c>
      <c r="F20" s="178">
        <v>2020</v>
      </c>
      <c r="G20" s="178">
        <v>2021</v>
      </c>
      <c r="H20" s="178">
        <v>2019</v>
      </c>
      <c r="I20" s="178">
        <v>2020</v>
      </c>
      <c r="J20" s="178">
        <v>2021</v>
      </c>
    </row>
    <row r="21" spans="1:12" s="73" customFormat="1" ht="11.25">
      <c r="A21" s="50" t="s">
        <v>322</v>
      </c>
      <c r="B21" s="529" t="s">
        <v>8</v>
      </c>
      <c r="C21" s="529" t="s">
        <v>8</v>
      </c>
      <c r="D21" s="529" t="s">
        <v>8</v>
      </c>
      <c r="E21" s="529" t="s">
        <v>8</v>
      </c>
      <c r="F21" s="529" t="s">
        <v>8</v>
      </c>
      <c r="G21" s="529" t="s">
        <v>8</v>
      </c>
      <c r="H21" s="529" t="s">
        <v>8</v>
      </c>
      <c r="I21" s="529" t="s">
        <v>8</v>
      </c>
      <c r="J21" s="530" t="s">
        <v>8</v>
      </c>
    </row>
    <row r="22" spans="1:12" s="73" customFormat="1" ht="11.25">
      <c r="A22" s="427" t="s">
        <v>0</v>
      </c>
      <c r="B22" s="294">
        <v>1.5832999999999999</v>
      </c>
      <c r="C22" s="295">
        <v>1.4845999999999999</v>
      </c>
      <c r="D22" s="295">
        <v>1.385</v>
      </c>
      <c r="E22" s="295">
        <v>1.2854000000000001</v>
      </c>
      <c r="F22" s="295">
        <v>1.3697000000000001</v>
      </c>
      <c r="G22" s="295">
        <v>1.8030000000000002</v>
      </c>
      <c r="H22" s="294">
        <v>0.41000000000000003</v>
      </c>
      <c r="I22" s="294">
        <v>0.3966997524415784</v>
      </c>
      <c r="J22" s="294">
        <v>0.17965980479797378</v>
      </c>
      <c r="K22" s="180"/>
      <c r="L22" s="180"/>
    </row>
    <row r="23" spans="1:12" s="73" customFormat="1" ht="11.25">
      <c r="A23" s="369" t="s">
        <v>55</v>
      </c>
      <c r="B23" s="296">
        <v>2.1897000000000002</v>
      </c>
      <c r="C23" s="297">
        <v>2.0421999999999998</v>
      </c>
      <c r="D23" s="297">
        <v>2.6293000000000002</v>
      </c>
      <c r="E23" s="298">
        <v>2.7063999999999999</v>
      </c>
      <c r="F23" s="297">
        <v>2.5455999999999999</v>
      </c>
      <c r="G23" s="297">
        <v>9.4486000000000008</v>
      </c>
      <c r="H23" s="296">
        <v>1.71</v>
      </c>
      <c r="I23" s="296">
        <v>1.7531755951185719</v>
      </c>
      <c r="J23" s="296">
        <v>0</v>
      </c>
      <c r="K23" s="180"/>
      <c r="L23" s="180"/>
    </row>
    <row r="24" spans="1:12" s="73" customFormat="1" ht="11.25">
      <c r="A24" s="369" t="s">
        <v>56</v>
      </c>
      <c r="B24" s="296">
        <v>1.7426000000000001</v>
      </c>
      <c r="C24" s="297">
        <v>1.5134000000000001</v>
      </c>
      <c r="D24" s="297">
        <v>1.6833999999999998</v>
      </c>
      <c r="E24" s="298">
        <v>2.6684000000000001</v>
      </c>
      <c r="F24" s="297">
        <v>2.3683000000000001</v>
      </c>
      <c r="G24" s="297">
        <v>6.6708000000000007</v>
      </c>
      <c r="H24" s="296">
        <v>2.2599999999999998</v>
      </c>
      <c r="I24" s="296">
        <v>1.4604764816815785</v>
      </c>
      <c r="J24" s="296">
        <v>0</v>
      </c>
      <c r="K24" s="180"/>
      <c r="L24" s="180"/>
    </row>
    <row r="25" spans="1:12" s="73" customFormat="1" ht="11.25">
      <c r="A25" s="369" t="s">
        <v>57</v>
      </c>
      <c r="B25" s="296">
        <v>2.2572999999999999</v>
      </c>
      <c r="C25" s="297">
        <v>2.5251000000000001</v>
      </c>
      <c r="D25" s="297">
        <v>2.2831000000000001</v>
      </c>
      <c r="E25" s="298">
        <v>2.5222000000000002</v>
      </c>
      <c r="F25" s="297">
        <v>2.7545000000000002</v>
      </c>
      <c r="G25" s="297">
        <v>5.7214999999999998</v>
      </c>
      <c r="H25" s="296">
        <v>0.89</v>
      </c>
      <c r="I25" s="296">
        <v>0.78935288189651531</v>
      </c>
      <c r="J25" s="296">
        <v>0</v>
      </c>
      <c r="K25" s="180"/>
      <c r="L25" s="180"/>
    </row>
    <row r="26" spans="1:12" s="73" customFormat="1" ht="11.25">
      <c r="A26" s="369" t="s">
        <v>58</v>
      </c>
      <c r="B26" s="296">
        <v>3.0835999999999997</v>
      </c>
      <c r="C26" s="297">
        <v>9.9372000000000007</v>
      </c>
      <c r="D26" s="297">
        <v>2.2498</v>
      </c>
      <c r="E26" s="298">
        <v>2.3088000000000002</v>
      </c>
      <c r="F26" s="297">
        <v>8.5433000000000003</v>
      </c>
      <c r="G26" s="297">
        <v>3.7962000000000002</v>
      </c>
      <c r="H26" s="296">
        <v>0.31</v>
      </c>
      <c r="I26" s="296">
        <v>0</v>
      </c>
      <c r="J26" s="296">
        <v>0</v>
      </c>
      <c r="K26" s="180"/>
      <c r="L26" s="180"/>
    </row>
    <row r="27" spans="1:12" s="73" customFormat="1" ht="11.25">
      <c r="A27" s="369" t="s">
        <v>59</v>
      </c>
      <c r="B27" s="296">
        <v>3.1286</v>
      </c>
      <c r="C27" s="297">
        <v>3.7984999999999998</v>
      </c>
      <c r="D27" s="297">
        <v>2.3489</v>
      </c>
      <c r="E27" s="298">
        <v>2.4414000000000002</v>
      </c>
      <c r="F27" s="297">
        <v>4.7709000000000001</v>
      </c>
      <c r="G27" s="297">
        <v>3.2208000000000001</v>
      </c>
      <c r="H27" s="296">
        <v>0.35000000000000003</v>
      </c>
      <c r="I27" s="296">
        <v>0</v>
      </c>
      <c r="J27" s="296">
        <v>0.1557997095980008</v>
      </c>
      <c r="K27" s="180"/>
      <c r="L27" s="180"/>
    </row>
    <row r="28" spans="1:12" s="73" customFormat="1" ht="11.25">
      <c r="A28" s="369" t="s">
        <v>60</v>
      </c>
      <c r="B28" s="296">
        <v>2.6122000000000001</v>
      </c>
      <c r="C28" s="297">
        <v>2.9273000000000002</v>
      </c>
      <c r="D28" s="297">
        <v>2.3372999999999999</v>
      </c>
      <c r="E28" s="298">
        <v>2.077</v>
      </c>
      <c r="F28" s="297">
        <v>4.2948000000000004</v>
      </c>
      <c r="G28" s="297">
        <v>2.6141999999999999</v>
      </c>
      <c r="H28" s="296">
        <v>0.4</v>
      </c>
      <c r="I28" s="296">
        <v>0.98416095145798266</v>
      </c>
      <c r="J28" s="296">
        <v>0.49439760351665085</v>
      </c>
      <c r="K28" s="180"/>
      <c r="L28" s="180"/>
    </row>
    <row r="29" spans="1:12" s="73" customFormat="1" ht="11.25">
      <c r="A29" s="369" t="s">
        <v>61</v>
      </c>
      <c r="B29" s="296">
        <v>1.9849999999999999</v>
      </c>
      <c r="C29" s="297">
        <v>1.8588</v>
      </c>
      <c r="D29" s="297">
        <v>1.7673000000000001</v>
      </c>
      <c r="E29" s="298">
        <v>1.7840000000000003</v>
      </c>
      <c r="F29" s="297">
        <v>2.0103</v>
      </c>
      <c r="G29" s="297">
        <v>2.1080999999999999</v>
      </c>
      <c r="H29" s="296">
        <v>0.75</v>
      </c>
      <c r="I29" s="296">
        <v>0.6713732965046878</v>
      </c>
      <c r="J29" s="296">
        <v>0.51813270302532743</v>
      </c>
      <c r="K29" s="180"/>
      <c r="L29" s="180"/>
    </row>
    <row r="30" spans="1:12" s="73" customFormat="1" ht="11.25">
      <c r="A30" s="369" t="s">
        <v>62</v>
      </c>
      <c r="B30" s="296">
        <v>2.0046999999999997</v>
      </c>
      <c r="C30" s="297">
        <v>2.0552000000000001</v>
      </c>
      <c r="D30" s="297">
        <v>1.7397</v>
      </c>
      <c r="E30" s="298">
        <v>1.8752000000000002</v>
      </c>
      <c r="F30" s="297">
        <v>2.0392000000000001</v>
      </c>
      <c r="G30" s="297">
        <v>2.2250000000000001</v>
      </c>
      <c r="H30" s="296">
        <v>0.55999999999999994</v>
      </c>
      <c r="I30" s="296">
        <v>0.61186159460480627</v>
      </c>
      <c r="J30" s="296">
        <v>0.5693673296202536</v>
      </c>
      <c r="K30" s="180"/>
      <c r="L30" s="180"/>
    </row>
    <row r="31" spans="1:12" s="73" customFormat="1" ht="11.25">
      <c r="A31" s="369" t="s">
        <v>63</v>
      </c>
      <c r="B31" s="296">
        <v>2.7252999999999998</v>
      </c>
      <c r="C31" s="297">
        <v>2.3490000000000002</v>
      </c>
      <c r="D31" s="297">
        <v>2.4664999999999999</v>
      </c>
      <c r="E31" s="298">
        <v>1.9147000000000001</v>
      </c>
      <c r="F31" s="297">
        <v>2.3571999999999997</v>
      </c>
      <c r="G31" s="297">
        <v>2.6715</v>
      </c>
      <c r="H31" s="296">
        <v>0.59</v>
      </c>
      <c r="I31" s="296">
        <v>0.71038049229089717</v>
      </c>
      <c r="J31" s="296">
        <v>0.51037906810847378</v>
      </c>
      <c r="K31" s="180"/>
      <c r="L31" s="180"/>
    </row>
    <row r="32" spans="1:12" s="73" customFormat="1" ht="11.25">
      <c r="A32" s="369" t="s">
        <v>64</v>
      </c>
      <c r="B32" s="296">
        <v>2.7290999999999999</v>
      </c>
      <c r="C32" s="297">
        <v>2.4758999999999998</v>
      </c>
      <c r="D32" s="297">
        <v>2.2652999999999999</v>
      </c>
      <c r="E32" s="298">
        <v>2.0516999999999999</v>
      </c>
      <c r="F32" s="297">
        <v>2.6183000000000001</v>
      </c>
      <c r="G32" s="297">
        <v>2.2453000000000003</v>
      </c>
      <c r="H32" s="296">
        <v>1.34</v>
      </c>
      <c r="I32" s="296">
        <v>1.1045130283406648</v>
      </c>
      <c r="J32" s="296">
        <v>0.51321450521273049</v>
      </c>
      <c r="K32" s="180"/>
      <c r="L32" s="180"/>
    </row>
    <row r="33" spans="1:12" s="73" customFormat="1" ht="11.25">
      <c r="A33" s="369" t="s">
        <v>65</v>
      </c>
      <c r="B33" s="296">
        <v>4.9584999999999999</v>
      </c>
      <c r="C33" s="297">
        <v>5.9855</v>
      </c>
      <c r="D33" s="297">
        <v>4.7202000000000002</v>
      </c>
      <c r="E33" s="298">
        <v>4.2942999999999998</v>
      </c>
      <c r="F33" s="297">
        <v>6.7579000000000002</v>
      </c>
      <c r="G33" s="297">
        <v>3.4180000000000001</v>
      </c>
      <c r="H33" s="296">
        <v>12.45</v>
      </c>
      <c r="I33" s="296">
        <v>0.71205328095448428</v>
      </c>
      <c r="J33" s="296">
        <v>0.66539828548843194</v>
      </c>
      <c r="K33" s="180"/>
      <c r="L33" s="180"/>
    </row>
    <row r="34" spans="1:12" s="73" customFormat="1" ht="11.25">
      <c r="A34" s="370" t="s">
        <v>66</v>
      </c>
      <c r="B34" s="740">
        <v>2.569</v>
      </c>
      <c r="C34" s="741">
        <v>2.5912000000000002</v>
      </c>
      <c r="D34" s="741">
        <v>2.2164999999999999</v>
      </c>
      <c r="E34" s="742">
        <v>2.9363000000000001</v>
      </c>
      <c r="F34" s="741">
        <v>9.1195000000000004</v>
      </c>
      <c r="G34" s="741">
        <v>3.9113000000000002</v>
      </c>
      <c r="H34" s="740">
        <v>4.67</v>
      </c>
      <c r="I34" s="740">
        <v>2.1930343752496206</v>
      </c>
      <c r="J34" s="740">
        <v>2.5524220983405921</v>
      </c>
      <c r="K34" s="180"/>
      <c r="L34" s="180"/>
    </row>
    <row r="35" spans="1:12" s="73" customFormat="1" ht="11.25" customHeight="1">
      <c r="A35" s="49" t="s">
        <v>195</v>
      </c>
    </row>
    <row r="36" spans="1:12" s="73" customFormat="1" ht="11.25" customHeight="1">
      <c r="A36" s="49"/>
    </row>
    <row r="37" spans="1:12" s="73" customFormat="1" ht="11.25" customHeight="1">
      <c r="A37" s="226" t="s">
        <v>48</v>
      </c>
    </row>
    <row r="38" spans="1:12" s="73" customFormat="1" ht="11.25" customHeight="1">
      <c r="A38" s="25" t="s">
        <v>173</v>
      </c>
    </row>
    <row r="39" spans="1:12" s="73" customFormat="1" ht="11.25" customHeight="1">
      <c r="A39" s="60" t="s">
        <v>408</v>
      </c>
    </row>
    <row r="40" spans="1:12" s="73" customFormat="1" ht="11.25" customHeight="1">
      <c r="A40" s="59"/>
    </row>
    <row r="41" spans="1:12" s="73" customFormat="1" ht="11.25">
      <c r="A41" s="3" t="s">
        <v>74</v>
      </c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2" s="73" customFormat="1" ht="11.25">
      <c r="A42" s="227" t="s">
        <v>54</v>
      </c>
    </row>
    <row r="43" spans="1:12" s="73" customFormat="1" ht="11.25">
      <c r="A43" s="60"/>
    </row>
    <row r="44" spans="1:12" s="73" customFormat="1" ht="11.25"/>
    <row r="45" spans="1:12" s="73" customFormat="1" ht="11.25"/>
    <row r="46" spans="1:12" s="73" customFormat="1" ht="11.25"/>
    <row r="47" spans="1:12" s="73" customFormat="1" ht="11.25"/>
    <row r="48" spans="1:12" s="73" customFormat="1" ht="11.25"/>
    <row r="49" s="73" customFormat="1" ht="11.25"/>
    <row r="50" s="73" customFormat="1" ht="11.25"/>
    <row r="51" s="73" customFormat="1" ht="11.25"/>
  </sheetData>
  <mergeCells count="7">
    <mergeCell ref="A1:H1"/>
    <mergeCell ref="B3:D3"/>
    <mergeCell ref="E3:G3"/>
    <mergeCell ref="H3:J3"/>
    <mergeCell ref="B19:D19"/>
    <mergeCell ref="E19:G19"/>
    <mergeCell ref="H19:J19"/>
  </mergeCells>
  <hyperlinks>
    <hyperlink ref="A37" r:id="rId1" xr:uid="{00000000-0004-0000-1200-000000000000}"/>
    <hyperlink ref="A42" r:id="rId2" display=" info-tour@bfs.admin.ch" xr:uid="{00000000-0004-0000-1200-000001000000}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2"/>
  <sheetViews>
    <sheetView showGridLines="0" workbookViewId="0"/>
  </sheetViews>
  <sheetFormatPr baseColWidth="10" defaultColWidth="11.42578125" defaultRowHeight="14.25"/>
  <cols>
    <col min="1" max="1" width="19.7109375" style="43" customWidth="1"/>
    <col min="2" max="13" width="17.7109375" style="43" customWidth="1"/>
    <col min="14" max="16384" width="11.42578125" style="43"/>
  </cols>
  <sheetData>
    <row r="1" spans="1:14" s="91" customFormat="1" ht="12.75">
      <c r="A1" s="662" t="s">
        <v>441</v>
      </c>
      <c r="M1" s="181" t="s">
        <v>30</v>
      </c>
    </row>
    <row r="2" spans="1:14" s="91" customFormat="1" ht="12">
      <c r="A2" s="94"/>
    </row>
    <row r="3" spans="1:14" s="44" customFormat="1" ht="15" customHeight="1">
      <c r="A3" s="120"/>
      <c r="B3" s="996" t="s">
        <v>196</v>
      </c>
      <c r="C3" s="997"/>
      <c r="D3" s="997"/>
      <c r="E3" s="997"/>
      <c r="F3" s="997"/>
      <c r="G3" s="997"/>
      <c r="H3" s="997"/>
      <c r="I3" s="997"/>
      <c r="J3" s="997"/>
      <c r="K3" s="997"/>
      <c r="L3" s="997"/>
      <c r="M3" s="997"/>
    </row>
    <row r="4" spans="1:14" s="44" customFormat="1" ht="15" customHeight="1">
      <c r="A4" s="121"/>
      <c r="B4" s="998" t="s">
        <v>183</v>
      </c>
      <c r="C4" s="998"/>
      <c r="D4" s="998"/>
      <c r="E4" s="998"/>
      <c r="F4" s="998" t="s">
        <v>186</v>
      </c>
      <c r="G4" s="998"/>
      <c r="H4" s="998"/>
      <c r="I4" s="998"/>
      <c r="J4" s="999" t="s">
        <v>194</v>
      </c>
      <c r="K4" s="1000"/>
      <c r="L4" s="1000"/>
      <c r="M4" s="1000"/>
      <c r="N4" s="293"/>
    </row>
    <row r="5" spans="1:14" s="44" customFormat="1" ht="11.25">
      <c r="A5" s="426" t="s">
        <v>197</v>
      </c>
      <c r="B5" s="531">
        <v>2019</v>
      </c>
      <c r="C5" s="531">
        <v>2020</v>
      </c>
      <c r="D5" s="531">
        <v>2021</v>
      </c>
      <c r="E5" s="531" t="s">
        <v>442</v>
      </c>
      <c r="F5" s="531">
        <v>2019</v>
      </c>
      <c r="G5" s="531">
        <v>2020</v>
      </c>
      <c r="H5" s="531">
        <v>2021</v>
      </c>
      <c r="I5" s="531" t="s">
        <v>442</v>
      </c>
      <c r="J5" s="531">
        <v>2019</v>
      </c>
      <c r="K5" s="531">
        <v>2020</v>
      </c>
      <c r="L5" s="531">
        <v>2021</v>
      </c>
      <c r="M5" s="727" t="s">
        <v>442</v>
      </c>
      <c r="N5" s="122"/>
    </row>
    <row r="6" spans="1:14" s="44" customFormat="1" ht="11.25">
      <c r="A6" s="428" t="s">
        <v>198</v>
      </c>
      <c r="B6" s="725">
        <v>6.4731860331987559</v>
      </c>
      <c r="C6" s="725">
        <v>6.6007734994170155</v>
      </c>
      <c r="D6" s="725">
        <v>6.5202117941539015</v>
      </c>
      <c r="E6" s="725">
        <f t="shared" ref="E6:E13" si="0">D6-C6</f>
        <v>-8.0561705263114014E-2</v>
      </c>
      <c r="F6" s="725">
        <v>2.4451545482528787</v>
      </c>
      <c r="G6" s="725">
        <v>2.4839683677917166</v>
      </c>
      <c r="H6" s="725">
        <v>2.3547698675657336</v>
      </c>
      <c r="I6" s="725">
        <f t="shared" ref="I6:I13" si="1">H6-G6</f>
        <v>-0.129198500225983</v>
      </c>
      <c r="J6" s="725">
        <v>3.1958372091251448</v>
      </c>
      <c r="K6" s="725">
        <v>3.1567140104858593</v>
      </c>
      <c r="L6" s="725">
        <v>3.209654368196603</v>
      </c>
      <c r="M6" s="725">
        <f t="shared" ref="M6:M13" si="2">L6-K6</f>
        <v>5.294035771074368E-2</v>
      </c>
    </row>
    <row r="7" spans="1:14" s="44" customFormat="1" ht="11.25">
      <c r="A7" s="415" t="s">
        <v>166</v>
      </c>
      <c r="B7" s="284">
        <v>6.6601763574387949</v>
      </c>
      <c r="C7" s="284">
        <v>6.6172900061842288</v>
      </c>
      <c r="D7" s="284">
        <v>6.6336584818184896</v>
      </c>
      <c r="E7" s="284">
        <f t="shared" si="0"/>
        <v>1.6368475634260804E-2</v>
      </c>
      <c r="F7" s="284">
        <v>2.3767018831473323</v>
      </c>
      <c r="G7" s="284">
        <v>2.2727271917899659</v>
      </c>
      <c r="H7" s="284">
        <v>2.1514849451127693</v>
      </c>
      <c r="I7" s="284">
        <f t="shared" si="1"/>
        <v>-0.12124224667719652</v>
      </c>
      <c r="J7" s="284">
        <v>3.617776891983814</v>
      </c>
      <c r="K7" s="284">
        <v>3.3972925775601204</v>
      </c>
      <c r="L7" s="284">
        <v>3.3589785984536795</v>
      </c>
      <c r="M7" s="284">
        <f t="shared" si="2"/>
        <v>-3.8313979106440854E-2</v>
      </c>
    </row>
    <row r="8" spans="1:14" s="44" customFormat="1" ht="11.25">
      <c r="A8" s="415" t="s">
        <v>167</v>
      </c>
      <c r="B8" s="284">
        <v>5.696164303476813</v>
      </c>
      <c r="C8" s="284">
        <v>5.987161424035718</v>
      </c>
      <c r="D8" s="284">
        <v>5.9684003310430507</v>
      </c>
      <c r="E8" s="284">
        <f t="shared" si="0"/>
        <v>-1.8761092992667372E-2</v>
      </c>
      <c r="F8" s="284">
        <v>2.3456209201812399</v>
      </c>
      <c r="G8" s="284">
        <v>2.5085069768007608</v>
      </c>
      <c r="H8" s="284">
        <v>2.35202679871486</v>
      </c>
      <c r="I8" s="284">
        <f t="shared" si="1"/>
        <v>-0.15648017808590087</v>
      </c>
      <c r="J8" s="284">
        <v>2.9674558104251343</v>
      </c>
      <c r="K8" s="284">
        <v>3.0258514582807075</v>
      </c>
      <c r="L8" s="284">
        <v>3.0299341831967506</v>
      </c>
      <c r="M8" s="284">
        <f t="shared" si="2"/>
        <v>4.0827249160431123E-3</v>
      </c>
    </row>
    <row r="9" spans="1:14" s="44" customFormat="1" ht="11.25">
      <c r="A9" s="415" t="s">
        <v>168</v>
      </c>
      <c r="B9" s="284">
        <v>4.357634489402491</v>
      </c>
      <c r="C9" s="284">
        <v>5.0522901797845501</v>
      </c>
      <c r="D9" s="284">
        <v>4.5214864794550884</v>
      </c>
      <c r="E9" s="284">
        <f t="shared" si="0"/>
        <v>-0.53080370032946167</v>
      </c>
      <c r="F9" s="284">
        <v>2.3691978294134022</v>
      </c>
      <c r="G9" s="284">
        <v>2.7543457239083553</v>
      </c>
      <c r="H9" s="284">
        <v>2.5404504200172324</v>
      </c>
      <c r="I9" s="284">
        <f t="shared" si="1"/>
        <v>-0.21389530389112288</v>
      </c>
      <c r="J9" s="284">
        <v>2.1028695377537905</v>
      </c>
      <c r="K9" s="284">
        <v>2.638561048893084</v>
      </c>
      <c r="L9" s="284">
        <v>2.4622890324521576</v>
      </c>
      <c r="M9" s="284">
        <f t="shared" si="2"/>
        <v>-0.17627201644092638</v>
      </c>
    </row>
    <row r="10" spans="1:14" s="44" customFormat="1" ht="11.25">
      <c r="A10" s="415" t="s">
        <v>169</v>
      </c>
      <c r="B10" s="284">
        <v>4.5041260112704009</v>
      </c>
      <c r="C10" s="284">
        <v>5.9231618406834379</v>
      </c>
      <c r="D10" s="284">
        <v>4.8400104386051552</v>
      </c>
      <c r="E10" s="284">
        <f t="shared" si="0"/>
        <v>-1.0831514020782826</v>
      </c>
      <c r="F10" s="284">
        <v>2.3647662383386487</v>
      </c>
      <c r="G10" s="284">
        <v>2.9979556225830426</v>
      </c>
      <c r="H10" s="284">
        <v>2.7792889693828098</v>
      </c>
      <c r="I10" s="284">
        <f t="shared" si="1"/>
        <v>-0.21866665320023282</v>
      </c>
      <c r="J10" s="284">
        <v>1.7561793798430891</v>
      </c>
      <c r="K10" s="284">
        <v>2.0044385413451251</v>
      </c>
      <c r="L10" s="284">
        <v>1.935536510642486</v>
      </c>
      <c r="M10" s="284">
        <f t="shared" si="2"/>
        <v>-6.8902030702639117E-2</v>
      </c>
    </row>
    <row r="11" spans="1:14" s="44" customFormat="1" ht="11.25">
      <c r="A11" s="415" t="s">
        <v>170</v>
      </c>
      <c r="B11" s="284">
        <v>7.0176466352559475</v>
      </c>
      <c r="C11" s="284">
        <v>6.9964281577484817</v>
      </c>
      <c r="D11" s="284">
        <v>6.7294191135887349</v>
      </c>
      <c r="E11" s="284">
        <f t="shared" si="0"/>
        <v>-0.2670090441597468</v>
      </c>
      <c r="F11" s="284">
        <v>2.7197301903816853</v>
      </c>
      <c r="G11" s="284">
        <v>2.7450559133954111</v>
      </c>
      <c r="H11" s="284">
        <v>2.4383982537344631</v>
      </c>
      <c r="I11" s="284">
        <f t="shared" si="1"/>
        <v>-0.30665765966094805</v>
      </c>
      <c r="J11" s="284">
        <v>2.9115874118275475</v>
      </c>
      <c r="K11" s="284">
        <v>2.8371963421279585</v>
      </c>
      <c r="L11" s="284">
        <v>2.9277448492742151</v>
      </c>
      <c r="M11" s="284">
        <f t="shared" si="2"/>
        <v>9.0548507146256618E-2</v>
      </c>
    </row>
    <row r="12" spans="1:14" s="44" customFormat="1" ht="11.25">
      <c r="A12" s="415" t="s">
        <v>171</v>
      </c>
      <c r="B12" s="284">
        <v>5.8796491388309802</v>
      </c>
      <c r="C12" s="284">
        <v>6.2079716346606668</v>
      </c>
      <c r="D12" s="284">
        <v>6.098730465685116</v>
      </c>
      <c r="E12" s="284">
        <f t="shared" si="0"/>
        <v>-0.10924116897555081</v>
      </c>
      <c r="F12" s="284">
        <v>2.2332018782280949</v>
      </c>
      <c r="G12" s="284">
        <v>2.4017589082745459</v>
      </c>
      <c r="H12" s="284">
        <v>2.3119811274684201</v>
      </c>
      <c r="I12" s="284">
        <f t="shared" si="1"/>
        <v>-8.9777780806125751E-2</v>
      </c>
      <c r="J12" s="284">
        <v>3.1396943094301029</v>
      </c>
      <c r="K12" s="284">
        <v>3.0794328842138698</v>
      </c>
      <c r="L12" s="284">
        <v>2.9701270123881525</v>
      </c>
      <c r="M12" s="284">
        <f t="shared" si="2"/>
        <v>-0.10930587182571738</v>
      </c>
    </row>
    <row r="13" spans="1:14" s="44" customFormat="1" ht="11.25">
      <c r="A13" s="418" t="s">
        <v>172</v>
      </c>
      <c r="B13" s="726">
        <v>6.2389888198322501</v>
      </c>
      <c r="C13" s="726">
        <v>6.3688769587713772</v>
      </c>
      <c r="D13" s="726">
        <v>6.739762535981944</v>
      </c>
      <c r="E13" s="726">
        <f t="shared" si="0"/>
        <v>0.37088557721056681</v>
      </c>
      <c r="F13" s="726">
        <v>2.6347335021425118</v>
      </c>
      <c r="G13" s="726">
        <v>2.2068015290413507</v>
      </c>
      <c r="H13" s="726">
        <v>2.6543755533684323</v>
      </c>
      <c r="I13" s="726">
        <f t="shared" si="1"/>
        <v>0.4475740243270816</v>
      </c>
      <c r="J13" s="726">
        <v>4.2346577567315951</v>
      </c>
      <c r="K13" s="726">
        <v>3.8822590149901748</v>
      </c>
      <c r="L13" s="726">
        <v>3.9857365424910056</v>
      </c>
      <c r="M13" s="726">
        <f t="shared" si="2"/>
        <v>0.10347752750083083</v>
      </c>
    </row>
    <row r="14" spans="1:14" s="44" customFormat="1" ht="11.25" customHeight="1"/>
    <row r="15" spans="1:14" s="44" customFormat="1" ht="11.25" customHeight="1">
      <c r="A15" s="226" t="s">
        <v>48</v>
      </c>
    </row>
    <row r="16" spans="1:14" s="44" customFormat="1" ht="11.25" customHeight="1">
      <c r="A16" s="25" t="s">
        <v>173</v>
      </c>
    </row>
    <row r="17" spans="1:3" s="44" customFormat="1" ht="11.25" customHeight="1">
      <c r="A17" s="60" t="s">
        <v>408</v>
      </c>
    </row>
    <row r="18" spans="1:3" s="44" customFormat="1" ht="11.25" customHeight="1">
      <c r="A18" s="59"/>
    </row>
    <row r="19" spans="1:3" s="44" customFormat="1" ht="11.25">
      <c r="A19" s="3" t="s">
        <v>74</v>
      </c>
      <c r="C19" s="67"/>
    </row>
    <row r="20" spans="1:3" s="44" customFormat="1" ht="11.25">
      <c r="A20" s="227" t="s">
        <v>54</v>
      </c>
    </row>
    <row r="21" spans="1:3" s="44" customFormat="1" ht="11.25">
      <c r="A21" s="60"/>
    </row>
    <row r="22" spans="1:3" s="44" customFormat="1" ht="11.25">
      <c r="A22" s="73"/>
    </row>
  </sheetData>
  <sortState xmlns:xlrd2="http://schemas.microsoft.com/office/spreadsheetml/2017/richdata2" ref="N8:S14">
    <sortCondition ref="N8:N14"/>
  </sortState>
  <mergeCells count="4">
    <mergeCell ref="B3:M3"/>
    <mergeCell ref="B4:E4"/>
    <mergeCell ref="F4:I4"/>
    <mergeCell ref="J4:M4"/>
  </mergeCells>
  <hyperlinks>
    <hyperlink ref="A15" r:id="rId1" xr:uid="{00000000-0004-0000-1300-000000000000}"/>
    <hyperlink ref="A20" r:id="rId2" display=" info-tour@bfs.admin.ch" xr:uid="{00000000-0004-0000-1300-000001000000}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8"/>
  <sheetViews>
    <sheetView showGridLines="0" workbookViewId="0"/>
  </sheetViews>
  <sheetFormatPr baseColWidth="10" defaultRowHeight="14.25"/>
  <cols>
    <col min="1" max="1" width="16.42578125" style="28" customWidth="1"/>
    <col min="2" max="10" width="13.7109375" style="28" customWidth="1"/>
    <col min="11" max="223" width="11.42578125" style="28"/>
    <col min="224" max="224" width="17.7109375" style="28" customWidth="1"/>
    <col min="225" max="479" width="11.42578125" style="28"/>
    <col min="480" max="480" width="17.7109375" style="28" customWidth="1"/>
    <col min="481" max="735" width="11.42578125" style="28"/>
    <col min="736" max="736" width="17.7109375" style="28" customWidth="1"/>
    <col min="737" max="991" width="11.42578125" style="28"/>
    <col min="992" max="992" width="17.7109375" style="28" customWidth="1"/>
    <col min="993" max="1247" width="11.42578125" style="28"/>
    <col min="1248" max="1248" width="17.7109375" style="28" customWidth="1"/>
    <col min="1249" max="1503" width="11.42578125" style="28"/>
    <col min="1504" max="1504" width="17.7109375" style="28" customWidth="1"/>
    <col min="1505" max="1759" width="11.42578125" style="28"/>
    <col min="1760" max="1760" width="17.7109375" style="28" customWidth="1"/>
    <col min="1761" max="2015" width="11.42578125" style="28"/>
    <col min="2016" max="2016" width="17.7109375" style="28" customWidth="1"/>
    <col min="2017" max="2271" width="11.42578125" style="28"/>
    <col min="2272" max="2272" width="17.7109375" style="28" customWidth="1"/>
    <col min="2273" max="2527" width="11.42578125" style="28"/>
    <col min="2528" max="2528" width="17.7109375" style="28" customWidth="1"/>
    <col min="2529" max="2783" width="11.42578125" style="28"/>
    <col min="2784" max="2784" width="17.7109375" style="28" customWidth="1"/>
    <col min="2785" max="3039" width="11.42578125" style="28"/>
    <col min="3040" max="3040" width="17.7109375" style="28" customWidth="1"/>
    <col min="3041" max="3295" width="11.42578125" style="28"/>
    <col min="3296" max="3296" width="17.7109375" style="28" customWidth="1"/>
    <col min="3297" max="3551" width="11.42578125" style="28"/>
    <col min="3552" max="3552" width="17.7109375" style="28" customWidth="1"/>
    <col min="3553" max="3807" width="11.42578125" style="28"/>
    <col min="3808" max="3808" width="17.7109375" style="28" customWidth="1"/>
    <col min="3809" max="4063" width="11.42578125" style="28"/>
    <col min="4064" max="4064" width="17.7109375" style="28" customWidth="1"/>
    <col min="4065" max="4319" width="11.42578125" style="28"/>
    <col min="4320" max="4320" width="17.7109375" style="28" customWidth="1"/>
    <col min="4321" max="4575" width="11.42578125" style="28"/>
    <col min="4576" max="4576" width="17.7109375" style="28" customWidth="1"/>
    <col min="4577" max="4831" width="11.42578125" style="28"/>
    <col min="4832" max="4832" width="17.7109375" style="28" customWidth="1"/>
    <col min="4833" max="5087" width="11.42578125" style="28"/>
    <col min="5088" max="5088" width="17.7109375" style="28" customWidth="1"/>
    <col min="5089" max="5343" width="11.42578125" style="28"/>
    <col min="5344" max="5344" width="17.7109375" style="28" customWidth="1"/>
    <col min="5345" max="5599" width="11.42578125" style="28"/>
    <col min="5600" max="5600" width="17.7109375" style="28" customWidth="1"/>
    <col min="5601" max="5855" width="11.42578125" style="28"/>
    <col min="5856" max="5856" width="17.7109375" style="28" customWidth="1"/>
    <col min="5857" max="6111" width="11.42578125" style="28"/>
    <col min="6112" max="6112" width="17.7109375" style="28" customWidth="1"/>
    <col min="6113" max="6367" width="11.42578125" style="28"/>
    <col min="6368" max="6368" width="17.7109375" style="28" customWidth="1"/>
    <col min="6369" max="6623" width="11.42578125" style="28"/>
    <col min="6624" max="6624" width="17.7109375" style="28" customWidth="1"/>
    <col min="6625" max="6879" width="11.42578125" style="28"/>
    <col min="6880" max="6880" width="17.7109375" style="28" customWidth="1"/>
    <col min="6881" max="7135" width="11.42578125" style="28"/>
    <col min="7136" max="7136" width="17.7109375" style="28" customWidth="1"/>
    <col min="7137" max="7391" width="11.42578125" style="28"/>
    <col min="7392" max="7392" width="17.7109375" style="28" customWidth="1"/>
    <col min="7393" max="7647" width="11.42578125" style="28"/>
    <col min="7648" max="7648" width="17.7109375" style="28" customWidth="1"/>
    <col min="7649" max="7903" width="11.42578125" style="28"/>
    <col min="7904" max="7904" width="17.7109375" style="28" customWidth="1"/>
    <col min="7905" max="8159" width="11.42578125" style="28"/>
    <col min="8160" max="8160" width="17.7109375" style="28" customWidth="1"/>
    <col min="8161" max="8415" width="11.42578125" style="28"/>
    <col min="8416" max="8416" width="17.7109375" style="28" customWidth="1"/>
    <col min="8417" max="8671" width="11.42578125" style="28"/>
    <col min="8672" max="8672" width="17.7109375" style="28" customWidth="1"/>
    <col min="8673" max="8927" width="11.42578125" style="28"/>
    <col min="8928" max="8928" width="17.7109375" style="28" customWidth="1"/>
    <col min="8929" max="9183" width="11.42578125" style="28"/>
    <col min="9184" max="9184" width="17.7109375" style="28" customWidth="1"/>
    <col min="9185" max="9439" width="11.42578125" style="28"/>
    <col min="9440" max="9440" width="17.7109375" style="28" customWidth="1"/>
    <col min="9441" max="9695" width="11.42578125" style="28"/>
    <col min="9696" max="9696" width="17.7109375" style="28" customWidth="1"/>
    <col min="9697" max="9951" width="11.42578125" style="28"/>
    <col min="9952" max="9952" width="17.7109375" style="28" customWidth="1"/>
    <col min="9953" max="10207" width="11.42578125" style="28"/>
    <col min="10208" max="10208" width="17.7109375" style="28" customWidth="1"/>
    <col min="10209" max="10463" width="11.42578125" style="28"/>
    <col min="10464" max="10464" width="17.7109375" style="28" customWidth="1"/>
    <col min="10465" max="10719" width="11.42578125" style="28"/>
    <col min="10720" max="10720" width="17.7109375" style="28" customWidth="1"/>
    <col min="10721" max="10975" width="11.42578125" style="28"/>
    <col min="10976" max="10976" width="17.7109375" style="28" customWidth="1"/>
    <col min="10977" max="11231" width="11.42578125" style="28"/>
    <col min="11232" max="11232" width="17.7109375" style="28" customWidth="1"/>
    <col min="11233" max="11487" width="11.42578125" style="28"/>
    <col min="11488" max="11488" width="17.7109375" style="28" customWidth="1"/>
    <col min="11489" max="11743" width="11.42578125" style="28"/>
    <col min="11744" max="11744" width="17.7109375" style="28" customWidth="1"/>
    <col min="11745" max="11999" width="11.42578125" style="28"/>
    <col min="12000" max="12000" width="17.7109375" style="28" customWidth="1"/>
    <col min="12001" max="12255" width="11.42578125" style="28"/>
    <col min="12256" max="12256" width="17.7109375" style="28" customWidth="1"/>
    <col min="12257" max="12511" width="11.42578125" style="28"/>
    <col min="12512" max="12512" width="17.7109375" style="28" customWidth="1"/>
    <col min="12513" max="12767" width="11.42578125" style="28"/>
    <col min="12768" max="12768" width="17.7109375" style="28" customWidth="1"/>
    <col min="12769" max="13023" width="11.42578125" style="28"/>
    <col min="13024" max="13024" width="17.7109375" style="28" customWidth="1"/>
    <col min="13025" max="13279" width="11.42578125" style="28"/>
    <col min="13280" max="13280" width="17.7109375" style="28" customWidth="1"/>
    <col min="13281" max="13535" width="11.42578125" style="28"/>
    <col min="13536" max="13536" width="17.7109375" style="28" customWidth="1"/>
    <col min="13537" max="13791" width="11.42578125" style="28"/>
    <col min="13792" max="13792" width="17.7109375" style="28" customWidth="1"/>
    <col min="13793" max="14047" width="11.42578125" style="28"/>
    <col min="14048" max="14048" width="17.7109375" style="28" customWidth="1"/>
    <col min="14049" max="14303" width="11.42578125" style="28"/>
    <col min="14304" max="14304" width="17.7109375" style="28" customWidth="1"/>
    <col min="14305" max="14559" width="11.42578125" style="28"/>
    <col min="14560" max="14560" width="17.7109375" style="28" customWidth="1"/>
    <col min="14561" max="14815" width="11.42578125" style="28"/>
    <col min="14816" max="14816" width="17.7109375" style="28" customWidth="1"/>
    <col min="14817" max="15071" width="11.42578125" style="28"/>
    <col min="15072" max="15072" width="17.7109375" style="28" customWidth="1"/>
    <col min="15073" max="15327" width="11.42578125" style="28"/>
    <col min="15328" max="15328" width="17.7109375" style="28" customWidth="1"/>
    <col min="15329" max="15583" width="11.42578125" style="28"/>
    <col min="15584" max="15584" width="17.7109375" style="28" customWidth="1"/>
    <col min="15585" max="15839" width="11.42578125" style="28"/>
    <col min="15840" max="15840" width="17.7109375" style="28" customWidth="1"/>
    <col min="15841" max="16095" width="11.42578125" style="28"/>
    <col min="16096" max="16096" width="17.7109375" style="28" customWidth="1"/>
    <col min="16097" max="16384" width="11.42578125" style="28"/>
  </cols>
  <sheetData>
    <row r="1" spans="1:13" s="90" customFormat="1" ht="12.75">
      <c r="A1" s="663" t="s">
        <v>443</v>
      </c>
      <c r="B1" s="89"/>
      <c r="C1" s="88"/>
      <c r="D1" s="88"/>
      <c r="E1" s="88"/>
      <c r="F1" s="89"/>
      <c r="G1" s="89"/>
      <c r="H1" s="89"/>
      <c r="I1" s="89"/>
      <c r="J1" s="182" t="s">
        <v>19</v>
      </c>
      <c r="K1" s="89"/>
      <c r="L1" s="89"/>
      <c r="M1" s="429"/>
    </row>
    <row r="2" spans="1:13" s="90" customFormat="1" ht="12.75">
      <c r="A2" s="183"/>
      <c r="B2" s="89"/>
      <c r="C2" s="88"/>
      <c r="D2" s="88"/>
      <c r="E2" s="88"/>
      <c r="F2" s="89"/>
      <c r="G2" s="89"/>
      <c r="H2" s="89"/>
      <c r="I2" s="89"/>
      <c r="J2" s="89"/>
      <c r="K2" s="89"/>
      <c r="L2" s="89"/>
      <c r="M2" s="429"/>
    </row>
    <row r="3" spans="1:13" s="41" customFormat="1" ht="12.75">
      <c r="A3" s="100"/>
      <c r="B3" s="935">
        <v>2020</v>
      </c>
      <c r="C3" s="936"/>
      <c r="D3" s="936"/>
      <c r="E3" s="973">
        <v>2021</v>
      </c>
      <c r="F3" s="974"/>
      <c r="G3" s="974"/>
      <c r="H3" s="973" t="s">
        <v>429</v>
      </c>
      <c r="I3" s="974"/>
      <c r="J3" s="1001"/>
      <c r="M3" s="429"/>
    </row>
    <row r="4" spans="1:13" s="41" customFormat="1" ht="11.25" customHeight="1">
      <c r="A4" s="532" t="s">
        <v>161</v>
      </c>
      <c r="B4" s="536" t="s">
        <v>0</v>
      </c>
      <c r="C4" s="536" t="s">
        <v>75</v>
      </c>
      <c r="D4" s="536" t="s">
        <v>76</v>
      </c>
      <c r="E4" s="133" t="s">
        <v>0</v>
      </c>
      <c r="F4" s="133" t="s">
        <v>75</v>
      </c>
      <c r="G4" s="133" t="s">
        <v>76</v>
      </c>
      <c r="H4" s="133" t="s">
        <v>0</v>
      </c>
      <c r="I4" s="133" t="s">
        <v>75</v>
      </c>
      <c r="J4" s="537" t="s">
        <v>76</v>
      </c>
      <c r="M4" s="28"/>
    </row>
    <row r="5" spans="1:13" s="41" customFormat="1" ht="11.25" customHeight="1">
      <c r="A5" s="533" t="s">
        <v>373</v>
      </c>
      <c r="B5" s="803">
        <v>627919715</v>
      </c>
      <c r="C5" s="803">
        <v>466582956</v>
      </c>
      <c r="D5" s="803">
        <v>161336759</v>
      </c>
      <c r="E5" s="803">
        <v>792429792</v>
      </c>
      <c r="F5" s="803">
        <v>567452122</v>
      </c>
      <c r="G5" s="803">
        <v>224977670</v>
      </c>
      <c r="H5" s="804">
        <v>26.199221503978421</v>
      </c>
      <c r="I5" s="804">
        <v>21.618699247985383</v>
      </c>
      <c r="J5" s="804">
        <v>39.446008085485353</v>
      </c>
      <c r="M5" s="28"/>
    </row>
    <row r="6" spans="1:13" s="41" customFormat="1" ht="11.25" customHeight="1">
      <c r="A6" s="534" t="s">
        <v>162</v>
      </c>
      <c r="B6" s="803">
        <v>96428294</v>
      </c>
      <c r="C6" s="803">
        <v>88654220</v>
      </c>
      <c r="D6" s="803">
        <v>7774074</v>
      </c>
      <c r="E6" s="803">
        <v>97938658</v>
      </c>
      <c r="F6" s="803">
        <v>91228881</v>
      </c>
      <c r="G6" s="803">
        <v>6709777</v>
      </c>
      <c r="H6" s="804">
        <v>1.5663079137332891</v>
      </c>
      <c r="I6" s="804">
        <v>2.9041606818039689</v>
      </c>
      <c r="J6" s="804">
        <v>-13.690337910341476</v>
      </c>
      <c r="M6" s="28"/>
    </row>
    <row r="7" spans="1:13" s="41" customFormat="1" ht="11.25" customHeight="1">
      <c r="A7" s="534" t="s">
        <v>69</v>
      </c>
      <c r="B7" s="803">
        <v>152793366</v>
      </c>
      <c r="C7" s="803">
        <v>127368905</v>
      </c>
      <c r="D7" s="803">
        <v>25424461</v>
      </c>
      <c r="E7" s="803">
        <v>186920370</v>
      </c>
      <c r="F7" s="803">
        <v>157416794</v>
      </c>
      <c r="G7" s="803">
        <v>29503576</v>
      </c>
      <c r="H7" s="804">
        <v>22.33539642028699</v>
      </c>
      <c r="I7" s="804">
        <v>23.591228172998747</v>
      </c>
      <c r="J7" s="804">
        <v>16.044056941856113</v>
      </c>
      <c r="M7" s="28"/>
    </row>
    <row r="8" spans="1:13" s="41" customFormat="1" ht="11.25" customHeight="1">
      <c r="A8" s="534" t="s">
        <v>122</v>
      </c>
      <c r="B8" s="803">
        <v>85180941</v>
      </c>
      <c r="C8" s="803">
        <v>57369006</v>
      </c>
      <c r="D8" s="803">
        <v>27811935</v>
      </c>
      <c r="E8" s="803">
        <v>119641914</v>
      </c>
      <c r="F8" s="803">
        <v>70058195</v>
      </c>
      <c r="G8" s="803">
        <v>49583719</v>
      </c>
      <c r="H8" s="804">
        <v>40.45620134673085</v>
      </c>
      <c r="I8" s="804">
        <v>22.118544288530995</v>
      </c>
      <c r="J8" s="804">
        <v>78.282161956728274</v>
      </c>
      <c r="M8" s="28"/>
    </row>
    <row r="9" spans="1:13" s="41" customFormat="1" ht="11.25" customHeight="1">
      <c r="A9" s="534" t="s">
        <v>163</v>
      </c>
      <c r="B9" s="803">
        <v>23501219</v>
      </c>
      <c r="C9" s="803">
        <v>8747756</v>
      </c>
      <c r="D9" s="803">
        <v>14753463</v>
      </c>
      <c r="E9" s="803">
        <v>20145546</v>
      </c>
      <c r="F9" s="803">
        <v>8508714</v>
      </c>
      <c r="G9" s="803">
        <v>11636832</v>
      </c>
      <c r="H9" s="804">
        <v>-14.278718903900256</v>
      </c>
      <c r="I9" s="804">
        <v>-2.7326093686197872</v>
      </c>
      <c r="J9" s="804">
        <v>-21.124742035141175</v>
      </c>
      <c r="M9" s="28"/>
    </row>
    <row r="10" spans="1:13" s="41" customFormat="1" ht="11.25" customHeight="1">
      <c r="A10" s="535" t="s">
        <v>164</v>
      </c>
      <c r="B10" s="805">
        <v>14783615.582835078</v>
      </c>
      <c r="C10" s="805">
        <v>11870611.344308514</v>
      </c>
      <c r="D10" s="805">
        <v>2913004.2386265649</v>
      </c>
      <c r="E10" s="805">
        <v>16325639.588848719</v>
      </c>
      <c r="F10" s="805">
        <v>13330817.402266663</v>
      </c>
      <c r="G10" s="805">
        <v>2994822.1865820582</v>
      </c>
      <c r="H10" s="806">
        <v>10.430628403271314</v>
      </c>
      <c r="I10" s="806">
        <v>12.301018166669731</v>
      </c>
      <c r="J10" s="806">
        <v>2.8087136596158579</v>
      </c>
      <c r="M10" s="28"/>
    </row>
    <row r="11" spans="1:13" s="41" customFormat="1" ht="11.25" customHeight="1">
      <c r="B11" s="75"/>
      <c r="C11" s="75"/>
      <c r="D11" s="75"/>
      <c r="E11" s="75"/>
      <c r="F11" s="75"/>
      <c r="G11" s="75"/>
      <c r="H11" s="75"/>
      <c r="M11" s="28"/>
    </row>
    <row r="12" spans="1:13" s="41" customFormat="1" ht="11.25" customHeight="1">
      <c r="A12" s="226" t="s">
        <v>48</v>
      </c>
      <c r="B12" s="75"/>
      <c r="C12" s="75"/>
      <c r="D12" s="75"/>
      <c r="E12" s="75"/>
      <c r="F12" s="75"/>
      <c r="G12" s="75"/>
      <c r="H12" s="75"/>
    </row>
    <row r="13" spans="1:13" s="41" customFormat="1" ht="11.25" customHeight="1">
      <c r="A13" s="25" t="s">
        <v>173</v>
      </c>
      <c r="I13" s="14"/>
      <c r="J13" s="119"/>
      <c r="K13" s="119"/>
      <c r="L13" s="119"/>
    </row>
    <row r="14" spans="1:13" s="41" customFormat="1" ht="11.25" customHeight="1">
      <c r="A14" s="60" t="s">
        <v>408</v>
      </c>
    </row>
    <row r="15" spans="1:13">
      <c r="A15" s="59"/>
    </row>
    <row r="16" spans="1:13">
      <c r="A16" s="3" t="s">
        <v>74</v>
      </c>
    </row>
    <row r="17" spans="1:1">
      <c r="A17" s="227" t="s">
        <v>54</v>
      </c>
    </row>
    <row r="18" spans="1:1">
      <c r="A18" s="60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display=" info-tour@bfs.admin.ch" xr:uid="{00000000-0004-0000-1400-000001000000}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21"/>
  <sheetViews>
    <sheetView workbookViewId="0"/>
  </sheetViews>
  <sheetFormatPr baseColWidth="10" defaultColWidth="11.42578125" defaultRowHeight="12.75"/>
  <cols>
    <col min="1" max="1" width="44.7109375" style="315" customWidth="1"/>
    <col min="2" max="14" width="13.7109375" style="304" customWidth="1"/>
    <col min="15" max="16" width="8.7109375" style="304" customWidth="1"/>
    <col min="17" max="38" width="7.42578125" style="304" customWidth="1"/>
    <col min="39" max="16384" width="11.42578125" style="304"/>
  </cols>
  <sheetData>
    <row r="1" spans="1:14" ht="12.75" customHeight="1">
      <c r="A1" s="548" t="s">
        <v>453</v>
      </c>
      <c r="B1" s="302"/>
      <c r="C1" s="302"/>
      <c r="D1" s="302"/>
      <c r="E1" s="302"/>
      <c r="F1" s="303"/>
      <c r="G1" s="799" t="s">
        <v>454</v>
      </c>
      <c r="N1" s="490"/>
    </row>
    <row r="2" spans="1:14" s="307" customFormat="1">
      <c r="A2" s="549" t="s">
        <v>332</v>
      </c>
      <c r="B2" s="302"/>
      <c r="C2" s="302"/>
      <c r="D2" s="302"/>
      <c r="E2" s="302"/>
      <c r="F2" s="303"/>
      <c r="G2" s="303"/>
      <c r="H2" s="304"/>
      <c r="I2" s="304"/>
      <c r="J2" s="304"/>
    </row>
    <row r="3" spans="1:14" s="307" customFormat="1" ht="12.75" customHeight="1">
      <c r="A3" s="550" t="s">
        <v>333</v>
      </c>
      <c r="B3" s="151"/>
      <c r="C3" s="151"/>
      <c r="D3" s="551"/>
      <c r="E3" s="551"/>
      <c r="F3" s="151"/>
      <c r="G3" s="151"/>
      <c r="H3" s="151"/>
      <c r="I3" s="151"/>
      <c r="J3" s="151"/>
      <c r="K3" s="637"/>
    </row>
    <row r="4" spans="1:14">
      <c r="A4" s="548"/>
      <c r="B4" s="302"/>
      <c r="C4" s="302"/>
      <c r="D4" s="302"/>
      <c r="E4" s="302"/>
      <c r="F4" s="303"/>
      <c r="G4" s="303"/>
    </row>
    <row r="5" spans="1:14" ht="13.5">
      <c r="A5" s="552" t="s">
        <v>449</v>
      </c>
      <c r="B5" s="305"/>
      <c r="C5" s="305"/>
      <c r="D5" s="305"/>
      <c r="E5" s="305"/>
      <c r="F5" s="303"/>
      <c r="G5" s="303"/>
      <c r="H5" s="303"/>
      <c r="I5" s="303"/>
      <c r="J5" s="303"/>
    </row>
    <row r="6" spans="1:14">
      <c r="A6" s="775"/>
      <c r="B6" s="553" t="s">
        <v>225</v>
      </c>
      <c r="C6" s="303"/>
      <c r="I6" s="303"/>
      <c r="K6" s="303"/>
      <c r="L6" s="303"/>
      <c r="M6" s="306"/>
    </row>
    <row r="7" spans="1:14">
      <c r="A7" s="776" t="s">
        <v>0</v>
      </c>
      <c r="B7" s="777">
        <v>83.703000000000003</v>
      </c>
      <c r="C7" s="303"/>
      <c r="I7" s="303"/>
      <c r="J7" s="303"/>
      <c r="K7" s="303"/>
      <c r="L7" s="303"/>
      <c r="M7" s="303"/>
      <c r="N7" s="306"/>
    </row>
    <row r="8" spans="1:14">
      <c r="A8" s="778" t="s">
        <v>226</v>
      </c>
      <c r="B8" s="779"/>
      <c r="C8" s="549"/>
      <c r="D8" s="549"/>
      <c r="E8" s="549"/>
      <c r="F8" s="549"/>
      <c r="G8" s="554"/>
      <c r="H8" s="555"/>
      <c r="I8" s="549"/>
      <c r="J8" s="549"/>
      <c r="K8" s="303"/>
      <c r="L8" s="303"/>
      <c r="M8" s="303"/>
      <c r="N8" s="306"/>
    </row>
    <row r="9" spans="1:14">
      <c r="A9" s="556"/>
      <c r="B9" s="549"/>
      <c r="C9" s="549"/>
      <c r="D9" s="549"/>
      <c r="E9" s="549"/>
      <c r="F9" s="549"/>
      <c r="G9" s="554"/>
      <c r="H9" s="555"/>
      <c r="I9" s="549"/>
      <c r="J9" s="549"/>
      <c r="K9" s="442"/>
      <c r="L9" s="442"/>
    </row>
    <row r="10" spans="1:14">
      <c r="A10" s="556"/>
      <c r="B10" s="549"/>
      <c r="C10" s="549"/>
      <c r="D10" s="549"/>
      <c r="E10" s="549"/>
      <c r="F10" s="549"/>
      <c r="G10" s="554"/>
      <c r="H10" s="555"/>
      <c r="I10" s="549"/>
      <c r="J10" s="549"/>
    </row>
    <row r="11" spans="1:14">
      <c r="A11" s="305" t="s">
        <v>227</v>
      </c>
      <c r="B11" s="442"/>
      <c r="C11" s="442"/>
      <c r="D11" s="442"/>
      <c r="E11" s="442"/>
      <c r="I11" s="442"/>
      <c r="J11" s="442"/>
    </row>
    <row r="12" spans="1:14">
      <c r="A12" s="307" t="s">
        <v>228</v>
      </c>
      <c r="B12" s="442"/>
      <c r="C12" s="442"/>
      <c r="D12" s="442"/>
      <c r="E12" s="442"/>
    </row>
    <row r="13" spans="1:14">
      <c r="A13" s="780"/>
      <c r="B13" s="1005">
        <v>2020</v>
      </c>
      <c r="C13" s="1006"/>
      <c r="D13" s="1007"/>
      <c r="E13" s="1008">
        <v>2021</v>
      </c>
      <c r="F13" s="1008"/>
      <c r="G13" s="1008"/>
    </row>
    <row r="14" spans="1:14">
      <c r="A14" s="557"/>
      <c r="B14" s="781" t="s">
        <v>0</v>
      </c>
      <c r="C14" s="782" t="s">
        <v>229</v>
      </c>
      <c r="D14" s="761" t="s">
        <v>230</v>
      </c>
      <c r="E14" s="558" t="s">
        <v>0</v>
      </c>
      <c r="F14" s="782" t="s">
        <v>229</v>
      </c>
      <c r="G14" s="783" t="s">
        <v>230</v>
      </c>
    </row>
    <row r="15" spans="1:14">
      <c r="A15" s="559" t="s">
        <v>0</v>
      </c>
      <c r="B15" s="882">
        <v>1.91587</v>
      </c>
      <c r="C15" s="883">
        <v>1.05328</v>
      </c>
      <c r="D15" s="884">
        <v>0.86258000000000001</v>
      </c>
      <c r="E15" s="885">
        <v>2.0429499999999998</v>
      </c>
      <c r="F15" s="883">
        <v>1.1399300000000001</v>
      </c>
      <c r="G15" s="884">
        <v>0.90249999999999997</v>
      </c>
    </row>
    <row r="16" spans="1:14">
      <c r="A16" s="560" t="s">
        <v>231</v>
      </c>
      <c r="B16" s="886"/>
      <c r="C16" s="887"/>
      <c r="D16" s="886"/>
      <c r="E16" s="886"/>
      <c r="F16" s="887"/>
      <c r="G16" s="886"/>
    </row>
    <row r="17" spans="1:13">
      <c r="A17" s="561" t="s">
        <v>232</v>
      </c>
      <c r="B17" s="888">
        <v>1.9186799999999999</v>
      </c>
      <c r="C17" s="888">
        <v>1.0201199999999999</v>
      </c>
      <c r="D17" s="889">
        <v>0.89854999999999996</v>
      </c>
      <c r="E17" s="888">
        <v>1.8536300000000001</v>
      </c>
      <c r="F17" s="888">
        <v>0.96062999999999998</v>
      </c>
      <c r="G17" s="889">
        <v>0.89193</v>
      </c>
    </row>
    <row r="18" spans="1:13">
      <c r="A18" s="561" t="s">
        <v>233</v>
      </c>
      <c r="B18" s="888">
        <v>1.9131</v>
      </c>
      <c r="C18" s="888">
        <v>1.0859399999999999</v>
      </c>
      <c r="D18" s="889">
        <v>0.82716000000000001</v>
      </c>
      <c r="E18" s="890">
        <v>2.2295199999999999</v>
      </c>
      <c r="F18" s="888">
        <v>1.3166199999999999</v>
      </c>
      <c r="G18" s="889">
        <v>0.91291</v>
      </c>
    </row>
    <row r="19" spans="1:13">
      <c r="A19" s="560" t="s">
        <v>234</v>
      </c>
      <c r="B19" s="886"/>
      <c r="C19" s="887"/>
      <c r="D19" s="886"/>
      <c r="E19" s="886"/>
      <c r="F19" s="887"/>
      <c r="G19" s="886"/>
    </row>
    <row r="20" spans="1:13">
      <c r="A20" s="562" t="s">
        <v>235</v>
      </c>
      <c r="B20" s="891">
        <v>2.3752499999999999</v>
      </c>
      <c r="C20" s="891">
        <v>1.46434</v>
      </c>
      <c r="D20" s="892">
        <v>0.91091</v>
      </c>
      <c r="E20" s="891">
        <v>3.0293000000000001</v>
      </c>
      <c r="F20" s="891">
        <v>1.87669</v>
      </c>
      <c r="G20" s="892">
        <v>1.1526099999999999</v>
      </c>
    </row>
    <row r="21" spans="1:13">
      <c r="A21" s="561" t="s">
        <v>236</v>
      </c>
      <c r="B21" s="891">
        <v>1.94235</v>
      </c>
      <c r="C21" s="891">
        <v>1.1003000000000001</v>
      </c>
      <c r="D21" s="891">
        <v>0.84204999999999997</v>
      </c>
      <c r="E21" s="891">
        <v>1.9054899999999999</v>
      </c>
      <c r="F21" s="891">
        <v>1.18242</v>
      </c>
      <c r="G21" s="891">
        <v>0.72306999999999999</v>
      </c>
    </row>
    <row r="22" spans="1:13">
      <c r="A22" s="561" t="s">
        <v>237</v>
      </c>
      <c r="B22" s="891">
        <v>2.3628399999999998</v>
      </c>
      <c r="C22" s="891">
        <v>1.23969</v>
      </c>
      <c r="D22" s="891">
        <v>1.1231500000000001</v>
      </c>
      <c r="E22" s="891">
        <v>2.40042</v>
      </c>
      <c r="F22" s="891">
        <v>1.2962499999999999</v>
      </c>
      <c r="G22" s="891">
        <v>1.10416</v>
      </c>
    </row>
    <row r="23" spans="1:13">
      <c r="A23" s="561" t="s">
        <v>238</v>
      </c>
      <c r="B23" s="891">
        <v>1.7923100000000001</v>
      </c>
      <c r="C23" s="891">
        <v>0.88526000000000005</v>
      </c>
      <c r="D23" s="891">
        <v>0.90705000000000002</v>
      </c>
      <c r="E23" s="891">
        <v>1.9814000000000001</v>
      </c>
      <c r="F23" s="891">
        <v>1.0042800000000001</v>
      </c>
      <c r="G23" s="891">
        <v>0.97711999999999999</v>
      </c>
    </row>
    <row r="24" spans="1:13">
      <c r="A24" s="561" t="s">
        <v>239</v>
      </c>
      <c r="B24" s="891">
        <v>1.1746300000000001</v>
      </c>
      <c r="C24" s="891">
        <v>0.79656000000000005</v>
      </c>
      <c r="D24" s="891">
        <v>0.37807000000000002</v>
      </c>
      <c r="E24" s="891">
        <v>1.1775599999999999</v>
      </c>
      <c r="F24" s="891">
        <v>0.71979000000000004</v>
      </c>
      <c r="G24" s="891">
        <v>0.45504</v>
      </c>
    </row>
    <row r="25" spans="1:13">
      <c r="A25" s="563" t="s">
        <v>240</v>
      </c>
      <c r="B25" s="893"/>
      <c r="C25" s="893"/>
      <c r="D25" s="893"/>
      <c r="E25" s="893"/>
      <c r="F25" s="893"/>
      <c r="G25" s="893"/>
    </row>
    <row r="26" spans="1:13">
      <c r="A26" s="564" t="s">
        <v>334</v>
      </c>
      <c r="B26" s="891">
        <v>2.0195799999999999</v>
      </c>
      <c r="C26" s="891">
        <v>1.15646</v>
      </c>
      <c r="D26" s="891">
        <v>0.86312</v>
      </c>
      <c r="E26" s="891">
        <v>2.20506</v>
      </c>
      <c r="F26" s="891">
        <v>1.30365</v>
      </c>
      <c r="G26" s="891">
        <v>0.90066000000000002</v>
      </c>
    </row>
    <row r="27" spans="1:13">
      <c r="A27" s="564" t="s">
        <v>241</v>
      </c>
      <c r="B27" s="891">
        <v>1.71868</v>
      </c>
      <c r="C27" s="891">
        <v>0.83650000000000002</v>
      </c>
      <c r="D27" s="891">
        <v>0.88217999999999996</v>
      </c>
      <c r="E27" s="891">
        <v>1.69994</v>
      </c>
      <c r="F27" s="891">
        <v>0.78354999999999997</v>
      </c>
      <c r="G27" s="891">
        <v>0.91639000000000004</v>
      </c>
    </row>
    <row r="28" spans="1:13">
      <c r="A28" s="784" t="s">
        <v>242</v>
      </c>
      <c r="B28" s="894">
        <v>1.3270599999999999</v>
      </c>
      <c r="C28" s="894">
        <v>0.58374999999999999</v>
      </c>
      <c r="D28" s="894">
        <v>0.74331000000000003</v>
      </c>
      <c r="E28" s="894">
        <v>1.3128200000000001</v>
      </c>
      <c r="F28" s="894">
        <v>0.45884999999999998</v>
      </c>
      <c r="G28" s="894">
        <v>0.85397000000000001</v>
      </c>
    </row>
    <row r="29" spans="1:13">
      <c r="A29" s="556" t="s">
        <v>243</v>
      </c>
      <c r="B29" s="442"/>
      <c r="C29" s="442"/>
      <c r="D29" s="442"/>
      <c r="E29" s="442"/>
      <c r="M29" s="303"/>
    </row>
    <row r="30" spans="1:13" ht="13.15" customHeight="1">
      <c r="A30" s="1009" t="s">
        <v>335</v>
      </c>
      <c r="B30" s="1010"/>
      <c r="C30" s="1010"/>
      <c r="D30" s="1010"/>
      <c r="E30" s="1010"/>
      <c r="K30" s="308"/>
      <c r="M30" s="303"/>
    </row>
    <row r="31" spans="1:13">
      <c r="A31" s="762"/>
      <c r="B31" s="763"/>
      <c r="C31" s="763"/>
      <c r="D31" s="763"/>
      <c r="E31" s="763"/>
      <c r="K31" s="308"/>
      <c r="M31" s="303"/>
    </row>
    <row r="32" spans="1:13">
      <c r="A32" s="556"/>
      <c r="B32" s="442"/>
      <c r="C32" s="442"/>
      <c r="D32" s="442"/>
      <c r="E32" s="442"/>
    </row>
    <row r="33" spans="1:13">
      <c r="A33" s="552" t="s">
        <v>244</v>
      </c>
      <c r="B33" s="305"/>
      <c r="C33" s="305"/>
      <c r="D33" s="305"/>
      <c r="E33" s="305"/>
      <c r="F33" s="308"/>
      <c r="G33" s="308"/>
      <c r="H33" s="308"/>
      <c r="I33" s="308"/>
      <c r="J33" s="308"/>
    </row>
    <row r="34" spans="1:13">
      <c r="A34" s="565" t="s">
        <v>245</v>
      </c>
      <c r="B34" s="305"/>
      <c r="C34" s="305"/>
      <c r="D34" s="305"/>
      <c r="E34" s="305"/>
      <c r="F34" s="308"/>
      <c r="G34" s="308"/>
      <c r="H34" s="308"/>
      <c r="I34" s="308"/>
      <c r="J34" s="308"/>
    </row>
    <row r="35" spans="1:13">
      <c r="A35" s="775"/>
      <c r="B35" s="782">
        <v>2020</v>
      </c>
      <c r="C35" s="783">
        <v>2021</v>
      </c>
      <c r="D35" s="303"/>
    </row>
    <row r="36" spans="1:13">
      <c r="A36" s="559" t="s">
        <v>0</v>
      </c>
      <c r="B36" s="895">
        <v>15132.233259999999</v>
      </c>
      <c r="C36" s="895">
        <v>16270.763429999999</v>
      </c>
    </row>
    <row r="37" spans="1:13">
      <c r="A37" s="566" t="s">
        <v>37</v>
      </c>
      <c r="B37" s="896"/>
      <c r="C37" s="896"/>
    </row>
    <row r="38" spans="1:13">
      <c r="A38" s="564" t="s">
        <v>41</v>
      </c>
      <c r="B38" s="897">
        <v>8319.2157100000004</v>
      </c>
      <c r="C38" s="898">
        <v>9082.9861400000009</v>
      </c>
    </row>
    <row r="39" spans="1:13">
      <c r="A39" s="564" t="s">
        <v>68</v>
      </c>
      <c r="B39" s="897">
        <v>1474.2423100000001</v>
      </c>
      <c r="C39" s="897">
        <v>1196.82286</v>
      </c>
    </row>
    <row r="40" spans="1:13">
      <c r="A40" s="564" t="s">
        <v>71</v>
      </c>
      <c r="B40" s="897">
        <v>628.55932999999993</v>
      </c>
      <c r="C40" s="897">
        <v>350.72034000000002</v>
      </c>
    </row>
    <row r="41" spans="1:13">
      <c r="A41" s="564" t="s">
        <v>70</v>
      </c>
      <c r="B41" s="897">
        <v>1487.1776299999999</v>
      </c>
      <c r="C41" s="897">
        <v>1438.7508400000002</v>
      </c>
    </row>
    <row r="42" spans="1:13">
      <c r="A42" s="564" t="s">
        <v>246</v>
      </c>
      <c r="B42" s="897">
        <v>1178.2532800000001</v>
      </c>
      <c r="C42" s="897">
        <v>1014.35807</v>
      </c>
    </row>
    <row r="43" spans="1:13">
      <c r="A43" s="564" t="s">
        <v>247</v>
      </c>
      <c r="B43" s="897">
        <v>478.68425999999999</v>
      </c>
      <c r="C43" s="897">
        <v>955.38847999999996</v>
      </c>
    </row>
    <row r="44" spans="1:13">
      <c r="A44" s="564" t="s">
        <v>248</v>
      </c>
      <c r="B44" s="897">
        <v>488.64249999999998</v>
      </c>
      <c r="C44" s="897">
        <v>1146.2390500000001</v>
      </c>
    </row>
    <row r="45" spans="1:13">
      <c r="A45" s="564" t="s">
        <v>249</v>
      </c>
      <c r="B45" s="897">
        <v>545.01761999999997</v>
      </c>
      <c r="C45" s="897">
        <v>579.32904000000008</v>
      </c>
    </row>
    <row r="46" spans="1:13">
      <c r="A46" s="567" t="s">
        <v>250</v>
      </c>
      <c r="B46" s="897">
        <v>529.46753000000001</v>
      </c>
      <c r="C46" s="897">
        <v>506.16861</v>
      </c>
    </row>
    <row r="47" spans="1:13">
      <c r="A47" s="785" t="s">
        <v>272</v>
      </c>
      <c r="B47" s="899" t="s">
        <v>337</v>
      </c>
      <c r="C47" s="900" t="s">
        <v>337</v>
      </c>
      <c r="M47" s="303"/>
    </row>
    <row r="48" spans="1:13">
      <c r="A48" s="556" t="s">
        <v>243</v>
      </c>
      <c r="B48" s="317"/>
      <c r="C48" s="309"/>
      <c r="M48" s="303"/>
    </row>
    <row r="49" spans="1:13">
      <c r="A49" s="556" t="s">
        <v>338</v>
      </c>
      <c r="B49" s="317"/>
      <c r="C49" s="309"/>
      <c r="M49" s="303"/>
    </row>
    <row r="50" spans="1:13">
      <c r="A50" s="568" t="s">
        <v>450</v>
      </c>
      <c r="B50" s="317"/>
      <c r="C50" s="317"/>
      <c r="D50" s="318"/>
      <c r="E50" s="574"/>
      <c r="F50" s="311"/>
      <c r="G50" s="311"/>
      <c r="H50" s="582"/>
      <c r="I50" s="582"/>
      <c r="J50" s="582"/>
      <c r="M50" s="303"/>
    </row>
    <row r="51" spans="1:13">
      <c r="A51" s="556" t="s">
        <v>339</v>
      </c>
      <c r="B51" s="317"/>
      <c r="C51" s="309"/>
      <c r="M51" s="303"/>
    </row>
    <row r="52" spans="1:13" ht="14.25">
      <c r="A52" s="568" t="s">
        <v>251</v>
      </c>
      <c r="B52" s="311"/>
      <c r="C52" s="311"/>
      <c r="D52" s="311"/>
      <c r="E52" s="569"/>
      <c r="F52" s="312"/>
    </row>
    <row r="53" spans="1:13">
      <c r="A53" s="556" t="s">
        <v>252</v>
      </c>
      <c r="B53" s="313"/>
      <c r="C53" s="313"/>
      <c r="D53" s="313"/>
      <c r="E53" s="313"/>
      <c r="F53" s="314"/>
      <c r="G53" s="314"/>
    </row>
    <row r="54" spans="1:13">
      <c r="A54" s="556" t="s">
        <v>253</v>
      </c>
      <c r="B54" s="313"/>
      <c r="C54" s="313"/>
      <c r="D54" s="313"/>
      <c r="E54" s="313"/>
      <c r="F54" s="314"/>
      <c r="G54" s="314"/>
    </row>
    <row r="56" spans="1:13">
      <c r="A56" s="442"/>
      <c r="B56" s="442"/>
      <c r="C56" s="442"/>
      <c r="D56" s="442"/>
      <c r="E56" s="442"/>
    </row>
    <row r="57" spans="1:13">
      <c r="A57" s="552" t="s">
        <v>254</v>
      </c>
      <c r="B57" s="305"/>
      <c r="C57" s="305"/>
      <c r="D57" s="305"/>
      <c r="E57" s="305"/>
    </row>
    <row r="58" spans="1:13">
      <c r="A58" s="565" t="s">
        <v>245</v>
      </c>
      <c r="B58" s="305"/>
      <c r="C58" s="305"/>
      <c r="D58" s="305"/>
      <c r="E58" s="305"/>
    </row>
    <row r="59" spans="1:13">
      <c r="A59" s="570"/>
      <c r="B59" s="1002">
        <v>2020</v>
      </c>
      <c r="C59" s="1003"/>
      <c r="D59" s="1004"/>
      <c r="E59" s="1002">
        <v>2021</v>
      </c>
      <c r="F59" s="1003"/>
      <c r="G59" s="1003"/>
      <c r="H59" s="303"/>
    </row>
    <row r="60" spans="1:13">
      <c r="A60" s="786"/>
      <c r="B60" s="571" t="s">
        <v>0</v>
      </c>
      <c r="C60" s="572" t="s">
        <v>229</v>
      </c>
      <c r="D60" s="573" t="s">
        <v>230</v>
      </c>
      <c r="E60" s="571" t="s">
        <v>0</v>
      </c>
      <c r="F60" s="572" t="s">
        <v>229</v>
      </c>
      <c r="G60" s="783" t="s">
        <v>230</v>
      </c>
      <c r="H60" s="303"/>
    </row>
    <row r="61" spans="1:13">
      <c r="A61" s="787" t="s">
        <v>0</v>
      </c>
      <c r="B61" s="895">
        <v>15132.233259999999</v>
      </c>
      <c r="C61" s="901">
        <v>8319.2157100000004</v>
      </c>
      <c r="D61" s="901">
        <v>6813.0175499999996</v>
      </c>
      <c r="E61" s="895">
        <v>16270.763429999999</v>
      </c>
      <c r="F61" s="902">
        <v>9082.9861400000009</v>
      </c>
      <c r="G61" s="901">
        <v>7187.77729</v>
      </c>
    </row>
    <row r="62" spans="1:13">
      <c r="A62" s="566" t="s">
        <v>255</v>
      </c>
      <c r="B62" s="903"/>
      <c r="C62" s="904"/>
      <c r="D62" s="904"/>
      <c r="E62" s="903"/>
      <c r="F62" s="904"/>
      <c r="G62" s="904"/>
      <c r="K62" s="486"/>
      <c r="L62" s="486"/>
    </row>
    <row r="63" spans="1:13">
      <c r="A63" s="561" t="s">
        <v>256</v>
      </c>
      <c r="B63" s="905">
        <v>2457.4005299999999</v>
      </c>
      <c r="C63" s="905">
        <v>1962.0968300000002</v>
      </c>
      <c r="D63" s="905">
        <v>495.30369999999999</v>
      </c>
      <c r="E63" s="905">
        <v>2962.5209799999998</v>
      </c>
      <c r="F63" s="898">
        <v>2606.4758199999997</v>
      </c>
      <c r="G63" s="905">
        <v>356.04515999999995</v>
      </c>
      <c r="K63" s="486"/>
      <c r="L63" s="486"/>
    </row>
    <row r="64" spans="1:13">
      <c r="A64" s="561" t="s">
        <v>257</v>
      </c>
      <c r="B64" s="905">
        <v>2502.9475299999999</v>
      </c>
      <c r="C64" s="905">
        <v>1771.67266</v>
      </c>
      <c r="D64" s="905">
        <v>731.27488000000005</v>
      </c>
      <c r="E64" s="905">
        <v>2603.2472499999999</v>
      </c>
      <c r="F64" s="905">
        <v>2001.8026499999999</v>
      </c>
      <c r="G64" s="905">
        <v>601.44459999999992</v>
      </c>
    </row>
    <row r="65" spans="1:12">
      <c r="A65" s="561" t="s">
        <v>258</v>
      </c>
      <c r="B65" s="905">
        <v>1467.97127</v>
      </c>
      <c r="C65" s="905">
        <v>921.88869</v>
      </c>
      <c r="D65" s="905">
        <v>546.08258999999998</v>
      </c>
      <c r="E65" s="905">
        <v>1669.0530700000002</v>
      </c>
      <c r="F65" s="905">
        <v>1134.2535500000001</v>
      </c>
      <c r="G65" s="905">
        <v>534.79952000000003</v>
      </c>
      <c r="K65" s="303"/>
      <c r="L65" s="303"/>
    </row>
    <row r="66" spans="1:12">
      <c r="A66" s="561" t="s">
        <v>259</v>
      </c>
      <c r="B66" s="905">
        <v>4913.7840900000001</v>
      </c>
      <c r="C66" s="905">
        <v>2677.1574000000001</v>
      </c>
      <c r="D66" s="905">
        <v>2236.6266900000001</v>
      </c>
      <c r="E66" s="905">
        <v>5028.0715999999993</v>
      </c>
      <c r="F66" s="905">
        <v>2618.9525699999999</v>
      </c>
      <c r="G66" s="905">
        <v>2409.11904</v>
      </c>
      <c r="K66" s="303"/>
      <c r="L66" s="303"/>
    </row>
    <row r="67" spans="1:12">
      <c r="A67" s="561" t="s">
        <v>260</v>
      </c>
      <c r="B67" s="905">
        <v>2516.2373600000001</v>
      </c>
      <c r="C67" s="905">
        <v>755.32931999999994</v>
      </c>
      <c r="D67" s="905">
        <v>1760.90804</v>
      </c>
      <c r="E67" s="905">
        <v>2744.5051400000002</v>
      </c>
      <c r="F67" s="905">
        <v>614.22431999999992</v>
      </c>
      <c r="G67" s="905">
        <v>2130.2808199999999</v>
      </c>
    </row>
    <row r="68" spans="1:12">
      <c r="A68" s="561" t="s">
        <v>261</v>
      </c>
      <c r="B68" s="905">
        <v>1219.6614299999999</v>
      </c>
      <c r="C68" s="905">
        <v>203.26660000000001</v>
      </c>
      <c r="D68" s="905">
        <v>1016.39483</v>
      </c>
      <c r="E68" s="905">
        <v>1263.3653899999999</v>
      </c>
      <c r="F68" s="906">
        <v>107.27723</v>
      </c>
      <c r="G68" s="905">
        <v>1156.08816</v>
      </c>
    </row>
    <row r="69" spans="1:12">
      <c r="A69" s="788" t="s">
        <v>272</v>
      </c>
      <c r="B69" s="900" t="s">
        <v>337</v>
      </c>
      <c r="C69" s="900" t="s">
        <v>337</v>
      </c>
      <c r="D69" s="900" t="s">
        <v>337</v>
      </c>
      <c r="E69" s="900" t="s">
        <v>336</v>
      </c>
      <c r="F69" s="900" t="s">
        <v>336</v>
      </c>
      <c r="G69" s="900" t="s">
        <v>336</v>
      </c>
      <c r="H69" s="575"/>
      <c r="I69" s="575"/>
      <c r="J69" s="575"/>
    </row>
    <row r="70" spans="1:12">
      <c r="A70" s="556" t="s">
        <v>243</v>
      </c>
      <c r="B70" s="442"/>
      <c r="C70" s="442"/>
      <c r="D70" s="442"/>
      <c r="E70" s="575"/>
      <c r="F70" s="575"/>
      <c r="G70" s="575"/>
      <c r="H70" s="575"/>
      <c r="I70" s="575"/>
      <c r="J70" s="575"/>
    </row>
    <row r="71" spans="1:12">
      <c r="A71" s="556" t="s">
        <v>338</v>
      </c>
      <c r="B71" s="442"/>
      <c r="C71" s="442"/>
      <c r="D71" s="442"/>
      <c r="E71" s="575"/>
      <c r="F71" s="575"/>
      <c r="G71" s="575"/>
      <c r="H71" s="575"/>
      <c r="I71" s="575"/>
      <c r="J71" s="575"/>
    </row>
    <row r="72" spans="1:12">
      <c r="A72" s="568" t="s">
        <v>450</v>
      </c>
      <c r="B72" s="317"/>
      <c r="C72" s="317"/>
      <c r="D72" s="318"/>
      <c r="E72" s="574"/>
      <c r="F72" s="311"/>
      <c r="G72" s="311"/>
      <c r="H72" s="582"/>
      <c r="I72" s="582"/>
      <c r="J72" s="582"/>
    </row>
    <row r="73" spans="1:12">
      <c r="A73" s="556" t="s">
        <v>339</v>
      </c>
      <c r="B73" s="442"/>
      <c r="C73" s="442"/>
      <c r="D73" s="442"/>
      <c r="E73" s="575"/>
      <c r="F73" s="575"/>
      <c r="G73" s="575"/>
      <c r="H73" s="575"/>
      <c r="I73" s="575"/>
      <c r="J73" s="575"/>
    </row>
    <row r="74" spans="1:12">
      <c r="A74" s="556"/>
      <c r="B74" s="442"/>
      <c r="C74" s="442"/>
      <c r="D74" s="442"/>
      <c r="E74" s="575"/>
      <c r="F74" s="575"/>
      <c r="G74" s="575"/>
    </row>
    <row r="75" spans="1:12">
      <c r="B75" s="315"/>
      <c r="C75" s="315"/>
      <c r="D75" s="315"/>
      <c r="E75" s="315"/>
      <c r="J75" s="303"/>
    </row>
    <row r="76" spans="1:12">
      <c r="A76" s="552" t="s">
        <v>451</v>
      </c>
      <c r="B76" s="576"/>
      <c r="C76" s="576"/>
      <c r="D76" s="576"/>
      <c r="E76" s="576"/>
      <c r="F76" s="303"/>
      <c r="G76" s="303"/>
      <c r="J76" s="303"/>
    </row>
    <row r="77" spans="1:12">
      <c r="A77" s="565" t="s">
        <v>245</v>
      </c>
      <c r="B77" s="576"/>
      <c r="C77" s="576"/>
      <c r="D77" s="576"/>
      <c r="E77" s="576"/>
      <c r="F77" s="303"/>
      <c r="G77" s="303"/>
    </row>
    <row r="78" spans="1:12" ht="22.5">
      <c r="A78" s="577"/>
      <c r="B78" s="578" t="s">
        <v>262</v>
      </c>
      <c r="C78" s="579" t="s">
        <v>263</v>
      </c>
      <c r="D78" s="578" t="s">
        <v>264</v>
      </c>
      <c r="E78" s="789" t="s">
        <v>265</v>
      </c>
      <c r="F78" s="303"/>
    </row>
    <row r="79" spans="1:12">
      <c r="A79" s="580" t="s">
        <v>0</v>
      </c>
      <c r="B79" s="907">
        <v>5737.6863899999998</v>
      </c>
      <c r="C79" s="895">
        <v>3345.2997500000001</v>
      </c>
      <c r="D79" s="908">
        <v>1492.28928</v>
      </c>
      <c r="E79" s="908">
        <v>5695.48801</v>
      </c>
    </row>
    <row r="80" spans="1:12">
      <c r="A80" s="487" t="s">
        <v>266</v>
      </c>
      <c r="B80" s="909"/>
      <c r="C80" s="910"/>
      <c r="D80" s="911"/>
      <c r="E80" s="910"/>
    </row>
    <row r="81" spans="1:11">
      <c r="A81" s="488" t="s">
        <v>267</v>
      </c>
      <c r="B81" s="912">
        <v>2492.5255899999997</v>
      </c>
      <c r="C81" s="912">
        <v>856.50530000000003</v>
      </c>
      <c r="D81" s="912">
        <v>823.96739000000002</v>
      </c>
      <c r="E81" s="912">
        <v>2189.8018399999996</v>
      </c>
      <c r="K81" s="303"/>
    </row>
    <row r="82" spans="1:11">
      <c r="A82" s="488" t="s">
        <v>268</v>
      </c>
      <c r="B82" s="912">
        <v>1301.0093700000002</v>
      </c>
      <c r="C82" s="912">
        <v>1556.2323100000001</v>
      </c>
      <c r="D82" s="913">
        <v>226.39026000000001</v>
      </c>
      <c r="E82" s="912">
        <v>1134.4768100000001</v>
      </c>
    </row>
    <row r="83" spans="1:11">
      <c r="A83" s="488" t="s">
        <v>269</v>
      </c>
      <c r="B83" s="912">
        <v>1408.59266</v>
      </c>
      <c r="C83" s="914">
        <v>235.87798000000001</v>
      </c>
      <c r="D83" s="912">
        <v>400.43933000000004</v>
      </c>
      <c r="E83" s="912">
        <v>1841.9272599999999</v>
      </c>
    </row>
    <row r="84" spans="1:11">
      <c r="A84" s="489" t="s">
        <v>270</v>
      </c>
      <c r="B84" s="914">
        <v>485.62753999999995</v>
      </c>
      <c r="C84" s="912">
        <v>624.69492000000002</v>
      </c>
      <c r="D84" s="915" t="s">
        <v>337</v>
      </c>
      <c r="E84" s="914">
        <v>435.37766999999997</v>
      </c>
    </row>
    <row r="85" spans="1:11">
      <c r="A85" s="488" t="s">
        <v>271</v>
      </c>
      <c r="B85" s="915" t="s">
        <v>337</v>
      </c>
      <c r="C85" s="915" t="s">
        <v>337</v>
      </c>
      <c r="D85" s="915" t="s">
        <v>337</v>
      </c>
      <c r="E85" s="913">
        <v>85.45581</v>
      </c>
    </row>
    <row r="86" spans="1:11">
      <c r="A86" s="488" t="s">
        <v>272</v>
      </c>
      <c r="B86" s="915" t="s">
        <v>337</v>
      </c>
      <c r="C86" s="915" t="s">
        <v>337</v>
      </c>
      <c r="D86" s="915" t="s">
        <v>337</v>
      </c>
      <c r="E86" s="915" t="s">
        <v>337</v>
      </c>
    </row>
    <row r="87" spans="1:11">
      <c r="A87" s="487" t="s">
        <v>273</v>
      </c>
      <c r="B87" s="909"/>
      <c r="C87" s="910"/>
      <c r="D87" s="903"/>
      <c r="E87" s="910"/>
    </row>
    <row r="88" spans="1:11">
      <c r="A88" s="488" t="s">
        <v>274</v>
      </c>
      <c r="B88" s="318">
        <v>3835.3553400000001</v>
      </c>
      <c r="C88" s="318">
        <v>2683.2652000000003</v>
      </c>
      <c r="D88" s="318">
        <v>989.77436</v>
      </c>
      <c r="E88" s="905">
        <v>2652.50767</v>
      </c>
    </row>
    <row r="89" spans="1:11">
      <c r="A89" s="488" t="s">
        <v>275</v>
      </c>
      <c r="B89" s="318">
        <v>1495.9925900000001</v>
      </c>
      <c r="C89" s="318">
        <v>549.53191000000004</v>
      </c>
      <c r="D89" s="581">
        <v>280.89954999999998</v>
      </c>
      <c r="E89" s="905">
        <v>430.70178999999996</v>
      </c>
    </row>
    <row r="90" spans="1:11" ht="13.5" customHeight="1">
      <c r="A90" s="488" t="s">
        <v>276</v>
      </c>
      <c r="B90" s="915" t="s">
        <v>337</v>
      </c>
      <c r="C90" s="916" t="s">
        <v>336</v>
      </c>
      <c r="D90" s="581">
        <v>205.25889000000001</v>
      </c>
      <c r="E90" s="905">
        <v>2506.3507200000004</v>
      </c>
    </row>
    <row r="91" spans="1:11">
      <c r="A91" s="488" t="s">
        <v>277</v>
      </c>
      <c r="B91" s="917">
        <v>367.91521</v>
      </c>
      <c r="C91" s="917">
        <v>75.808979999999991</v>
      </c>
      <c r="D91" s="915" t="s">
        <v>337</v>
      </c>
      <c r="E91" s="918">
        <v>92.240520000000004</v>
      </c>
      <c r="H91" s="582"/>
      <c r="I91" s="582"/>
      <c r="J91" s="582"/>
    </row>
    <row r="92" spans="1:11">
      <c r="A92" s="791" t="s">
        <v>272</v>
      </c>
      <c r="B92" s="899" t="s">
        <v>337</v>
      </c>
      <c r="C92" s="899" t="s">
        <v>337</v>
      </c>
      <c r="D92" s="919" t="s">
        <v>337</v>
      </c>
      <c r="E92" s="919" t="s">
        <v>337</v>
      </c>
      <c r="F92" s="311"/>
      <c r="G92" s="311"/>
      <c r="H92" s="582"/>
      <c r="I92" s="582"/>
      <c r="J92" s="582"/>
    </row>
    <row r="93" spans="1:11">
      <c r="A93" s="556" t="s">
        <v>243</v>
      </c>
      <c r="B93" s="317"/>
      <c r="C93" s="317"/>
      <c r="D93" s="318"/>
      <c r="E93" s="574"/>
      <c r="F93" s="311"/>
      <c r="G93" s="311"/>
      <c r="H93" s="582"/>
      <c r="I93" s="582"/>
      <c r="J93" s="582"/>
    </row>
    <row r="94" spans="1:11">
      <c r="A94" s="556" t="s">
        <v>338</v>
      </c>
      <c r="B94" s="317"/>
      <c r="C94" s="317"/>
      <c r="D94" s="318"/>
      <c r="E94" s="574"/>
      <c r="F94" s="311"/>
      <c r="G94" s="311"/>
      <c r="H94" s="582"/>
      <c r="I94" s="582"/>
      <c r="J94" s="582"/>
    </row>
    <row r="95" spans="1:11">
      <c r="A95" s="568" t="s">
        <v>450</v>
      </c>
      <c r="B95" s="317"/>
      <c r="C95" s="317"/>
      <c r="D95" s="318"/>
      <c r="E95" s="574"/>
      <c r="F95" s="311"/>
      <c r="G95" s="311"/>
      <c r="H95" s="582"/>
      <c r="I95" s="582"/>
      <c r="J95" s="582"/>
    </row>
    <row r="96" spans="1:11">
      <c r="A96" s="556" t="s">
        <v>339</v>
      </c>
      <c r="B96" s="317"/>
      <c r="C96" s="317"/>
      <c r="D96" s="318"/>
      <c r="E96" s="574"/>
      <c r="F96" s="311"/>
      <c r="G96" s="311"/>
      <c r="H96" s="582"/>
      <c r="I96" s="582"/>
      <c r="J96" s="582"/>
    </row>
    <row r="97" spans="1:10">
      <c r="A97" s="556" t="s">
        <v>278</v>
      </c>
      <c r="B97" s="583"/>
      <c r="C97" s="583"/>
      <c r="D97" s="583"/>
      <c r="E97" s="583"/>
      <c r="F97" s="311"/>
      <c r="G97" s="311"/>
      <c r="H97" s="582"/>
      <c r="I97" s="582"/>
      <c r="J97" s="582"/>
    </row>
    <row r="98" spans="1:10">
      <c r="A98" s="556" t="s">
        <v>279</v>
      </c>
      <c r="B98" s="583"/>
      <c r="C98" s="583"/>
      <c r="D98" s="583"/>
      <c r="E98" s="583"/>
      <c r="F98" s="311"/>
      <c r="G98" s="311"/>
      <c r="H98" s="582"/>
      <c r="I98" s="582"/>
      <c r="J98" s="582"/>
    </row>
    <row r="99" spans="1:10">
      <c r="A99" s="556" t="s">
        <v>280</v>
      </c>
      <c r="B99" s="583"/>
      <c r="C99" s="583"/>
      <c r="D99" s="583"/>
      <c r="E99" s="583"/>
      <c r="F99" s="311"/>
      <c r="G99" s="311"/>
      <c r="H99" s="582"/>
      <c r="I99" s="582"/>
      <c r="J99" s="582"/>
    </row>
    <row r="100" spans="1:10">
      <c r="A100" s="556" t="s">
        <v>281</v>
      </c>
      <c r="B100" s="583"/>
      <c r="C100" s="583"/>
      <c r="D100" s="583"/>
      <c r="E100" s="583"/>
      <c r="F100" s="311"/>
      <c r="G100" s="311"/>
    </row>
    <row r="101" spans="1:10" ht="13.5" customHeight="1">
      <c r="A101" s="556" t="s">
        <v>282</v>
      </c>
      <c r="B101" s="583"/>
      <c r="C101" s="583"/>
      <c r="D101" s="583"/>
      <c r="E101" s="583"/>
    </row>
    <row r="102" spans="1:10">
      <c r="A102" s="556"/>
      <c r="B102" s="442"/>
      <c r="C102" s="442"/>
      <c r="D102" s="442"/>
      <c r="E102" s="442"/>
    </row>
    <row r="103" spans="1:10">
      <c r="A103" s="583"/>
      <c r="B103" s="311"/>
      <c r="C103" s="582"/>
      <c r="D103" s="582"/>
    </row>
    <row r="104" spans="1:10" ht="12.75" customHeight="1">
      <c r="A104" s="552" t="s">
        <v>283</v>
      </c>
      <c r="B104" s="584"/>
      <c r="C104" s="584"/>
      <c r="D104" s="565"/>
      <c r="E104" s="585"/>
      <c r="F104" s="585"/>
      <c r="G104" s="585"/>
      <c r="H104" s="585"/>
    </row>
    <row r="105" spans="1:10" ht="15.75">
      <c r="A105" s="565" t="s">
        <v>284</v>
      </c>
      <c r="B105" s="307"/>
      <c r="C105" s="307"/>
      <c r="D105" s="319"/>
      <c r="E105" s="320"/>
      <c r="H105" s="585"/>
    </row>
    <row r="106" spans="1:10">
      <c r="A106" s="586"/>
      <c r="B106" s="587">
        <v>2016</v>
      </c>
      <c r="C106" s="588">
        <v>2017</v>
      </c>
      <c r="D106" s="588">
        <v>2018</v>
      </c>
      <c r="E106" s="588">
        <v>2019</v>
      </c>
      <c r="F106" s="588">
        <v>2020</v>
      </c>
      <c r="G106" s="588">
        <v>2021</v>
      </c>
    </row>
    <row r="107" spans="1:10">
      <c r="A107" s="589" t="s">
        <v>0</v>
      </c>
      <c r="B107" s="920">
        <v>2.9080000000000004</v>
      </c>
      <c r="C107" s="920">
        <v>3.1147900000000002</v>
      </c>
      <c r="D107" s="920">
        <v>3.0272600000000001</v>
      </c>
      <c r="E107" s="920">
        <v>2.7979799999999999</v>
      </c>
      <c r="F107" s="920">
        <v>1.91587</v>
      </c>
      <c r="G107" s="920">
        <v>2.0429499999999998</v>
      </c>
    </row>
    <row r="108" spans="1:10">
      <c r="A108" s="566" t="s">
        <v>229</v>
      </c>
      <c r="B108" s="921"/>
      <c r="C108" s="921"/>
      <c r="D108" s="921"/>
      <c r="E108" s="921"/>
      <c r="F108" s="921"/>
      <c r="G108" s="921"/>
    </row>
    <row r="109" spans="1:10">
      <c r="A109" s="564" t="s">
        <v>285</v>
      </c>
      <c r="B109" s="922">
        <v>0.64944000000000002</v>
      </c>
      <c r="C109" s="922">
        <v>0.63324999999999998</v>
      </c>
      <c r="D109" s="922">
        <v>0.61563000000000001</v>
      </c>
      <c r="E109" s="922">
        <v>0.62670000000000003</v>
      </c>
      <c r="F109" s="922">
        <v>0.59297</v>
      </c>
      <c r="G109" s="922">
        <v>0.71989000000000003</v>
      </c>
    </row>
    <row r="110" spans="1:10">
      <c r="A110" s="564" t="s">
        <v>286</v>
      </c>
      <c r="B110" s="922">
        <v>0.36778</v>
      </c>
      <c r="C110" s="922">
        <v>0.39535999999999999</v>
      </c>
      <c r="D110" s="922">
        <v>0.39860000000000001</v>
      </c>
      <c r="E110" s="922">
        <v>0.37201000000000001</v>
      </c>
      <c r="F110" s="922">
        <v>0.46032000000000001</v>
      </c>
      <c r="G110" s="922">
        <v>0.42004000000000002</v>
      </c>
    </row>
    <row r="111" spans="1:10">
      <c r="A111" s="566" t="s">
        <v>230</v>
      </c>
      <c r="B111" s="921"/>
      <c r="C111" s="921"/>
      <c r="D111" s="921"/>
      <c r="E111" s="921"/>
      <c r="F111" s="921"/>
      <c r="G111" s="921"/>
    </row>
    <row r="112" spans="1:10">
      <c r="A112" s="564" t="s">
        <v>285</v>
      </c>
      <c r="B112" s="922">
        <v>0.60385999999999995</v>
      </c>
      <c r="C112" s="922">
        <v>0.68601999999999996</v>
      </c>
      <c r="D112" s="922">
        <v>0.67279999999999995</v>
      </c>
      <c r="E112" s="922">
        <v>0.54361000000000004</v>
      </c>
      <c r="F112" s="922">
        <v>0.22442999999999999</v>
      </c>
      <c r="G112" s="922">
        <v>0.18737000000000001</v>
      </c>
    </row>
    <row r="113" spans="1:10">
      <c r="A113" s="784" t="s">
        <v>286</v>
      </c>
      <c r="B113" s="923">
        <v>1.2869200000000001</v>
      </c>
      <c r="C113" s="923">
        <v>1.4001600000000001</v>
      </c>
      <c r="D113" s="923">
        <v>1.34023</v>
      </c>
      <c r="E113" s="923">
        <v>1.25566</v>
      </c>
      <c r="F113" s="923">
        <v>0.63815</v>
      </c>
      <c r="G113" s="923">
        <v>0.71511999999999998</v>
      </c>
    </row>
    <row r="114" spans="1:10">
      <c r="A114" s="556" t="s">
        <v>243</v>
      </c>
      <c r="B114" s="321"/>
      <c r="C114" s="310"/>
      <c r="D114" s="310"/>
      <c r="E114" s="310"/>
      <c r="H114" s="585"/>
    </row>
    <row r="115" spans="1:10">
      <c r="A115" s="442"/>
      <c r="B115" s="310"/>
      <c r="C115" s="310"/>
      <c r="D115" s="310"/>
      <c r="E115" s="310"/>
    </row>
    <row r="116" spans="1:10">
      <c r="A116" s="442"/>
      <c r="B116" s="310"/>
      <c r="C116" s="310"/>
      <c r="D116" s="310"/>
      <c r="E116" s="310"/>
      <c r="F116" s="303"/>
      <c r="G116" s="303"/>
      <c r="H116" s="303"/>
      <c r="I116" s="303"/>
      <c r="J116" s="303"/>
    </row>
    <row r="117" spans="1:10">
      <c r="A117" s="105" t="s">
        <v>287</v>
      </c>
    </row>
    <row r="118" spans="1:10">
      <c r="A118" s="328" t="s">
        <v>340</v>
      </c>
    </row>
    <row r="119" spans="1:10">
      <c r="A119" s="105" t="s">
        <v>452</v>
      </c>
    </row>
    <row r="121" spans="1:10">
      <c r="A121" s="70" t="s">
        <v>341</v>
      </c>
    </row>
  </sheetData>
  <mergeCells count="5">
    <mergeCell ref="B59:D59"/>
    <mergeCell ref="E59:G59"/>
    <mergeCell ref="B13:D13"/>
    <mergeCell ref="E13:G13"/>
    <mergeCell ref="A30:E30"/>
  </mergeCells>
  <conditionalFormatting sqref="H69:H71 E70:E71 B70:B71 B73:B74 E73:E74 H73">
    <cfRule type="expression" dxfId="0" priority="1" stopIfTrue="1">
      <formula>#REF!&gt;0.02</formula>
    </cfRule>
  </conditionalFormatting>
  <hyperlinks>
    <hyperlink ref="A118" r:id="rId1" xr:uid="{00000000-0004-0000-1500-000000000000}"/>
  </hyperlinks>
  <pageMargins left="0.7" right="0.7" top="0.75" bottom="0.75" header="0.3" footer="0.3"/>
  <pageSetup paperSize="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4"/>
  <sheetViews>
    <sheetView workbookViewId="0"/>
  </sheetViews>
  <sheetFormatPr baseColWidth="10" defaultColWidth="11.42578125" defaultRowHeight="12.75"/>
  <cols>
    <col min="1" max="1" width="44.7109375" style="315" customWidth="1"/>
    <col min="2" max="2" width="13.7109375" style="315" customWidth="1"/>
    <col min="3" max="6" width="13.7109375" style="304" customWidth="1"/>
    <col min="7" max="15" width="13.7109375" style="322" customWidth="1"/>
    <col min="16" max="16384" width="11.42578125" style="322"/>
  </cols>
  <sheetData>
    <row r="1" spans="1:12">
      <c r="A1" s="590" t="s">
        <v>455</v>
      </c>
      <c r="G1" s="800" t="s">
        <v>32</v>
      </c>
    </row>
    <row r="2" spans="1:12">
      <c r="A2" s="549" t="s">
        <v>332</v>
      </c>
    </row>
    <row r="3" spans="1:12" s="323" customFormat="1" ht="12.75" customHeight="1">
      <c r="A3" s="550" t="s">
        <v>333</v>
      </c>
      <c r="B3" s="315"/>
      <c r="C3" s="304"/>
      <c r="D3" s="304"/>
      <c r="E3" s="304"/>
      <c r="F3" s="304"/>
      <c r="G3" s="322"/>
      <c r="H3" s="322"/>
      <c r="I3" s="322"/>
      <c r="J3" s="322"/>
      <c r="K3" s="322"/>
      <c r="L3" s="322"/>
    </row>
    <row r="4" spans="1:12" s="323" customFormat="1" ht="12.75" customHeight="1">
      <c r="A4" s="442"/>
      <c r="B4" s="442"/>
      <c r="C4" s="314"/>
      <c r="D4" s="304"/>
      <c r="E4" s="304"/>
      <c r="F4" s="304"/>
      <c r="G4" s="322"/>
      <c r="H4" s="322"/>
      <c r="I4" s="322"/>
      <c r="J4" s="322"/>
      <c r="K4" s="322"/>
      <c r="L4" s="322"/>
    </row>
    <row r="5" spans="1:12" ht="15.75">
      <c r="A5" s="552" t="s">
        <v>343</v>
      </c>
      <c r="B5" s="319"/>
      <c r="C5" s="320"/>
      <c r="D5" s="308"/>
      <c r="E5" s="308"/>
      <c r="G5" s="323"/>
    </row>
    <row r="6" spans="1:12" ht="15.75">
      <c r="A6" s="565" t="s">
        <v>288</v>
      </c>
      <c r="B6" s="319"/>
      <c r="C6" s="320"/>
      <c r="D6" s="308"/>
      <c r="E6" s="308"/>
      <c r="G6" s="323"/>
    </row>
    <row r="7" spans="1:12">
      <c r="A7" s="586"/>
      <c r="B7" s="588">
        <v>2020</v>
      </c>
      <c r="C7" s="588">
        <v>2021</v>
      </c>
      <c r="D7" s="324"/>
      <c r="E7" s="322"/>
      <c r="F7" s="322"/>
    </row>
    <row r="8" spans="1:12">
      <c r="A8" s="589" t="s">
        <v>0</v>
      </c>
      <c r="B8" s="790">
        <v>56137.231030000003</v>
      </c>
      <c r="C8" s="790">
        <v>83858.31925</v>
      </c>
      <c r="D8" s="322"/>
      <c r="E8" s="322"/>
      <c r="F8" s="322"/>
    </row>
    <row r="9" spans="1:12">
      <c r="A9" s="564" t="s">
        <v>289</v>
      </c>
      <c r="B9" s="316">
        <v>54631.600310000002</v>
      </c>
      <c r="C9" s="316">
        <v>79918.811920000007</v>
      </c>
      <c r="D9" s="322"/>
      <c r="E9" s="322"/>
      <c r="F9" s="322"/>
    </row>
    <row r="10" spans="1:12">
      <c r="A10" s="591" t="s">
        <v>290</v>
      </c>
      <c r="B10" s="325"/>
      <c r="C10" s="325"/>
      <c r="D10" s="322"/>
      <c r="E10" s="322"/>
      <c r="F10" s="322"/>
    </row>
    <row r="11" spans="1:12">
      <c r="A11" s="592" t="s">
        <v>291</v>
      </c>
      <c r="B11" s="593">
        <v>32960.695460000003</v>
      </c>
      <c r="C11" s="593">
        <v>47296.447489999999</v>
      </c>
      <c r="D11" s="322"/>
      <c r="E11" s="322"/>
      <c r="F11" s="322"/>
    </row>
    <row r="12" spans="1:12">
      <c r="A12" s="592" t="s">
        <v>292</v>
      </c>
      <c r="B12" s="593">
        <v>10674.72896</v>
      </c>
      <c r="C12" s="593">
        <v>18380.667460000001</v>
      </c>
      <c r="D12" s="322"/>
      <c r="E12" s="322"/>
      <c r="F12" s="322"/>
    </row>
    <row r="13" spans="1:12">
      <c r="A13" s="592" t="s">
        <v>293</v>
      </c>
      <c r="B13" s="594">
        <v>1010.67859</v>
      </c>
      <c r="C13" s="594">
        <v>3529.8813799999998</v>
      </c>
      <c r="D13" s="322"/>
      <c r="E13" s="322"/>
      <c r="F13" s="322"/>
    </row>
    <row r="14" spans="1:12">
      <c r="A14" s="592" t="s">
        <v>294</v>
      </c>
      <c r="B14" s="593">
        <v>11445.124400000001</v>
      </c>
      <c r="C14" s="593">
        <v>14637.536769999999</v>
      </c>
      <c r="D14" s="322"/>
      <c r="E14" s="322"/>
      <c r="F14" s="322"/>
    </row>
    <row r="15" spans="1:12">
      <c r="A15" s="792" t="s">
        <v>272</v>
      </c>
      <c r="B15" s="793" t="s">
        <v>337</v>
      </c>
      <c r="C15" s="793" t="s">
        <v>337</v>
      </c>
      <c r="D15" s="322"/>
      <c r="E15" s="322"/>
      <c r="F15" s="322"/>
    </row>
    <row r="16" spans="1:12">
      <c r="A16" s="556" t="s">
        <v>243</v>
      </c>
      <c r="B16" s="314"/>
      <c r="C16" s="310"/>
      <c r="E16" s="322"/>
      <c r="F16" s="322"/>
    </row>
    <row r="17" spans="1:15">
      <c r="A17" s="556" t="s">
        <v>338</v>
      </c>
      <c r="B17" s="314"/>
      <c r="C17" s="310"/>
      <c r="E17" s="322"/>
      <c r="F17" s="322"/>
    </row>
    <row r="18" spans="1:15">
      <c r="A18" s="568" t="s">
        <v>450</v>
      </c>
      <c r="B18" s="317"/>
      <c r="C18" s="317"/>
      <c r="D18" s="318"/>
      <c r="E18" s="574"/>
      <c r="F18" s="311"/>
      <c r="G18" s="311"/>
      <c r="H18" s="582"/>
      <c r="I18" s="582"/>
      <c r="J18" s="582"/>
      <c r="K18" s="304"/>
    </row>
    <row r="19" spans="1:15">
      <c r="A19" s="556" t="s">
        <v>339</v>
      </c>
      <c r="B19" s="314"/>
      <c r="C19" s="310"/>
      <c r="E19" s="322"/>
      <c r="F19" s="322"/>
    </row>
    <row r="20" spans="1:15">
      <c r="A20" s="556"/>
      <c r="B20" s="314"/>
      <c r="C20" s="310"/>
      <c r="E20" s="322"/>
      <c r="F20" s="322"/>
      <c r="L20" s="304"/>
      <c r="M20" s="304"/>
      <c r="N20" s="304"/>
      <c r="O20" s="304"/>
    </row>
    <row r="21" spans="1:15">
      <c r="A21" s="556"/>
      <c r="B21" s="314"/>
      <c r="C21" s="310"/>
      <c r="L21" s="304"/>
      <c r="M21" s="304"/>
      <c r="N21" s="304"/>
      <c r="O21" s="304"/>
    </row>
    <row r="22" spans="1:15">
      <c r="A22" s="442"/>
      <c r="B22" s="314"/>
      <c r="C22" s="310"/>
      <c r="L22" s="304"/>
      <c r="M22" s="304"/>
      <c r="N22" s="304"/>
      <c r="O22" s="304"/>
    </row>
    <row r="23" spans="1:15">
      <c r="A23" s="552" t="s">
        <v>295</v>
      </c>
      <c r="B23" s="314"/>
      <c r="C23" s="310"/>
      <c r="D23" s="314"/>
      <c r="E23" s="314"/>
      <c r="F23" s="314"/>
      <c r="G23" s="326"/>
      <c r="H23" s="585"/>
      <c r="L23" s="304"/>
      <c r="M23" s="304"/>
      <c r="N23" s="304"/>
      <c r="O23" s="304"/>
    </row>
    <row r="24" spans="1:15">
      <c r="A24" s="565" t="s">
        <v>296</v>
      </c>
      <c r="B24" s="327"/>
      <c r="C24" s="314"/>
      <c r="D24" s="314"/>
      <c r="E24" s="314"/>
      <c r="F24" s="314"/>
      <c r="G24" s="326"/>
      <c r="H24" s="595"/>
      <c r="I24" s="304"/>
    </row>
    <row r="25" spans="1:15">
      <c r="A25" s="596"/>
      <c r="B25" s="597">
        <v>2016</v>
      </c>
      <c r="C25" s="597">
        <v>2017</v>
      </c>
      <c r="D25" s="794">
        <v>2018</v>
      </c>
      <c r="E25" s="795">
        <v>2019</v>
      </c>
      <c r="F25" s="795">
        <v>2020</v>
      </c>
      <c r="G25" s="794">
        <v>2021</v>
      </c>
      <c r="H25" s="324"/>
      <c r="I25" s="303"/>
    </row>
    <row r="26" spans="1:15" s="304" customFormat="1">
      <c r="A26" s="796" t="s">
        <v>297</v>
      </c>
      <c r="B26" s="797">
        <v>10.254300000000001</v>
      </c>
      <c r="C26" s="797">
        <v>9.6494999999999997</v>
      </c>
      <c r="D26" s="798">
        <v>10.346399999999999</v>
      </c>
      <c r="E26" s="797">
        <v>9.7632999999999992</v>
      </c>
      <c r="F26" s="798">
        <v>7.1074000000000002</v>
      </c>
      <c r="G26" s="798">
        <v>10.529199999999999</v>
      </c>
      <c r="H26" s="322"/>
      <c r="J26" s="322"/>
      <c r="K26" s="322"/>
      <c r="L26" s="322"/>
      <c r="M26" s="322"/>
      <c r="N26" s="322"/>
      <c r="O26" s="322"/>
    </row>
    <row r="27" spans="1:15" s="304" customFormat="1">
      <c r="A27" s="442" t="s">
        <v>243</v>
      </c>
      <c r="B27" s="327"/>
      <c r="C27" s="314"/>
      <c r="D27" s="314"/>
      <c r="E27" s="314"/>
      <c r="F27" s="314"/>
      <c r="G27" s="326"/>
      <c r="H27" s="585"/>
      <c r="J27" s="322"/>
      <c r="K27" s="322"/>
      <c r="L27" s="322"/>
      <c r="M27" s="322"/>
      <c r="N27" s="322"/>
      <c r="O27" s="322"/>
    </row>
    <row r="28" spans="1:15" s="304" customFormat="1">
      <c r="A28" s="442"/>
      <c r="B28" s="327"/>
      <c r="C28" s="314"/>
      <c r="D28" s="314"/>
      <c r="E28" s="314"/>
      <c r="F28" s="314"/>
      <c r="G28" s="326"/>
      <c r="H28" s="585"/>
      <c r="J28" s="322"/>
      <c r="K28" s="322"/>
      <c r="L28" s="322"/>
      <c r="M28" s="322"/>
      <c r="N28" s="322"/>
      <c r="O28" s="322"/>
    </row>
    <row r="29" spans="1:15" s="304" customFormat="1">
      <c r="A29" s="442"/>
      <c r="B29" s="310"/>
      <c r="C29" s="310"/>
      <c r="D29" s="310"/>
      <c r="E29" s="310"/>
      <c r="F29" s="303"/>
      <c r="G29" s="303"/>
      <c r="H29" s="303"/>
      <c r="I29" s="303"/>
      <c r="J29" s="303"/>
      <c r="K29" s="303"/>
      <c r="L29" s="322"/>
      <c r="M29" s="322"/>
      <c r="N29" s="322"/>
      <c r="O29" s="322"/>
    </row>
    <row r="30" spans="1:15" s="304" customFormat="1">
      <c r="A30" s="105" t="s">
        <v>344</v>
      </c>
      <c r="L30" s="322"/>
      <c r="M30" s="322"/>
      <c r="N30" s="322"/>
      <c r="O30" s="322"/>
    </row>
    <row r="31" spans="1:15" s="304" customFormat="1">
      <c r="A31" s="328" t="s">
        <v>340</v>
      </c>
      <c r="L31" s="322"/>
      <c r="M31" s="322"/>
      <c r="N31" s="322"/>
      <c r="O31" s="322"/>
    </row>
    <row r="32" spans="1:15">
      <c r="A32" s="105" t="s">
        <v>452</v>
      </c>
      <c r="B32" s="304"/>
      <c r="G32" s="304"/>
      <c r="H32" s="304"/>
      <c r="I32" s="304"/>
      <c r="J32" s="304"/>
      <c r="K32" s="304"/>
    </row>
    <row r="33" spans="1:11">
      <c r="B33" s="304"/>
      <c r="G33" s="304"/>
      <c r="H33" s="304"/>
      <c r="I33" s="304"/>
      <c r="J33" s="304"/>
      <c r="K33" s="304"/>
    </row>
    <row r="34" spans="1:11">
      <c r="A34" s="70" t="s">
        <v>341</v>
      </c>
      <c r="B34" s="304"/>
      <c r="G34" s="304"/>
      <c r="H34" s="304"/>
      <c r="I34" s="304"/>
      <c r="J34" s="304"/>
      <c r="K34" s="304"/>
    </row>
  </sheetData>
  <hyperlinks>
    <hyperlink ref="A31" r:id="rId1" xr:uid="{00000000-0004-0000-1600-000000000000}"/>
  </hyperlink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B31"/>
  <sheetViews>
    <sheetView zoomScaleNormal="100" workbookViewId="0"/>
  </sheetViews>
  <sheetFormatPr baseColWidth="10" defaultColWidth="11.42578125" defaultRowHeight="12.6" customHeight="1"/>
  <cols>
    <col min="1" max="1" width="35.28515625" style="331" customWidth="1"/>
    <col min="2" max="7" width="14.7109375" style="331" customWidth="1"/>
    <col min="8" max="9" width="11.42578125" style="331"/>
    <col min="10" max="28" width="11.42578125" style="344"/>
    <col min="29" max="16384" width="11.42578125" style="331"/>
  </cols>
  <sheetData>
    <row r="1" spans="1:18" ht="12.6" customHeight="1">
      <c r="A1" s="638" t="s">
        <v>317</v>
      </c>
      <c r="B1" s="329"/>
      <c r="C1" s="330"/>
      <c r="D1" s="330"/>
      <c r="E1" s="330"/>
      <c r="F1" s="330"/>
      <c r="G1" s="484" t="s">
        <v>33</v>
      </c>
      <c r="J1" s="345"/>
    </row>
    <row r="2" spans="1:18" ht="12.6" customHeight="1">
      <c r="A2" s="665"/>
      <c r="B2" s="332"/>
      <c r="C2" s="329"/>
      <c r="D2" s="329"/>
      <c r="E2" s="329"/>
      <c r="F2" s="329"/>
      <c r="G2" s="329"/>
      <c r="J2" s="358"/>
    </row>
    <row r="3" spans="1:18" ht="12.6" customHeight="1">
      <c r="A3" s="335"/>
      <c r="B3" s="336"/>
      <c r="C3" s="336"/>
      <c r="D3" s="336"/>
      <c r="E3" s="337"/>
      <c r="F3" s="338"/>
      <c r="G3" s="336"/>
      <c r="J3" s="451"/>
    </row>
    <row r="4" spans="1:18" ht="12.6" customHeight="1">
      <c r="A4" s="339"/>
      <c r="B4" s="849">
        <v>2019</v>
      </c>
      <c r="C4" s="849">
        <v>2020</v>
      </c>
      <c r="D4" s="849" t="s">
        <v>479</v>
      </c>
      <c r="E4" s="850" t="s">
        <v>364</v>
      </c>
      <c r="F4" s="851" t="s">
        <v>480</v>
      </c>
      <c r="G4" s="852" t="s">
        <v>481</v>
      </c>
      <c r="H4" s="344"/>
      <c r="J4" s="333"/>
    </row>
    <row r="5" spans="1:18" ht="12.6" customHeight="1">
      <c r="A5" s="339"/>
      <c r="B5" s="340"/>
      <c r="C5" s="340"/>
      <c r="D5" s="340"/>
      <c r="E5" s="340"/>
      <c r="F5" s="340"/>
      <c r="G5" s="340"/>
      <c r="J5" s="333"/>
    </row>
    <row r="6" spans="1:18" ht="42.75" customHeight="1">
      <c r="A6" s="339"/>
      <c r="B6" s="847" t="s">
        <v>312</v>
      </c>
      <c r="C6" s="847" t="s">
        <v>312</v>
      </c>
      <c r="D6" s="848" t="s">
        <v>312</v>
      </c>
      <c r="E6" s="847" t="s">
        <v>313</v>
      </c>
      <c r="F6" s="847" t="s">
        <v>313</v>
      </c>
      <c r="G6" s="847" t="s">
        <v>313</v>
      </c>
      <c r="J6" s="333"/>
    </row>
    <row r="7" spans="1:18" ht="12" customHeight="1">
      <c r="A7" s="465" t="s">
        <v>0</v>
      </c>
      <c r="B7" s="846">
        <v>20353.177497551053</v>
      </c>
      <c r="C7" s="846">
        <v>15149.428077415425</v>
      </c>
      <c r="D7" s="846">
        <v>16764.903699397473</v>
      </c>
      <c r="E7" s="863">
        <v>-25.567258089120269</v>
      </c>
      <c r="F7" s="863">
        <v>10.663607983923695</v>
      </c>
      <c r="G7" s="863">
        <v>-17.630042280058376</v>
      </c>
      <c r="J7" s="333"/>
      <c r="K7" s="456"/>
      <c r="L7" s="456"/>
      <c r="M7" s="456"/>
      <c r="N7" s="456"/>
      <c r="O7" s="456"/>
      <c r="P7" s="456"/>
      <c r="Q7" s="456"/>
      <c r="R7" s="456"/>
    </row>
    <row r="8" spans="1:18" ht="12.75" customHeight="1">
      <c r="A8" s="354" t="s">
        <v>298</v>
      </c>
      <c r="B8" s="856">
        <v>19993.694037624475</v>
      </c>
      <c r="C8" s="857">
        <v>14798.646807525211</v>
      </c>
      <c r="D8" s="857">
        <v>16365.488103101992</v>
      </c>
      <c r="E8" s="858">
        <f>(C8/B8-1)*100</f>
        <v>-25.983428676677434</v>
      </c>
      <c r="F8" s="858">
        <f>(D8/C8-1)*100</f>
        <v>10.587733567504509</v>
      </c>
      <c r="G8" s="858">
        <f>(D8/B8-1)*100</f>
        <v>-18.146751309162092</v>
      </c>
      <c r="J8" s="333"/>
    </row>
    <row r="9" spans="1:18" ht="15" customHeight="1">
      <c r="A9" s="354" t="s">
        <v>299</v>
      </c>
      <c r="B9" s="856">
        <v>16641.742901302823</v>
      </c>
      <c r="C9" s="856">
        <v>11582.920487009582</v>
      </c>
      <c r="D9" s="856">
        <v>12970.128764186811</v>
      </c>
      <c r="E9" s="858">
        <f t="shared" ref="E9:F21" si="0">(C9/B9-1)*100</f>
        <v>-30.398393030679514</v>
      </c>
      <c r="F9" s="858">
        <f t="shared" si="0"/>
        <v>11.976325648898346</v>
      </c>
      <c r="G9" s="858">
        <f t="shared" ref="G9:G21" si="1">(D9/B9-1)*100</f>
        <v>-22.062677923167374</v>
      </c>
      <c r="J9" s="452"/>
    </row>
    <row r="10" spans="1:18" ht="12.6" customHeight="1">
      <c r="A10" s="458" t="s">
        <v>300</v>
      </c>
      <c r="B10" s="856">
        <v>5932.2067182168776</v>
      </c>
      <c r="C10" s="856">
        <v>4907.8587665981004</v>
      </c>
      <c r="D10" s="859">
        <v>5431.9290280038513</v>
      </c>
      <c r="E10" s="858">
        <f t="shared" si="0"/>
        <v>-17.26757006752926</v>
      </c>
      <c r="F10" s="858">
        <f t="shared" si="0"/>
        <v>10.678185463943413</v>
      </c>
      <c r="G10" s="858">
        <f t="shared" si="1"/>
        <v>-8.4332477605129963</v>
      </c>
      <c r="J10" s="452"/>
    </row>
    <row r="11" spans="1:18" ht="12.6" customHeight="1">
      <c r="A11" s="855" t="s">
        <v>301</v>
      </c>
      <c r="B11" s="856">
        <v>2567.412798361499</v>
      </c>
      <c r="C11" s="856">
        <v>1509.221268865909</v>
      </c>
      <c r="D11" s="856">
        <v>1970.436786624791</v>
      </c>
      <c r="E11" s="858">
        <f t="shared" si="0"/>
        <v>-41.216259814974777</v>
      </c>
      <c r="F11" s="858">
        <f t="shared" si="0"/>
        <v>30.559834218706605</v>
      </c>
      <c r="G11" s="858">
        <f t="shared" si="1"/>
        <v>-23.252046266875858</v>
      </c>
      <c r="J11" s="452"/>
    </row>
    <row r="12" spans="1:18" ht="12.6" customHeight="1">
      <c r="A12" s="458" t="s">
        <v>302</v>
      </c>
      <c r="B12" s="856">
        <v>2868.19398411774</v>
      </c>
      <c r="C12" s="856">
        <v>1981.931264166617</v>
      </c>
      <c r="D12" s="859">
        <v>2494.8772804981704</v>
      </c>
      <c r="E12" s="858">
        <f t="shared" si="0"/>
        <v>-30.899678503570204</v>
      </c>
      <c r="F12" s="858">
        <f t="shared" si="0"/>
        <v>25.881120380188484</v>
      </c>
      <c r="G12" s="858">
        <f t="shared" si="1"/>
        <v>-13.015741113981949</v>
      </c>
      <c r="J12" s="453"/>
    </row>
    <row r="13" spans="1:18" ht="12.6" customHeight="1">
      <c r="A13" s="458" t="s">
        <v>303</v>
      </c>
      <c r="B13" s="856">
        <v>4585.2175540917451</v>
      </c>
      <c r="C13" s="856">
        <v>3115.6506306379583</v>
      </c>
      <c r="D13" s="859">
        <v>3387.3455601703231</v>
      </c>
      <c r="E13" s="858">
        <f t="shared" si="0"/>
        <v>-32.050102445899832</v>
      </c>
      <c r="F13" s="858">
        <f t="shared" si="0"/>
        <v>8.7203272042325466</v>
      </c>
      <c r="G13" s="858">
        <f t="shared" si="1"/>
        <v>-26.124649044241487</v>
      </c>
      <c r="J13" s="454"/>
    </row>
    <row r="14" spans="1:18" ht="12.75">
      <c r="A14" s="855" t="s">
        <v>304</v>
      </c>
      <c r="B14" s="856">
        <v>694.72249854288123</v>
      </c>
      <c r="C14" s="856">
        <v>629.96718225169298</v>
      </c>
      <c r="D14" s="856">
        <v>669.09873685905438</v>
      </c>
      <c r="E14" s="858">
        <f t="shared" si="0"/>
        <v>-9.3210334237061261</v>
      </c>
      <c r="F14" s="858">
        <f t="shared" si="0"/>
        <v>6.2116814510072338</v>
      </c>
      <c r="G14" s="858">
        <f t="shared" si="1"/>
        <v>-3.6883448769214233</v>
      </c>
      <c r="J14" s="453"/>
    </row>
    <row r="15" spans="1:18" ht="12.6" customHeight="1">
      <c r="A15" s="855" t="s">
        <v>305</v>
      </c>
      <c r="B15" s="856">
        <v>2127.3863857242791</v>
      </c>
      <c r="C15" s="856">
        <v>942.67849585737179</v>
      </c>
      <c r="D15" s="856">
        <v>1051.8898897075323</v>
      </c>
      <c r="E15" s="858">
        <f t="shared" si="0"/>
        <v>-55.688421145158728</v>
      </c>
      <c r="F15" s="858">
        <f t="shared" si="0"/>
        <v>11.585221719822103</v>
      </c>
      <c r="G15" s="858">
        <f t="shared" si="1"/>
        <v>-50.554826487271541</v>
      </c>
      <c r="J15" s="453"/>
    </row>
    <row r="16" spans="1:18" ht="12.75">
      <c r="A16" s="458" t="s">
        <v>346</v>
      </c>
      <c r="B16" s="856">
        <v>1517.99061926625</v>
      </c>
      <c r="C16" s="856">
        <v>408.807108385893</v>
      </c>
      <c r="D16" s="859">
        <v>392.47962640064998</v>
      </c>
      <c r="E16" s="858">
        <f t="shared" si="0"/>
        <v>-73.06919402548759</v>
      </c>
      <c r="F16" s="858">
        <f t="shared" si="0"/>
        <v>-3.9939329943917468</v>
      </c>
      <c r="G16" s="858">
        <f t="shared" si="1"/>
        <v>-74.14479237095928</v>
      </c>
      <c r="J16" s="454"/>
    </row>
    <row r="17" spans="1:10" ht="12.75" customHeight="1">
      <c r="A17" s="458" t="s">
        <v>306</v>
      </c>
      <c r="B17" s="856">
        <v>302.04386066084356</v>
      </c>
      <c r="C17" s="856">
        <v>208.31139619780586</v>
      </c>
      <c r="D17" s="859">
        <v>177.83910209228131</v>
      </c>
      <c r="E17" s="858">
        <f t="shared" si="0"/>
        <v>-31.032732881231183</v>
      </c>
      <c r="F17" s="858">
        <f t="shared" si="0"/>
        <v>-14.62824149888997</v>
      </c>
      <c r="G17" s="858">
        <f t="shared" si="1"/>
        <v>-41.121431270549223</v>
      </c>
      <c r="J17" s="454"/>
    </row>
    <row r="18" spans="1:10" s="333" customFormat="1" ht="12.6" customHeight="1">
      <c r="A18" s="458" t="s">
        <v>307</v>
      </c>
      <c r="B18" s="856">
        <v>1000.6446150703873</v>
      </c>
      <c r="C18" s="856">
        <v>723.69760999871619</v>
      </c>
      <c r="D18" s="859">
        <v>798.37653811495193</v>
      </c>
      <c r="E18" s="858">
        <f t="shared" si="0"/>
        <v>-27.676859586376747</v>
      </c>
      <c r="F18" s="858">
        <f t="shared" si="0"/>
        <v>10.319079002674636</v>
      </c>
      <c r="G18" s="858">
        <f t="shared" si="1"/>
        <v>-20.213777589879644</v>
      </c>
      <c r="J18" s="453"/>
    </row>
    <row r="19" spans="1:10" s="333" customFormat="1" ht="12" customHeight="1">
      <c r="A19" s="458" t="s">
        <v>308</v>
      </c>
      <c r="B19" s="856">
        <v>435.44554987897936</v>
      </c>
      <c r="C19" s="856">
        <v>236.6637110244906</v>
      </c>
      <c r="D19" s="859">
        <v>287.28162890658325</v>
      </c>
      <c r="E19" s="858">
        <f t="shared" si="0"/>
        <v>-45.650217095968706</v>
      </c>
      <c r="F19" s="858">
        <f t="shared" si="0"/>
        <v>21.388119734526832</v>
      </c>
      <c r="G19" s="858">
        <f t="shared" si="1"/>
        <v>-34.025820452999092</v>
      </c>
      <c r="J19" s="453"/>
    </row>
    <row r="20" spans="1:10" s="333" customFormat="1" ht="12.75">
      <c r="A20" s="354" t="s">
        <v>309</v>
      </c>
      <c r="B20" s="856">
        <v>3351.9511363216507</v>
      </c>
      <c r="C20" s="856">
        <v>3215.7263205156282</v>
      </c>
      <c r="D20" s="859">
        <v>3395.3593389151806</v>
      </c>
      <c r="E20" s="858">
        <f t="shared" si="0"/>
        <v>-4.0640453952294875</v>
      </c>
      <c r="F20" s="858">
        <f t="shared" si="0"/>
        <v>5.5860791776194851</v>
      </c>
      <c r="G20" s="858">
        <f t="shared" si="1"/>
        <v>1.2950129887980832</v>
      </c>
      <c r="J20" s="453"/>
    </row>
    <row r="21" spans="1:10" s="333" customFormat="1" ht="15.75" customHeight="1">
      <c r="A21" s="459" t="s">
        <v>310</v>
      </c>
      <c r="B21" s="860">
        <v>359.48345992657818</v>
      </c>
      <c r="C21" s="860">
        <v>350.78126989021501</v>
      </c>
      <c r="D21" s="861">
        <v>399.41559629547965</v>
      </c>
      <c r="E21" s="862">
        <f t="shared" si="0"/>
        <v>-2.4207483810633534</v>
      </c>
      <c r="F21" s="862">
        <f t="shared" si="0"/>
        <v>13.864573333828755</v>
      </c>
      <c r="G21" s="862">
        <f t="shared" si="1"/>
        <v>11.108198518245405</v>
      </c>
      <c r="J21" s="453"/>
    </row>
    <row r="22" spans="1:10" s="355" customFormat="1" ht="12" customHeight="1">
      <c r="B22" s="351"/>
      <c r="C22" s="351"/>
      <c r="D22" s="351"/>
      <c r="E22" s="352"/>
      <c r="F22" s="352"/>
      <c r="G22" s="352"/>
      <c r="J22" s="452"/>
    </row>
    <row r="23" spans="1:10" ht="12.75">
      <c r="A23" s="341" t="s">
        <v>347</v>
      </c>
      <c r="B23" s="342"/>
      <c r="C23" s="342"/>
      <c r="D23" s="342"/>
      <c r="E23" s="342"/>
      <c r="F23" s="342"/>
      <c r="G23" s="342"/>
      <c r="J23" s="452"/>
    </row>
    <row r="24" spans="1:10" ht="12.6" customHeight="1">
      <c r="A24" s="347"/>
      <c r="J24" s="452"/>
    </row>
    <row r="25" spans="1:10" ht="12.6" customHeight="1">
      <c r="A25" s="328" t="s">
        <v>314</v>
      </c>
      <c r="J25" s="346"/>
    </row>
    <row r="26" spans="1:10" ht="12.6" customHeight="1">
      <c r="A26" s="347" t="s">
        <v>311</v>
      </c>
      <c r="G26" s="347"/>
      <c r="J26" s="346"/>
    </row>
    <row r="27" spans="1:10" ht="12.6" customHeight="1">
      <c r="A27" s="60" t="s">
        <v>342</v>
      </c>
      <c r="G27" s="349"/>
      <c r="J27" s="355"/>
    </row>
    <row r="28" spans="1:10" ht="12.6" customHeight="1">
      <c r="A28" s="315"/>
      <c r="G28" s="349"/>
      <c r="J28" s="457"/>
    </row>
    <row r="29" spans="1:10" ht="12.6" customHeight="1">
      <c r="A29" s="347" t="s">
        <v>315</v>
      </c>
      <c r="D29" s="3"/>
      <c r="G29" s="347"/>
    </row>
    <row r="30" spans="1:10" ht="12.6" customHeight="1">
      <c r="A30" s="328" t="s">
        <v>38</v>
      </c>
      <c r="D30" s="227"/>
    </row>
    <row r="31" spans="1:10" ht="12.6" customHeight="1">
      <c r="A31" s="315"/>
    </row>
  </sheetData>
  <hyperlinks>
    <hyperlink ref="A25" r:id="rId1" xr:uid="{00000000-0004-0000-1700-000000000000}"/>
    <hyperlink ref="A30" r:id="rId2" xr:uid="{00000000-0004-0000-1700-000001000000}"/>
  </hyperlinks>
  <pageMargins left="0.7" right="0.7" top="0.75" bottom="0.75" header="0.3" footer="0.3"/>
  <pageSetup paperSize="9" scale="73" orientation="landscape" r:id="rId3"/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29"/>
  <sheetViews>
    <sheetView zoomScaleNormal="100" workbookViewId="0"/>
  </sheetViews>
  <sheetFormatPr baseColWidth="10" defaultColWidth="11.42578125" defaultRowHeight="12.6" customHeight="1"/>
  <cols>
    <col min="1" max="1" width="35.7109375" style="331" customWidth="1"/>
    <col min="2" max="7" width="14.7109375" style="331" customWidth="1"/>
    <col min="8" max="8" width="8.28515625" style="331" customWidth="1"/>
    <col min="9" max="16384" width="11.42578125" style="331"/>
  </cols>
  <sheetData>
    <row r="1" spans="1:10" ht="12.6" customHeight="1">
      <c r="A1" s="639" t="s">
        <v>482</v>
      </c>
      <c r="B1" s="349"/>
      <c r="C1" s="330"/>
      <c r="D1" s="330"/>
      <c r="E1" s="330"/>
      <c r="F1" s="330"/>
      <c r="G1" s="330" t="s">
        <v>35</v>
      </c>
      <c r="J1" s="302"/>
    </row>
    <row r="2" spans="1:10" ht="12.6" customHeight="1">
      <c r="A2" s="665"/>
      <c r="B2" s="343"/>
      <c r="C2" s="349"/>
      <c r="D2" s="349"/>
      <c r="E2" s="349"/>
      <c r="F2" s="349"/>
      <c r="G2" s="349"/>
      <c r="J2" s="344"/>
    </row>
    <row r="3" spans="1:10" ht="12.6" customHeight="1">
      <c r="A3" s="350"/>
      <c r="B3" s="336"/>
      <c r="C3" s="336"/>
      <c r="D3" s="336"/>
      <c r="E3" s="336"/>
      <c r="F3" s="336"/>
      <c r="G3" s="336"/>
      <c r="J3" s="344"/>
    </row>
    <row r="4" spans="1:10" ht="12.6" customHeight="1">
      <c r="A4" s="341"/>
      <c r="B4" s="849">
        <v>2019</v>
      </c>
      <c r="C4" s="849">
        <v>2020</v>
      </c>
      <c r="D4" s="849" t="s">
        <v>479</v>
      </c>
      <c r="E4" s="850" t="s">
        <v>364</v>
      </c>
      <c r="F4" s="851" t="s">
        <v>480</v>
      </c>
      <c r="G4" s="852" t="s">
        <v>481</v>
      </c>
      <c r="H4" s="344"/>
      <c r="J4" s="344"/>
    </row>
    <row r="5" spans="1:10" ht="12.6" customHeight="1">
      <c r="A5" s="341"/>
      <c r="B5" s="340"/>
      <c r="C5" s="340"/>
      <c r="D5" s="340"/>
      <c r="E5" s="340"/>
      <c r="F5" s="340"/>
      <c r="G5" s="340"/>
      <c r="J5" s="344"/>
    </row>
    <row r="6" spans="1:10" ht="42.75" customHeight="1">
      <c r="A6" s="341"/>
      <c r="B6" s="463" t="s">
        <v>312</v>
      </c>
      <c r="C6" s="463" t="s">
        <v>312</v>
      </c>
      <c r="D6" s="463" t="s">
        <v>312</v>
      </c>
      <c r="E6" s="463" t="s">
        <v>313</v>
      </c>
      <c r="F6" s="463" t="s">
        <v>313</v>
      </c>
      <c r="G6" s="463" t="s">
        <v>313</v>
      </c>
      <c r="J6" s="344"/>
    </row>
    <row r="7" spans="1:10" ht="12.75">
      <c r="A7" s="464" t="s">
        <v>0</v>
      </c>
      <c r="B7" s="846">
        <v>43246.978815956994</v>
      </c>
      <c r="C7" s="846">
        <v>31445.948910320934</v>
      </c>
      <c r="D7" s="846">
        <v>35366.857638498972</v>
      </c>
      <c r="E7" s="871">
        <v>-27.28752442073894</v>
      </c>
      <c r="F7" s="871">
        <v>12.468724475002713</v>
      </c>
      <c r="G7" s="871">
        <v>-18.221206181807236</v>
      </c>
      <c r="J7" s="344"/>
    </row>
    <row r="8" spans="1:10" ht="12" customHeight="1">
      <c r="A8" s="460" t="s">
        <v>298</v>
      </c>
      <c r="B8" s="869">
        <v>35412.334087941927</v>
      </c>
      <c r="C8" s="869">
        <v>23853.144599082967</v>
      </c>
      <c r="D8" s="869">
        <v>27261.259080317996</v>
      </c>
      <c r="E8" s="870">
        <f>(C8/B8-1)*100</f>
        <v>-32.64170461103528</v>
      </c>
      <c r="F8" s="870">
        <f>(D8/C8-1)*100</f>
        <v>14.287904335120881</v>
      </c>
      <c r="G8" s="870">
        <f>(D8/B8-1)*100</f>
        <v>-23.017615804091861</v>
      </c>
      <c r="J8" s="344"/>
    </row>
    <row r="9" spans="1:10" ht="13.5" customHeight="1">
      <c r="A9" s="460" t="s">
        <v>299</v>
      </c>
      <c r="B9" s="865">
        <v>30636.791337418475</v>
      </c>
      <c r="C9" s="865">
        <v>19294.807950841485</v>
      </c>
      <c r="D9" s="865">
        <v>22466.652346152881</v>
      </c>
      <c r="E9" s="866">
        <f t="shared" ref="E9:F21" si="0">(C9/B9-1)*100</f>
        <v>-37.020793926041385</v>
      </c>
      <c r="F9" s="866">
        <f t="shared" si="0"/>
        <v>16.438849266561718</v>
      </c>
      <c r="G9" s="866">
        <f t="shared" ref="G9:G21" si="1">(D9/B9-1)*100</f>
        <v>-26.667737170266047</v>
      </c>
      <c r="J9" s="344"/>
    </row>
    <row r="10" spans="1:10" ht="12.6" customHeight="1">
      <c r="A10" s="461" t="s">
        <v>300</v>
      </c>
      <c r="B10" s="865">
        <v>5972.9717762663004</v>
      </c>
      <c r="C10" s="865">
        <v>3766.8460654174423</v>
      </c>
      <c r="D10" s="865">
        <v>4707.4871513085563</v>
      </c>
      <c r="E10" s="866">
        <f t="shared" si="0"/>
        <v>-36.935143735567841</v>
      </c>
      <c r="F10" s="866">
        <f t="shared" si="0"/>
        <v>24.971582845578055</v>
      </c>
      <c r="G10" s="866">
        <f t="shared" si="1"/>
        <v>-21.186850907050449</v>
      </c>
      <c r="J10" s="344"/>
    </row>
    <row r="11" spans="1:10" ht="12.6" customHeight="1">
      <c r="A11" s="864" t="s">
        <v>301</v>
      </c>
      <c r="B11" s="865">
        <v>5168.9038579135449</v>
      </c>
      <c r="C11" s="865">
        <v>3039.4487904958146</v>
      </c>
      <c r="D11" s="865">
        <v>3965.4341290398434</v>
      </c>
      <c r="E11" s="866">
        <f t="shared" si="0"/>
        <v>-41.197420690221463</v>
      </c>
      <c r="F11" s="866">
        <f t="shared" si="0"/>
        <v>30.465568014816789</v>
      </c>
      <c r="G11" s="866">
        <f t="shared" si="1"/>
        <v>-23.282880896134294</v>
      </c>
      <c r="I11" s="333"/>
      <c r="J11" s="344"/>
    </row>
    <row r="12" spans="1:10" ht="12.6" customHeight="1">
      <c r="A12" s="461" t="s">
        <v>302</v>
      </c>
      <c r="B12" s="865">
        <v>6649.2188146420358</v>
      </c>
      <c r="C12" s="865">
        <v>4553.698362891666</v>
      </c>
      <c r="D12" s="865">
        <v>5776.5397712700114</v>
      </c>
      <c r="E12" s="866">
        <f t="shared" si="0"/>
        <v>-31.515287888193576</v>
      </c>
      <c r="F12" s="866">
        <f t="shared" si="0"/>
        <v>26.853807848656519</v>
      </c>
      <c r="G12" s="866">
        <f t="shared" si="1"/>
        <v>-13.124534891983474</v>
      </c>
      <c r="I12" s="333"/>
      <c r="J12" s="344"/>
    </row>
    <row r="13" spans="1:10" ht="12.6" customHeight="1">
      <c r="A13" s="461" t="s">
        <v>303</v>
      </c>
      <c r="B13" s="865">
        <v>12056.743031541917</v>
      </c>
      <c r="C13" s="865">
        <v>7585.8571585615146</v>
      </c>
      <c r="D13" s="865">
        <v>8293.078001552054</v>
      </c>
      <c r="E13" s="866">
        <f t="shared" si="0"/>
        <v>-37.082036676770983</v>
      </c>
      <c r="F13" s="866">
        <f t="shared" si="0"/>
        <v>9.3228863687784944</v>
      </c>
      <c r="G13" s="866">
        <f t="shared" si="1"/>
        <v>-31.216266450596596</v>
      </c>
      <c r="J13" s="344"/>
    </row>
    <row r="14" spans="1:10" ht="12.75">
      <c r="A14" s="864" t="s">
        <v>304</v>
      </c>
      <c r="B14" s="865">
        <v>1252.0060935959775</v>
      </c>
      <c r="C14" s="865">
        <v>1135.3061871450566</v>
      </c>
      <c r="D14" s="865">
        <v>1205.8277909840831</v>
      </c>
      <c r="E14" s="866">
        <f t="shared" si="0"/>
        <v>-9.3210334237063268</v>
      </c>
      <c r="F14" s="866">
        <f t="shared" si="0"/>
        <v>6.2116814510071894</v>
      </c>
      <c r="G14" s="866">
        <f t="shared" si="1"/>
        <v>-3.6883448769216787</v>
      </c>
      <c r="J14" s="344"/>
    </row>
    <row r="15" spans="1:10" ht="12.6" customHeight="1">
      <c r="A15" s="864" t="s">
        <v>305</v>
      </c>
      <c r="B15" s="865">
        <v>6977.747342535351</v>
      </c>
      <c r="C15" s="865">
        <v>3091.950015979146</v>
      </c>
      <c r="D15" s="865">
        <v>3450.1592807963848</v>
      </c>
      <c r="E15" s="866">
        <f t="shared" si="0"/>
        <v>-55.688421145158685</v>
      </c>
      <c r="F15" s="866">
        <f t="shared" si="0"/>
        <v>11.585221719821458</v>
      </c>
      <c r="G15" s="866">
        <f t="shared" si="1"/>
        <v>-50.554826487271811</v>
      </c>
      <c r="J15" s="344"/>
    </row>
    <row r="16" spans="1:10" ht="12.75">
      <c r="A16" s="461" t="s">
        <v>346</v>
      </c>
      <c r="B16" s="865">
        <v>1634.8758969497512</v>
      </c>
      <c r="C16" s="865">
        <v>440.28525573160675</v>
      </c>
      <c r="D16" s="865">
        <v>422.70055763350001</v>
      </c>
      <c r="E16" s="866">
        <f t="shared" si="0"/>
        <v>-73.069194025487604</v>
      </c>
      <c r="F16" s="866">
        <f t="shared" si="0"/>
        <v>-3.9939329943917468</v>
      </c>
      <c r="G16" s="866">
        <f t="shared" si="1"/>
        <v>-74.14479237095928</v>
      </c>
      <c r="I16" s="334"/>
      <c r="J16" s="344"/>
    </row>
    <row r="17" spans="1:10" ht="12.6" customHeight="1">
      <c r="A17" s="461" t="s">
        <v>306</v>
      </c>
      <c r="B17" s="865">
        <v>732.3372928296601</v>
      </c>
      <c r="C17" s="865">
        <v>505.07301695619185</v>
      </c>
      <c r="D17" s="865">
        <v>431.1897162901106</v>
      </c>
      <c r="E17" s="866">
        <f t="shared" si="0"/>
        <v>-31.032732881231183</v>
      </c>
      <c r="F17" s="866">
        <f t="shared" si="0"/>
        <v>-14.62824149888997</v>
      </c>
      <c r="G17" s="866">
        <f t="shared" si="1"/>
        <v>-41.121431270549223</v>
      </c>
      <c r="J17" s="344"/>
    </row>
    <row r="18" spans="1:10" ht="12.6" customHeight="1">
      <c r="A18" s="461" t="s">
        <v>307</v>
      </c>
      <c r="B18" s="865">
        <v>2946.0079478331568</v>
      </c>
      <c r="C18" s="865">
        <v>2092.6204443809065</v>
      </c>
      <c r="D18" s="865">
        <v>2410.1921458083816</v>
      </c>
      <c r="E18" s="866">
        <f t="shared" si="0"/>
        <v>-28.967589991735508</v>
      </c>
      <c r="F18" s="866">
        <f t="shared" si="0"/>
        <v>15.175790826292324</v>
      </c>
      <c r="G18" s="866">
        <f t="shared" si="1"/>
        <v>-18.187860030006963</v>
      </c>
      <c r="J18" s="344"/>
    </row>
    <row r="19" spans="1:10" ht="12.6" customHeight="1">
      <c r="A19" s="461" t="s">
        <v>308</v>
      </c>
      <c r="B19" s="865">
        <v>644.63657735565141</v>
      </c>
      <c r="C19" s="865">
        <v>350.4276469021579</v>
      </c>
      <c r="D19" s="865">
        <v>425.46500229026685</v>
      </c>
      <c r="E19" s="866">
        <f t="shared" si="0"/>
        <v>-45.639503060834841</v>
      </c>
      <c r="F19" s="866">
        <f t="shared" si="0"/>
        <v>21.413080860329494</v>
      </c>
      <c r="G19" s="866">
        <f t="shared" si="1"/>
        <v>-33.999245895174482</v>
      </c>
      <c r="J19" s="344"/>
    </row>
    <row r="20" spans="1:10" ht="12.6" customHeight="1">
      <c r="A20" s="460" t="s">
        <v>309</v>
      </c>
      <c r="B20" s="865">
        <v>4775.5427505234529</v>
      </c>
      <c r="C20" s="865">
        <v>4558.3366482414831</v>
      </c>
      <c r="D20" s="865">
        <v>4794.6067341651142</v>
      </c>
      <c r="E20" s="866">
        <f t="shared" si="0"/>
        <v>-4.5483019130791336</v>
      </c>
      <c r="F20" s="866">
        <f t="shared" si="0"/>
        <v>5.1832522289633864</v>
      </c>
      <c r="G20" s="866">
        <f t="shared" si="1"/>
        <v>0.39920035559459777</v>
      </c>
      <c r="J20" s="344"/>
    </row>
    <row r="21" spans="1:10" ht="14.25" customHeight="1">
      <c r="A21" s="462" t="s">
        <v>310</v>
      </c>
      <c r="B21" s="867">
        <v>7834.6447280150705</v>
      </c>
      <c r="C21" s="867">
        <v>7592.8043112379673</v>
      </c>
      <c r="D21" s="867">
        <v>8105.5985581809728</v>
      </c>
      <c r="E21" s="868">
        <f t="shared" si="0"/>
        <v>-3.0868077005755223</v>
      </c>
      <c r="F21" s="868">
        <f t="shared" si="0"/>
        <v>6.7536871216874239</v>
      </c>
      <c r="G21" s="868">
        <f t="shared" si="1"/>
        <v>3.4584060869668809</v>
      </c>
      <c r="J21" s="344"/>
    </row>
    <row r="22" spans="1:10" s="344" customFormat="1" ht="14.25" customHeight="1">
      <c r="A22" s="344" t="s">
        <v>347</v>
      </c>
      <c r="B22" s="351"/>
      <c r="C22" s="351"/>
      <c r="D22" s="351"/>
      <c r="E22" s="352"/>
      <c r="F22" s="352"/>
      <c r="G22" s="352"/>
    </row>
    <row r="23" spans="1:10" s="344" customFormat="1" ht="12.75">
      <c r="A23" s="347"/>
      <c r="B23" s="347"/>
      <c r="C23" s="347"/>
      <c r="D23" s="347"/>
      <c r="E23" s="347"/>
      <c r="F23" s="347"/>
      <c r="G23" s="347"/>
    </row>
    <row r="24" spans="1:10" ht="12.75">
      <c r="A24" s="328" t="s">
        <v>314</v>
      </c>
      <c r="B24" s="347"/>
      <c r="C24" s="347"/>
      <c r="D24" s="347"/>
      <c r="E24" s="347"/>
      <c r="F24" s="347"/>
      <c r="G24" s="347"/>
      <c r="J24" s="344"/>
    </row>
    <row r="25" spans="1:10" ht="12.75">
      <c r="A25" s="347" t="s">
        <v>311</v>
      </c>
      <c r="B25" s="347"/>
      <c r="C25" s="347"/>
      <c r="D25" s="347"/>
      <c r="E25" s="347"/>
      <c r="F25" s="347"/>
      <c r="G25" s="347"/>
      <c r="J25" s="344"/>
    </row>
    <row r="26" spans="1:10" s="346" customFormat="1" ht="12.75">
      <c r="A26" s="60" t="s">
        <v>342</v>
      </c>
      <c r="B26" s="349"/>
      <c r="C26" s="349"/>
      <c r="D26" s="349"/>
      <c r="E26" s="349"/>
      <c r="F26" s="349"/>
      <c r="G26" s="349"/>
    </row>
    <row r="27" spans="1:10" ht="12.75" customHeight="1">
      <c r="A27" s="315"/>
      <c r="B27" s="347"/>
      <c r="C27" s="347"/>
      <c r="D27" s="347"/>
      <c r="E27" s="347"/>
      <c r="F27" s="347"/>
      <c r="G27" s="347"/>
    </row>
    <row r="28" spans="1:10" ht="12.6" customHeight="1">
      <c r="A28" s="347" t="s">
        <v>315</v>
      </c>
      <c r="B28" s="347"/>
      <c r="C28" s="347"/>
      <c r="D28" s="347"/>
      <c r="E28" s="347"/>
      <c r="F28" s="347"/>
      <c r="G28" s="347"/>
    </row>
    <row r="29" spans="1:10" ht="12.6" customHeight="1">
      <c r="A29" s="328" t="s">
        <v>38</v>
      </c>
    </row>
  </sheetData>
  <hyperlinks>
    <hyperlink ref="A24" r:id="rId1" xr:uid="{00000000-0004-0000-1800-000000000000}"/>
    <hyperlink ref="A29" r:id="rId2" xr:uid="{00000000-0004-0000-1800-000001000000}"/>
  </hyperlinks>
  <pageMargins left="0.7" right="0.7" top="0.75" bottom="0.75" header="0.3" footer="0.3"/>
  <pageSetup paperSize="9" scale="82" orientation="landscape" r:id="rId3"/>
  <colBreaks count="1" manualBreakCount="1">
    <brk id="8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32"/>
  <sheetViews>
    <sheetView zoomScaleNormal="100" workbookViewId="0"/>
  </sheetViews>
  <sheetFormatPr baseColWidth="10" defaultColWidth="11.42578125" defaultRowHeight="12.6" customHeight="1"/>
  <cols>
    <col min="1" max="1" width="35.7109375" style="331" customWidth="1"/>
    <col min="2" max="7" width="14.7109375" style="329" customWidth="1"/>
    <col min="8" max="8" width="8.28515625" style="331" customWidth="1"/>
    <col min="9" max="16384" width="11.42578125" style="331"/>
  </cols>
  <sheetData>
    <row r="1" spans="1:8" ht="12.6" customHeight="1">
      <c r="A1" s="638" t="s">
        <v>483</v>
      </c>
      <c r="B1" s="349"/>
      <c r="C1" s="330"/>
      <c r="D1" s="330"/>
      <c r="E1" s="330"/>
      <c r="F1" s="330"/>
      <c r="G1" s="330" t="s">
        <v>36</v>
      </c>
    </row>
    <row r="2" spans="1:8" ht="12.6" customHeight="1">
      <c r="A2" s="665"/>
      <c r="B2" s="343"/>
      <c r="C2" s="349"/>
      <c r="D2" s="349"/>
      <c r="E2" s="349"/>
      <c r="F2" s="349"/>
      <c r="G2" s="349"/>
    </row>
    <row r="3" spans="1:8" ht="12.6" customHeight="1">
      <c r="A3" s="348"/>
      <c r="B3" s="336"/>
      <c r="C3" s="336"/>
      <c r="D3" s="336"/>
      <c r="E3" s="337"/>
      <c r="F3" s="338"/>
      <c r="G3" s="336"/>
    </row>
    <row r="4" spans="1:8" ht="12.6" customHeight="1">
      <c r="A4" s="339"/>
      <c r="B4" s="849">
        <v>2019</v>
      </c>
      <c r="C4" s="849">
        <v>2020</v>
      </c>
      <c r="D4" s="849" t="s">
        <v>479</v>
      </c>
      <c r="E4" s="850" t="s">
        <v>364</v>
      </c>
      <c r="F4" s="851" t="s">
        <v>480</v>
      </c>
      <c r="G4" s="852" t="s">
        <v>481</v>
      </c>
      <c r="H4" s="344"/>
    </row>
    <row r="5" spans="1:8" ht="12.6" customHeight="1">
      <c r="A5" s="339"/>
      <c r="B5" s="340"/>
      <c r="C5" s="340"/>
      <c r="D5" s="340"/>
      <c r="E5" s="340"/>
      <c r="F5" s="340"/>
      <c r="G5" s="340"/>
    </row>
    <row r="6" spans="1:8" ht="24.4" customHeight="1">
      <c r="A6" s="485"/>
      <c r="B6" s="455" t="s">
        <v>316</v>
      </c>
      <c r="C6" s="455" t="s">
        <v>316</v>
      </c>
      <c r="D6" s="455" t="s">
        <v>316</v>
      </c>
      <c r="E6" s="847" t="s">
        <v>313</v>
      </c>
      <c r="F6" s="847" t="s">
        <v>313</v>
      </c>
      <c r="G6" s="847" t="s">
        <v>313</v>
      </c>
    </row>
    <row r="7" spans="1:8" ht="12.6" customHeight="1">
      <c r="A7" s="465" t="s">
        <v>0</v>
      </c>
      <c r="B7" s="929">
        <v>174219.51393520046</v>
      </c>
      <c r="C7" s="929">
        <v>150120.44853476528</v>
      </c>
      <c r="D7" s="929">
        <v>158091.66939604815</v>
      </c>
      <c r="E7" s="924">
        <v>-13.832586749954224</v>
      </c>
      <c r="F7" s="924">
        <v>5.3098834563080066</v>
      </c>
      <c r="G7" s="924">
        <v>-9.2571975290614894</v>
      </c>
    </row>
    <row r="8" spans="1:8" ht="12.6" customHeight="1">
      <c r="A8" s="354" t="s">
        <v>298</v>
      </c>
      <c r="B8" s="925">
        <v>173256.79073077455</v>
      </c>
      <c r="C8" s="925">
        <v>149172.50037257042</v>
      </c>
      <c r="D8" s="925">
        <v>157146.83235970087</v>
      </c>
      <c r="E8" s="926">
        <f>(C8/B8-1)*100</f>
        <v>-13.90092143379762</v>
      </c>
      <c r="F8" s="926">
        <f>(D8/C8-1)*100</f>
        <v>5.3457118216922783</v>
      </c>
      <c r="G8" s="926">
        <f>(D8/B8-1)*100</f>
        <v>-9.2983128125160182</v>
      </c>
    </row>
    <row r="9" spans="1:8" ht="15" customHeight="1">
      <c r="A9" s="354" t="s">
        <v>299</v>
      </c>
      <c r="B9" s="925">
        <v>141064.88802844446</v>
      </c>
      <c r="C9" s="925">
        <v>116828.22803771449</v>
      </c>
      <c r="D9" s="925">
        <v>124618.89324066858</v>
      </c>
      <c r="E9" s="926">
        <f t="shared" ref="E9:F21" si="0">(C9/B9-1)*100</f>
        <v>-17.181213787121052</v>
      </c>
      <c r="F9" s="926">
        <f t="shared" si="0"/>
        <v>6.6684784437876621</v>
      </c>
      <c r="G9" s="926">
        <f t="shared" ref="G9:G21" si="1">(D9/B9-1)*100</f>
        <v>-11.658460881108624</v>
      </c>
    </row>
    <row r="10" spans="1:8" ht="12.6" customHeight="1">
      <c r="A10" s="458" t="s">
        <v>300</v>
      </c>
      <c r="B10" s="925">
        <v>35747.098232013799</v>
      </c>
      <c r="C10" s="925">
        <v>30548.737846290504</v>
      </c>
      <c r="D10" s="925">
        <v>30471.54101819775</v>
      </c>
      <c r="E10" s="926">
        <f t="shared" si="0"/>
        <v>-14.542048565687027</v>
      </c>
      <c r="F10" s="926">
        <f t="shared" si="0"/>
        <v>-0.25270054848478551</v>
      </c>
      <c r="G10" s="926">
        <f t="shared" si="1"/>
        <v>-14.758001277685395</v>
      </c>
    </row>
    <row r="11" spans="1:8" ht="12.6" customHeight="1">
      <c r="A11" s="855" t="s">
        <v>301</v>
      </c>
      <c r="B11" s="925">
        <v>32185.1582320138</v>
      </c>
      <c r="C11" s="925">
        <v>27071.707846290505</v>
      </c>
      <c r="D11" s="925">
        <v>27032.36776373455</v>
      </c>
      <c r="E11" s="926">
        <f t="shared" si="0"/>
        <v>-15.88760368633848</v>
      </c>
      <c r="F11" s="926">
        <f t="shared" si="0"/>
        <v>-0.14531806703633743</v>
      </c>
      <c r="G11" s="926">
        <f t="shared" si="1"/>
        <v>-16.009834194799431</v>
      </c>
    </row>
    <row r="12" spans="1:8" ht="12.6" customHeight="1">
      <c r="A12" s="458" t="s">
        <v>302</v>
      </c>
      <c r="B12" s="925">
        <v>45060.868133752294</v>
      </c>
      <c r="C12" s="925">
        <v>30859.805816480981</v>
      </c>
      <c r="D12" s="925">
        <v>39146.838772907307</v>
      </c>
      <c r="E12" s="926">
        <f t="shared" si="0"/>
        <v>-31.515287888193566</v>
      </c>
      <c r="F12" s="926">
        <f t="shared" si="0"/>
        <v>26.853807848656498</v>
      </c>
      <c r="G12" s="926">
        <f t="shared" si="1"/>
        <v>-13.124534891983487</v>
      </c>
    </row>
    <row r="13" spans="1:8" ht="12.6" customHeight="1">
      <c r="A13" s="458" t="s">
        <v>303</v>
      </c>
      <c r="B13" s="925">
        <v>34689.424817854699</v>
      </c>
      <c r="C13" s="925">
        <v>33832.517476846173</v>
      </c>
      <c r="D13" s="925">
        <v>33324.373805042582</v>
      </c>
      <c r="E13" s="926">
        <f t="shared" si="0"/>
        <v>-2.4702264321415757</v>
      </c>
      <c r="F13" s="926">
        <f t="shared" si="0"/>
        <v>-1.5019386959641667</v>
      </c>
      <c r="G13" s="926">
        <f t="shared" si="1"/>
        <v>-3.9350638414434647</v>
      </c>
    </row>
    <row r="14" spans="1:8" ht="12.75">
      <c r="A14" s="855" t="s">
        <v>304</v>
      </c>
      <c r="B14" s="925">
        <v>6821.7512694327788</v>
      </c>
      <c r="C14" s="925">
        <v>6934.5229140431566</v>
      </c>
      <c r="D14" s="925">
        <v>7088.9768200713515</v>
      </c>
      <c r="E14" s="926">
        <f t="shared" si="0"/>
        <v>1.6531186810590626</v>
      </c>
      <c r="F14" s="926">
        <f t="shared" si="0"/>
        <v>2.227318417470503</v>
      </c>
      <c r="G14" s="926">
        <f t="shared" si="1"/>
        <v>3.9172573153754442</v>
      </c>
    </row>
    <row r="15" spans="1:8" ht="12.6" customHeight="1">
      <c r="A15" s="855" t="s">
        <v>348</v>
      </c>
      <c r="B15" s="925">
        <v>9081.5553377419328</v>
      </c>
      <c r="C15" s="925">
        <v>8464.4573543037513</v>
      </c>
      <c r="D15" s="925">
        <v>7724.2422077862184</v>
      </c>
      <c r="E15" s="926">
        <f t="shared" si="0"/>
        <v>-6.7950693519819305</v>
      </c>
      <c r="F15" s="926">
        <f t="shared" si="0"/>
        <v>-8.7449805171641692</v>
      </c>
      <c r="G15" s="926">
        <f t="shared" si="1"/>
        <v>-14.94582237818749</v>
      </c>
      <c r="H15" s="329"/>
    </row>
    <row r="16" spans="1:8" ht="12.75">
      <c r="A16" s="458" t="s">
        <v>346</v>
      </c>
      <c r="B16" s="925">
        <v>13435.18</v>
      </c>
      <c r="C16" s="925">
        <v>10666.58</v>
      </c>
      <c r="D16" s="925">
        <v>10433.422025173995</v>
      </c>
      <c r="E16" s="926">
        <f t="shared" si="0"/>
        <v>-20.607092722241159</v>
      </c>
      <c r="F16" s="926">
        <f t="shared" si="0"/>
        <v>-2.1858737742182055</v>
      </c>
      <c r="G16" s="926">
        <f t="shared" si="1"/>
        <v>-22.342521461015075</v>
      </c>
    </row>
    <row r="17" spans="1:12" ht="10.5" customHeight="1">
      <c r="A17" s="458" t="s">
        <v>306</v>
      </c>
      <c r="B17" s="925">
        <v>3987.2539612515375</v>
      </c>
      <c r="C17" s="925">
        <v>3872.3853328493042</v>
      </c>
      <c r="D17" s="925">
        <v>3875.005976321278</v>
      </c>
      <c r="E17" s="926">
        <f t="shared" si="0"/>
        <v>-2.8808957121501666</v>
      </c>
      <c r="F17" s="926">
        <f t="shared" si="0"/>
        <v>6.7675172967507358E-2</v>
      </c>
      <c r="G17" s="926">
        <f t="shared" si="1"/>
        <v>-2.8151701903388782</v>
      </c>
    </row>
    <row r="18" spans="1:12" s="333" customFormat="1" ht="12.6" customHeight="1">
      <c r="A18" s="458" t="s">
        <v>307</v>
      </c>
      <c r="B18" s="925">
        <v>5903.2118551716085</v>
      </c>
      <c r="C18" s="925">
        <v>5770.6429041959609</v>
      </c>
      <c r="D18" s="925">
        <v>5759.1590600155359</v>
      </c>
      <c r="E18" s="926">
        <f t="shared" si="0"/>
        <v>-2.2457088484721832</v>
      </c>
      <c r="F18" s="926">
        <f t="shared" si="0"/>
        <v>-0.19900458876210836</v>
      </c>
      <c r="G18" s="926">
        <f t="shared" si="1"/>
        <v>-2.4402443735755952</v>
      </c>
    </row>
    <row r="19" spans="1:12" s="333" customFormat="1" ht="11.25" customHeight="1">
      <c r="A19" s="458" t="s">
        <v>308</v>
      </c>
      <c r="B19" s="925">
        <v>2241.8510284005174</v>
      </c>
      <c r="C19" s="925">
        <v>1277.5586610515743</v>
      </c>
      <c r="D19" s="925">
        <v>1608.5525830101355</v>
      </c>
      <c r="E19" s="926">
        <f t="shared" si="0"/>
        <v>-43.013222338726585</v>
      </c>
      <c r="F19" s="926">
        <f t="shared" si="0"/>
        <v>25.908314979925539</v>
      </c>
      <c r="G19" s="926">
        <f t="shared" si="1"/>
        <v>-28.248908485334024</v>
      </c>
    </row>
    <row r="20" spans="1:12" s="333" customFormat="1" ht="12.75">
      <c r="A20" s="354" t="s">
        <v>309</v>
      </c>
      <c r="B20" s="925">
        <v>32191.902702330095</v>
      </c>
      <c r="C20" s="925">
        <v>32344.272334855908</v>
      </c>
      <c r="D20" s="925">
        <v>32527.939119032282</v>
      </c>
      <c r="E20" s="926">
        <f t="shared" si="0"/>
        <v>0.47331664094145687</v>
      </c>
      <c r="F20" s="926">
        <f t="shared" si="0"/>
        <v>0.56784948591483975</v>
      </c>
      <c r="G20" s="926">
        <f t="shared" si="1"/>
        <v>1.0438538529686348</v>
      </c>
    </row>
    <row r="21" spans="1:12" s="333" customFormat="1" ht="12" customHeight="1">
      <c r="A21" s="459" t="s">
        <v>310</v>
      </c>
      <c r="B21" s="927">
        <v>962.72320442590808</v>
      </c>
      <c r="C21" s="927">
        <v>947.94816219487961</v>
      </c>
      <c r="D21" s="927">
        <v>944.83703634728727</v>
      </c>
      <c r="E21" s="928">
        <f t="shared" si="0"/>
        <v>-1.5347134215840552</v>
      </c>
      <c r="F21" s="928">
        <f t="shared" si="0"/>
        <v>-0.32819577817302381</v>
      </c>
      <c r="G21" s="928">
        <f t="shared" si="1"/>
        <v>-1.8578723351003745</v>
      </c>
    </row>
    <row r="22" spans="1:12" s="333" customFormat="1" ht="12" customHeight="1">
      <c r="A22" s="333" t="s">
        <v>347</v>
      </c>
      <c r="B22" s="351"/>
      <c r="C22" s="351"/>
      <c r="D22" s="351"/>
      <c r="E22" s="352"/>
      <c r="F22" s="352"/>
      <c r="G22" s="352"/>
    </row>
    <row r="23" spans="1:12" s="346" customFormat="1" ht="12.75">
      <c r="A23" s="466"/>
      <c r="B23" s="349"/>
      <c r="C23" s="349"/>
      <c r="D23" s="349"/>
      <c r="E23" s="349"/>
      <c r="F23" s="349"/>
      <c r="G23" s="349"/>
    </row>
    <row r="24" spans="1:12" s="329" customFormat="1" ht="12.75">
      <c r="A24" s="467" t="s">
        <v>314</v>
      </c>
      <c r="B24" s="439"/>
      <c r="C24" s="439"/>
      <c r="D24" s="439"/>
      <c r="E24" s="439"/>
      <c r="F24" s="439"/>
      <c r="G24" s="349"/>
      <c r="H24" s="346"/>
      <c r="I24" s="346"/>
      <c r="J24" s="346"/>
      <c r="K24" s="346"/>
      <c r="L24" s="346"/>
    </row>
    <row r="25" spans="1:12" s="329" customFormat="1" ht="12.75">
      <c r="A25" s="466" t="s">
        <v>311</v>
      </c>
      <c r="B25" s="349"/>
      <c r="C25" s="349"/>
      <c r="D25" s="349"/>
      <c r="E25" s="349"/>
      <c r="F25" s="349"/>
      <c r="G25" s="349"/>
      <c r="H25" s="346"/>
      <c r="I25" s="346"/>
      <c r="J25" s="346"/>
      <c r="K25" s="346"/>
      <c r="L25" s="346"/>
    </row>
    <row r="26" spans="1:12" s="329" customFormat="1" ht="16.5" customHeight="1">
      <c r="A26" s="468" t="s">
        <v>342</v>
      </c>
      <c r="B26" s="118"/>
      <c r="C26" s="118"/>
      <c r="D26" s="118"/>
      <c r="E26" s="118"/>
      <c r="F26" s="118"/>
      <c r="G26" s="349"/>
      <c r="H26" s="346"/>
      <c r="I26" s="346"/>
      <c r="J26" s="346"/>
      <c r="K26" s="346"/>
      <c r="L26" s="346"/>
    </row>
    <row r="27" spans="1:12" s="329" customFormat="1" ht="14.25" customHeight="1">
      <c r="A27" s="469"/>
      <c r="B27" s="315"/>
      <c r="C27" s="315"/>
      <c r="D27" s="315"/>
      <c r="E27" s="315"/>
      <c r="F27" s="315"/>
      <c r="G27" s="349"/>
      <c r="H27" s="346"/>
      <c r="I27" s="346"/>
      <c r="J27" s="346"/>
      <c r="K27" s="346"/>
      <c r="L27" s="346"/>
    </row>
    <row r="28" spans="1:12" s="329" customFormat="1" ht="12.6" customHeight="1">
      <c r="A28" s="466" t="s">
        <v>315</v>
      </c>
      <c r="B28" s="349"/>
      <c r="C28" s="349"/>
      <c r="D28" s="349"/>
      <c r="E28" s="349"/>
      <c r="F28" s="349"/>
      <c r="G28" s="349"/>
      <c r="H28" s="346"/>
      <c r="I28" s="346"/>
      <c r="J28" s="346"/>
      <c r="K28" s="346"/>
      <c r="L28" s="346"/>
    </row>
    <row r="29" spans="1:12" s="329" customFormat="1" ht="12.6" customHeight="1">
      <c r="A29" s="467" t="s">
        <v>38</v>
      </c>
      <c r="B29" s="439"/>
      <c r="C29" s="439"/>
      <c r="D29" s="439"/>
      <c r="E29" s="439"/>
      <c r="F29" s="439"/>
      <c r="G29" s="346"/>
      <c r="H29" s="346"/>
      <c r="I29" s="346"/>
      <c r="J29" s="346"/>
      <c r="K29" s="346"/>
      <c r="L29" s="346"/>
    </row>
    <row r="30" spans="1:12" s="329" customFormat="1" ht="12.6" customHeight="1">
      <c r="A30" s="331"/>
      <c r="B30" s="346"/>
      <c r="C30" s="346"/>
      <c r="D30" s="346"/>
      <c r="E30" s="346"/>
      <c r="F30" s="346"/>
      <c r="G30" s="346"/>
      <c r="H30" s="346"/>
      <c r="I30" s="346"/>
      <c r="J30" s="346"/>
      <c r="K30" s="346"/>
      <c r="L30" s="346"/>
    </row>
    <row r="31" spans="1:12" ht="12.6" customHeight="1"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</row>
    <row r="32" spans="1:12" ht="12.6" customHeight="1"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/>
    </row>
  </sheetData>
  <hyperlinks>
    <hyperlink ref="A24" r:id="rId1" xr:uid="{00000000-0004-0000-1900-000000000000}"/>
    <hyperlink ref="A29" r:id="rId2" xr:uid="{00000000-0004-0000-1900-000001000000}"/>
  </hyperlinks>
  <pageMargins left="0.7" right="0.7" top="0.75" bottom="0.75" header="0.3" footer="0.3"/>
  <pageSetup paperSize="9" scale="82" orientation="landscape" r:id="rId3"/>
  <colBreaks count="1" manualBreakCount="1">
    <brk id="8" max="33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1"/>
  <sheetViews>
    <sheetView showGridLines="0" workbookViewId="0"/>
  </sheetViews>
  <sheetFormatPr baseColWidth="10" defaultColWidth="11.42578125" defaultRowHeight="12.75"/>
  <cols>
    <col min="1" max="1" width="27" style="5" customWidth="1"/>
    <col min="2" max="16384" width="11.42578125" style="5"/>
  </cols>
  <sheetData>
    <row r="1" spans="1:13" s="84" customFormat="1">
      <c r="A1" s="640" t="s">
        <v>199</v>
      </c>
      <c r="K1" s="186" t="s">
        <v>20</v>
      </c>
      <c r="M1" s="430"/>
    </row>
    <row r="2" spans="1:13" s="57" customFormat="1" ht="12">
      <c r="M2" s="3"/>
    </row>
    <row r="3" spans="1:13" s="3" customFormat="1" ht="11.25">
      <c r="A3" s="185"/>
      <c r="B3" s="728">
        <v>2012</v>
      </c>
      <c r="C3" s="728">
        <v>2013</v>
      </c>
      <c r="D3" s="728">
        <v>2014</v>
      </c>
      <c r="E3" s="728">
        <v>2015</v>
      </c>
      <c r="F3" s="728">
        <v>2016</v>
      </c>
      <c r="G3" s="728">
        <v>2017</v>
      </c>
      <c r="H3" s="728">
        <v>2018</v>
      </c>
      <c r="I3" s="728">
        <v>2019</v>
      </c>
      <c r="J3" s="728">
        <v>2020</v>
      </c>
      <c r="K3" s="728">
        <v>2021</v>
      </c>
    </row>
    <row r="4" spans="1:13" s="3" customFormat="1" ht="11.25">
      <c r="A4" s="431" t="s">
        <v>41</v>
      </c>
      <c r="B4" s="872">
        <v>1.2</v>
      </c>
      <c r="C4" s="872">
        <v>1.8</v>
      </c>
      <c r="D4" s="872">
        <v>2.4</v>
      </c>
      <c r="E4" s="872">
        <v>1.7</v>
      </c>
      <c r="F4" s="872">
        <v>2</v>
      </c>
      <c r="G4" s="872">
        <v>1.6</v>
      </c>
      <c r="H4" s="872">
        <v>2.9</v>
      </c>
      <c r="I4" s="872">
        <v>1.2</v>
      </c>
      <c r="J4" s="873">
        <v>-2.4</v>
      </c>
      <c r="K4" s="873">
        <v>3.7</v>
      </c>
      <c r="L4" s="117"/>
    </row>
    <row r="5" spans="1:13" s="3" customFormat="1" ht="11.25">
      <c r="A5" s="431" t="s">
        <v>373</v>
      </c>
      <c r="B5" s="872">
        <v>-0.7</v>
      </c>
      <c r="C5" s="872">
        <v>0</v>
      </c>
      <c r="D5" s="872">
        <v>1.6</v>
      </c>
      <c r="E5" s="872">
        <v>2.2999999999999998</v>
      </c>
      <c r="F5" s="872">
        <v>2</v>
      </c>
      <c r="G5" s="872">
        <v>2.8</v>
      </c>
      <c r="H5" s="872">
        <v>2.1</v>
      </c>
      <c r="I5" s="872">
        <v>1.8</v>
      </c>
      <c r="J5" s="873">
        <v>-5.9</v>
      </c>
      <c r="K5" s="873">
        <v>5.4</v>
      </c>
      <c r="L5" s="117"/>
    </row>
    <row r="6" spans="1:13" s="3" customFormat="1" ht="11.25">
      <c r="A6" s="431" t="s">
        <v>68</v>
      </c>
      <c r="B6" s="874">
        <v>0.4</v>
      </c>
      <c r="C6" s="874">
        <v>0.4</v>
      </c>
      <c r="D6" s="874">
        <v>2.2000000000000002</v>
      </c>
      <c r="E6" s="874">
        <v>1.5</v>
      </c>
      <c r="F6" s="874">
        <v>2.2000000000000002</v>
      </c>
      <c r="G6" s="874">
        <v>2.7</v>
      </c>
      <c r="H6" s="874">
        <v>1.1000000000000001</v>
      </c>
      <c r="I6" s="874">
        <v>1.1000000000000001</v>
      </c>
      <c r="J6" s="875">
        <v>-4.5999999999999996</v>
      </c>
      <c r="K6" s="875" t="s">
        <v>484</v>
      </c>
      <c r="L6" s="729"/>
    </row>
    <row r="7" spans="1:13" s="3" customFormat="1" ht="11.25">
      <c r="A7" s="431" t="s">
        <v>69</v>
      </c>
      <c r="B7" s="872">
        <v>0.3</v>
      </c>
      <c r="C7" s="872">
        <v>0.6</v>
      </c>
      <c r="D7" s="872">
        <v>1</v>
      </c>
      <c r="E7" s="872">
        <v>1.1000000000000001</v>
      </c>
      <c r="F7" s="872">
        <v>1.1000000000000001</v>
      </c>
      <c r="G7" s="872">
        <v>2.2999999999999998</v>
      </c>
      <c r="H7" s="872">
        <v>1.9</v>
      </c>
      <c r="I7" s="874">
        <v>1.8</v>
      </c>
      <c r="J7" s="876">
        <v>-7.8</v>
      </c>
      <c r="K7" s="876" t="s">
        <v>485</v>
      </c>
      <c r="M7" s="116"/>
    </row>
    <row r="8" spans="1:13" s="3" customFormat="1" ht="11.25">
      <c r="A8" s="431" t="s">
        <v>70</v>
      </c>
      <c r="B8" s="872">
        <v>-3</v>
      </c>
      <c r="C8" s="872">
        <v>-1.8</v>
      </c>
      <c r="D8" s="872">
        <v>0</v>
      </c>
      <c r="E8" s="872">
        <v>0.8</v>
      </c>
      <c r="F8" s="872">
        <v>1.3</v>
      </c>
      <c r="G8" s="872">
        <v>1.7</v>
      </c>
      <c r="H8" s="872">
        <v>0.9</v>
      </c>
      <c r="I8" s="872">
        <v>0.5</v>
      </c>
      <c r="J8" s="873">
        <v>-9</v>
      </c>
      <c r="K8" s="873">
        <v>6.7</v>
      </c>
      <c r="L8" s="117"/>
    </row>
    <row r="9" spans="1:13" s="3" customFormat="1" ht="11.25">
      <c r="A9" s="432" t="s">
        <v>71</v>
      </c>
      <c r="B9" s="730">
        <v>0.7</v>
      </c>
      <c r="C9" s="730">
        <v>0</v>
      </c>
      <c r="D9" s="730">
        <v>0.7</v>
      </c>
      <c r="E9" s="730">
        <v>1</v>
      </c>
      <c r="F9" s="730">
        <v>2</v>
      </c>
      <c r="G9" s="730">
        <v>2.2999999999999998</v>
      </c>
      <c r="H9" s="730">
        <v>2.5</v>
      </c>
      <c r="I9" s="730">
        <v>1.5</v>
      </c>
      <c r="J9" s="731">
        <v>-6.7</v>
      </c>
      <c r="K9" s="731">
        <v>4.5999999999999996</v>
      </c>
      <c r="L9" s="117"/>
    </row>
    <row r="10" spans="1:13" s="3" customFormat="1" ht="11.25">
      <c r="A10" s="431" t="s">
        <v>376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117"/>
    </row>
    <row r="11" spans="1:13" s="3" customFormat="1" ht="11.25"/>
    <row r="12" spans="1:13" s="3" customFormat="1" ht="11.25">
      <c r="A12" s="226" t="s">
        <v>200</v>
      </c>
    </row>
    <row r="13" spans="1:13" s="3" customFormat="1" ht="11.25">
      <c r="A13" s="69" t="s">
        <v>201</v>
      </c>
    </row>
    <row r="14" spans="1:13" s="3" customFormat="1" ht="11.25">
      <c r="A14" s="60" t="s">
        <v>408</v>
      </c>
    </row>
    <row r="15" spans="1:13" s="3" customFormat="1" ht="11.25">
      <c r="A15" s="59"/>
    </row>
    <row r="16" spans="1:13" s="3" customFormat="1" ht="11.25">
      <c r="A16" s="3" t="s">
        <v>202</v>
      </c>
    </row>
    <row r="17" spans="1:11" s="3" customFormat="1" ht="11.25">
      <c r="A17" s="227" t="s">
        <v>38</v>
      </c>
    </row>
    <row r="18" spans="1:11" s="3" customFormat="1" ht="11.25"/>
    <row r="19" spans="1:11" s="3" customFormat="1" ht="11.25"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 s="3" customFormat="1" ht="11.25"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 s="3" customFormat="1" ht="11.25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</sheetData>
  <phoneticPr fontId="17" type="noConversion"/>
  <hyperlinks>
    <hyperlink ref="A17" r:id="rId1" xr:uid="{00000000-0004-0000-1A00-000000000000}"/>
    <hyperlink ref="A12" r:id="rId2" xr:uid="{00000000-0004-0000-1A00-000001000000}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9"/>
  <sheetViews>
    <sheetView showGridLines="0" zoomScaleNormal="100" workbookViewId="0"/>
  </sheetViews>
  <sheetFormatPr baseColWidth="10" defaultRowHeight="12.75"/>
  <cols>
    <col min="1" max="1" width="22.7109375" customWidth="1"/>
    <col min="2" max="7" width="13.28515625" customWidth="1"/>
  </cols>
  <sheetData>
    <row r="1" spans="1:7" s="79" customFormat="1" ht="12">
      <c r="A1" s="80" t="s">
        <v>409</v>
      </c>
      <c r="G1" s="58" t="s">
        <v>11</v>
      </c>
    </row>
    <row r="2" spans="1:7" s="59" customFormat="1" ht="11.25"/>
    <row r="3" spans="1:7" s="59" customFormat="1" ht="11.25">
      <c r="A3" s="933"/>
      <c r="B3" s="930" t="s">
        <v>40</v>
      </c>
      <c r="C3" s="931"/>
      <c r="D3" s="930" t="s">
        <v>43</v>
      </c>
      <c r="E3" s="931"/>
      <c r="F3" s="930" t="s">
        <v>44</v>
      </c>
      <c r="G3" s="932"/>
    </row>
    <row r="4" spans="1:7" s="59" customFormat="1" ht="11.25">
      <c r="A4" s="934"/>
      <c r="B4" s="367" t="s">
        <v>52</v>
      </c>
      <c r="C4" s="367" t="s">
        <v>53</v>
      </c>
      <c r="D4" s="367" t="s">
        <v>52</v>
      </c>
      <c r="E4" s="367" t="s">
        <v>53</v>
      </c>
      <c r="F4" s="367" t="s">
        <v>52</v>
      </c>
      <c r="G4" s="368" t="s">
        <v>53</v>
      </c>
    </row>
    <row r="5" spans="1:7" s="59" customFormat="1" ht="11.25">
      <c r="A5" s="131" t="s">
        <v>0</v>
      </c>
      <c r="B5" s="671">
        <v>45884488.588848718</v>
      </c>
      <c r="C5" s="672">
        <v>100</v>
      </c>
      <c r="D5" s="671">
        <v>29558849</v>
      </c>
      <c r="E5" s="672">
        <v>100</v>
      </c>
      <c r="F5" s="671">
        <v>16325639.588848719</v>
      </c>
      <c r="G5" s="672">
        <v>100</v>
      </c>
    </row>
    <row r="6" spans="1:7" s="59" customFormat="1" ht="11.25">
      <c r="A6" s="130" t="s">
        <v>41</v>
      </c>
      <c r="B6" s="673">
        <v>34291482.402266666</v>
      </c>
      <c r="C6" s="598">
        <v>74.734367662976425</v>
      </c>
      <c r="D6" s="673">
        <v>20960665</v>
      </c>
      <c r="E6" s="598">
        <v>70.911641383600553</v>
      </c>
      <c r="F6" s="673">
        <v>13330817.402266663</v>
      </c>
      <c r="G6" s="598">
        <v>81.655712964362635</v>
      </c>
    </row>
    <row r="7" spans="1:7" s="59" customFormat="1" ht="11.25">
      <c r="A7" s="130" t="s">
        <v>49</v>
      </c>
      <c r="B7" s="673">
        <v>9675458.9084105529</v>
      </c>
      <c r="C7" s="598">
        <v>21.086557148120804</v>
      </c>
      <c r="D7" s="673">
        <v>6855827</v>
      </c>
      <c r="E7" s="598">
        <v>23.193822601143907</v>
      </c>
      <c r="F7" s="673">
        <v>2819631.9084105529</v>
      </c>
      <c r="G7" s="598">
        <v>17.271188017261583</v>
      </c>
    </row>
    <row r="8" spans="1:7" s="59" customFormat="1" ht="11.25">
      <c r="A8" s="59" t="s">
        <v>50</v>
      </c>
      <c r="B8" s="99">
        <v>880673</v>
      </c>
      <c r="C8" s="831">
        <v>1.9</v>
      </c>
      <c r="D8" s="99">
        <v>793764</v>
      </c>
      <c r="E8" s="831">
        <v>2.7</v>
      </c>
      <c r="F8" s="99">
        <v>86908.253258562487</v>
      </c>
      <c r="G8" s="831">
        <v>0.5</v>
      </c>
    </row>
    <row r="9" spans="1:7" s="59" customFormat="1" ht="11.25">
      <c r="A9" s="59" t="s">
        <v>51</v>
      </c>
      <c r="B9" s="99">
        <v>913114</v>
      </c>
      <c r="C9" s="831">
        <v>2</v>
      </c>
      <c r="D9" s="99">
        <v>835998</v>
      </c>
      <c r="E9" s="831">
        <v>2.8</v>
      </c>
      <c r="F9" s="99">
        <v>77115.567834591537</v>
      </c>
      <c r="G9" s="831">
        <v>0.5</v>
      </c>
    </row>
    <row r="10" spans="1:7" s="59" customFormat="1" ht="11.25">
      <c r="A10" s="832" t="s">
        <v>470</v>
      </c>
      <c r="B10" s="674">
        <v>123761</v>
      </c>
      <c r="C10" s="675">
        <v>0.3</v>
      </c>
      <c r="D10" s="674">
        <v>112595</v>
      </c>
      <c r="E10" s="675">
        <v>0.4</v>
      </c>
      <c r="F10" s="674">
        <v>11166.457078351101</v>
      </c>
      <c r="G10" s="675">
        <v>0.1</v>
      </c>
    </row>
    <row r="11" spans="1:7" s="59" customFormat="1" ht="11.25"/>
    <row r="12" spans="1:7" s="59" customFormat="1" ht="11.25">
      <c r="A12" s="226" t="s">
        <v>48</v>
      </c>
    </row>
    <row r="13" spans="1:7" s="59" customFormat="1" ht="11.25">
      <c r="A13" s="60" t="s">
        <v>45</v>
      </c>
    </row>
    <row r="14" spans="1:7" s="59" customFormat="1" ht="11.25">
      <c r="A14" s="60" t="s">
        <v>408</v>
      </c>
    </row>
    <row r="15" spans="1:7" s="59" customFormat="1" ht="11.25"/>
    <row r="16" spans="1:7" s="59" customFormat="1" ht="11.25">
      <c r="A16" s="3" t="s">
        <v>74</v>
      </c>
      <c r="B16" s="99"/>
    </row>
    <row r="17" spans="1:2" s="59" customFormat="1" ht="11.25">
      <c r="A17" s="227" t="s">
        <v>54</v>
      </c>
      <c r="B17" s="99"/>
    </row>
    <row r="18" spans="1:2" s="59" customFormat="1" ht="11.25">
      <c r="A18" s="3"/>
      <c r="B18" s="99"/>
    </row>
    <row r="19" spans="1:2" s="59" customFormat="1" ht="12">
      <c r="A19" s="366"/>
      <c r="B19" s="99"/>
    </row>
    <row r="20" spans="1:2" s="59" customFormat="1" ht="11.25">
      <c r="A20" s="70"/>
      <c r="B20" s="99"/>
    </row>
    <row r="21" spans="1:2" s="59" customFormat="1" ht="11.25">
      <c r="A21" s="70"/>
    </row>
    <row r="22" spans="1:2" s="59" customFormat="1" ht="11.25">
      <c r="A22" s="70"/>
    </row>
    <row r="23" spans="1:2" s="59" customFormat="1" ht="11.25">
      <c r="A23" s="71"/>
    </row>
    <row r="24" spans="1:2" s="59" customFormat="1" ht="11.25">
      <c r="A24" s="70"/>
    </row>
    <row r="25" spans="1:2" s="59" customFormat="1" ht="11.25">
      <c r="A25" s="70"/>
    </row>
    <row r="26" spans="1:2" s="59" customFormat="1" ht="11.25">
      <c r="A26" s="70"/>
    </row>
    <row r="27" spans="1:2" s="59" customFormat="1" ht="11.25">
      <c r="A27" s="70"/>
    </row>
    <row r="28" spans="1:2" s="59" customFormat="1" ht="11.25">
      <c r="A28" s="70"/>
    </row>
    <row r="29" spans="1:2" s="59" customFormat="1" ht="11.25">
      <c r="A29" s="70"/>
    </row>
    <row r="30" spans="1:2" s="59" customFormat="1" ht="11.25">
      <c r="A30" s="349"/>
      <c r="B30" s="100"/>
    </row>
    <row r="31" spans="1:2" s="59" customFormat="1" ht="11.25">
      <c r="A31" s="349"/>
    </row>
    <row r="32" spans="1:2" s="59" customFormat="1" ht="11.25">
      <c r="A32" s="70"/>
    </row>
    <row r="33" spans="1:1" s="59" customFormat="1" ht="11.25">
      <c r="A33" s="70"/>
    </row>
    <row r="34" spans="1:1" s="59" customFormat="1" ht="11.25">
      <c r="A34" s="70"/>
    </row>
    <row r="35" spans="1:1" s="59" customFormat="1" ht="11.25"/>
    <row r="36" spans="1:1" s="59" customFormat="1" ht="11.25"/>
    <row r="37" spans="1:1" s="59" customFormat="1" ht="11.25"/>
    <row r="38" spans="1:1" s="59" customFormat="1" ht="11.25"/>
    <row r="39" spans="1:1" s="59" customFormat="1" ht="11.25"/>
    <row r="40" spans="1:1" s="59" customFormat="1" ht="11.25"/>
    <row r="41" spans="1:1" s="59" customFormat="1" ht="11.25"/>
    <row r="42" spans="1:1" s="59" customFormat="1" ht="11.25"/>
    <row r="43" spans="1:1" s="59" customFormat="1" ht="11.25"/>
    <row r="44" spans="1:1" s="59" customFormat="1" ht="11.25"/>
    <row r="45" spans="1:1" s="59" customFormat="1" ht="11.25"/>
    <row r="46" spans="1:1" s="59" customFormat="1" ht="11.25"/>
    <row r="47" spans="1:1" s="59" customFormat="1" ht="11.25"/>
    <row r="48" spans="1:1" s="59" customFormat="1" ht="11.25"/>
    <row r="49" s="59" customFormat="1" ht="11.25"/>
  </sheetData>
  <mergeCells count="4">
    <mergeCell ref="B3:C3"/>
    <mergeCell ref="D3:E3"/>
    <mergeCell ref="F3:G3"/>
    <mergeCell ref="A3:A4"/>
  </mergeCells>
  <hyperlinks>
    <hyperlink ref="A12" r:id="rId1" xr:uid="{00000000-0004-0000-0200-000000000000}"/>
    <hyperlink ref="A17" r:id="rId2" display=" info-tour@bfs.admin.ch" xr:uid="{00000000-0004-0000-0200-000001000000}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9"/>
  <sheetViews>
    <sheetView showGridLines="0" workbookViewId="0"/>
  </sheetViews>
  <sheetFormatPr baseColWidth="10" defaultColWidth="11.42578125" defaultRowHeight="12.75"/>
  <cols>
    <col min="1" max="1" width="10.5703125" style="5" customWidth="1"/>
    <col min="2" max="8" width="11.42578125" style="5"/>
    <col min="9" max="13" width="11.42578125" style="433"/>
    <col min="14" max="16384" width="11.42578125" style="5"/>
  </cols>
  <sheetData>
    <row r="1" spans="1:13" s="84" customFormat="1">
      <c r="A1" s="640" t="s">
        <v>203</v>
      </c>
      <c r="E1" s="186" t="s">
        <v>21</v>
      </c>
      <c r="I1" s="430"/>
      <c r="J1" s="433"/>
      <c r="K1" s="433"/>
      <c r="L1" s="433"/>
      <c r="M1" s="433"/>
    </row>
    <row r="2" spans="1:13" s="57" customFormat="1">
      <c r="A2" s="84"/>
      <c r="B2" s="87"/>
      <c r="C2" s="87"/>
      <c r="D2" s="87"/>
      <c r="E2" s="87"/>
      <c r="I2" s="430"/>
      <c r="J2" s="433"/>
      <c r="K2" s="433"/>
      <c r="L2" s="433"/>
      <c r="M2" s="433"/>
    </row>
    <row r="3" spans="1:13" s="3" customFormat="1" ht="11.25" customHeight="1">
      <c r="A3" s="113"/>
      <c r="B3" s="440" t="s">
        <v>203</v>
      </c>
      <c r="C3" s="72"/>
      <c r="D3" s="72"/>
      <c r="E3" s="72"/>
      <c r="I3" s="430"/>
      <c r="J3" s="433"/>
      <c r="K3" s="433"/>
      <c r="L3" s="433"/>
      <c r="M3" s="433"/>
    </row>
    <row r="4" spans="1:13" s="3" customFormat="1" ht="11.25" customHeight="1">
      <c r="A4" s="114"/>
      <c r="B4" s="440" t="s">
        <v>204</v>
      </c>
      <c r="C4" s="440" t="s">
        <v>205</v>
      </c>
      <c r="D4" s="440" t="s">
        <v>206</v>
      </c>
      <c r="E4" s="441" t="s">
        <v>207</v>
      </c>
      <c r="I4" s="430"/>
      <c r="J4" s="433"/>
      <c r="K4" s="433"/>
      <c r="L4" s="433"/>
      <c r="M4" s="433"/>
    </row>
    <row r="5" spans="1:13" s="3" customFormat="1" ht="11.25" customHeight="1">
      <c r="A5" s="105">
        <v>2012</v>
      </c>
      <c r="B5" s="877">
        <v>-8.0703920979828005</v>
      </c>
      <c r="C5" s="877">
        <v>-4.1058388751688799</v>
      </c>
      <c r="D5" s="877">
        <v>-7.6469275949767299</v>
      </c>
      <c r="E5" s="877">
        <v>-5.8727456536823404</v>
      </c>
      <c r="F5" s="115"/>
      <c r="G5" s="116"/>
      <c r="I5" s="433"/>
      <c r="J5" s="435"/>
      <c r="K5" s="435"/>
      <c r="L5" s="435"/>
      <c r="M5" s="435"/>
    </row>
    <row r="6" spans="1:13" s="3" customFormat="1" ht="11.25" customHeight="1">
      <c r="A6" s="105">
        <v>2013</v>
      </c>
      <c r="B6" s="877">
        <v>0.26101983785778499</v>
      </c>
      <c r="C6" s="877">
        <v>-1.3356270922595599</v>
      </c>
      <c r="D6" s="877">
        <v>-2.17799634760605</v>
      </c>
      <c r="E6" s="877">
        <v>0.290847798955637</v>
      </c>
      <c r="F6" s="115"/>
      <c r="I6" s="433"/>
      <c r="J6" s="435"/>
      <c r="K6" s="435"/>
      <c r="L6" s="435"/>
      <c r="M6" s="435"/>
    </row>
    <row r="7" spans="1:13" s="3" customFormat="1" ht="11.25" customHeight="1">
      <c r="A7" s="105">
        <v>2014</v>
      </c>
      <c r="B7" s="877">
        <v>2.77390341514824</v>
      </c>
      <c r="C7" s="877">
        <v>-0.28792370490272801</v>
      </c>
      <c r="D7" s="877">
        <v>2.2916602331446501</v>
      </c>
      <c r="E7" s="877">
        <v>-2.5638598610591798</v>
      </c>
      <c r="F7" s="115"/>
      <c r="I7" s="433"/>
      <c r="J7" s="435"/>
      <c r="K7" s="435"/>
      <c r="L7" s="435"/>
      <c r="M7" s="435"/>
    </row>
    <row r="8" spans="1:13" s="3" customFormat="1" ht="11.25" customHeight="1">
      <c r="A8" s="105">
        <v>2015</v>
      </c>
      <c r="B8" s="877">
        <v>-4.5524802098705699</v>
      </c>
      <c r="C8" s="877">
        <v>0.76749097445339298</v>
      </c>
      <c r="D8" s="877">
        <v>-7.38980164937088</v>
      </c>
      <c r="E8" s="877">
        <v>-5.7941345160292004</v>
      </c>
      <c r="F8" s="115"/>
      <c r="I8" s="433"/>
      <c r="J8" s="435"/>
      <c r="K8" s="435"/>
      <c r="L8" s="435"/>
      <c r="M8" s="435"/>
    </row>
    <row r="9" spans="1:13" s="3" customFormat="1" ht="11.25" customHeight="1">
      <c r="A9" s="105">
        <v>2016</v>
      </c>
      <c r="B9" s="877">
        <v>-6.7635961306899501</v>
      </c>
      <c r="C9" s="877">
        <v>-6.5276751637519803</v>
      </c>
      <c r="D9" s="877">
        <v>-7.6516789349634102</v>
      </c>
      <c r="E9" s="877">
        <v>-4.0850946515546704</v>
      </c>
      <c r="I9" s="433"/>
      <c r="J9" s="435"/>
      <c r="K9" s="435"/>
      <c r="L9" s="435"/>
      <c r="M9" s="435"/>
    </row>
    <row r="10" spans="1:13" s="3" customFormat="1" ht="11.25" customHeight="1">
      <c r="A10" s="105">
        <v>2017</v>
      </c>
      <c r="B10" s="877">
        <v>-0.68634589568905602</v>
      </c>
      <c r="C10" s="877">
        <v>-5.2939891573504001</v>
      </c>
      <c r="D10" s="877">
        <v>0.1241109904001</v>
      </c>
      <c r="E10" s="877">
        <v>-1.3706984189373901</v>
      </c>
      <c r="I10" s="433"/>
      <c r="J10" s="435"/>
      <c r="K10" s="435"/>
      <c r="L10" s="435"/>
      <c r="M10" s="435"/>
    </row>
    <row r="11" spans="1:13" s="3" customFormat="1" ht="11.25" customHeight="1">
      <c r="A11" s="105">
        <v>2018</v>
      </c>
      <c r="B11" s="877">
        <v>-1.11061508705862</v>
      </c>
      <c r="C11" s="877">
        <v>-5.0759638266501499</v>
      </c>
      <c r="D11" s="877">
        <v>-5.4836465325113002</v>
      </c>
      <c r="E11" s="877">
        <v>-3.4692067691576001</v>
      </c>
      <c r="I11" s="433"/>
      <c r="J11" s="434"/>
      <c r="K11" s="434"/>
      <c r="L11" s="434"/>
      <c r="M11" s="434"/>
    </row>
    <row r="12" spans="1:13" s="3" customFormat="1" ht="11.25" customHeight="1">
      <c r="A12" s="105">
        <v>2019</v>
      </c>
      <c r="B12" s="877">
        <v>-9.0079411442896493</v>
      </c>
      <c r="C12" s="877">
        <v>-9.0518887403760395</v>
      </c>
      <c r="D12" s="877">
        <v>-8.6832205870185906</v>
      </c>
      <c r="E12" s="877">
        <v>-10.615634230629199</v>
      </c>
      <c r="I12" s="433"/>
      <c r="J12" s="436"/>
      <c r="K12" s="436"/>
      <c r="L12" s="436"/>
      <c r="M12" s="436"/>
    </row>
    <row r="13" spans="1:13" s="3" customFormat="1" ht="11.25" customHeight="1">
      <c r="A13" s="105">
        <v>2020</v>
      </c>
      <c r="B13" s="877">
        <v>-8.7888549865108505</v>
      </c>
      <c r="C13" s="877">
        <v>-38.868105427473097</v>
      </c>
      <c r="D13" s="877">
        <v>-12.8781423845814</v>
      </c>
      <c r="E13" s="877">
        <v>-13.1517329936009</v>
      </c>
      <c r="I13" s="433"/>
      <c r="J13" s="435"/>
      <c r="K13" s="435"/>
      <c r="L13" s="435"/>
      <c r="M13" s="435"/>
    </row>
    <row r="14" spans="1:13" s="3" customFormat="1" ht="11.25" customHeight="1">
      <c r="A14" s="187">
        <v>2021</v>
      </c>
      <c r="B14" s="878">
        <v>-13.892530711373199</v>
      </c>
      <c r="C14" s="878">
        <v>-6.2847410775484196</v>
      </c>
      <c r="D14" s="878">
        <v>7.5650084579694701</v>
      </c>
      <c r="E14" s="878">
        <v>4</v>
      </c>
      <c r="F14" s="115"/>
      <c r="I14" s="433"/>
      <c r="J14" s="435"/>
      <c r="K14" s="435"/>
      <c r="L14" s="435"/>
      <c r="M14" s="435"/>
    </row>
    <row r="15" spans="1:13" s="3" customFormat="1">
      <c r="B15" s="115"/>
      <c r="C15" s="115"/>
      <c r="D15" s="115"/>
      <c r="E15" s="115"/>
      <c r="F15" s="115"/>
      <c r="I15" s="433"/>
      <c r="J15" s="437"/>
      <c r="K15" s="437"/>
      <c r="L15" s="437"/>
      <c r="M15" s="437"/>
    </row>
    <row r="16" spans="1:13" s="3" customFormat="1">
      <c r="A16" s="226" t="s">
        <v>208</v>
      </c>
      <c r="F16" s="115"/>
      <c r="I16" s="438"/>
      <c r="J16" s="433"/>
      <c r="K16" s="433"/>
      <c r="L16" s="433"/>
      <c r="M16" s="433"/>
    </row>
    <row r="17" spans="1:13" s="3" customFormat="1">
      <c r="A17" s="3" t="s">
        <v>209</v>
      </c>
      <c r="I17" s="433"/>
      <c r="J17" s="433"/>
      <c r="K17" s="433"/>
      <c r="L17" s="433"/>
      <c r="M17" s="433"/>
    </row>
    <row r="18" spans="1:13" s="3" customFormat="1">
      <c r="A18" s="60" t="s">
        <v>408</v>
      </c>
      <c r="B18" s="66"/>
      <c r="C18" s="66"/>
      <c r="D18" s="66"/>
      <c r="E18" s="66"/>
      <c r="I18" s="433"/>
      <c r="J18" s="433"/>
      <c r="K18" s="433"/>
      <c r="L18" s="433"/>
      <c r="M18" s="433"/>
    </row>
    <row r="19" spans="1:13" s="3" customFormat="1">
      <c r="B19" s="66"/>
      <c r="C19" s="66"/>
      <c r="D19" s="66"/>
      <c r="E19" s="66"/>
      <c r="I19" s="433"/>
      <c r="J19" s="433"/>
      <c r="K19" s="433"/>
      <c r="L19" s="433"/>
      <c r="M19" s="433"/>
    </row>
    <row r="20" spans="1:13" s="3" customFormat="1" ht="11.25">
      <c r="B20" s="66"/>
      <c r="C20" s="66"/>
      <c r="D20" s="66"/>
      <c r="E20" s="66"/>
      <c r="I20" s="70"/>
      <c r="J20" s="70"/>
      <c r="K20" s="70"/>
      <c r="L20" s="70"/>
      <c r="M20" s="70"/>
    </row>
    <row r="21" spans="1:13" s="3" customFormat="1" ht="11.25">
      <c r="B21" s="66"/>
      <c r="C21" s="66"/>
      <c r="D21" s="66"/>
      <c r="E21" s="66"/>
      <c r="I21" s="439"/>
      <c r="J21" s="70"/>
      <c r="K21" s="70"/>
      <c r="L21" s="70"/>
      <c r="M21" s="70"/>
    </row>
    <row r="22" spans="1:13" s="3" customFormat="1" ht="11.25">
      <c r="B22" s="66"/>
      <c r="C22" s="66"/>
      <c r="D22" s="66"/>
      <c r="E22" s="66"/>
      <c r="I22" s="70"/>
      <c r="J22" s="70"/>
      <c r="K22" s="70"/>
      <c r="L22" s="70"/>
      <c r="M22" s="70"/>
    </row>
    <row r="23" spans="1:13" s="3" customFormat="1" ht="11.25">
      <c r="B23" s="66"/>
      <c r="C23" s="66"/>
      <c r="D23" s="66"/>
      <c r="E23" s="66"/>
      <c r="I23" s="70"/>
      <c r="J23" s="70"/>
      <c r="K23" s="70"/>
      <c r="L23" s="70"/>
      <c r="M23" s="70"/>
    </row>
    <row r="24" spans="1:13" s="3" customFormat="1" ht="11.25">
      <c r="B24" s="66"/>
      <c r="C24" s="66"/>
      <c r="D24" s="66"/>
      <c r="E24" s="66"/>
      <c r="I24" s="70"/>
      <c r="J24" s="70"/>
      <c r="K24" s="70"/>
      <c r="L24" s="70"/>
      <c r="M24" s="70"/>
    </row>
    <row r="25" spans="1:13" s="3" customFormat="1" ht="11.25">
      <c r="B25" s="66"/>
      <c r="C25" s="66"/>
      <c r="D25" s="66"/>
      <c r="E25" s="66"/>
      <c r="I25" s="70"/>
      <c r="J25" s="70"/>
      <c r="K25" s="70"/>
      <c r="L25" s="70"/>
      <c r="M25" s="70"/>
    </row>
    <row r="26" spans="1:13" s="3" customFormat="1" ht="11.25">
      <c r="B26" s="66"/>
      <c r="C26" s="66"/>
      <c r="D26" s="66"/>
      <c r="E26" s="66"/>
      <c r="I26" s="70"/>
      <c r="J26" s="70"/>
      <c r="K26" s="70"/>
      <c r="L26" s="70"/>
      <c r="M26" s="70"/>
    </row>
    <row r="27" spans="1:13" s="3" customFormat="1" ht="11.25">
      <c r="B27" s="66"/>
      <c r="C27" s="66"/>
      <c r="D27" s="66"/>
      <c r="E27" s="66"/>
      <c r="I27" s="70"/>
      <c r="J27" s="70"/>
      <c r="K27" s="70"/>
      <c r="L27" s="70"/>
      <c r="M27" s="70"/>
    </row>
    <row r="28" spans="1:13" s="3" customFormat="1" ht="11.25">
      <c r="B28" s="66"/>
      <c r="C28" s="66"/>
      <c r="D28" s="66"/>
      <c r="E28" s="66"/>
      <c r="I28" s="70"/>
      <c r="J28" s="70"/>
      <c r="K28" s="70"/>
      <c r="L28" s="70"/>
      <c r="M28" s="70"/>
    </row>
    <row r="29" spans="1:13" s="3" customFormat="1" ht="11.25">
      <c r="I29" s="70"/>
      <c r="J29" s="70"/>
      <c r="K29" s="70"/>
      <c r="L29" s="70"/>
      <c r="M29" s="70"/>
    </row>
    <row r="30" spans="1:13" s="3" customFormat="1" ht="11.25">
      <c r="B30" s="102"/>
      <c r="I30" s="70"/>
      <c r="J30" s="70"/>
      <c r="K30" s="70"/>
      <c r="L30" s="70"/>
      <c r="M30" s="70"/>
    </row>
    <row r="31" spans="1:13" s="3" customFormat="1" ht="11.25">
      <c r="I31" s="70"/>
      <c r="J31" s="70"/>
      <c r="K31" s="70"/>
      <c r="L31" s="70"/>
      <c r="M31" s="70"/>
    </row>
    <row r="32" spans="1:13" s="3" customFormat="1" ht="11.25">
      <c r="I32" s="70"/>
      <c r="J32" s="70"/>
      <c r="K32" s="70"/>
      <c r="L32" s="70"/>
      <c r="M32" s="70"/>
    </row>
    <row r="33" spans="9:13" s="3" customFormat="1" ht="11.25">
      <c r="I33" s="70"/>
      <c r="J33" s="70"/>
      <c r="K33" s="70"/>
      <c r="L33" s="70"/>
      <c r="M33" s="70"/>
    </row>
    <row r="34" spans="9:13" s="3" customFormat="1" ht="11.25">
      <c r="I34" s="70"/>
      <c r="J34" s="70"/>
      <c r="K34" s="70"/>
      <c r="L34" s="70"/>
      <c r="M34" s="70"/>
    </row>
    <row r="35" spans="9:13" s="3" customFormat="1" ht="11.25">
      <c r="I35" s="70"/>
      <c r="J35" s="70"/>
      <c r="K35" s="70"/>
      <c r="L35" s="70"/>
      <c r="M35" s="70"/>
    </row>
    <row r="36" spans="9:13" s="3" customFormat="1" ht="11.25">
      <c r="I36" s="70"/>
      <c r="J36" s="70"/>
      <c r="K36" s="70"/>
      <c r="L36" s="70"/>
      <c r="M36" s="70"/>
    </row>
    <row r="37" spans="9:13" s="3" customFormat="1" ht="11.25">
      <c r="I37" s="70"/>
      <c r="J37" s="70"/>
      <c r="K37" s="70"/>
      <c r="L37" s="70"/>
      <c r="M37" s="70"/>
    </row>
    <row r="38" spans="9:13" s="3" customFormat="1" ht="11.25">
      <c r="I38" s="70"/>
      <c r="J38" s="70"/>
      <c r="K38" s="70"/>
      <c r="L38" s="70"/>
      <c r="M38" s="70"/>
    </row>
    <row r="39" spans="9:13" s="3" customFormat="1" ht="11.25">
      <c r="I39" s="70"/>
      <c r="J39" s="70"/>
      <c r="K39" s="70"/>
      <c r="L39" s="70"/>
      <c r="M39" s="70"/>
    </row>
    <row r="40" spans="9:13" s="3" customFormat="1" ht="11.25">
      <c r="I40" s="70"/>
      <c r="J40" s="70"/>
      <c r="K40" s="70"/>
      <c r="L40" s="70"/>
      <c r="M40" s="70"/>
    </row>
    <row r="41" spans="9:13" s="3" customFormat="1" ht="11.25">
      <c r="I41" s="70"/>
      <c r="J41" s="70"/>
      <c r="K41" s="70"/>
      <c r="L41" s="70"/>
      <c r="M41" s="70"/>
    </row>
    <row r="42" spans="9:13" s="3" customFormat="1" ht="11.25">
      <c r="I42" s="70"/>
      <c r="J42" s="70"/>
      <c r="K42" s="70"/>
      <c r="L42" s="70"/>
      <c r="M42" s="70"/>
    </row>
    <row r="43" spans="9:13" s="3" customFormat="1" ht="11.25">
      <c r="I43" s="70"/>
      <c r="J43" s="70"/>
      <c r="K43" s="70"/>
      <c r="L43" s="70"/>
      <c r="M43" s="70"/>
    </row>
    <row r="44" spans="9:13" s="3" customFormat="1" ht="11.25">
      <c r="I44" s="70"/>
      <c r="J44" s="70"/>
      <c r="K44" s="70"/>
      <c r="L44" s="70"/>
      <c r="M44" s="70"/>
    </row>
    <row r="45" spans="9:13" s="3" customFormat="1" ht="11.25">
      <c r="I45" s="70"/>
      <c r="J45" s="70"/>
      <c r="K45" s="70"/>
      <c r="L45" s="70"/>
      <c r="M45" s="70"/>
    </row>
    <row r="46" spans="9:13" s="3" customFormat="1" ht="11.25">
      <c r="I46" s="70"/>
      <c r="J46" s="70"/>
      <c r="K46" s="70"/>
      <c r="L46" s="70"/>
      <c r="M46" s="70"/>
    </row>
    <row r="47" spans="9:13" s="3" customFormat="1" ht="11.25">
      <c r="I47" s="70"/>
      <c r="J47" s="70"/>
      <c r="K47" s="70"/>
      <c r="L47" s="70"/>
      <c r="M47" s="70"/>
    </row>
    <row r="48" spans="9:13" s="3" customFormat="1" ht="11.25">
      <c r="I48" s="70"/>
      <c r="J48" s="70"/>
      <c r="K48" s="70"/>
      <c r="L48" s="70"/>
      <c r="M48" s="70"/>
    </row>
    <row r="49" spans="9:13" s="3" customFormat="1" ht="11.25">
      <c r="I49" s="70"/>
      <c r="J49" s="70"/>
      <c r="K49" s="70"/>
      <c r="L49" s="70"/>
      <c r="M49" s="70"/>
    </row>
  </sheetData>
  <phoneticPr fontId="17" type="noConversion"/>
  <hyperlinks>
    <hyperlink ref="A16" r:id="rId1" xr:uid="{00000000-0004-0000-1B00-000000000000}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9"/>
  <sheetViews>
    <sheetView showGridLines="0" workbookViewId="0"/>
  </sheetViews>
  <sheetFormatPr baseColWidth="10" defaultColWidth="11.42578125" defaultRowHeight="12.75"/>
  <cols>
    <col min="1" max="1" width="33.5703125" style="5" customWidth="1"/>
    <col min="2" max="11" width="11.28515625" style="5" customWidth="1"/>
    <col min="12" max="16384" width="11.42578125" style="5"/>
  </cols>
  <sheetData>
    <row r="1" spans="1:13" s="57" customFormat="1">
      <c r="A1" s="641" t="s">
        <v>488</v>
      </c>
      <c r="F1" s="680"/>
      <c r="G1" s="85"/>
      <c r="L1" s="132" t="s">
        <v>22</v>
      </c>
      <c r="M1" s="430"/>
    </row>
    <row r="2" spans="1:13" s="84" customFormat="1" ht="12">
      <c r="A2" s="551" t="s">
        <v>383</v>
      </c>
      <c r="G2" s="86"/>
      <c r="M2" s="551"/>
    </row>
    <row r="3" spans="1:13" s="3" customForma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M3" s="438"/>
    </row>
    <row r="4" spans="1:13" s="3" customFormat="1" ht="11.25" customHeight="1">
      <c r="A4" s="107"/>
      <c r="B4" s="108"/>
      <c r="C4" s="807">
        <v>2011</v>
      </c>
      <c r="D4" s="807">
        <v>2012</v>
      </c>
      <c r="E4" s="807">
        <v>2013</v>
      </c>
      <c r="F4" s="807">
        <v>2014</v>
      </c>
      <c r="G4" s="807">
        <v>2015</v>
      </c>
      <c r="H4" s="813">
        <v>2016</v>
      </c>
      <c r="I4" s="813">
        <v>2017</v>
      </c>
      <c r="J4" s="813">
        <v>2018</v>
      </c>
      <c r="K4" s="814">
        <v>2019</v>
      </c>
      <c r="L4" s="814">
        <v>2020</v>
      </c>
      <c r="M4" s="433"/>
    </row>
    <row r="5" spans="1:13" s="3" customFormat="1" ht="11.25" customHeight="1">
      <c r="A5" s="188" t="s">
        <v>211</v>
      </c>
      <c r="B5" s="189"/>
      <c r="C5" s="809">
        <v>1.4656245509671484</v>
      </c>
      <c r="D5" s="809">
        <v>2.2423063739909432</v>
      </c>
      <c r="E5" s="809">
        <v>2.2275517239373155</v>
      </c>
      <c r="F5" s="809">
        <v>0.90793703819886939</v>
      </c>
      <c r="G5" s="809">
        <v>2.3717350746004895</v>
      </c>
      <c r="H5" s="809">
        <v>1.5608353018377485</v>
      </c>
      <c r="I5" s="809">
        <v>1.1458885913919081</v>
      </c>
      <c r="J5" s="809">
        <v>0.62923611840721705</v>
      </c>
      <c r="K5" s="815">
        <v>1.1539274003377731</v>
      </c>
      <c r="L5" s="815">
        <v>-4.3964642462954622</v>
      </c>
      <c r="M5" s="443"/>
    </row>
    <row r="6" spans="1:13" s="3" customFormat="1" ht="11.25" customHeight="1">
      <c r="A6" s="538" t="s">
        <v>212</v>
      </c>
      <c r="B6" s="539"/>
      <c r="C6" s="816">
        <v>-0.82799126744603768</v>
      </c>
      <c r="D6" s="816">
        <v>7.9837527158477251E-2</v>
      </c>
      <c r="E6" s="816">
        <v>0.84838289729392002</v>
      </c>
      <c r="F6" s="816">
        <v>-1.8607419090035493</v>
      </c>
      <c r="G6" s="816">
        <v>0.49832421800524163</v>
      </c>
      <c r="H6" s="816">
        <v>0.46233121546850331</v>
      </c>
      <c r="I6" s="816">
        <v>2.4154856578282757</v>
      </c>
      <c r="J6" s="812">
        <v>-1.1602197011671311</v>
      </c>
      <c r="K6" s="817">
        <v>2.2722886774652729</v>
      </c>
      <c r="L6" s="817">
        <v>-27.20228444538909</v>
      </c>
      <c r="M6" s="444"/>
    </row>
    <row r="7" spans="1:13" s="3" customFormat="1" ht="11.25" customHeight="1">
      <c r="B7" s="101"/>
      <c r="C7" s="101"/>
      <c r="H7" s="69"/>
      <c r="I7" s="69"/>
      <c r="J7" s="69"/>
      <c r="K7" s="69"/>
      <c r="M7" s="70"/>
    </row>
    <row r="8" spans="1:13" s="3" customFormat="1" ht="11.25" customHeight="1">
      <c r="A8" s="109" t="s">
        <v>213</v>
      </c>
      <c r="B8" s="6"/>
      <c r="C8" s="6"/>
      <c r="D8" s="6"/>
      <c r="E8" s="6"/>
      <c r="F8" s="6"/>
      <c r="G8" s="6"/>
      <c r="H8" s="6"/>
      <c r="M8" s="445"/>
    </row>
    <row r="9" spans="1:13" s="3" customFormat="1" ht="11.25" customHeight="1">
      <c r="B9" s="101"/>
      <c r="C9" s="101"/>
      <c r="M9" s="438"/>
    </row>
    <row r="10" spans="1:13" s="3" customFormat="1" ht="11.25" customHeight="1">
      <c r="A10" s="147" t="s">
        <v>489</v>
      </c>
      <c r="F10" s="132" t="s">
        <v>23</v>
      </c>
      <c r="I10" s="101"/>
      <c r="J10" s="101"/>
      <c r="M10" s="430"/>
    </row>
    <row r="11" spans="1:13" s="3" customFormat="1" ht="11.25" customHeight="1">
      <c r="A11" s="438" t="s">
        <v>210</v>
      </c>
      <c r="B11" s="70"/>
      <c r="C11" s="70"/>
      <c r="D11" s="70"/>
      <c r="E11" s="70"/>
      <c r="F11" s="70"/>
      <c r="G11" s="101"/>
      <c r="H11" s="101"/>
      <c r="K11" s="438"/>
    </row>
    <row r="12" spans="1:13" s="3" customFormat="1" ht="11.25" customHeight="1">
      <c r="A12" s="72"/>
      <c r="B12" s="72"/>
      <c r="C12" s="72"/>
      <c r="D12" s="72"/>
      <c r="E12" s="72"/>
      <c r="G12" s="101"/>
      <c r="H12" s="101"/>
      <c r="K12" s="438"/>
    </row>
    <row r="13" spans="1:13" s="3" customFormat="1" ht="11.25" customHeight="1">
      <c r="A13" s="110"/>
      <c r="B13" s="807">
        <v>2016</v>
      </c>
      <c r="C13" s="807">
        <v>2017</v>
      </c>
      <c r="D13" s="807">
        <v>2018</v>
      </c>
      <c r="E13" s="808">
        <v>2019</v>
      </c>
      <c r="F13" s="808">
        <v>2020</v>
      </c>
      <c r="G13" s="101"/>
      <c r="H13" s="101"/>
      <c r="K13" s="433"/>
    </row>
    <row r="14" spans="1:13" s="3" customFormat="1" ht="11.25" customHeight="1">
      <c r="A14" s="105" t="s">
        <v>41</v>
      </c>
      <c r="B14" s="809">
        <v>0.46233121546850331</v>
      </c>
      <c r="C14" s="809">
        <v>2.2999999999999998</v>
      </c>
      <c r="D14" s="810">
        <v>1.8</v>
      </c>
      <c r="E14" s="811">
        <v>1.5</v>
      </c>
      <c r="F14" s="811">
        <v>-28.6</v>
      </c>
      <c r="G14" s="69" t="s">
        <v>34</v>
      </c>
      <c r="H14" s="101"/>
      <c r="K14" s="443"/>
    </row>
    <row r="15" spans="1:13" s="3" customFormat="1" ht="11.25" customHeight="1">
      <c r="A15" s="69" t="s">
        <v>377</v>
      </c>
      <c r="B15" s="810">
        <v>3.1</v>
      </c>
      <c r="C15" s="810">
        <v>4.4000000000000004</v>
      </c>
      <c r="D15" s="810">
        <v>2.8</v>
      </c>
      <c r="E15" s="810">
        <v>2.4</v>
      </c>
      <c r="F15" s="810">
        <v>-37.5</v>
      </c>
      <c r="G15" s="59"/>
      <c r="H15" s="101"/>
      <c r="K15" s="443"/>
    </row>
    <row r="16" spans="1:13" s="3" customFormat="1" ht="11.25" customHeight="1">
      <c r="A16" s="69" t="s">
        <v>68</v>
      </c>
      <c r="B16" s="810">
        <v>2.7</v>
      </c>
      <c r="C16" s="810">
        <v>1.4</v>
      </c>
      <c r="D16" s="810">
        <v>2.9</v>
      </c>
      <c r="E16" s="810">
        <v>1.7</v>
      </c>
      <c r="F16" s="810">
        <v>-30.3</v>
      </c>
      <c r="G16" s="69" t="s">
        <v>34</v>
      </c>
      <c r="K16" s="443"/>
    </row>
    <row r="17" spans="1:13" s="3" customFormat="1" ht="11.25" customHeight="1">
      <c r="A17" s="69" t="s">
        <v>69</v>
      </c>
      <c r="B17" s="810">
        <v>2.1</v>
      </c>
      <c r="C17" s="810">
        <v>4.2</v>
      </c>
      <c r="D17" s="810">
        <v>4</v>
      </c>
      <c r="E17" s="810">
        <v>4.5</v>
      </c>
      <c r="F17" s="810">
        <v>-34</v>
      </c>
      <c r="G17" s="69" t="s">
        <v>34</v>
      </c>
      <c r="K17" s="443"/>
    </row>
    <row r="18" spans="1:13" s="3" customFormat="1" ht="11.25" customHeight="1">
      <c r="A18" s="69" t="s">
        <v>70</v>
      </c>
      <c r="B18" s="810">
        <v>1.7</v>
      </c>
      <c r="C18" s="810">
        <v>2.9</v>
      </c>
      <c r="D18" s="810">
        <v>0.8</v>
      </c>
      <c r="E18" s="810">
        <v>0.9</v>
      </c>
      <c r="F18" s="810">
        <v>-41.4</v>
      </c>
      <c r="G18" s="69"/>
      <c r="K18" s="443"/>
    </row>
    <row r="19" spans="1:13" s="3" customFormat="1" ht="11.25" customHeight="1">
      <c r="A19" s="440" t="s">
        <v>71</v>
      </c>
      <c r="B19" s="812">
        <v>2.4</v>
      </c>
      <c r="C19" s="812">
        <v>2.6</v>
      </c>
      <c r="D19" s="812">
        <v>1</v>
      </c>
      <c r="E19" s="812">
        <v>1.1000000000000001</v>
      </c>
      <c r="F19" s="812">
        <v>-29.2</v>
      </c>
      <c r="G19" s="69"/>
      <c r="K19" s="443"/>
    </row>
    <row r="20" spans="1:13" s="3" customFormat="1" ht="11.25" customHeight="1">
      <c r="A20" s="105" t="s">
        <v>378</v>
      </c>
      <c r="B20" s="300"/>
      <c r="C20" s="300"/>
      <c r="D20" s="300"/>
      <c r="E20" s="300"/>
      <c r="F20" s="300"/>
      <c r="K20" s="443"/>
    </row>
    <row r="21" spans="1:13" s="3" customFormat="1" ht="11.25" customHeight="1">
      <c r="A21" s="105" t="s">
        <v>379</v>
      </c>
      <c r="B21" s="300"/>
      <c r="C21" s="300"/>
      <c r="D21" s="300"/>
      <c r="E21" s="300"/>
      <c r="F21" s="300"/>
      <c r="G21" s="69"/>
      <c r="H21" s="101"/>
      <c r="M21" s="443"/>
    </row>
    <row r="22" spans="1:13" s="3" customFormat="1">
      <c r="M22" s="5"/>
    </row>
    <row r="23" spans="1:13" s="3" customFormat="1" ht="11.25">
      <c r="A23" s="226" t="s">
        <v>214</v>
      </c>
      <c r="I23" s="226"/>
    </row>
    <row r="24" spans="1:13" s="3" customFormat="1" ht="11.25">
      <c r="A24" s="109" t="s">
        <v>201</v>
      </c>
      <c r="I24" s="118"/>
    </row>
    <row r="25" spans="1:13" s="3" customFormat="1" ht="11.25">
      <c r="A25" s="60" t="s">
        <v>408</v>
      </c>
      <c r="I25" s="60"/>
    </row>
    <row r="26" spans="1:13" s="3" customFormat="1" ht="11.25">
      <c r="A26" s="59"/>
      <c r="I26" s="59"/>
    </row>
    <row r="27" spans="1:13" s="3" customFormat="1" ht="11.25">
      <c r="A27" s="3" t="s">
        <v>202</v>
      </c>
    </row>
    <row r="28" spans="1:13" s="3" customFormat="1" ht="11.25">
      <c r="A28" s="227" t="s">
        <v>38</v>
      </c>
      <c r="I28" s="227"/>
    </row>
    <row r="29" spans="1:13">
      <c r="A29" s="3"/>
      <c r="I29" s="3"/>
    </row>
  </sheetData>
  <phoneticPr fontId="17" type="noConversion"/>
  <hyperlinks>
    <hyperlink ref="A28" r:id="rId1" xr:uid="{00000000-0004-0000-1C00-000000000000}"/>
    <hyperlink ref="A23" r:id="rId2" xr:uid="{00000000-0004-0000-1C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31"/>
  <sheetViews>
    <sheetView showGridLines="0" workbookViewId="0"/>
  </sheetViews>
  <sheetFormatPr baseColWidth="10" defaultColWidth="11.42578125" defaultRowHeight="12.75"/>
  <cols>
    <col min="1" max="1" width="22" style="5" customWidth="1"/>
    <col min="2" max="12" width="8.28515625" style="5" customWidth="1"/>
    <col min="13" max="19" width="11.42578125" style="433"/>
    <col min="20" max="16384" width="11.42578125" style="5"/>
  </cols>
  <sheetData>
    <row r="1" spans="1:19" s="57" customFormat="1">
      <c r="A1" s="641" t="s">
        <v>215</v>
      </c>
      <c r="K1" s="132" t="s">
        <v>24</v>
      </c>
      <c r="M1" s="430"/>
      <c r="N1" s="84"/>
      <c r="O1" s="84"/>
      <c r="P1" s="84"/>
      <c r="Q1" s="84"/>
      <c r="R1" s="84"/>
      <c r="S1" s="84"/>
    </row>
    <row r="2" spans="1:19" s="57" customFormat="1">
      <c r="A2" s="446" t="s">
        <v>216</v>
      </c>
      <c r="B2" s="106"/>
      <c r="C2" s="69"/>
      <c r="D2" s="106"/>
      <c r="K2" s="132"/>
      <c r="M2" s="433"/>
      <c r="N2" s="84"/>
      <c r="O2" s="84"/>
      <c r="P2" s="84"/>
      <c r="Q2" s="84"/>
      <c r="R2" s="84"/>
      <c r="S2" s="84"/>
    </row>
    <row r="3" spans="1:19" s="3" customFormat="1">
      <c r="E3" s="69"/>
      <c r="F3" s="69"/>
      <c r="G3" s="69"/>
      <c r="H3" s="69"/>
      <c r="I3" s="69"/>
      <c r="J3" s="69"/>
      <c r="K3" s="69"/>
      <c r="L3" s="69"/>
      <c r="M3" s="448"/>
      <c r="N3" s="70"/>
      <c r="O3" s="70"/>
      <c r="P3" s="70"/>
      <c r="Q3" s="70"/>
      <c r="R3" s="70"/>
      <c r="S3" s="70"/>
    </row>
    <row r="4" spans="1:19" s="3" customFormat="1" ht="11.25" customHeight="1">
      <c r="A4" s="382"/>
      <c r="B4" s="732">
        <v>2012</v>
      </c>
      <c r="C4" s="732">
        <v>2013</v>
      </c>
      <c r="D4" s="732">
        <v>2014</v>
      </c>
      <c r="E4" s="732">
        <v>2015</v>
      </c>
      <c r="F4" s="732">
        <v>2016</v>
      </c>
      <c r="G4" s="732">
        <v>2017</v>
      </c>
      <c r="H4" s="732">
        <v>2018</v>
      </c>
      <c r="I4" s="732">
        <v>2019</v>
      </c>
      <c r="J4" s="732">
        <v>2020</v>
      </c>
      <c r="K4" s="732">
        <v>2021</v>
      </c>
      <c r="M4" s="433"/>
      <c r="N4" s="70"/>
      <c r="O4" s="70"/>
      <c r="P4" s="70"/>
      <c r="Q4" s="70"/>
      <c r="R4" s="70"/>
      <c r="S4" s="70"/>
    </row>
    <row r="5" spans="1:19" s="3" customFormat="1" ht="11.25" customHeight="1">
      <c r="A5" s="447" t="s">
        <v>217</v>
      </c>
      <c r="B5" s="879">
        <v>-0.7</v>
      </c>
      <c r="C5" s="879">
        <v>-0.2</v>
      </c>
      <c r="D5" s="879">
        <v>0</v>
      </c>
      <c r="E5" s="879">
        <v>-1.1000000000000001</v>
      </c>
      <c r="F5" s="879">
        <v>-0.4</v>
      </c>
      <c r="G5" s="879">
        <v>0.5</v>
      </c>
      <c r="H5" s="879">
        <v>0.9</v>
      </c>
      <c r="I5" s="879">
        <v>0.4</v>
      </c>
      <c r="J5" s="879">
        <v>-0.7</v>
      </c>
      <c r="K5" s="879">
        <v>0.6</v>
      </c>
      <c r="M5" s="438"/>
      <c r="N5" s="70"/>
      <c r="O5" s="70"/>
      <c r="P5" s="70"/>
      <c r="Q5" s="70"/>
      <c r="R5" s="70"/>
      <c r="S5" s="70"/>
    </row>
    <row r="6" spans="1:19" s="3" customFormat="1" ht="11.25" customHeight="1">
      <c r="A6" s="70" t="s">
        <v>40</v>
      </c>
      <c r="B6" s="873">
        <v>-0.2</v>
      </c>
      <c r="C6" s="873">
        <v>0.4</v>
      </c>
      <c r="D6" s="873">
        <v>0.1</v>
      </c>
      <c r="E6" s="873">
        <v>-1.9</v>
      </c>
      <c r="F6" s="873">
        <v>-2.2999999999999998</v>
      </c>
      <c r="G6" s="873">
        <v>-0.2</v>
      </c>
      <c r="H6" s="873">
        <v>0.1</v>
      </c>
      <c r="I6" s="873">
        <v>0.2</v>
      </c>
      <c r="J6" s="873">
        <v>-1.1000000000000001</v>
      </c>
      <c r="K6" s="873">
        <v>2.2000000000000002</v>
      </c>
      <c r="M6" s="449"/>
      <c r="N6" s="70"/>
      <c r="O6" s="70"/>
      <c r="P6" s="70"/>
      <c r="Q6" s="70"/>
      <c r="R6" s="70"/>
      <c r="S6" s="70"/>
    </row>
    <row r="7" spans="1:19" s="3" customFormat="1" ht="11.25" customHeight="1">
      <c r="A7" s="153" t="s">
        <v>43</v>
      </c>
      <c r="B7" s="872">
        <v>-0.4</v>
      </c>
      <c r="C7" s="872">
        <v>-0.1</v>
      </c>
      <c r="D7" s="872">
        <v>-0.4</v>
      </c>
      <c r="E7" s="872">
        <v>-2.5</v>
      </c>
      <c r="F7" s="872">
        <v>-2.4</v>
      </c>
      <c r="G7" s="872">
        <v>-0.2</v>
      </c>
      <c r="H7" s="872">
        <v>-0.2</v>
      </c>
      <c r="I7" s="872">
        <v>0.4</v>
      </c>
      <c r="J7" s="872">
        <v>-1.8</v>
      </c>
      <c r="K7" s="872">
        <v>2.7</v>
      </c>
      <c r="M7" s="449"/>
      <c r="N7" s="70"/>
      <c r="O7" s="70"/>
      <c r="P7" s="70"/>
      <c r="Q7" s="70"/>
      <c r="R7" s="70"/>
      <c r="S7" s="70"/>
    </row>
    <row r="8" spans="1:19" s="3" customFormat="1" ht="11.25" customHeight="1">
      <c r="A8" s="191" t="s">
        <v>44</v>
      </c>
      <c r="B8" s="731">
        <v>0.8</v>
      </c>
      <c r="C8" s="731">
        <v>1.7</v>
      </c>
      <c r="D8" s="731">
        <v>1.1000000000000001</v>
      </c>
      <c r="E8" s="731">
        <v>-0.6</v>
      </c>
      <c r="F8" s="731">
        <v>-1.3</v>
      </c>
      <c r="G8" s="731">
        <v>0.2</v>
      </c>
      <c r="H8" s="731">
        <v>0.7</v>
      </c>
      <c r="I8" s="731">
        <v>0.3</v>
      </c>
      <c r="J8" s="731">
        <v>0.6</v>
      </c>
      <c r="K8" s="731">
        <v>1.2</v>
      </c>
      <c r="M8" s="443"/>
      <c r="N8" s="70"/>
      <c r="O8" s="70"/>
      <c r="P8" s="70"/>
      <c r="Q8" s="70"/>
      <c r="R8" s="70"/>
      <c r="S8" s="70"/>
    </row>
    <row r="9" spans="1:19" s="3" customFormat="1">
      <c r="M9" s="433"/>
      <c r="N9" s="70"/>
      <c r="O9" s="70"/>
      <c r="P9" s="70"/>
      <c r="Q9" s="70"/>
      <c r="R9" s="70"/>
      <c r="S9" s="70"/>
    </row>
    <row r="10" spans="1:19" s="3" customFormat="1">
      <c r="A10" s="226" t="s">
        <v>220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M10" s="433"/>
      <c r="N10" s="70"/>
      <c r="O10" s="70"/>
      <c r="P10" s="70"/>
      <c r="Q10" s="70"/>
      <c r="R10" s="70"/>
      <c r="S10" s="70"/>
    </row>
    <row r="11" spans="1:19" s="3" customFormat="1" ht="11.25">
      <c r="A11" s="3" t="s">
        <v>218</v>
      </c>
      <c r="M11" s="70"/>
      <c r="N11" s="70"/>
      <c r="O11" s="70"/>
      <c r="P11" s="70"/>
      <c r="Q11" s="70"/>
      <c r="R11" s="70"/>
      <c r="S11" s="70"/>
    </row>
    <row r="12" spans="1:19" s="3" customFormat="1" ht="11.25">
      <c r="A12" s="60" t="s">
        <v>408</v>
      </c>
      <c r="B12" s="102"/>
      <c r="M12" s="70"/>
      <c r="N12" s="70"/>
      <c r="O12" s="70"/>
      <c r="P12" s="70"/>
      <c r="Q12" s="70"/>
      <c r="R12" s="70"/>
      <c r="S12" s="70"/>
    </row>
    <row r="13" spans="1:19" s="3" customFormat="1" ht="11.25">
      <c r="M13" s="70"/>
      <c r="N13" s="70"/>
      <c r="O13" s="70"/>
      <c r="P13" s="70"/>
      <c r="Q13" s="70"/>
      <c r="R13" s="70"/>
      <c r="S13" s="70"/>
    </row>
    <row r="14" spans="1:19" s="3" customFormat="1" ht="11.25">
      <c r="A14" s="3" t="s">
        <v>219</v>
      </c>
      <c r="M14" s="70"/>
      <c r="N14" s="70"/>
      <c r="O14" s="70"/>
      <c r="P14" s="70"/>
      <c r="Q14" s="70"/>
      <c r="R14" s="70"/>
      <c r="S14" s="70"/>
    </row>
    <row r="15" spans="1:19" s="3" customFormat="1" ht="11.25">
      <c r="A15" s="227" t="s">
        <v>39</v>
      </c>
      <c r="M15" s="70"/>
      <c r="N15" s="70"/>
      <c r="O15" s="70"/>
      <c r="P15" s="70"/>
      <c r="Q15" s="70"/>
      <c r="R15" s="70"/>
      <c r="S15" s="70"/>
    </row>
    <row r="16" spans="1:19" s="3" customFormat="1" ht="11.25">
      <c r="M16" s="70"/>
      <c r="N16" s="70"/>
      <c r="O16" s="70"/>
      <c r="P16" s="70"/>
      <c r="Q16" s="70"/>
      <c r="R16" s="70"/>
      <c r="S16" s="70"/>
    </row>
    <row r="17" spans="13:19" s="3" customFormat="1" ht="11.25">
      <c r="M17" s="70"/>
      <c r="N17" s="70"/>
      <c r="O17" s="70"/>
      <c r="P17" s="70"/>
      <c r="Q17" s="70"/>
      <c r="R17" s="70"/>
      <c r="S17" s="70"/>
    </row>
    <row r="18" spans="13:19" s="3" customFormat="1" ht="11.25">
      <c r="M18" s="70"/>
      <c r="N18" s="70"/>
      <c r="O18" s="70"/>
      <c r="P18" s="70"/>
      <c r="Q18" s="70"/>
      <c r="R18" s="70"/>
      <c r="S18" s="70"/>
    </row>
    <row r="19" spans="13:19" s="3" customFormat="1" ht="11.25">
      <c r="M19" s="70"/>
      <c r="N19" s="70"/>
      <c r="O19" s="70"/>
      <c r="P19" s="70"/>
      <c r="Q19" s="70"/>
      <c r="R19" s="70"/>
      <c r="S19" s="70"/>
    </row>
    <row r="20" spans="13:19" s="3" customFormat="1" ht="11.25">
      <c r="M20" s="70"/>
      <c r="N20" s="70"/>
      <c r="O20" s="70"/>
      <c r="P20" s="70"/>
      <c r="Q20" s="70"/>
      <c r="R20" s="70"/>
      <c r="S20" s="70"/>
    </row>
    <row r="21" spans="13:19" s="3" customFormat="1" ht="11.25">
      <c r="M21" s="70"/>
      <c r="N21" s="70"/>
      <c r="O21" s="70"/>
      <c r="P21" s="70"/>
      <c r="Q21" s="70"/>
      <c r="R21" s="70"/>
      <c r="S21" s="70"/>
    </row>
    <row r="22" spans="13:19" s="3" customFormat="1" ht="11.25">
      <c r="M22" s="70"/>
      <c r="N22" s="70"/>
      <c r="O22" s="70"/>
      <c r="P22" s="70"/>
      <c r="Q22" s="70"/>
      <c r="R22" s="70"/>
      <c r="S22" s="70"/>
    </row>
    <row r="23" spans="13:19" s="3" customFormat="1" ht="11.25">
      <c r="M23" s="70"/>
      <c r="N23" s="70"/>
      <c r="O23" s="70"/>
      <c r="P23" s="70"/>
      <c r="Q23" s="70"/>
      <c r="R23" s="70"/>
      <c r="S23" s="70"/>
    </row>
    <row r="24" spans="13:19" s="3" customFormat="1" ht="11.25">
      <c r="M24" s="70"/>
      <c r="N24" s="70"/>
      <c r="O24" s="70"/>
      <c r="P24" s="70"/>
      <c r="Q24" s="70"/>
      <c r="R24" s="70"/>
      <c r="S24" s="70"/>
    </row>
    <row r="25" spans="13:19" s="3" customFormat="1" ht="11.25">
      <c r="M25" s="70"/>
      <c r="N25" s="70"/>
      <c r="O25" s="70"/>
      <c r="P25" s="70"/>
      <c r="Q25" s="70"/>
      <c r="R25" s="70"/>
      <c r="S25" s="70"/>
    </row>
    <row r="26" spans="13:19" s="3" customFormat="1" ht="11.25">
      <c r="M26" s="70"/>
      <c r="N26" s="70"/>
      <c r="O26" s="70"/>
      <c r="P26" s="70"/>
      <c r="Q26" s="70"/>
      <c r="R26" s="70"/>
      <c r="S26" s="70"/>
    </row>
    <row r="27" spans="13:19" s="3" customFormat="1" ht="11.25">
      <c r="M27" s="70"/>
      <c r="N27" s="70"/>
      <c r="O27" s="70"/>
      <c r="P27" s="70"/>
      <c r="Q27" s="70"/>
      <c r="R27" s="70"/>
      <c r="S27" s="70"/>
    </row>
    <row r="28" spans="13:19" s="3" customFormat="1" ht="11.25">
      <c r="M28" s="70"/>
      <c r="N28" s="70"/>
      <c r="O28" s="70"/>
      <c r="P28" s="70"/>
      <c r="Q28" s="70"/>
      <c r="R28" s="70"/>
      <c r="S28" s="70"/>
    </row>
    <row r="29" spans="13:19" s="3" customFormat="1" ht="11.25">
      <c r="M29" s="70"/>
      <c r="N29" s="70"/>
      <c r="O29" s="70"/>
      <c r="P29" s="70"/>
      <c r="Q29" s="70"/>
      <c r="R29" s="70"/>
      <c r="S29" s="70"/>
    </row>
    <row r="30" spans="13:19" s="3" customFormat="1" ht="11.25">
      <c r="M30" s="70"/>
      <c r="N30" s="70"/>
      <c r="O30" s="70"/>
      <c r="P30" s="70"/>
      <c r="Q30" s="70"/>
      <c r="R30" s="70"/>
      <c r="S30" s="70"/>
    </row>
    <row r="31" spans="13:19" s="3" customFormat="1" ht="11.25">
      <c r="M31" s="70"/>
      <c r="N31" s="70"/>
      <c r="O31" s="70"/>
      <c r="P31" s="70"/>
      <c r="Q31" s="70"/>
      <c r="R31" s="70"/>
      <c r="S31" s="70"/>
    </row>
  </sheetData>
  <phoneticPr fontId="17" type="noConversion"/>
  <hyperlinks>
    <hyperlink ref="A10" r:id="rId1" xr:uid="{00000000-0004-0000-1D00-000000000000}"/>
    <hyperlink ref="A15" r:id="rId2" xr:uid="{00000000-0004-0000-1D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2"/>
  <sheetViews>
    <sheetView showGridLines="0" workbookViewId="0"/>
  </sheetViews>
  <sheetFormatPr baseColWidth="10" defaultColWidth="11.42578125" defaultRowHeight="12.75"/>
  <cols>
    <col min="1" max="1" width="25.28515625" style="5" customWidth="1"/>
    <col min="2" max="7" width="8.42578125" style="5" customWidth="1"/>
    <col min="8" max="16384" width="11.42578125" style="5"/>
  </cols>
  <sheetData>
    <row r="1" spans="1:8" s="57" customFormat="1">
      <c r="A1" s="641" t="s">
        <v>222</v>
      </c>
      <c r="F1" s="132" t="s">
        <v>25</v>
      </c>
    </row>
    <row r="2" spans="1:8" s="57" customFormat="1" ht="12">
      <c r="A2" s="450" t="s">
        <v>384</v>
      </c>
    </row>
    <row r="3" spans="1:8" s="57" customFormat="1" ht="12">
      <c r="A3" s="194"/>
    </row>
    <row r="4" spans="1:8" s="3" customFormat="1" ht="11.25">
      <c r="A4" s="192"/>
      <c r="B4" s="1011" t="s">
        <v>221</v>
      </c>
      <c r="C4" s="1011"/>
      <c r="D4" s="1011"/>
      <c r="E4" s="1011"/>
      <c r="F4" s="1011"/>
      <c r="G4" s="103"/>
    </row>
    <row r="5" spans="1:8" s="3" customFormat="1" ht="11.25">
      <c r="A5" s="165"/>
      <c r="B5" s="193" t="s">
        <v>5</v>
      </c>
      <c r="C5" s="193">
        <v>2018</v>
      </c>
      <c r="D5" s="193">
        <v>2019</v>
      </c>
      <c r="E5" s="635">
        <v>2020</v>
      </c>
      <c r="F5" s="635">
        <v>2021</v>
      </c>
      <c r="G5" s="103"/>
    </row>
    <row r="6" spans="1:8" s="3" customFormat="1" ht="11.25">
      <c r="A6" s="6" t="s">
        <v>41</v>
      </c>
      <c r="B6" s="880">
        <v>0.3</v>
      </c>
      <c r="C6" s="880">
        <v>0.4</v>
      </c>
      <c r="D6" s="880">
        <v>0.6</v>
      </c>
      <c r="E6" s="880">
        <v>0.1</v>
      </c>
      <c r="F6" s="880">
        <v>0.5</v>
      </c>
      <c r="G6" s="6"/>
    </row>
    <row r="7" spans="1:8" s="3" customFormat="1" ht="11.25">
      <c r="A7" s="6" t="s">
        <v>377</v>
      </c>
      <c r="B7" s="880">
        <v>2.2999999999999998</v>
      </c>
      <c r="C7" s="880">
        <v>2.2000000000000002</v>
      </c>
      <c r="D7" s="880">
        <v>2.2000000000000002</v>
      </c>
      <c r="E7" s="880">
        <v>1.4</v>
      </c>
      <c r="F7" s="880">
        <v>2</v>
      </c>
      <c r="G7" s="6"/>
    </row>
    <row r="8" spans="1:8" s="3" customFormat="1" ht="11.25">
      <c r="A8" s="104" t="s">
        <v>68</v>
      </c>
      <c r="B8" s="880">
        <v>2</v>
      </c>
      <c r="C8" s="880">
        <v>2.2000000000000002</v>
      </c>
      <c r="D8" s="880">
        <v>2.8</v>
      </c>
      <c r="E8" s="880">
        <v>2.1</v>
      </c>
      <c r="F8" s="880">
        <v>2.6</v>
      </c>
    </row>
    <row r="9" spans="1:8" s="3" customFormat="1" ht="11.25">
      <c r="A9" s="104" t="s">
        <v>69</v>
      </c>
      <c r="B9" s="880">
        <v>1.6</v>
      </c>
      <c r="C9" s="880">
        <v>2.1</v>
      </c>
      <c r="D9" s="880">
        <v>1.4</v>
      </c>
      <c r="E9" s="880">
        <v>0.9</v>
      </c>
      <c r="F9" s="880">
        <v>0.8</v>
      </c>
    </row>
    <row r="10" spans="1:8" s="3" customFormat="1" ht="11.25">
      <c r="A10" s="104" t="s">
        <v>70</v>
      </c>
      <c r="B10" s="880">
        <v>1.7</v>
      </c>
      <c r="C10" s="880">
        <v>1.2</v>
      </c>
      <c r="D10" s="880">
        <v>1.2</v>
      </c>
      <c r="E10" s="880">
        <v>0.5</v>
      </c>
      <c r="F10" s="880">
        <v>1.8</v>
      </c>
    </row>
    <row r="11" spans="1:8" s="3" customFormat="1" ht="11.25">
      <c r="A11" s="184" t="s">
        <v>71</v>
      </c>
      <c r="B11" s="881">
        <v>2.8</v>
      </c>
      <c r="C11" s="881">
        <v>3</v>
      </c>
      <c r="D11" s="881">
        <v>2.8</v>
      </c>
      <c r="E11" s="881">
        <v>3.4</v>
      </c>
      <c r="F11" s="881">
        <v>3.8</v>
      </c>
    </row>
    <row r="12" spans="1:8" s="3" customFormat="1" ht="11.25">
      <c r="A12" s="104" t="s">
        <v>380</v>
      </c>
      <c r="B12" s="301"/>
      <c r="C12" s="301"/>
      <c r="D12" s="301"/>
      <c r="E12" s="301"/>
      <c r="F12" s="301"/>
    </row>
    <row r="13" spans="1:8" s="3" customFormat="1" ht="11.25"/>
    <row r="14" spans="1:8" s="3" customFormat="1" ht="11.25">
      <c r="A14" s="226" t="s">
        <v>224</v>
      </c>
      <c r="H14" s="226"/>
    </row>
    <row r="15" spans="1:8" s="3" customFormat="1" ht="11.25">
      <c r="A15" s="69" t="s">
        <v>223</v>
      </c>
      <c r="H15" s="69"/>
    </row>
    <row r="16" spans="1:8" s="3" customFormat="1" ht="11.25">
      <c r="A16" s="60" t="s">
        <v>408</v>
      </c>
      <c r="H16" s="60"/>
    </row>
    <row r="17" spans="1:8" s="3" customFormat="1" ht="11.25"/>
    <row r="18" spans="1:8" s="3" customFormat="1" ht="11.25">
      <c r="A18" s="3" t="s">
        <v>219</v>
      </c>
    </row>
    <row r="19" spans="1:8" s="3" customFormat="1">
      <c r="A19" s="227" t="s">
        <v>39</v>
      </c>
      <c r="H19"/>
    </row>
    <row r="20" spans="1:8" s="3" customFormat="1" ht="11.25"/>
    <row r="21" spans="1:8" s="3" customFormat="1" ht="11.25"/>
    <row r="22" spans="1:8" s="3" customFormat="1" ht="11.25"/>
  </sheetData>
  <mergeCells count="1">
    <mergeCell ref="B4:F4"/>
  </mergeCells>
  <phoneticPr fontId="17" type="noConversion"/>
  <hyperlinks>
    <hyperlink ref="A14" r:id="rId1" xr:uid="{00000000-0004-0000-1E00-000000000000}"/>
    <hyperlink ref="A19" r:id="rId2" xr:uid="{00000000-0004-0000-1E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ignoredErrors>
    <ignoredError sqref="B5" numberStoredAsText="1"/>
  </ignoredErrors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40"/>
  <sheetViews>
    <sheetView showGridLines="0" zoomScaleNormal="100" workbookViewId="0"/>
  </sheetViews>
  <sheetFormatPr baseColWidth="10" defaultColWidth="11.42578125" defaultRowHeight="12.75"/>
  <cols>
    <col min="1" max="1" width="31" style="5" customWidth="1"/>
    <col min="2" max="2" width="24.7109375" style="5" customWidth="1"/>
    <col min="3" max="16384" width="11.42578125" style="5"/>
  </cols>
  <sheetData>
    <row r="1" spans="1:7" s="57" customFormat="1">
      <c r="A1" s="641" t="s">
        <v>486</v>
      </c>
      <c r="B1" s="132" t="s">
        <v>26</v>
      </c>
      <c r="G1" s="83"/>
    </row>
    <row r="2" spans="1:7" s="57" customFormat="1" ht="12">
      <c r="A2" s="450" t="s">
        <v>381</v>
      </c>
    </row>
    <row r="3" spans="1:7" s="3" customFormat="1" ht="11.25"/>
    <row r="4" spans="1:7" s="3" customFormat="1" ht="11.25">
      <c r="A4" s="196"/>
      <c r="B4" s="540" t="s">
        <v>221</v>
      </c>
    </row>
    <row r="5" spans="1:7" s="3" customFormat="1" ht="11.25">
      <c r="A5" s="70" t="s">
        <v>41</v>
      </c>
      <c r="B5" s="301">
        <v>182.39399999999998</v>
      </c>
    </row>
    <row r="6" spans="1:7" s="3" customFormat="1" ht="11.25">
      <c r="A6" s="70" t="s">
        <v>68</v>
      </c>
      <c r="B6" s="301">
        <v>104.64</v>
      </c>
    </row>
    <row r="7" spans="1:7" s="3" customFormat="1" ht="11.25">
      <c r="A7" s="70" t="s">
        <v>69</v>
      </c>
      <c r="B7" s="301">
        <v>121.146</v>
      </c>
    </row>
    <row r="8" spans="1:7" s="3" customFormat="1" ht="11.25">
      <c r="A8" s="70" t="s">
        <v>70</v>
      </c>
      <c r="B8" s="301">
        <v>103.20899999999999</v>
      </c>
    </row>
    <row r="9" spans="1:7" s="3" customFormat="1" ht="11.25">
      <c r="A9" s="195" t="s">
        <v>71</v>
      </c>
      <c r="B9" s="733">
        <v>115.47499999999999</v>
      </c>
    </row>
    <row r="10" spans="1:7" s="3" customFormat="1" ht="11.25">
      <c r="A10" s="70" t="s">
        <v>380</v>
      </c>
      <c r="B10" s="301"/>
    </row>
    <row r="11" spans="1:7" s="3" customFormat="1" ht="11.25"/>
    <row r="12" spans="1:7" s="3" customFormat="1" ht="11.25">
      <c r="A12" s="69" t="s">
        <v>223</v>
      </c>
    </row>
    <row r="13" spans="1:7" s="3" customFormat="1" ht="11.25">
      <c r="A13" s="60" t="s">
        <v>408</v>
      </c>
    </row>
    <row r="14" spans="1:7" s="3" customFormat="1" ht="11.25"/>
    <row r="15" spans="1:7" s="3" customFormat="1" ht="11.25">
      <c r="A15" s="3" t="s">
        <v>219</v>
      </c>
    </row>
    <row r="16" spans="1:7" s="3" customFormat="1" ht="11.25">
      <c r="A16" s="227" t="s">
        <v>39</v>
      </c>
    </row>
    <row r="17" spans="1:2" s="3" customFormat="1" ht="11.25">
      <c r="B17" s="190"/>
    </row>
    <row r="18" spans="1:2" s="3" customFormat="1" ht="11.25">
      <c r="A18" s="60"/>
      <c r="B18" s="190"/>
    </row>
    <row r="19" spans="1:2" s="3" customFormat="1" ht="11.25">
      <c r="B19" s="190"/>
    </row>
    <row r="20" spans="1:2" s="3" customFormat="1" ht="11.25">
      <c r="B20" s="190"/>
    </row>
    <row r="21" spans="1:2" s="3" customFormat="1" ht="11.25">
      <c r="A21" s="227"/>
      <c r="B21" s="190"/>
    </row>
    <row r="22" spans="1:2" s="3" customFormat="1" ht="11.25">
      <c r="B22" s="190"/>
    </row>
    <row r="23" spans="1:2" s="3" customFormat="1" ht="11.25">
      <c r="B23" s="190"/>
    </row>
    <row r="24" spans="1:2" s="3" customFormat="1" ht="11.25"/>
    <row r="25" spans="1:2" s="3" customFormat="1" ht="11.25"/>
    <row r="26" spans="1:2" s="3" customFormat="1" ht="11.25"/>
    <row r="27" spans="1:2" s="3" customFormat="1" ht="11.25"/>
    <row r="28" spans="1:2" s="3" customFormat="1" ht="11.25"/>
    <row r="29" spans="1:2" s="3" customFormat="1" ht="11.25"/>
    <row r="30" spans="1:2" s="3" customFormat="1" ht="11.25"/>
    <row r="31" spans="1:2" s="3" customFormat="1" ht="11.25"/>
    <row r="32" spans="1:2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</sheetData>
  <phoneticPr fontId="17" type="noConversion"/>
  <hyperlinks>
    <hyperlink ref="A16" r:id="rId1" xr:uid="{00000000-0004-0000-1F00-000000000000}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showGridLines="0" zoomScaleNormal="100" workbookViewId="0"/>
  </sheetViews>
  <sheetFormatPr baseColWidth="10" defaultRowHeight="12.75"/>
  <cols>
    <col min="1" max="1" width="15.5703125" customWidth="1"/>
    <col min="2" max="2" width="15" customWidth="1"/>
    <col min="3" max="3" width="13.28515625" customWidth="1"/>
    <col min="4" max="4" width="15" customWidth="1"/>
    <col min="5" max="5" width="13.28515625" customWidth="1"/>
    <col min="6" max="6" width="15" customWidth="1"/>
    <col min="7" max="7" width="13.28515625" customWidth="1"/>
  </cols>
  <sheetData>
    <row r="1" spans="1:9" s="79" customFormat="1" ht="12">
      <c r="A1" s="79" t="s">
        <v>410</v>
      </c>
      <c r="D1" s="81"/>
      <c r="E1" s="81"/>
      <c r="G1" s="58" t="s">
        <v>12</v>
      </c>
    </row>
    <row r="2" spans="1:9" s="59" customFormat="1" ht="11.25"/>
    <row r="3" spans="1:9" s="59" customFormat="1" ht="11.25">
      <c r="A3" s="933"/>
      <c r="B3" s="930" t="s">
        <v>40</v>
      </c>
      <c r="C3" s="931"/>
      <c r="D3" s="930" t="s">
        <v>43</v>
      </c>
      <c r="E3" s="931"/>
      <c r="F3" s="930" t="s">
        <v>44</v>
      </c>
      <c r="G3" s="932"/>
    </row>
    <row r="4" spans="1:9" s="59" customFormat="1" ht="11.25">
      <c r="A4" s="934"/>
      <c r="B4" s="367" t="s">
        <v>52</v>
      </c>
      <c r="C4" s="367" t="s">
        <v>53</v>
      </c>
      <c r="D4" s="367" t="s">
        <v>52</v>
      </c>
      <c r="E4" s="367" t="s">
        <v>53</v>
      </c>
      <c r="F4" s="367" t="s">
        <v>52</v>
      </c>
      <c r="G4" s="368" t="s">
        <v>53</v>
      </c>
    </row>
    <row r="5" spans="1:9" s="59" customFormat="1" ht="11.25">
      <c r="A5" s="371" t="s">
        <v>0</v>
      </c>
      <c r="B5" s="542">
        <v>45884488.588848718</v>
      </c>
      <c r="C5" s="543">
        <v>100</v>
      </c>
      <c r="D5" s="544">
        <v>29558849</v>
      </c>
      <c r="E5" s="543">
        <v>100</v>
      </c>
      <c r="F5" s="544">
        <v>16325639.588848719</v>
      </c>
      <c r="G5" s="543">
        <v>100</v>
      </c>
      <c r="I5" s="99"/>
    </row>
    <row r="6" spans="1:9" s="59" customFormat="1" ht="11.25">
      <c r="A6" s="369" t="s">
        <v>55</v>
      </c>
      <c r="B6" s="228">
        <v>1996719.8023000001</v>
      </c>
      <c r="C6" s="250">
        <v>4.3516226587850904</v>
      </c>
      <c r="D6" s="228">
        <v>1273190</v>
      </c>
      <c r="E6" s="250">
        <v>4.3073057411673918</v>
      </c>
      <c r="F6" s="228">
        <v>723529.80229999998</v>
      </c>
      <c r="G6" s="250">
        <v>4.4318619087622722</v>
      </c>
      <c r="I6" s="99"/>
    </row>
    <row r="7" spans="1:9" s="59" customFormat="1" ht="11.25">
      <c r="A7" s="369" t="s">
        <v>56</v>
      </c>
      <c r="B7" s="228">
        <v>3455454.0554</v>
      </c>
      <c r="C7" s="250">
        <v>7.530767284697987</v>
      </c>
      <c r="D7" s="228">
        <v>2015435</v>
      </c>
      <c r="E7" s="250">
        <v>6.8183811893352138</v>
      </c>
      <c r="F7" s="228">
        <v>1440019.0554</v>
      </c>
      <c r="G7" s="250">
        <v>8.8205981000806215</v>
      </c>
      <c r="I7" s="99"/>
    </row>
    <row r="8" spans="1:9" s="59" customFormat="1" ht="11.25">
      <c r="A8" s="369" t="s">
        <v>57</v>
      </c>
      <c r="B8" s="228">
        <v>2641094.4942000001</v>
      </c>
      <c r="C8" s="250">
        <v>5.7559636718755192</v>
      </c>
      <c r="D8" s="228">
        <v>1878469</v>
      </c>
      <c r="E8" s="250">
        <v>6.3550140264257244</v>
      </c>
      <c r="F8" s="228">
        <v>762625.49420000007</v>
      </c>
      <c r="G8" s="250">
        <v>4.6713360909970953</v>
      </c>
      <c r="I8" s="99"/>
    </row>
    <row r="9" spans="1:9" s="59" customFormat="1" ht="11.25">
      <c r="A9" s="369" t="s">
        <v>58</v>
      </c>
      <c r="B9" s="228">
        <v>3031763.9637000002</v>
      </c>
      <c r="C9" s="250">
        <v>6.607383141754811</v>
      </c>
      <c r="D9" s="228">
        <v>1998179</v>
      </c>
      <c r="E9" s="250">
        <v>6.7600027321767513</v>
      </c>
      <c r="F9" s="228">
        <v>1033584.9637</v>
      </c>
      <c r="G9" s="250">
        <v>6.3310534210616369</v>
      </c>
      <c r="I9" s="99"/>
    </row>
    <row r="10" spans="1:9" s="59" customFormat="1" ht="11.25">
      <c r="A10" s="369" t="s">
        <v>59</v>
      </c>
      <c r="B10" s="228">
        <v>3168201.1613031747</v>
      </c>
      <c r="C10" s="250">
        <v>6.9047324242666628</v>
      </c>
      <c r="D10" s="228">
        <v>2027884</v>
      </c>
      <c r="E10" s="250">
        <v>6.8604971729447239</v>
      </c>
      <c r="F10" s="228">
        <v>1140317.1613031747</v>
      </c>
      <c r="G10" s="250">
        <v>6.9848238110197647</v>
      </c>
      <c r="I10" s="99"/>
    </row>
    <row r="11" spans="1:9" s="59" customFormat="1" ht="11.25">
      <c r="A11" s="369" t="s">
        <v>60</v>
      </c>
      <c r="B11" s="228">
        <v>3667967.9210467925</v>
      </c>
      <c r="C11" s="250">
        <v>7.9939169724956187</v>
      </c>
      <c r="D11" s="228">
        <v>2282949</v>
      </c>
      <c r="E11" s="250">
        <v>7.7234028970478512</v>
      </c>
      <c r="F11" s="228">
        <v>1385018.9210467923</v>
      </c>
      <c r="G11" s="250">
        <v>8.4837038911041134</v>
      </c>
      <c r="I11" s="99"/>
    </row>
    <row r="12" spans="1:9" s="59" customFormat="1" ht="11.25">
      <c r="A12" s="369" t="s">
        <v>61</v>
      </c>
      <c r="B12" s="228">
        <v>6726276.4576637447</v>
      </c>
      <c r="C12" s="250">
        <v>14.659150977871915</v>
      </c>
      <c r="D12" s="228">
        <v>3648287</v>
      </c>
      <c r="E12" s="250">
        <v>12.342452847199835</v>
      </c>
      <c r="F12" s="228">
        <v>3077989.4576637447</v>
      </c>
      <c r="G12" s="250">
        <v>18.853714373102878</v>
      </c>
      <c r="I12" s="99"/>
    </row>
    <row r="13" spans="1:9" s="59" customFormat="1" ht="11.25">
      <c r="A13" s="369" t="s">
        <v>62</v>
      </c>
      <c r="B13" s="228">
        <v>7040518.9403663408</v>
      </c>
      <c r="C13" s="250">
        <v>15.344006562769874</v>
      </c>
      <c r="D13" s="228">
        <v>4176588</v>
      </c>
      <c r="E13" s="250">
        <v>14.12973827228523</v>
      </c>
      <c r="F13" s="228">
        <v>2863930.9403663408</v>
      </c>
      <c r="G13" s="250">
        <v>17.542534396769106</v>
      </c>
      <c r="H13" s="99"/>
      <c r="I13" s="99"/>
    </row>
    <row r="14" spans="1:9" s="59" customFormat="1" ht="11.25">
      <c r="A14" s="369" t="s">
        <v>63</v>
      </c>
      <c r="B14" s="228">
        <v>4865009.404536115</v>
      </c>
      <c r="C14" s="250">
        <v>10.602732108729345</v>
      </c>
      <c r="D14" s="228">
        <v>3298707</v>
      </c>
      <c r="E14" s="250">
        <v>11.1597951598183</v>
      </c>
      <c r="F14" s="228">
        <v>1566302.4045361145</v>
      </c>
      <c r="G14" s="250">
        <v>9.5941258289566935</v>
      </c>
      <c r="H14" s="99"/>
      <c r="I14" s="99"/>
    </row>
    <row r="15" spans="1:9" s="59" customFormat="1" ht="11.25">
      <c r="A15" s="369" t="s">
        <v>64</v>
      </c>
      <c r="B15" s="228">
        <v>4249926.5463060811</v>
      </c>
      <c r="C15" s="250">
        <v>9.2622293001625362</v>
      </c>
      <c r="D15" s="228">
        <v>2893907</v>
      </c>
      <c r="E15" s="250">
        <v>9.7903237030643524</v>
      </c>
      <c r="F15" s="228">
        <v>1356019.5463060809</v>
      </c>
      <c r="G15" s="250">
        <v>8.3060730265803144</v>
      </c>
      <c r="I15" s="99"/>
    </row>
    <row r="16" spans="1:9" s="59" customFormat="1" ht="11.25">
      <c r="A16" s="369" t="s">
        <v>65</v>
      </c>
      <c r="B16" s="228">
        <v>1971396.8248850575</v>
      </c>
      <c r="C16" s="250">
        <v>4.2964341229775957</v>
      </c>
      <c r="D16" s="228">
        <v>1745936</v>
      </c>
      <c r="E16" s="250">
        <v>5.906644064523622</v>
      </c>
      <c r="F16" s="228">
        <v>225460.82488505746</v>
      </c>
      <c r="G16" s="250">
        <v>1.3810229219996943</v>
      </c>
      <c r="I16" s="99"/>
    </row>
    <row r="17" spans="1:9" s="59" customFormat="1" ht="11.25">
      <c r="A17" s="370" t="s">
        <v>66</v>
      </c>
      <c r="B17" s="545">
        <v>3070159.0172414142</v>
      </c>
      <c r="C17" s="265">
        <v>6.6910607738309924</v>
      </c>
      <c r="D17" s="545">
        <v>2319318</v>
      </c>
      <c r="E17" s="265">
        <v>7.8464421940110052</v>
      </c>
      <c r="F17" s="545">
        <v>750841.01724141405</v>
      </c>
      <c r="G17" s="265">
        <v>4.5991522301783414</v>
      </c>
      <c r="I17" s="99"/>
    </row>
    <row r="18" spans="1:9" s="59" customFormat="1" ht="11.25"/>
    <row r="19" spans="1:9" s="59" customFormat="1" ht="11.25">
      <c r="A19" s="226" t="s">
        <v>48</v>
      </c>
    </row>
    <row r="20" spans="1:9" s="59" customFormat="1" ht="11.25">
      <c r="A20" s="60" t="s">
        <v>45</v>
      </c>
    </row>
    <row r="21" spans="1:9" s="59" customFormat="1" ht="11.25">
      <c r="A21" s="60" t="s">
        <v>408</v>
      </c>
    </row>
    <row r="22" spans="1:9" s="59" customFormat="1" ht="11.25"/>
    <row r="23" spans="1:9" s="59" customFormat="1" ht="11.25">
      <c r="A23" s="3" t="s">
        <v>74</v>
      </c>
    </row>
    <row r="24" spans="1:9" s="59" customFormat="1" ht="11.25">
      <c r="A24" s="227" t="s">
        <v>54</v>
      </c>
    </row>
    <row r="25" spans="1:9" s="59" customFormat="1" ht="11.25">
      <c r="A25" s="3"/>
    </row>
    <row r="26" spans="1:9" s="59" customFormat="1" ht="12">
      <c r="A26" s="79"/>
    </row>
    <row r="27" spans="1:9" s="59" customFormat="1" ht="11.25"/>
    <row r="28" spans="1:9" s="59" customFormat="1" ht="11.25">
      <c r="B28" s="100"/>
    </row>
    <row r="29" spans="1:9" s="59" customFormat="1" ht="11.25"/>
    <row r="30" spans="1:9" s="59" customFormat="1" ht="11.25"/>
    <row r="31" spans="1:9" s="59" customFormat="1" ht="11.25"/>
    <row r="32" spans="1:9" s="59" customFormat="1" ht="11.25"/>
    <row r="33" spans="1:1" s="59" customFormat="1" ht="11.25"/>
    <row r="34" spans="1:1" s="59" customFormat="1" ht="11.25"/>
    <row r="35" spans="1:1" s="59" customFormat="1" ht="11.25"/>
    <row r="36" spans="1:1" s="59" customFormat="1" ht="11.25"/>
    <row r="37" spans="1:1" s="59" customFormat="1" ht="11.25"/>
    <row r="38" spans="1:1" s="59" customFormat="1" ht="11.25"/>
    <row r="39" spans="1:1" s="59" customFormat="1" ht="11.25"/>
    <row r="40" spans="1:1" s="59" customFormat="1" ht="11.25"/>
    <row r="41" spans="1:1" s="59" customFormat="1" ht="11.25"/>
    <row r="42" spans="1:1" s="59" customFormat="1" ht="11.25"/>
    <row r="43" spans="1:1" s="59" customFormat="1" ht="11.25"/>
    <row r="44" spans="1:1" s="59" customFormat="1" ht="11.25"/>
    <row r="45" spans="1:1" s="59" customFormat="1" ht="11.25">
      <c r="A45" s="60"/>
    </row>
    <row r="46" spans="1:1" s="59" customFormat="1" ht="11.25"/>
    <row r="47" spans="1:1" s="59" customFormat="1" ht="11.25">
      <c r="A47" s="3"/>
    </row>
    <row r="48" spans="1:1">
      <c r="A48" s="59"/>
    </row>
  </sheetData>
  <mergeCells count="4">
    <mergeCell ref="B3:C3"/>
    <mergeCell ref="D3:E3"/>
    <mergeCell ref="F3:G3"/>
    <mergeCell ref="A3:A4"/>
  </mergeCells>
  <hyperlinks>
    <hyperlink ref="A24" r:id="rId1" display=" info-tour@bfs.admin.ch" xr:uid="{00000000-0004-0000-0300-000000000000}"/>
    <hyperlink ref="A19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showGridLines="0" zoomScaleNormal="100" workbookViewId="0"/>
  </sheetViews>
  <sheetFormatPr baseColWidth="10" defaultRowHeight="12.75"/>
  <cols>
    <col min="2" max="10" width="13.7109375" customWidth="1"/>
  </cols>
  <sheetData>
    <row r="1" spans="1:12" s="496" customFormat="1" ht="12">
      <c r="A1" s="88" t="s">
        <v>411</v>
      </c>
      <c r="B1" s="495"/>
      <c r="C1" s="495"/>
      <c r="D1" s="495"/>
      <c r="E1" s="495"/>
      <c r="F1" s="676"/>
      <c r="G1" s="495"/>
      <c r="H1" s="84"/>
      <c r="I1" s="84"/>
      <c r="J1" s="186" t="s">
        <v>13</v>
      </c>
    </row>
    <row r="2" spans="1:12" s="496" customFormat="1" ht="12">
      <c r="A2" s="88"/>
      <c r="B2" s="495"/>
      <c r="C2" s="495"/>
      <c r="D2" s="495"/>
      <c r="E2" s="495"/>
      <c r="F2" s="495"/>
      <c r="G2" s="495"/>
      <c r="H2" s="84"/>
      <c r="I2" s="84"/>
      <c r="J2" s="186"/>
    </row>
    <row r="3" spans="1:12" s="79" customFormat="1" ht="12.75" customHeight="1">
      <c r="A3" s="938" t="s">
        <v>67</v>
      </c>
      <c r="B3" s="935">
        <v>2020</v>
      </c>
      <c r="C3" s="936"/>
      <c r="D3" s="936"/>
      <c r="E3" s="935">
        <v>2021</v>
      </c>
      <c r="F3" s="936"/>
      <c r="G3" s="936"/>
      <c r="H3" s="935" t="s">
        <v>412</v>
      </c>
      <c r="I3" s="936"/>
      <c r="J3" s="937"/>
    </row>
    <row r="4" spans="1:12" s="59" customFormat="1" ht="11.25">
      <c r="A4" s="939"/>
      <c r="B4" s="373" t="s">
        <v>0</v>
      </c>
      <c r="C4" s="373" t="s">
        <v>75</v>
      </c>
      <c r="D4" s="373" t="s">
        <v>76</v>
      </c>
      <c r="E4" s="373" t="s">
        <v>0</v>
      </c>
      <c r="F4" s="373" t="s">
        <v>75</v>
      </c>
      <c r="G4" s="373" t="s">
        <v>76</v>
      </c>
      <c r="H4" s="373" t="s">
        <v>0</v>
      </c>
      <c r="I4" s="373" t="s">
        <v>75</v>
      </c>
      <c r="J4" s="374" t="s">
        <v>76</v>
      </c>
    </row>
    <row r="5" spans="1:12" s="59" customFormat="1" ht="11.25">
      <c r="A5" s="833" t="s">
        <v>373</v>
      </c>
      <c r="B5" s="743">
        <v>1422786159</v>
      </c>
      <c r="C5" s="743">
        <v>1009947748</v>
      </c>
      <c r="D5" s="743">
        <v>412838411</v>
      </c>
      <c r="E5" s="743">
        <v>1830855057</v>
      </c>
      <c r="F5" s="743">
        <v>1243054206</v>
      </c>
      <c r="G5" s="743">
        <v>587800851</v>
      </c>
      <c r="H5" s="744">
        <v>28.680971867677552</v>
      </c>
      <c r="I5" s="744">
        <v>23.081041416411971</v>
      </c>
      <c r="J5" s="744">
        <v>42.380368526319131</v>
      </c>
      <c r="L5" s="126"/>
    </row>
    <row r="6" spans="1:12" s="59" customFormat="1" ht="11.25">
      <c r="A6" s="127" t="s">
        <v>68</v>
      </c>
      <c r="B6" s="743">
        <v>260757872</v>
      </c>
      <c r="C6" s="743">
        <v>229025364</v>
      </c>
      <c r="D6" s="743">
        <v>31732508</v>
      </c>
      <c r="E6" s="743">
        <v>266102654</v>
      </c>
      <c r="F6" s="743">
        <v>235371154</v>
      </c>
      <c r="G6" s="743">
        <v>30731500</v>
      </c>
      <c r="H6" s="744">
        <v>2.0497106986668459</v>
      </c>
      <c r="I6" s="744">
        <v>2.7707804450864226</v>
      </c>
      <c r="J6" s="744">
        <v>-3.1545190187929681</v>
      </c>
    </row>
    <row r="7" spans="1:12" s="59" customFormat="1" ht="11.25">
      <c r="A7" s="127" t="s">
        <v>69</v>
      </c>
      <c r="B7" s="743">
        <v>259666221</v>
      </c>
      <c r="C7" s="743">
        <v>214409121</v>
      </c>
      <c r="D7" s="743">
        <v>45257100</v>
      </c>
      <c r="E7" s="743">
        <v>324389045</v>
      </c>
      <c r="F7" s="743">
        <v>267865935</v>
      </c>
      <c r="G7" s="743">
        <v>56523110</v>
      </c>
      <c r="H7" s="744">
        <v>24.925392201860557</v>
      </c>
      <c r="I7" s="744">
        <v>24.932154821902376</v>
      </c>
      <c r="J7" s="744">
        <v>24.893353750019333</v>
      </c>
    </row>
    <row r="8" spans="1:12" s="59" customFormat="1" ht="11.25">
      <c r="A8" s="127" t="s">
        <v>70</v>
      </c>
      <c r="B8" s="743">
        <v>208447085</v>
      </c>
      <c r="C8" s="743">
        <v>143003478</v>
      </c>
      <c r="D8" s="743">
        <v>65443607</v>
      </c>
      <c r="E8" s="743">
        <v>289178142</v>
      </c>
      <c r="F8" s="743">
        <v>183054967</v>
      </c>
      <c r="G8" s="743">
        <v>106123175</v>
      </c>
      <c r="H8" s="744">
        <v>38.729760600873838</v>
      </c>
      <c r="I8" s="744">
        <v>28.007353079902014</v>
      </c>
      <c r="J8" s="744">
        <v>62.159727840184608</v>
      </c>
    </row>
    <row r="9" spans="1:12" s="59" customFormat="1" ht="11.25">
      <c r="A9" s="127" t="s">
        <v>71</v>
      </c>
      <c r="B9" s="743">
        <v>79133399</v>
      </c>
      <c r="C9" s="743">
        <v>27990963</v>
      </c>
      <c r="D9" s="743">
        <v>51142436</v>
      </c>
      <c r="E9" s="743">
        <v>66708839</v>
      </c>
      <c r="F9" s="743">
        <v>26674565</v>
      </c>
      <c r="G9" s="743">
        <v>40034274</v>
      </c>
      <c r="H9" s="744">
        <v>-15.700778883515417</v>
      </c>
      <c r="I9" s="744">
        <v>-4.7029393022312238</v>
      </c>
      <c r="J9" s="744">
        <v>-21.72004868911602</v>
      </c>
    </row>
    <row r="10" spans="1:12" s="59" customFormat="1" ht="11.25">
      <c r="A10" s="372" t="s">
        <v>41</v>
      </c>
      <c r="B10" s="745">
        <v>38514354</v>
      </c>
      <c r="C10" s="745">
        <v>28260002.344308514</v>
      </c>
      <c r="D10" s="745">
        <v>10254351.238626566</v>
      </c>
      <c r="E10" s="745">
        <v>45884488.588848718</v>
      </c>
      <c r="F10" s="745">
        <v>34291482.402266666</v>
      </c>
      <c r="G10" s="745">
        <v>11593006.186582051</v>
      </c>
      <c r="H10" s="746">
        <v>19.136072200117177</v>
      </c>
      <c r="I10" s="746">
        <v>21.342815136647982</v>
      </c>
      <c r="J10" s="746">
        <v>13.054506490015457</v>
      </c>
    </row>
    <row r="11" spans="1:12" s="59" customFormat="1" ht="11.25">
      <c r="A11" s="127"/>
      <c r="B11" s="229"/>
      <c r="C11" s="229"/>
      <c r="D11" s="229"/>
      <c r="E11" s="229"/>
      <c r="F11" s="229"/>
      <c r="G11" s="229"/>
      <c r="H11" s="266"/>
      <c r="I11" s="266"/>
      <c r="J11" s="266"/>
    </row>
    <row r="12" spans="1:12" s="59" customFormat="1" ht="11.25">
      <c r="A12" s="226" t="s">
        <v>48</v>
      </c>
      <c r="B12" s="128"/>
      <c r="C12" s="128"/>
      <c r="D12" s="128"/>
      <c r="E12" s="128"/>
      <c r="F12" s="128"/>
      <c r="G12" s="128"/>
      <c r="H12" s="129"/>
      <c r="I12" s="129"/>
      <c r="J12" s="129"/>
    </row>
    <row r="13" spans="1:12">
      <c r="A13" s="60" t="s">
        <v>72</v>
      </c>
    </row>
    <row r="14" spans="1:12">
      <c r="A14" s="60" t="s">
        <v>408</v>
      </c>
    </row>
    <row r="15" spans="1:12">
      <c r="A15" s="59"/>
    </row>
    <row r="16" spans="1:12">
      <c r="A16" s="3" t="s">
        <v>73</v>
      </c>
    </row>
    <row r="17" spans="1:1">
      <c r="A17" s="227" t="s">
        <v>54</v>
      </c>
    </row>
    <row r="18" spans="1:1">
      <c r="A18" s="227"/>
    </row>
    <row r="32" spans="1:1">
      <c r="A32" s="59"/>
    </row>
    <row r="33" spans="1:1">
      <c r="A33" s="3"/>
    </row>
  </sheetData>
  <mergeCells count="4">
    <mergeCell ref="B3:D3"/>
    <mergeCell ref="E3:G3"/>
    <mergeCell ref="H3:J3"/>
    <mergeCell ref="A3:A4"/>
  </mergeCells>
  <hyperlinks>
    <hyperlink ref="A17" r:id="rId1" display=" info-tour@bfs.admin.ch" xr:uid="{00000000-0004-0000-0400-000000000000}"/>
    <hyperlink ref="A12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5"/>
  <sheetViews>
    <sheetView showGridLines="0" workbookViewId="0"/>
  </sheetViews>
  <sheetFormatPr baseColWidth="10" defaultColWidth="11.42578125" defaultRowHeight="12.75"/>
  <cols>
    <col min="1" max="1" width="26" style="5" customWidth="1"/>
    <col min="2" max="6" width="11.28515625" style="5" customWidth="1"/>
    <col min="7" max="7" width="11.28515625" style="5" bestFit="1" customWidth="1"/>
    <col min="8" max="8" width="11.28515625" style="5" customWidth="1"/>
    <col min="9" max="16384" width="11.42578125" style="5"/>
  </cols>
  <sheetData>
    <row r="1" spans="1:14" s="57" customFormat="1" ht="12.75" customHeight="1">
      <c r="A1" s="645" t="s">
        <v>413</v>
      </c>
      <c r="B1" s="98"/>
      <c r="C1" s="679"/>
      <c r="D1" s="98"/>
      <c r="E1" s="98"/>
      <c r="F1" s="137" t="s">
        <v>14</v>
      </c>
      <c r="G1" s="98"/>
      <c r="H1" s="77"/>
      <c r="I1" s="3"/>
      <c r="J1" s="3"/>
      <c r="K1" s="3"/>
      <c r="L1" s="3"/>
      <c r="M1" s="3"/>
      <c r="N1" s="3"/>
    </row>
    <row r="2" spans="1:14" s="57" customFormat="1" ht="12">
      <c r="A2" s="78"/>
      <c r="B2" s="98"/>
      <c r="C2" s="98"/>
      <c r="D2" s="98"/>
      <c r="E2" s="98"/>
      <c r="F2" s="98"/>
      <c r="G2" s="98"/>
      <c r="H2" s="77"/>
      <c r="I2" s="3"/>
      <c r="J2" s="3"/>
      <c r="K2" s="3"/>
      <c r="L2" s="3"/>
      <c r="M2" s="3"/>
      <c r="N2" s="3"/>
    </row>
    <row r="3" spans="1:14" s="3" customFormat="1" ht="12.75" customHeight="1">
      <c r="A3" s="375"/>
      <c r="B3" s="940" t="s">
        <v>4</v>
      </c>
      <c r="C3" s="941"/>
      <c r="D3" s="941"/>
      <c r="E3" s="941"/>
      <c r="F3" s="941"/>
      <c r="G3" s="942"/>
      <c r="H3" s="942"/>
    </row>
    <row r="4" spans="1:14" s="3" customFormat="1" ht="36.75" customHeight="1">
      <c r="A4" s="376" t="s">
        <v>77</v>
      </c>
      <c r="B4" s="491" t="s">
        <v>326</v>
      </c>
      <c r="C4" s="491" t="s">
        <v>327</v>
      </c>
      <c r="D4" s="491" t="s">
        <v>328</v>
      </c>
      <c r="E4" s="492" t="s">
        <v>323</v>
      </c>
      <c r="F4" s="501" t="s">
        <v>324</v>
      </c>
      <c r="G4" s="30"/>
    </row>
    <row r="5" spans="1:14" s="3" customFormat="1">
      <c r="A5" s="379" t="s">
        <v>78</v>
      </c>
      <c r="B5" s="500">
        <v>3919</v>
      </c>
      <c r="C5" s="500">
        <v>124590.142465753</v>
      </c>
      <c r="D5" s="500">
        <v>244026.04931506899</v>
      </c>
      <c r="E5" s="600">
        <v>62.264779752941216</v>
      </c>
      <c r="F5" s="677">
        <v>100</v>
      </c>
      <c r="G5" s="1"/>
      <c r="I5" s="5"/>
      <c r="J5" s="5"/>
      <c r="K5" s="5"/>
      <c r="L5" s="5"/>
      <c r="M5" s="5"/>
      <c r="N5" s="5"/>
    </row>
    <row r="6" spans="1:14" s="3" customFormat="1">
      <c r="A6" s="497" t="s">
        <v>79</v>
      </c>
      <c r="B6" s="218">
        <v>580</v>
      </c>
      <c r="C6" s="218">
        <v>18392.402739726</v>
      </c>
      <c r="D6" s="218">
        <v>39031.109589041102</v>
      </c>
      <c r="E6" s="267">
        <v>67.285349097614343</v>
      </c>
      <c r="F6" s="668">
        <v>14.799693799438632</v>
      </c>
      <c r="G6" s="26"/>
      <c r="I6" s="5"/>
      <c r="J6" s="5"/>
      <c r="K6" s="5"/>
      <c r="L6" s="5"/>
      <c r="M6" s="5"/>
      <c r="N6" s="5"/>
    </row>
    <row r="7" spans="1:14" s="3" customFormat="1">
      <c r="A7" s="497" t="s">
        <v>80</v>
      </c>
      <c r="B7" s="218">
        <v>388.5</v>
      </c>
      <c r="C7" s="218">
        <v>8234.2246575342506</v>
      </c>
      <c r="D7" s="218">
        <v>16404.553424657501</v>
      </c>
      <c r="E7" s="267">
        <v>42.225362740431144</v>
      </c>
      <c r="F7" s="668">
        <v>9.9132431742791525</v>
      </c>
      <c r="G7" s="26"/>
      <c r="I7" s="5"/>
      <c r="J7" s="5"/>
      <c r="K7" s="5"/>
      <c r="L7" s="5"/>
      <c r="M7" s="5"/>
      <c r="N7" s="5"/>
    </row>
    <row r="8" spans="1:14" s="3" customFormat="1">
      <c r="A8" s="497" t="s">
        <v>81</v>
      </c>
      <c r="B8" s="218">
        <v>330</v>
      </c>
      <c r="C8" s="218">
        <v>17663.5315068493</v>
      </c>
      <c r="D8" s="218">
        <v>31907.315068493099</v>
      </c>
      <c r="E8" s="267">
        <v>96.811069740055018</v>
      </c>
      <c r="F8" s="668">
        <v>8.4205154376116358</v>
      </c>
      <c r="G8" s="26"/>
      <c r="I8" s="5"/>
      <c r="J8" s="5"/>
      <c r="K8" s="5"/>
      <c r="L8" s="5"/>
      <c r="M8" s="5"/>
      <c r="N8" s="5"/>
    </row>
    <row r="9" spans="1:14" s="3" customFormat="1">
      <c r="A9" s="497" t="s">
        <v>82</v>
      </c>
      <c r="B9" s="218">
        <v>378</v>
      </c>
      <c r="C9" s="218">
        <v>11859.449315068499</v>
      </c>
      <c r="D9" s="218">
        <v>23214.197260273999</v>
      </c>
      <c r="E9" s="267">
        <v>61.440310349203408</v>
      </c>
      <c r="F9" s="668">
        <v>9.6453176830824194</v>
      </c>
      <c r="G9" s="26"/>
      <c r="I9" s="5"/>
      <c r="J9" s="5"/>
      <c r="K9" s="5"/>
      <c r="L9" s="5"/>
      <c r="M9" s="5"/>
      <c r="N9" s="5"/>
    </row>
    <row r="10" spans="1:14" s="3" customFormat="1">
      <c r="A10" s="497" t="s">
        <v>83</v>
      </c>
      <c r="B10" s="218">
        <v>113</v>
      </c>
      <c r="C10" s="218">
        <v>5469.4273972602696</v>
      </c>
      <c r="D10" s="218">
        <v>10864.504109588999</v>
      </c>
      <c r="E10" s="267">
        <v>95.863271555197329</v>
      </c>
      <c r="F10" s="668">
        <v>2.8833886195458023</v>
      </c>
      <c r="G10" s="26"/>
      <c r="I10" s="5"/>
      <c r="J10" s="5"/>
      <c r="K10" s="5"/>
      <c r="L10" s="5"/>
      <c r="M10" s="5"/>
      <c r="N10" s="5"/>
    </row>
    <row r="11" spans="1:14" s="3" customFormat="1">
      <c r="A11" s="497" t="s">
        <v>84</v>
      </c>
      <c r="B11" s="218">
        <v>523</v>
      </c>
      <c r="C11" s="218">
        <v>15442.726027397301</v>
      </c>
      <c r="D11" s="218">
        <v>31050.832876712298</v>
      </c>
      <c r="E11" s="267">
        <v>59.380078808055359</v>
      </c>
      <c r="F11" s="668">
        <v>13.345241132942077</v>
      </c>
      <c r="G11" s="26"/>
      <c r="I11" s="5"/>
      <c r="J11" s="5"/>
      <c r="K11" s="5"/>
      <c r="L11" s="5"/>
      <c r="M11" s="5"/>
      <c r="N11" s="5"/>
    </row>
    <row r="12" spans="1:14" s="3" customFormat="1">
      <c r="A12" s="497" t="s">
        <v>85</v>
      </c>
      <c r="B12" s="601">
        <v>176</v>
      </c>
      <c r="C12" s="642">
        <v>2829.1506849315101</v>
      </c>
      <c r="D12" s="642">
        <v>5331.1397260273998</v>
      </c>
      <c r="E12" s="267">
        <v>30.333654202147368</v>
      </c>
      <c r="F12" s="678">
        <v>4.4909415667262058</v>
      </c>
      <c r="G12" s="26"/>
      <c r="I12" s="5"/>
      <c r="J12" s="5"/>
      <c r="K12" s="5"/>
      <c r="L12" s="5"/>
      <c r="M12" s="5"/>
      <c r="N12" s="5"/>
    </row>
    <row r="13" spans="1:14" s="3" customFormat="1">
      <c r="A13" s="498" t="s">
        <v>446</v>
      </c>
      <c r="B13" s="601">
        <v>245</v>
      </c>
      <c r="C13" s="642">
        <v>9048.8712328767106</v>
      </c>
      <c r="D13" s="642">
        <v>17325.5808219178</v>
      </c>
      <c r="E13" s="267">
        <v>70.620574002382426</v>
      </c>
      <c r="F13" s="678">
        <v>6.2515947945904564</v>
      </c>
      <c r="G13" s="26"/>
      <c r="I13" s="5"/>
      <c r="J13" s="5"/>
      <c r="K13" s="5"/>
      <c r="L13" s="5"/>
      <c r="M13" s="5"/>
      <c r="N13" s="5"/>
    </row>
    <row r="14" spans="1:14" s="3" customFormat="1">
      <c r="A14" s="497" t="s">
        <v>86</v>
      </c>
      <c r="B14" s="218">
        <v>105</v>
      </c>
      <c r="C14" s="218">
        <v>8909.7890410958898</v>
      </c>
      <c r="D14" s="218">
        <v>14788.561643835599</v>
      </c>
      <c r="E14" s="267">
        <v>140.50889922884178</v>
      </c>
      <c r="F14" s="668">
        <v>2.6792549119673383</v>
      </c>
      <c r="G14" s="26"/>
      <c r="I14" s="5"/>
      <c r="J14" s="5"/>
      <c r="K14" s="5"/>
      <c r="L14" s="5"/>
      <c r="M14" s="5"/>
      <c r="N14" s="5"/>
    </row>
    <row r="15" spans="1:14" s="3" customFormat="1">
      <c r="A15" s="497" t="s">
        <v>87</v>
      </c>
      <c r="B15" s="218">
        <v>508</v>
      </c>
      <c r="C15" s="218">
        <v>12890.8821917808</v>
      </c>
      <c r="D15" s="218">
        <v>27121.663013698599</v>
      </c>
      <c r="E15" s="267">
        <v>53.424155640903308</v>
      </c>
      <c r="F15" s="668">
        <v>12.962490431232457</v>
      </c>
      <c r="G15" s="26"/>
      <c r="I15" s="5"/>
      <c r="J15" s="5"/>
      <c r="K15" s="5"/>
      <c r="L15" s="5"/>
      <c r="M15" s="5"/>
      <c r="N15" s="5"/>
    </row>
    <row r="16" spans="1:14" s="3" customFormat="1">
      <c r="A16" s="497" t="s">
        <v>88</v>
      </c>
      <c r="B16" s="218">
        <v>309</v>
      </c>
      <c r="C16" s="218">
        <v>7679.5808219178098</v>
      </c>
      <c r="D16" s="218">
        <v>15473.8082191781</v>
      </c>
      <c r="E16" s="267">
        <v>50.009614497747634</v>
      </c>
      <c r="F16" s="668">
        <v>7.8846644552181679</v>
      </c>
      <c r="G16" s="26"/>
      <c r="I16" s="5"/>
      <c r="J16" s="5"/>
      <c r="K16" s="5"/>
      <c r="L16" s="5"/>
      <c r="M16" s="5"/>
      <c r="N16" s="5"/>
    </row>
    <row r="17" spans="1:14" s="3" customFormat="1">
      <c r="A17" s="497" t="s">
        <v>89</v>
      </c>
      <c r="B17" s="218">
        <v>92</v>
      </c>
      <c r="C17" s="218">
        <v>1867.3561643835601</v>
      </c>
      <c r="D17" s="218">
        <v>3889.1232876712302</v>
      </c>
      <c r="E17" s="267">
        <v>42.273079213817716</v>
      </c>
      <c r="F17" s="668">
        <v>2.3475376371523349</v>
      </c>
      <c r="G17" s="26"/>
      <c r="I17" s="5"/>
      <c r="J17" s="5"/>
      <c r="K17" s="5"/>
      <c r="L17" s="5"/>
      <c r="M17" s="5"/>
      <c r="N17" s="5"/>
    </row>
    <row r="18" spans="1:14" s="3" customFormat="1">
      <c r="A18" s="499" t="s">
        <v>90</v>
      </c>
      <c r="B18" s="643">
        <v>172</v>
      </c>
      <c r="C18" s="643">
        <v>4302.7506849315096</v>
      </c>
      <c r="D18" s="643">
        <v>7623.6602739726004</v>
      </c>
      <c r="E18" s="644">
        <v>44.452829585846068</v>
      </c>
      <c r="F18" s="670">
        <v>4.3888747129369738</v>
      </c>
      <c r="G18" s="26"/>
      <c r="I18" s="5"/>
      <c r="J18" s="5"/>
      <c r="K18" s="5"/>
      <c r="L18" s="5"/>
      <c r="M18" s="5"/>
      <c r="N18" s="5"/>
    </row>
    <row r="19" spans="1:14" s="3" customFormat="1">
      <c r="A19" s="70"/>
      <c r="B19" s="70"/>
      <c r="C19" s="70"/>
      <c r="D19" s="70"/>
      <c r="E19" s="70"/>
      <c r="F19" s="70"/>
      <c r="G19" s="26"/>
      <c r="I19" s="5"/>
      <c r="J19" s="5"/>
      <c r="K19" s="5"/>
      <c r="L19" s="5"/>
      <c r="M19" s="5"/>
      <c r="N19" s="5"/>
    </row>
    <row r="20" spans="1:14" s="3" customFormat="1">
      <c r="A20" s="7" t="s">
        <v>91</v>
      </c>
      <c r="B20" s="70"/>
      <c r="C20" s="70"/>
      <c r="D20" s="70"/>
      <c r="E20" s="70"/>
      <c r="F20" s="70"/>
      <c r="I20" s="5"/>
      <c r="J20" s="5"/>
      <c r="K20" s="5"/>
      <c r="L20" s="5"/>
      <c r="M20" s="5"/>
      <c r="N20" s="5"/>
    </row>
    <row r="21" spans="1:14" s="3" customFormat="1">
      <c r="A21" s="7" t="s">
        <v>92</v>
      </c>
      <c r="B21" s="70"/>
      <c r="C21" s="70"/>
      <c r="D21" s="70"/>
      <c r="E21" s="70"/>
      <c r="F21" s="70"/>
      <c r="I21" s="5"/>
      <c r="J21" s="5"/>
      <c r="K21" s="5"/>
      <c r="L21" s="5"/>
      <c r="M21" s="5"/>
      <c r="N21" s="5"/>
    </row>
    <row r="22" spans="1:14" s="3" customFormat="1">
      <c r="A22" s="135"/>
      <c r="B22" s="130"/>
      <c r="C22" s="130"/>
      <c r="D22" s="70"/>
      <c r="E22" s="70"/>
      <c r="F22" s="70"/>
      <c r="I22" s="5"/>
      <c r="J22" s="5"/>
      <c r="K22" s="5"/>
      <c r="L22" s="5"/>
      <c r="M22" s="5"/>
      <c r="N22" s="5"/>
    </row>
    <row r="23" spans="1:14" s="3" customFormat="1">
      <c r="A23" s="135"/>
      <c r="B23" s="130"/>
      <c r="C23" s="130"/>
      <c r="D23" s="34"/>
      <c r="E23" s="70"/>
      <c r="F23" s="70"/>
      <c r="I23" s="5"/>
      <c r="J23" s="5"/>
      <c r="K23" s="5"/>
      <c r="L23" s="5"/>
      <c r="M23" s="5"/>
      <c r="N23" s="5"/>
    </row>
    <row r="24" spans="1:14" s="3" customFormat="1" ht="12.75" customHeight="1">
      <c r="A24" s="378"/>
      <c r="B24" s="943" t="s">
        <v>4</v>
      </c>
      <c r="C24" s="944"/>
      <c r="D24" s="944"/>
      <c r="E24" s="944"/>
      <c r="F24" s="944"/>
      <c r="I24" s="5"/>
      <c r="J24" s="5"/>
      <c r="K24" s="5"/>
      <c r="L24" s="5"/>
      <c r="M24" s="5"/>
      <c r="N24" s="5"/>
    </row>
    <row r="25" spans="1:14" s="3" customFormat="1" ht="33.75" customHeight="1">
      <c r="A25" s="136" t="s">
        <v>93</v>
      </c>
      <c r="B25" s="491" t="s">
        <v>326</v>
      </c>
      <c r="C25" s="491" t="s">
        <v>327</v>
      </c>
      <c r="D25" s="491" t="s">
        <v>328</v>
      </c>
      <c r="E25" s="492" t="s">
        <v>323</v>
      </c>
      <c r="F25" s="501" t="s">
        <v>324</v>
      </c>
      <c r="I25" s="5"/>
      <c r="J25" s="5"/>
      <c r="K25" s="5"/>
      <c r="L25" s="5"/>
      <c r="M25" s="5"/>
      <c r="N25" s="5"/>
    </row>
    <row r="26" spans="1:14" s="3" customFormat="1" ht="12.75" customHeight="1">
      <c r="A26" s="379" t="s">
        <v>41</v>
      </c>
      <c r="B26" s="758">
        <v>3919.1666666666702</v>
      </c>
      <c r="C26" s="758">
        <v>124590.142465753</v>
      </c>
      <c r="D26" s="758">
        <v>244026.04931506899</v>
      </c>
      <c r="E26" s="759">
        <v>62.264779752941102</v>
      </c>
      <c r="F26" s="764">
        <v>100</v>
      </c>
      <c r="I26" s="5"/>
      <c r="J26" s="5"/>
      <c r="K26" s="5"/>
      <c r="L26" s="5"/>
      <c r="M26" s="5"/>
      <c r="N26" s="5"/>
    </row>
    <row r="27" spans="1:14" s="3" customFormat="1" ht="12.75" customHeight="1">
      <c r="A27" s="380" t="s">
        <v>94</v>
      </c>
      <c r="B27" s="218">
        <v>859.41666666666697</v>
      </c>
      <c r="C27" s="218">
        <v>21947.369863013701</v>
      </c>
      <c r="D27" s="218">
        <v>43669.0657534247</v>
      </c>
      <c r="E27" s="267">
        <v>50.812449242809699</v>
      </c>
      <c r="F27" s="6">
        <v>21.9</v>
      </c>
      <c r="I27" s="5"/>
      <c r="J27" s="5"/>
      <c r="K27" s="5"/>
      <c r="L27" s="5"/>
      <c r="M27" s="5"/>
      <c r="N27" s="5"/>
    </row>
    <row r="28" spans="1:14" s="3" customFormat="1" ht="12.75" customHeight="1">
      <c r="A28" s="380" t="s">
        <v>95</v>
      </c>
      <c r="B28" s="218">
        <v>225</v>
      </c>
      <c r="C28" s="218">
        <v>8386.0082191780803</v>
      </c>
      <c r="D28" s="218">
        <v>15751.257534246601</v>
      </c>
      <c r="E28" s="267">
        <v>70.005589041095902</v>
      </c>
      <c r="F28" s="6">
        <v>5.7</v>
      </c>
      <c r="I28" s="5"/>
      <c r="J28" s="5"/>
      <c r="K28" s="5"/>
      <c r="L28" s="5"/>
      <c r="M28" s="5"/>
      <c r="N28" s="5"/>
    </row>
    <row r="29" spans="1:14" s="3" customFormat="1" ht="12.75" customHeight="1">
      <c r="A29" s="380" t="s">
        <v>96</v>
      </c>
      <c r="B29" s="218">
        <v>983.08333333333303</v>
      </c>
      <c r="C29" s="218">
        <v>26805.345205479502</v>
      </c>
      <c r="D29" s="218">
        <v>55784.0493150685</v>
      </c>
      <c r="E29" s="267">
        <v>56.743968108910899</v>
      </c>
      <c r="F29" s="6">
        <v>25.1</v>
      </c>
      <c r="I29" s="5"/>
      <c r="J29" s="5"/>
      <c r="K29" s="5"/>
      <c r="L29" s="5"/>
      <c r="M29" s="5"/>
      <c r="N29" s="5"/>
    </row>
    <row r="30" spans="1:14" s="3" customFormat="1" ht="12.75" customHeight="1">
      <c r="A30" s="380" t="s">
        <v>97</v>
      </c>
      <c r="B30" s="218">
        <v>858.25</v>
      </c>
      <c r="C30" s="218">
        <v>30849.542465753399</v>
      </c>
      <c r="D30" s="218">
        <v>59235.805479452101</v>
      </c>
      <c r="E30" s="267">
        <v>69.019289810022798</v>
      </c>
      <c r="F30" s="6">
        <v>21.9</v>
      </c>
      <c r="I30" s="5"/>
      <c r="J30" s="5"/>
      <c r="K30" s="5"/>
      <c r="L30" s="5"/>
      <c r="M30" s="5"/>
      <c r="N30" s="5"/>
    </row>
    <row r="31" spans="1:14" s="3" customFormat="1" ht="12.75" customHeight="1">
      <c r="A31" s="380" t="s">
        <v>98</v>
      </c>
      <c r="B31" s="218">
        <v>309.41666666666703</v>
      </c>
      <c r="C31" s="218">
        <v>7679.5808219178098</v>
      </c>
      <c r="D31" s="218">
        <v>15473.8082191781</v>
      </c>
      <c r="E31" s="267">
        <v>50.009614497747599</v>
      </c>
      <c r="F31" s="6">
        <v>7.9</v>
      </c>
      <c r="I31" s="5"/>
      <c r="J31" s="5"/>
      <c r="K31" s="5"/>
      <c r="L31" s="5"/>
      <c r="M31" s="5"/>
      <c r="N31" s="5"/>
    </row>
    <row r="32" spans="1:14" s="3" customFormat="1" ht="12.75" customHeight="1">
      <c r="A32" s="380" t="s">
        <v>99</v>
      </c>
      <c r="B32" s="218">
        <v>421.41666666666703</v>
      </c>
      <c r="C32" s="218">
        <v>13601.095890410999</v>
      </c>
      <c r="D32" s="218">
        <v>26164.301369862998</v>
      </c>
      <c r="E32" s="267">
        <v>62.0865367685102</v>
      </c>
      <c r="F32" s="6">
        <v>10.8</v>
      </c>
      <c r="I32" s="5"/>
      <c r="J32" s="5"/>
      <c r="K32" s="5"/>
      <c r="L32" s="5"/>
      <c r="M32" s="5"/>
      <c r="N32" s="5"/>
    </row>
    <row r="33" spans="1:14" s="3" customFormat="1" ht="12.75" customHeight="1">
      <c r="A33" s="381" t="s">
        <v>100</v>
      </c>
      <c r="B33" s="643">
        <v>262.58333333333297</v>
      </c>
      <c r="C33" s="643">
        <v>15321.2</v>
      </c>
      <c r="D33" s="643">
        <v>27947.761643835602</v>
      </c>
      <c r="E33" s="644">
        <v>106.433874873382</v>
      </c>
      <c r="F33" s="765">
        <v>6.7</v>
      </c>
      <c r="I33" s="5"/>
      <c r="J33" s="5"/>
      <c r="K33" s="5"/>
      <c r="L33" s="5"/>
      <c r="M33" s="5"/>
      <c r="N33" s="5"/>
    </row>
    <row r="34" spans="1:14" s="3" customFormat="1">
      <c r="A34" s="31"/>
      <c r="B34" s="760"/>
      <c r="C34" s="33"/>
      <c r="D34" s="29"/>
      <c r="I34" s="5"/>
      <c r="J34" s="5"/>
      <c r="K34" s="5"/>
      <c r="L34" s="5"/>
      <c r="M34" s="5"/>
      <c r="N34" s="5"/>
    </row>
    <row r="35" spans="1:14" s="3" customFormat="1">
      <c r="A35" s="226" t="s">
        <v>48</v>
      </c>
      <c r="B35" s="29"/>
      <c r="C35" s="29"/>
      <c r="D35" s="29"/>
      <c r="I35" s="5"/>
      <c r="J35" s="5"/>
      <c r="K35" s="5"/>
      <c r="L35" s="5"/>
      <c r="M35" s="5"/>
      <c r="N35" s="5"/>
    </row>
    <row r="36" spans="1:14" s="3" customFormat="1">
      <c r="A36" s="60" t="s">
        <v>101</v>
      </c>
      <c r="I36" s="5"/>
      <c r="J36" s="5"/>
      <c r="K36" s="5"/>
      <c r="L36" s="5"/>
      <c r="M36" s="5"/>
      <c r="N36" s="5"/>
    </row>
    <row r="37" spans="1:14" s="3" customFormat="1">
      <c r="A37" s="60" t="s">
        <v>408</v>
      </c>
      <c r="I37" s="5"/>
      <c r="J37" s="5"/>
      <c r="K37" s="5"/>
      <c r="L37" s="5"/>
      <c r="M37" s="5"/>
      <c r="N37" s="5"/>
    </row>
    <row r="38" spans="1:14" s="3" customFormat="1">
      <c r="A38" s="59"/>
      <c r="I38" s="5"/>
      <c r="J38" s="5"/>
      <c r="K38" s="5"/>
      <c r="L38" s="5"/>
      <c r="M38" s="5"/>
      <c r="N38" s="5"/>
    </row>
    <row r="39" spans="1:14" s="3" customFormat="1">
      <c r="A39" s="3" t="s">
        <v>74</v>
      </c>
      <c r="I39" s="5"/>
      <c r="J39" s="5"/>
      <c r="K39" s="5"/>
      <c r="L39" s="5"/>
      <c r="M39" s="5"/>
      <c r="N39" s="5"/>
    </row>
    <row r="40" spans="1:14" s="3" customFormat="1">
      <c r="A40" s="227" t="s">
        <v>54</v>
      </c>
      <c r="I40" s="5"/>
      <c r="J40" s="5"/>
      <c r="K40" s="5"/>
      <c r="L40" s="5"/>
      <c r="M40" s="5"/>
      <c r="N40" s="5"/>
    </row>
    <row r="41" spans="1:14" s="3" customFormat="1">
      <c r="A41" s="5"/>
      <c r="I41" s="5"/>
      <c r="J41" s="5"/>
      <c r="K41" s="5"/>
      <c r="L41" s="5"/>
      <c r="M41" s="5"/>
      <c r="N41" s="5"/>
    </row>
    <row r="42" spans="1:14" s="3" customFormat="1">
      <c r="I42" s="5"/>
      <c r="J42" s="5"/>
      <c r="K42" s="5"/>
      <c r="L42" s="5"/>
      <c r="M42" s="5"/>
      <c r="N42" s="5"/>
    </row>
    <row r="43" spans="1:14" s="3" customFormat="1">
      <c r="I43" s="5"/>
      <c r="J43" s="5"/>
      <c r="K43" s="5"/>
      <c r="L43" s="5"/>
      <c r="M43" s="5"/>
      <c r="N43" s="5"/>
    </row>
    <row r="44" spans="1:14" s="3" customFormat="1">
      <c r="I44" s="5"/>
      <c r="J44" s="5"/>
      <c r="K44" s="5"/>
      <c r="L44" s="5"/>
      <c r="M44" s="5"/>
      <c r="N44" s="5"/>
    </row>
    <row r="45" spans="1:14" s="3" customFormat="1">
      <c r="I45" s="5"/>
      <c r="J45" s="5"/>
      <c r="K45" s="5"/>
      <c r="L45" s="5"/>
      <c r="M45" s="5"/>
      <c r="N45" s="5"/>
    </row>
  </sheetData>
  <mergeCells count="3">
    <mergeCell ref="B3:F3"/>
    <mergeCell ref="G3:H3"/>
    <mergeCell ref="B24:F24"/>
  </mergeCells>
  <hyperlinks>
    <hyperlink ref="A35" r:id="rId1" xr:uid="{00000000-0004-0000-0500-000000000000}"/>
    <hyperlink ref="A40" r:id="rId2" display=" info-tour@bfs.admin.ch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61"/>
  <sheetViews>
    <sheetView showGridLines="0" zoomScaleNormal="100" workbookViewId="0"/>
  </sheetViews>
  <sheetFormatPr baseColWidth="10" defaultColWidth="11.42578125" defaultRowHeight="12.75"/>
  <cols>
    <col min="1" max="1" width="24.5703125" style="5" customWidth="1"/>
    <col min="2" max="3" width="12.28515625" style="12" customWidth="1"/>
    <col min="4" max="11" width="12.28515625" style="5" customWidth="1"/>
    <col min="12" max="16384" width="11.42578125" style="5"/>
  </cols>
  <sheetData>
    <row r="1" spans="1:24" s="57" customFormat="1" ht="12.75" customHeight="1">
      <c r="A1" s="641" t="s">
        <v>471</v>
      </c>
      <c r="E1" s="680"/>
      <c r="K1" s="132" t="s">
        <v>28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57" customFormat="1" ht="12.75" customHeight="1">
      <c r="A2" s="14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3" customFormat="1" ht="12.75" customHeight="1">
      <c r="A3" s="945" t="s">
        <v>102</v>
      </c>
      <c r="B3" s="949">
        <v>2012</v>
      </c>
      <c r="C3" s="949"/>
      <c r="D3" s="949">
        <v>2020</v>
      </c>
      <c r="E3" s="949"/>
      <c r="F3" s="949">
        <v>2021</v>
      </c>
      <c r="G3" s="949"/>
      <c r="H3" s="947" t="s">
        <v>414</v>
      </c>
      <c r="I3" s="947"/>
      <c r="J3" s="947" t="s">
        <v>415</v>
      </c>
      <c r="K3" s="948"/>
    </row>
    <row r="4" spans="1:24" s="3" customFormat="1" ht="24" customHeight="1">
      <c r="A4" s="946"/>
      <c r="B4" s="389" t="s">
        <v>117</v>
      </c>
      <c r="C4" s="389" t="s">
        <v>325</v>
      </c>
      <c r="D4" s="389" t="s">
        <v>117</v>
      </c>
      <c r="E4" s="389" t="s">
        <v>325</v>
      </c>
      <c r="F4" s="389" t="s">
        <v>117</v>
      </c>
      <c r="G4" s="389" t="s">
        <v>325</v>
      </c>
      <c r="H4" s="389" t="s">
        <v>117</v>
      </c>
      <c r="I4" s="389" t="s">
        <v>325</v>
      </c>
      <c r="J4" s="389" t="s">
        <v>117</v>
      </c>
      <c r="K4" s="390" t="s">
        <v>325</v>
      </c>
    </row>
    <row r="5" spans="1:24" s="3" customFormat="1" ht="11.25" customHeight="1">
      <c r="A5" s="383" t="s">
        <v>78</v>
      </c>
      <c r="B5" s="602">
        <v>5257.0833333333303</v>
      </c>
      <c r="C5" s="602">
        <v>140372.202185792</v>
      </c>
      <c r="D5" s="602">
        <v>4645.666666666667</v>
      </c>
      <c r="E5" s="602">
        <v>142656.41666666666</v>
      </c>
      <c r="F5" s="602">
        <v>4573.5833333333303</v>
      </c>
      <c r="G5" s="602">
        <v>142742.55068493166</v>
      </c>
      <c r="H5" s="268">
        <f>((F5-B5)/B5)*100</f>
        <v>-13.001505904731719</v>
      </c>
      <c r="I5" s="268">
        <f>((G5-C5)/C5)*100</f>
        <v>1.688616736241225</v>
      </c>
      <c r="J5" s="269">
        <f>((F5-D5)/D5)*100</f>
        <v>-1.5516251704097725</v>
      </c>
      <c r="K5" s="269">
        <f>((G5-E5)/E5)*100</f>
        <v>6.0378649820052685E-2</v>
      </c>
    </row>
    <row r="6" spans="1:24" s="3" customFormat="1" ht="11.25" customHeight="1">
      <c r="A6" s="384" t="s">
        <v>103</v>
      </c>
      <c r="B6" s="232">
        <v>757.33333333333303</v>
      </c>
      <c r="C6" s="232">
        <v>22379.6775956284</v>
      </c>
      <c r="D6" s="232">
        <v>695.66666666666663</v>
      </c>
      <c r="E6" s="232">
        <v>22288.054644808701</v>
      </c>
      <c r="F6" s="232">
        <v>686</v>
      </c>
      <c r="G6" s="232">
        <v>22116.400000000001</v>
      </c>
      <c r="H6" s="263">
        <f t="shared" ref="H6:I18" si="0">((F6-B6)/B6)*100</f>
        <v>-9.4190140845070065</v>
      </c>
      <c r="I6" s="263">
        <f t="shared" si="0"/>
        <v>-1.1764137106239039</v>
      </c>
      <c r="J6" s="270">
        <f t="shared" ref="J6:K18" si="1">((F6-D6)/D6)*100</f>
        <v>-1.3895543842836553</v>
      </c>
      <c r="K6" s="270">
        <f t="shared" si="1"/>
        <v>-0.7701643214011088</v>
      </c>
    </row>
    <row r="7" spans="1:24" s="3" customFormat="1" ht="11.25" customHeight="1">
      <c r="A7" s="384" t="s">
        <v>104</v>
      </c>
      <c r="B7" s="232">
        <v>592.25</v>
      </c>
      <c r="C7" s="232">
        <v>10398.718579234999</v>
      </c>
      <c r="D7" s="232">
        <v>466.58333333333331</v>
      </c>
      <c r="E7" s="232">
        <v>9195.6147540983602</v>
      </c>
      <c r="F7" s="232">
        <v>459.16666666666703</v>
      </c>
      <c r="G7" s="232">
        <v>9183.7369863013701</v>
      </c>
      <c r="H7" s="263">
        <f t="shared" si="0"/>
        <v>-22.470803433234778</v>
      </c>
      <c r="I7" s="263">
        <f t="shared" si="0"/>
        <v>-11.683954938061335</v>
      </c>
      <c r="J7" s="270">
        <f t="shared" si="1"/>
        <v>-1.5895695659938462</v>
      </c>
      <c r="K7" s="270">
        <f t="shared" si="1"/>
        <v>-0.12916774043515031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s="3" customFormat="1" ht="11.25" customHeight="1">
      <c r="A8" s="384" t="s">
        <v>105</v>
      </c>
      <c r="B8" s="232">
        <v>380.41666666666703</v>
      </c>
      <c r="C8" s="232">
        <v>16348.494535519099</v>
      </c>
      <c r="D8" s="232">
        <v>371.33333333333331</v>
      </c>
      <c r="E8" s="232">
        <v>19642.185792349701</v>
      </c>
      <c r="F8" s="232">
        <v>371.33333333333297</v>
      </c>
      <c r="G8" s="232">
        <v>20055.1068493151</v>
      </c>
      <c r="H8" s="263">
        <f t="shared" si="0"/>
        <v>-2.3877327491787192</v>
      </c>
      <c r="I8" s="263">
        <f t="shared" si="0"/>
        <v>22.672499328564673</v>
      </c>
      <c r="J8" s="270">
        <f t="shared" si="1"/>
        <v>-9.1847534963603627E-14</v>
      </c>
      <c r="K8" s="270">
        <f t="shared" si="1"/>
        <v>2.1022154119233742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3" customFormat="1" ht="11.25" customHeight="1">
      <c r="A9" s="384" t="s">
        <v>106</v>
      </c>
      <c r="B9" s="232">
        <v>514.5</v>
      </c>
      <c r="C9" s="232">
        <v>13221.2240437158</v>
      </c>
      <c r="D9" s="232">
        <v>448</v>
      </c>
      <c r="E9" s="232">
        <v>13332.672131147499</v>
      </c>
      <c r="F9" s="232">
        <v>441.66666666666703</v>
      </c>
      <c r="G9" s="232">
        <v>13321.0684931507</v>
      </c>
      <c r="H9" s="263">
        <f t="shared" si="0"/>
        <v>-14.156138645934494</v>
      </c>
      <c r="I9" s="263">
        <f t="shared" si="0"/>
        <v>0.75518309881722145</v>
      </c>
      <c r="J9" s="270">
        <f t="shared" si="1"/>
        <v>-1.4136904761903959</v>
      </c>
      <c r="K9" s="270">
        <f t="shared" si="1"/>
        <v>-8.7031600887348848E-2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3" customFormat="1" ht="11.25" customHeight="1">
      <c r="A10" s="384" t="s">
        <v>107</v>
      </c>
      <c r="B10" s="232">
        <v>136.5</v>
      </c>
      <c r="C10" s="232">
        <v>5407.6174863387996</v>
      </c>
      <c r="D10" s="232">
        <v>126.66666666666667</v>
      </c>
      <c r="E10" s="232">
        <v>5870.4535519125702</v>
      </c>
      <c r="F10" s="232">
        <v>126.333333333333</v>
      </c>
      <c r="G10" s="232">
        <v>6088.8054794520604</v>
      </c>
      <c r="H10" s="263">
        <f t="shared" si="0"/>
        <v>-7.4481074481076908</v>
      </c>
      <c r="I10" s="263">
        <f t="shared" si="0"/>
        <v>12.596822812155962</v>
      </c>
      <c r="J10" s="270">
        <f t="shared" si="1"/>
        <v>-0.2631578947371076</v>
      </c>
      <c r="K10" s="270">
        <f t="shared" si="1"/>
        <v>3.7195069445418225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s="3" customFormat="1" ht="11.25" customHeight="1">
      <c r="A11" s="384" t="s">
        <v>108</v>
      </c>
      <c r="B11" s="232">
        <v>670.83333333333303</v>
      </c>
      <c r="C11" s="232">
        <v>17177.647540983598</v>
      </c>
      <c r="D11" s="232">
        <v>618.08333333333337</v>
      </c>
      <c r="E11" s="232">
        <v>17416.538251366099</v>
      </c>
      <c r="F11" s="232">
        <v>601.5</v>
      </c>
      <c r="G11" s="232">
        <v>17337.2356164384</v>
      </c>
      <c r="H11" s="263">
        <f t="shared" si="0"/>
        <v>-10.335403726708034</v>
      </c>
      <c r="I11" s="263">
        <f t="shared" si="0"/>
        <v>0.92904499917142624</v>
      </c>
      <c r="J11" s="270">
        <f t="shared" si="1"/>
        <v>-2.683025482000815</v>
      </c>
      <c r="K11" s="270">
        <f t="shared" si="1"/>
        <v>-0.45532949075846674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s="3" customFormat="1" ht="11.25" customHeight="1">
      <c r="A12" s="384" t="s">
        <v>109</v>
      </c>
      <c r="B12" s="232">
        <v>233.25</v>
      </c>
      <c r="C12" s="232">
        <v>3442.9644808743201</v>
      </c>
      <c r="D12" s="232">
        <v>191.5</v>
      </c>
      <c r="E12" s="232">
        <v>2919.9453551912602</v>
      </c>
      <c r="F12" s="232">
        <v>194</v>
      </c>
      <c r="G12" s="232">
        <v>3014.7561643835602</v>
      </c>
      <c r="H12" s="263">
        <f t="shared" si="0"/>
        <v>-16.827438370846732</v>
      </c>
      <c r="I12" s="263">
        <f t="shared" si="0"/>
        <v>-12.437198201417953</v>
      </c>
      <c r="J12" s="270">
        <f t="shared" si="1"/>
        <v>1.3054830287206265</v>
      </c>
      <c r="K12" s="270">
        <f t="shared" si="1"/>
        <v>3.2470062846806167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s="3" customFormat="1" ht="11.25" customHeight="1">
      <c r="A13" s="385" t="s">
        <v>446</v>
      </c>
      <c r="B13" s="232">
        <v>323.75</v>
      </c>
      <c r="C13" s="232">
        <v>9891.2595628415293</v>
      </c>
      <c r="D13" s="232">
        <v>285.08333333333331</v>
      </c>
      <c r="E13" s="232">
        <v>10521.363387978099</v>
      </c>
      <c r="F13" s="232">
        <v>275.33333333333297</v>
      </c>
      <c r="G13" s="232">
        <v>10342.7095890411</v>
      </c>
      <c r="H13" s="263">
        <f t="shared" si="0"/>
        <v>-14.954954954955065</v>
      </c>
      <c r="I13" s="263">
        <f t="shared" si="0"/>
        <v>4.564130820057863</v>
      </c>
      <c r="J13" s="270">
        <f t="shared" si="1"/>
        <v>-3.4200526161942149</v>
      </c>
      <c r="K13" s="270">
        <f t="shared" si="1"/>
        <v>-1.6980099664757526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3" customFormat="1" ht="11.25" customHeight="1">
      <c r="A14" s="384" t="s">
        <v>110</v>
      </c>
      <c r="B14" s="232">
        <v>126.833333333333</v>
      </c>
      <c r="C14" s="232">
        <v>9104.9426229508208</v>
      </c>
      <c r="D14" s="232">
        <v>126.75</v>
      </c>
      <c r="E14" s="232">
        <v>10188.234972677599</v>
      </c>
      <c r="F14" s="232">
        <v>124.583333333333</v>
      </c>
      <c r="G14" s="232">
        <v>10222.265753424699</v>
      </c>
      <c r="H14" s="263">
        <f t="shared" si="0"/>
        <v>-1.7739816031537496</v>
      </c>
      <c r="I14" s="263">
        <f t="shared" si="0"/>
        <v>12.271610890303064</v>
      </c>
      <c r="J14" s="270">
        <f t="shared" si="1"/>
        <v>-1.7094017094019711</v>
      </c>
      <c r="K14" s="270">
        <f t="shared" si="1"/>
        <v>0.33402037583901734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3" customFormat="1" ht="11.25" customHeight="1">
      <c r="A15" s="384" t="s">
        <v>111</v>
      </c>
      <c r="B15" s="232">
        <v>685.83333333333303</v>
      </c>
      <c r="C15" s="232">
        <v>16231.991803278701</v>
      </c>
      <c r="D15" s="232">
        <v>620.41666666666663</v>
      </c>
      <c r="E15" s="232">
        <v>15433.0983606557</v>
      </c>
      <c r="F15" s="232">
        <v>612.83333333333303</v>
      </c>
      <c r="G15" s="232">
        <v>15363.1698630137</v>
      </c>
      <c r="H15" s="263">
        <f t="shared" si="0"/>
        <v>-10.643985419198062</v>
      </c>
      <c r="I15" s="263">
        <f t="shared" si="0"/>
        <v>-5.3525282096896314</v>
      </c>
      <c r="J15" s="270">
        <f t="shared" si="1"/>
        <v>-1.2222968435191832</v>
      </c>
      <c r="K15" s="270">
        <f t="shared" si="1"/>
        <v>-0.4531073152509173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3" customFormat="1" ht="11.25" customHeight="1">
      <c r="A16" s="384" t="s">
        <v>112</v>
      </c>
      <c r="B16" s="232">
        <v>471.16666666666703</v>
      </c>
      <c r="C16" s="232">
        <v>10073.732240437201</v>
      </c>
      <c r="D16" s="232">
        <v>382</v>
      </c>
      <c r="E16" s="232">
        <v>8963.5491803278692</v>
      </c>
      <c r="F16" s="232">
        <v>382.66666666666703</v>
      </c>
      <c r="G16" s="232">
        <v>9040.2273972602707</v>
      </c>
      <c r="H16" s="263">
        <f t="shared" si="0"/>
        <v>-18.783162362928884</v>
      </c>
      <c r="I16" s="263">
        <f t="shared" si="0"/>
        <v>-10.259403550834064</v>
      </c>
      <c r="J16" s="270">
        <f t="shared" si="1"/>
        <v>0.17452006980812215</v>
      </c>
      <c r="K16" s="270">
        <f t="shared" si="1"/>
        <v>0.8554448175582694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3" customFormat="1" ht="11.25" customHeight="1">
      <c r="A17" s="384" t="s">
        <v>113</v>
      </c>
      <c r="B17" s="232">
        <v>135.166666666667</v>
      </c>
      <c r="C17" s="232">
        <v>2200.17759562842</v>
      </c>
      <c r="D17" s="232">
        <v>105.91666666666667</v>
      </c>
      <c r="E17" s="232">
        <v>2114.4590163934399</v>
      </c>
      <c r="F17" s="232">
        <v>103.333333333333</v>
      </c>
      <c r="G17" s="232">
        <v>1989.4575342465801</v>
      </c>
      <c r="H17" s="263">
        <f t="shared" si="0"/>
        <v>-23.551171393341985</v>
      </c>
      <c r="I17" s="263">
        <f t="shared" si="0"/>
        <v>-9.5774114689888759</v>
      </c>
      <c r="J17" s="270">
        <f t="shared" si="1"/>
        <v>-2.4390243902442199</v>
      </c>
      <c r="K17" s="270">
        <f t="shared" si="1"/>
        <v>-5.9117476942197067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70" customFormat="1" ht="11.25" customHeight="1">
      <c r="A18" s="386" t="s">
        <v>90</v>
      </c>
      <c r="B18" s="603">
        <v>229.25</v>
      </c>
      <c r="C18" s="603">
        <v>4493.7540983606596</v>
      </c>
      <c r="D18" s="603">
        <v>207.66666666666666</v>
      </c>
      <c r="E18" s="603">
        <v>4770.2322404371598</v>
      </c>
      <c r="F18" s="603">
        <v>194.833333333333</v>
      </c>
      <c r="G18" s="603">
        <v>4667.6109589041098</v>
      </c>
      <c r="H18" s="271">
        <f t="shared" si="0"/>
        <v>-15.012722646310579</v>
      </c>
      <c r="I18" s="271">
        <f t="shared" si="0"/>
        <v>3.8688556769689275</v>
      </c>
      <c r="J18" s="272">
        <f t="shared" si="1"/>
        <v>-6.1797752808990314</v>
      </c>
      <c r="K18" s="272">
        <f t="shared" si="1"/>
        <v>-2.1512848088009542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3" customFormat="1" ht="11.25" customHeight="1">
      <c r="A19" s="70"/>
      <c r="B19" s="111"/>
      <c r="C19" s="111"/>
      <c r="D19" s="70"/>
      <c r="E19" s="70"/>
      <c r="F19" s="70"/>
      <c r="G19" s="70"/>
      <c r="H19" s="70"/>
      <c r="I19" s="70"/>
      <c r="J19" s="70"/>
      <c r="K19" s="7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s="3" customFormat="1" ht="11.25" customHeight="1">
      <c r="A20" s="9" t="s">
        <v>114</v>
      </c>
      <c r="B20" s="111"/>
      <c r="C20" s="111"/>
      <c r="D20" s="70"/>
      <c r="E20" s="70"/>
      <c r="F20" s="70"/>
      <c r="G20" s="70"/>
      <c r="H20" s="70"/>
      <c r="I20" s="70"/>
      <c r="J20" s="25"/>
      <c r="K20" s="70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s="3" customFormat="1" ht="11.25" customHeight="1">
      <c r="A21" s="9" t="s">
        <v>115</v>
      </c>
      <c r="B21" s="111"/>
      <c r="C21" s="111"/>
      <c r="D21" s="70"/>
      <c r="E21" s="70"/>
      <c r="F21" s="70"/>
      <c r="G21" s="70"/>
      <c r="H21" s="70"/>
      <c r="I21" s="70"/>
      <c r="J21" s="25"/>
      <c r="K21" s="70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s="3" customFormat="1" ht="11.25" customHeight="1">
      <c r="A22" s="70"/>
      <c r="B22" s="111"/>
      <c r="C22" s="111"/>
      <c r="D22" s="70"/>
      <c r="E22" s="70"/>
      <c r="F22" s="70"/>
      <c r="G22" s="70"/>
      <c r="H22" s="70"/>
      <c r="I22" s="70"/>
      <c r="J22" s="25"/>
      <c r="K22" s="7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s="3" customFormat="1" ht="11.25" customHeight="1">
      <c r="A23" s="71"/>
      <c r="B23" s="111"/>
      <c r="C23" s="111"/>
      <c r="D23" s="70"/>
      <c r="E23" s="70"/>
      <c r="F23" s="70"/>
      <c r="G23" s="70"/>
      <c r="H23" s="70"/>
      <c r="I23" s="70"/>
      <c r="J23" s="70"/>
      <c r="K23" s="70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s="3" customFormat="1" ht="11.25" customHeight="1">
      <c r="A24" s="945" t="s">
        <v>116</v>
      </c>
      <c r="B24" s="949">
        <v>2012</v>
      </c>
      <c r="C24" s="949"/>
      <c r="D24" s="949">
        <v>2020</v>
      </c>
      <c r="E24" s="949"/>
      <c r="F24" s="949">
        <v>2021</v>
      </c>
      <c r="G24" s="949"/>
      <c r="H24" s="947" t="s">
        <v>414</v>
      </c>
      <c r="I24" s="947"/>
      <c r="J24" s="947" t="s">
        <v>415</v>
      </c>
      <c r="K24" s="948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s="3" customFormat="1" ht="22.5">
      <c r="A25" s="950"/>
      <c r="B25" s="389" t="s">
        <v>117</v>
      </c>
      <c r="C25" s="389" t="s">
        <v>325</v>
      </c>
      <c r="D25" s="389" t="s">
        <v>117</v>
      </c>
      <c r="E25" s="389" t="s">
        <v>325</v>
      </c>
      <c r="F25" s="389" t="s">
        <v>117</v>
      </c>
      <c r="G25" s="389" t="s">
        <v>325</v>
      </c>
      <c r="H25" s="389" t="s">
        <v>117</v>
      </c>
      <c r="I25" s="389" t="s">
        <v>325</v>
      </c>
      <c r="J25" s="389" t="s">
        <v>117</v>
      </c>
      <c r="K25" s="390" t="s">
        <v>325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s="3" customFormat="1" ht="11.25" customHeight="1">
      <c r="A26" s="377" t="s">
        <v>41</v>
      </c>
      <c r="B26" s="766">
        <v>5257.0833333333303</v>
      </c>
      <c r="C26" s="766">
        <v>140372.202185792</v>
      </c>
      <c r="D26" s="766">
        <v>4645.6666666666697</v>
      </c>
      <c r="E26" s="766">
        <v>142656.401639344</v>
      </c>
      <c r="F26" s="766">
        <v>4573.5833333333303</v>
      </c>
      <c r="G26" s="766">
        <v>142742.55068493201</v>
      </c>
      <c r="H26" s="268">
        <v>-13.001505904731719</v>
      </c>
      <c r="I26" s="268">
        <v>1.6886167362414737</v>
      </c>
      <c r="J26" s="269">
        <v>-1.5516251704098303</v>
      </c>
      <c r="K26" s="269">
        <v>6.0389190108558415E-2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s="3" customFormat="1" ht="11.25" customHeight="1">
      <c r="A27" s="387" t="s">
        <v>94</v>
      </c>
      <c r="B27" s="767">
        <v>1120</v>
      </c>
      <c r="C27" s="767">
        <v>24477.737704918</v>
      </c>
      <c r="D27" s="767">
        <v>996.33333333333303</v>
      </c>
      <c r="E27" s="767">
        <v>24344.939890710401</v>
      </c>
      <c r="F27" s="767">
        <v>977.16666666666697</v>
      </c>
      <c r="G27" s="767">
        <v>24247.413698630098</v>
      </c>
      <c r="H27" s="768">
        <v>-12.752976190476165</v>
      </c>
      <c r="I27" s="768">
        <v>-0.94095299600185367</v>
      </c>
      <c r="J27" s="769">
        <v>-1.923720307795189</v>
      </c>
      <c r="K27" s="769">
        <v>-0.40060149056895622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s="3" customFormat="1" ht="11.25" customHeight="1">
      <c r="A28" s="387" t="s">
        <v>95</v>
      </c>
      <c r="B28" s="767">
        <v>295</v>
      </c>
      <c r="C28" s="767">
        <v>8550.4234972677605</v>
      </c>
      <c r="D28" s="767">
        <v>263.5</v>
      </c>
      <c r="E28" s="767">
        <v>9209.2732240437199</v>
      </c>
      <c r="F28" s="767">
        <v>252.333333333333</v>
      </c>
      <c r="G28" s="767">
        <v>9317</v>
      </c>
      <c r="H28" s="768">
        <v>-14.463276836158304</v>
      </c>
      <c r="I28" s="768">
        <v>8.9653629785377849</v>
      </c>
      <c r="J28" s="769">
        <v>-4.2378241619229593</v>
      </c>
      <c r="K28" s="769">
        <v>1.1697641424626788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s="3" customFormat="1" ht="11.25" customHeight="1">
      <c r="A29" s="387" t="s">
        <v>96</v>
      </c>
      <c r="B29" s="767">
        <v>1369.1666666666699</v>
      </c>
      <c r="C29" s="767">
        <v>33033.551912568299</v>
      </c>
      <c r="D29" s="767">
        <v>1179.25</v>
      </c>
      <c r="E29" s="767">
        <v>31692.161202185802</v>
      </c>
      <c r="F29" s="767">
        <v>1161.1666666666699</v>
      </c>
      <c r="G29" s="767">
        <v>31502.136986301401</v>
      </c>
      <c r="H29" s="768">
        <v>-15.19172245891658</v>
      </c>
      <c r="I29" s="768">
        <v>-4.6359378195846981</v>
      </c>
      <c r="J29" s="769">
        <v>-1.533460532824259</v>
      </c>
      <c r="K29" s="769">
        <v>-0.59959374392963538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s="3" customFormat="1" ht="11.25" customHeight="1">
      <c r="A30" s="387" t="s">
        <v>97</v>
      </c>
      <c r="B30" s="767">
        <v>1136.4166666666699</v>
      </c>
      <c r="C30" s="767">
        <v>35228.193989070998</v>
      </c>
      <c r="D30" s="767">
        <v>1032.25</v>
      </c>
      <c r="E30" s="767">
        <v>36142.696721311499</v>
      </c>
      <c r="F30" s="767">
        <v>1012.75</v>
      </c>
      <c r="G30" s="767">
        <v>35928.145205479501</v>
      </c>
      <c r="H30" s="768">
        <v>-10.882158832588068</v>
      </c>
      <c r="I30" s="768">
        <v>1.9869063302695895</v>
      </c>
      <c r="J30" s="769">
        <v>-1.8890772584160813</v>
      </c>
      <c r="K30" s="769">
        <v>-0.5936234296138938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s="3" customFormat="1" ht="11.25" customHeight="1">
      <c r="A31" s="387" t="s">
        <v>98</v>
      </c>
      <c r="B31" s="767">
        <v>471.16666666666703</v>
      </c>
      <c r="C31" s="767">
        <v>10073.732240437201</v>
      </c>
      <c r="D31" s="767">
        <v>382</v>
      </c>
      <c r="E31" s="767">
        <v>8963.5491803278692</v>
      </c>
      <c r="F31" s="767">
        <v>382.66666666666703</v>
      </c>
      <c r="G31" s="770">
        <v>9040.2273972602707</v>
      </c>
      <c r="H31" s="768">
        <v>-18.783162362928884</v>
      </c>
      <c r="I31" s="768">
        <v>-10.259403550834064</v>
      </c>
      <c r="J31" s="769">
        <v>0.17452006980812215</v>
      </c>
      <c r="K31" s="769">
        <v>0.8554448175582694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s="3" customFormat="1" ht="11.25" customHeight="1">
      <c r="A32" s="387" t="s">
        <v>99</v>
      </c>
      <c r="B32" s="767">
        <v>569.75</v>
      </c>
      <c r="C32" s="767">
        <v>14983.9699453552</v>
      </c>
      <c r="D32" s="767">
        <v>495.66666666666703</v>
      </c>
      <c r="E32" s="767">
        <v>15140.1284153005</v>
      </c>
      <c r="F32" s="767">
        <v>488.25</v>
      </c>
      <c r="G32" s="767">
        <v>15085.1095890411</v>
      </c>
      <c r="H32" s="768">
        <v>-14.304519526107942</v>
      </c>
      <c r="I32" s="768">
        <v>0.67498562833977938</v>
      </c>
      <c r="J32" s="769">
        <v>-1.4963012777404885</v>
      </c>
      <c r="K32" s="769">
        <v>-0.3633973553605962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s="3" customFormat="1" ht="11.25" customHeight="1">
      <c r="A33" s="388" t="s">
        <v>100</v>
      </c>
      <c r="B33" s="771">
        <v>295.58333333333297</v>
      </c>
      <c r="C33" s="772">
        <v>14024.5928961749</v>
      </c>
      <c r="D33" s="771">
        <v>296.66666666666703</v>
      </c>
      <c r="E33" s="772">
        <v>17163.653005464501</v>
      </c>
      <c r="F33" s="771">
        <v>299.25</v>
      </c>
      <c r="G33" s="772">
        <v>17622.5178082192</v>
      </c>
      <c r="H33" s="773">
        <v>1.2404849168312482</v>
      </c>
      <c r="I33" s="773">
        <v>25.65439823230524</v>
      </c>
      <c r="J33" s="774">
        <v>0.87078651685381026</v>
      </c>
      <c r="K33" s="774">
        <v>2.6734681865719789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s="3" customFormat="1">
      <c r="B34" s="68"/>
      <c r="C34" s="68"/>
      <c r="H34" s="112"/>
      <c r="I34" s="112"/>
      <c r="J34" s="112"/>
      <c r="K34" s="11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s="3" customFormat="1" ht="11.25" customHeight="1">
      <c r="A35" s="9" t="s">
        <v>114</v>
      </c>
      <c r="B35" s="68"/>
      <c r="C35" s="68"/>
      <c r="J35" s="2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s="3" customFormat="1" ht="11.25" customHeight="1">
      <c r="A36" s="9" t="s">
        <v>115</v>
      </c>
      <c r="B36" s="68"/>
      <c r="C36" s="68"/>
      <c r="J36" s="2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s="3" customFormat="1" ht="11.25" customHeight="1">
      <c r="B37" s="68"/>
      <c r="C37" s="68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s="3" customFormat="1" ht="11.25" customHeight="1">
      <c r="A38" s="226" t="s">
        <v>48</v>
      </c>
      <c r="B38" s="68"/>
      <c r="C38" s="68"/>
      <c r="E38" s="493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s="3" customFormat="1" ht="11.25" customHeight="1">
      <c r="A39" s="60" t="s">
        <v>101</v>
      </c>
      <c r="B39" s="68"/>
      <c r="C39" s="6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s="3" customFormat="1" ht="11.25" customHeight="1">
      <c r="A40" s="60" t="s">
        <v>408</v>
      </c>
      <c r="B40" s="68"/>
      <c r="C40" s="6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s="3" customFormat="1" ht="11.25" customHeight="1">
      <c r="A41" s="59"/>
      <c r="B41" s="68"/>
      <c r="C41" s="6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s="3" customFormat="1" ht="11.25" customHeight="1">
      <c r="A42" s="3" t="s">
        <v>74</v>
      </c>
      <c r="B42" s="68"/>
      <c r="C42" s="68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3" customFormat="1" ht="11.25" customHeight="1">
      <c r="A43" s="227" t="s">
        <v>54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s="3" customFormat="1"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3" customFormat="1"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3" customFormat="1"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3" customForma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3" customForma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2:24" s="3" customFormat="1"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2:24">
      <c r="B50" s="5"/>
      <c r="C50" s="5"/>
    </row>
    <row r="51" spans="2:24">
      <c r="B51" s="5"/>
      <c r="C51" s="5"/>
    </row>
    <row r="52" spans="2:24">
      <c r="B52" s="159"/>
      <c r="C52" s="159"/>
      <c r="D52" s="159"/>
      <c r="E52" s="159"/>
      <c r="F52" s="159"/>
      <c r="G52" s="159"/>
    </row>
    <row r="53" spans="2:24">
      <c r="B53" s="159"/>
      <c r="C53" s="159"/>
      <c r="D53" s="159"/>
      <c r="E53" s="159"/>
      <c r="F53" s="159"/>
      <c r="G53" s="159"/>
    </row>
    <row r="54" spans="2:24">
      <c r="B54" s="159"/>
      <c r="C54" s="159"/>
      <c r="D54" s="159"/>
      <c r="E54" s="159"/>
      <c r="F54" s="159"/>
      <c r="G54" s="159"/>
    </row>
    <row r="55" spans="2:24">
      <c r="B55" s="159"/>
      <c r="C55" s="159"/>
      <c r="D55" s="159"/>
      <c r="E55" s="159"/>
      <c r="F55" s="159"/>
      <c r="G55" s="159"/>
    </row>
    <row r="56" spans="2:24">
      <c r="B56" s="159"/>
      <c r="C56" s="159"/>
      <c r="D56" s="159"/>
      <c r="E56" s="159"/>
      <c r="F56" s="159"/>
      <c r="G56" s="159"/>
    </row>
    <row r="57" spans="2:24">
      <c r="B57" s="159"/>
      <c r="C57" s="159"/>
      <c r="D57" s="159"/>
      <c r="E57" s="159"/>
      <c r="F57" s="159"/>
      <c r="G57" s="159"/>
    </row>
    <row r="58" spans="2:24">
      <c r="B58" s="159"/>
      <c r="C58" s="159"/>
      <c r="D58" s="159"/>
      <c r="E58" s="159"/>
      <c r="F58" s="159"/>
      <c r="G58" s="159"/>
    </row>
    <row r="59" spans="2:24">
      <c r="B59" s="159"/>
      <c r="C59" s="159"/>
      <c r="D59" s="159"/>
      <c r="E59" s="159"/>
      <c r="F59" s="159"/>
      <c r="G59" s="159"/>
    </row>
    <row r="60" spans="2:24">
      <c r="B60" s="159"/>
      <c r="C60" s="159"/>
      <c r="D60" s="159"/>
      <c r="E60" s="159"/>
      <c r="F60" s="159"/>
      <c r="G60" s="159"/>
    </row>
    <row r="61" spans="2:24">
      <c r="B61" s="159"/>
      <c r="C61" s="159"/>
      <c r="D61" s="159"/>
      <c r="E61" s="159"/>
      <c r="F61" s="159"/>
      <c r="G61" s="159"/>
    </row>
  </sheetData>
  <sortState xmlns:xlrd2="http://schemas.microsoft.com/office/spreadsheetml/2017/richdata2" ref="A30:H43">
    <sortCondition ref="A30:A43"/>
  </sortState>
  <mergeCells count="12">
    <mergeCell ref="A3:A4"/>
    <mergeCell ref="J24:K24"/>
    <mergeCell ref="J3:K3"/>
    <mergeCell ref="B3:C3"/>
    <mergeCell ref="D3:E3"/>
    <mergeCell ref="H3:I3"/>
    <mergeCell ref="F3:G3"/>
    <mergeCell ref="A24:A25"/>
    <mergeCell ref="B24:C24"/>
    <mergeCell ref="D24:E24"/>
    <mergeCell ref="F24:G24"/>
    <mergeCell ref="H24:I24"/>
  </mergeCells>
  <phoneticPr fontId="17" type="noConversion"/>
  <hyperlinks>
    <hyperlink ref="A38" r:id="rId1" xr:uid="{00000000-0004-0000-0600-000000000000}"/>
    <hyperlink ref="A43" r:id="rId2" display=" info-tour@bfs.admin.ch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showGridLines="0" zoomScaleNormal="100" workbookViewId="0"/>
  </sheetViews>
  <sheetFormatPr baseColWidth="10" defaultColWidth="11.42578125" defaultRowHeight="12.75"/>
  <cols>
    <col min="1" max="1" width="17.7109375" style="10" customWidth="1"/>
    <col min="2" max="2" width="18.7109375" style="5" customWidth="1"/>
    <col min="3" max="3" width="27" style="5" customWidth="1"/>
    <col min="4" max="4" width="9.5703125" style="5" customWidth="1"/>
    <col min="5" max="5" width="13.28515625" style="5" bestFit="1" customWidth="1"/>
    <col min="6" max="16384" width="11.42578125" style="5"/>
  </cols>
  <sheetData>
    <row r="1" spans="1:6" s="57" customFormat="1" ht="12.75" customHeight="1">
      <c r="A1" s="77" t="s">
        <v>416</v>
      </c>
      <c r="C1" s="132" t="s">
        <v>473</v>
      </c>
    </row>
    <row r="2" spans="1:6" s="3" customFormat="1" ht="12.75" customHeight="1">
      <c r="A2" s="125"/>
    </row>
    <row r="3" spans="1:6" s="3" customFormat="1" ht="12.75" customHeight="1">
      <c r="A3" s="508" t="s">
        <v>118</v>
      </c>
      <c r="B3" s="509" t="s">
        <v>52</v>
      </c>
      <c r="C3" s="509" t="s">
        <v>401</v>
      </c>
    </row>
    <row r="4" spans="1:6" s="3" customFormat="1" ht="12.75" customHeight="1">
      <c r="A4" s="681">
        <v>2012</v>
      </c>
      <c r="B4" s="682">
        <v>34766273</v>
      </c>
      <c r="C4" s="273">
        <v>-2</v>
      </c>
      <c r="D4" s="11"/>
      <c r="E4" s="116"/>
    </row>
    <row r="5" spans="1:6" s="3" customFormat="1" ht="12.75" customHeight="1">
      <c r="A5" s="683">
        <v>2013</v>
      </c>
      <c r="B5" s="684">
        <v>35623883</v>
      </c>
      <c r="C5" s="273">
        <v>2.466787279729409</v>
      </c>
      <c r="D5" s="11"/>
    </row>
    <row r="6" spans="1:6" s="3" customFormat="1" ht="12.75" customHeight="1">
      <c r="A6" s="683">
        <v>2014</v>
      </c>
      <c r="B6" s="684">
        <v>35933512</v>
      </c>
      <c r="C6" s="273">
        <v>0.8691612871061809</v>
      </c>
      <c r="D6" s="11"/>
    </row>
    <row r="7" spans="1:6" s="3" customFormat="1" ht="12.75" customHeight="1">
      <c r="A7" s="683">
        <v>2015</v>
      </c>
      <c r="B7" s="684">
        <v>35628476</v>
      </c>
      <c r="C7" s="273">
        <v>-0.84889002778242206</v>
      </c>
      <c r="D7" s="11"/>
    </row>
    <row r="8" spans="1:6" s="3" customFormat="1" ht="12.75" customHeight="1">
      <c r="A8" s="685">
        <v>2016</v>
      </c>
      <c r="B8" s="684">
        <v>35532576</v>
      </c>
      <c r="C8" s="273">
        <v>-0.26916671933988978</v>
      </c>
      <c r="D8" s="11"/>
    </row>
    <row r="9" spans="1:6" s="3" customFormat="1" ht="12.75" customHeight="1">
      <c r="A9" s="685">
        <v>2017</v>
      </c>
      <c r="B9" s="684">
        <v>37392740</v>
      </c>
      <c r="C9" s="273">
        <v>5.2350946916992447</v>
      </c>
      <c r="D9" s="54"/>
    </row>
    <row r="10" spans="1:6" s="3" customFormat="1" ht="12.75" customHeight="1">
      <c r="A10" s="685">
        <v>2018</v>
      </c>
      <c r="B10" s="684">
        <v>38806777</v>
      </c>
      <c r="C10" s="273">
        <v>3.7815816653179199</v>
      </c>
      <c r="D10" s="17"/>
    </row>
    <row r="11" spans="1:6" s="3" customFormat="1" ht="12.75" customHeight="1">
      <c r="A11" s="685">
        <v>2019</v>
      </c>
      <c r="B11" s="684">
        <v>39562039</v>
      </c>
      <c r="C11" s="273">
        <v>1.9462116114409604</v>
      </c>
      <c r="D11" s="17"/>
    </row>
    <row r="12" spans="1:6" s="3" customFormat="1" ht="12.75" customHeight="1">
      <c r="A12" s="685">
        <v>2020</v>
      </c>
      <c r="B12" s="684">
        <v>23730738</v>
      </c>
      <c r="C12" s="273">
        <v>-40.016392987226972</v>
      </c>
      <c r="D12" s="17"/>
    </row>
    <row r="13" spans="1:6" s="3" customFormat="1" ht="12.75" customHeight="1">
      <c r="A13" s="686">
        <v>2021</v>
      </c>
      <c r="B13" s="687">
        <v>29558849</v>
      </c>
      <c r="C13" s="688">
        <v>24.559333131569698</v>
      </c>
      <c r="D13" s="17"/>
    </row>
    <row r="14" spans="1:6" s="3" customFormat="1" ht="12.75" customHeight="1">
      <c r="A14" s="125"/>
    </row>
    <row r="15" spans="1:6" s="3" customFormat="1" ht="12.75" customHeight="1">
      <c r="A15" s="226" t="s">
        <v>48</v>
      </c>
    </row>
    <row r="16" spans="1:6" s="3" customFormat="1" ht="12.75" customHeight="1">
      <c r="A16" s="60" t="s">
        <v>101</v>
      </c>
      <c r="F16" s="57"/>
    </row>
    <row r="17" spans="1:2" s="3" customFormat="1" ht="12.75" customHeight="1">
      <c r="A17" s="60" t="s">
        <v>408</v>
      </c>
    </row>
    <row r="18" spans="1:2" s="3" customFormat="1" ht="12.75" customHeight="1">
      <c r="A18" s="59"/>
    </row>
    <row r="19" spans="1:2" s="3" customFormat="1" ht="12.75" customHeight="1">
      <c r="A19" s="3" t="s">
        <v>74</v>
      </c>
    </row>
    <row r="20" spans="1:2" s="3" customFormat="1" ht="12.75" customHeight="1">
      <c r="A20" s="227" t="s">
        <v>54</v>
      </c>
    </row>
    <row r="21" spans="1:2" s="3" customFormat="1" ht="12.75" customHeight="1"/>
    <row r="22" spans="1:2" s="3" customFormat="1" ht="12.75" customHeight="1">
      <c r="A22" s="125"/>
    </row>
    <row r="23" spans="1:2" s="3" customFormat="1" ht="11.25">
      <c r="A23" s="125"/>
    </row>
    <row r="24" spans="1:2" s="3" customFormat="1" ht="11.25">
      <c r="A24" s="125"/>
    </row>
    <row r="25" spans="1:2" s="3" customFormat="1" ht="11.25">
      <c r="A25" s="125"/>
      <c r="B25" s="102"/>
    </row>
  </sheetData>
  <phoneticPr fontId="0" type="noConversion"/>
  <hyperlinks>
    <hyperlink ref="A15" r:id="rId1" xr:uid="{00000000-0004-0000-0700-000000000000}"/>
    <hyperlink ref="A20" r:id="rId2" display=" info-tour@bfs.admin.ch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74AF-94E4-4798-B5B2-F6FCD7B41C2B}">
  <dimension ref="A1:F25"/>
  <sheetViews>
    <sheetView showGridLines="0" zoomScaleNormal="100" workbookViewId="0"/>
  </sheetViews>
  <sheetFormatPr baseColWidth="10" defaultColWidth="11.42578125" defaultRowHeight="12.75"/>
  <cols>
    <col min="1" max="1" width="40.7109375" style="10" customWidth="1"/>
    <col min="2" max="2" width="16.42578125" style="5" customWidth="1"/>
    <col min="3" max="3" width="18.7109375" style="5" customWidth="1"/>
    <col min="4" max="4" width="9.5703125" style="5" customWidth="1"/>
    <col min="5" max="5" width="13.28515625" style="5" bestFit="1" customWidth="1"/>
    <col min="6" max="16384" width="11.42578125" style="5"/>
  </cols>
  <sheetData>
    <row r="1" spans="1:5" s="57" customFormat="1" ht="12.75" customHeight="1">
      <c r="A1" s="77" t="s">
        <v>476</v>
      </c>
      <c r="C1" s="132" t="s">
        <v>472</v>
      </c>
    </row>
    <row r="2" spans="1:5" s="3" customFormat="1" ht="12.75" customHeight="1">
      <c r="A2" s="125"/>
    </row>
    <row r="3" spans="1:5" s="3" customFormat="1" ht="12.75" customHeight="1">
      <c r="A3" s="508" t="s">
        <v>322</v>
      </c>
      <c r="B3" s="509" t="s">
        <v>331</v>
      </c>
      <c r="C3" s="509" t="s">
        <v>407</v>
      </c>
    </row>
    <row r="4" spans="1:5" s="3" customFormat="1" ht="12.75" customHeight="1">
      <c r="A4" s="681" t="s">
        <v>204</v>
      </c>
      <c r="B4" s="834">
        <v>3037206</v>
      </c>
      <c r="C4" s="834">
        <v>1273190</v>
      </c>
      <c r="D4" s="11"/>
      <c r="E4" s="116"/>
    </row>
    <row r="5" spans="1:5" s="3" customFormat="1" ht="12.75" customHeight="1">
      <c r="A5" s="681" t="s">
        <v>355</v>
      </c>
      <c r="B5" s="835">
        <v>3332477</v>
      </c>
      <c r="C5" s="835">
        <v>2015435</v>
      </c>
      <c r="D5" s="11"/>
    </row>
    <row r="6" spans="1:5" s="3" customFormat="1" ht="12.75" customHeight="1">
      <c r="A6" s="681" t="s">
        <v>356</v>
      </c>
      <c r="B6" s="835">
        <v>1271032</v>
      </c>
      <c r="C6" s="835">
        <v>1878469</v>
      </c>
      <c r="D6" s="11"/>
    </row>
    <row r="7" spans="1:5" s="3" customFormat="1" ht="12.75" customHeight="1">
      <c r="A7" s="681" t="s">
        <v>205</v>
      </c>
      <c r="B7" s="835">
        <v>218183</v>
      </c>
      <c r="C7" s="835">
        <v>1998179</v>
      </c>
      <c r="D7" s="11"/>
    </row>
    <row r="8" spans="1:5" s="3" customFormat="1" ht="12.75" customHeight="1">
      <c r="A8" s="681" t="s">
        <v>354</v>
      </c>
      <c r="B8" s="835">
        <v>643629</v>
      </c>
      <c r="C8" s="835">
        <v>2027884</v>
      </c>
      <c r="D8" s="11"/>
    </row>
    <row r="9" spans="1:5" s="3" customFormat="1" ht="12.75" customHeight="1">
      <c r="A9" s="681" t="s">
        <v>357</v>
      </c>
      <c r="B9" s="835">
        <v>1454831</v>
      </c>
      <c r="C9" s="835">
        <v>2282949</v>
      </c>
      <c r="D9" s="54"/>
    </row>
    <row r="10" spans="1:5" s="3" customFormat="1" ht="12.75" customHeight="1">
      <c r="A10" s="681" t="s">
        <v>206</v>
      </c>
      <c r="B10" s="835">
        <v>3429514</v>
      </c>
      <c r="C10" s="835">
        <v>3648287</v>
      </c>
      <c r="D10" s="17"/>
    </row>
    <row r="11" spans="1:5" s="3" customFormat="1" ht="12.75" customHeight="1">
      <c r="A11" s="681" t="s">
        <v>358</v>
      </c>
      <c r="B11" s="835">
        <v>3279916</v>
      </c>
      <c r="C11" s="835">
        <v>4176588</v>
      </c>
      <c r="D11" s="17"/>
    </row>
    <row r="12" spans="1:5" s="3" customFormat="1" ht="12.75" customHeight="1">
      <c r="A12" s="681" t="s">
        <v>359</v>
      </c>
      <c r="B12" s="835">
        <v>2685206</v>
      </c>
      <c r="C12" s="835">
        <v>3298707</v>
      </c>
      <c r="D12" s="17"/>
    </row>
    <row r="13" spans="1:5" s="3" customFormat="1" ht="12.75" customHeight="1">
      <c r="A13" s="681" t="s">
        <v>207</v>
      </c>
      <c r="B13" s="835">
        <v>2068731</v>
      </c>
      <c r="C13" s="835">
        <v>2893907</v>
      </c>
      <c r="D13" s="17"/>
    </row>
    <row r="14" spans="1:5" s="3" customFormat="1" ht="12.75" customHeight="1">
      <c r="A14" s="681" t="s">
        <v>360</v>
      </c>
      <c r="B14" s="835">
        <v>896433</v>
      </c>
      <c r="C14" s="835">
        <v>1745936</v>
      </c>
      <c r="D14" s="17"/>
    </row>
    <row r="15" spans="1:5" s="3" customFormat="1" ht="12.75" customHeight="1">
      <c r="A15" s="681" t="s">
        <v>361</v>
      </c>
      <c r="B15" s="835">
        <v>1413580</v>
      </c>
      <c r="C15" s="835">
        <v>2319318</v>
      </c>
      <c r="D15" s="17"/>
    </row>
    <row r="16" spans="1:5" s="3" customFormat="1" ht="12.75" customHeight="1">
      <c r="A16" s="836" t="s">
        <v>0</v>
      </c>
      <c r="B16" s="837">
        <v>23730738</v>
      </c>
      <c r="C16" s="837">
        <v>29558849</v>
      </c>
      <c r="D16" s="17"/>
    </row>
    <row r="17" spans="1:6" s="3" customFormat="1" ht="12.75" customHeight="1">
      <c r="A17" s="125"/>
    </row>
    <row r="18" spans="1:6" s="3" customFormat="1" ht="12.75" customHeight="1">
      <c r="A18" s="226" t="s">
        <v>48</v>
      </c>
    </row>
    <row r="19" spans="1:6" s="3" customFormat="1" ht="12.75" customHeight="1">
      <c r="A19" s="60" t="s">
        <v>101</v>
      </c>
      <c r="F19" s="57"/>
    </row>
    <row r="20" spans="1:6" s="3" customFormat="1" ht="12.75" customHeight="1">
      <c r="A20" s="60" t="s">
        <v>408</v>
      </c>
    </row>
    <row r="21" spans="1:6" s="3" customFormat="1" ht="12.75" customHeight="1">
      <c r="A21" s="59"/>
    </row>
    <row r="22" spans="1:6" s="3" customFormat="1" ht="12.75" customHeight="1">
      <c r="A22" s="3" t="s">
        <v>74</v>
      </c>
    </row>
    <row r="23" spans="1:6" s="3" customFormat="1" ht="12.75" customHeight="1">
      <c r="A23" s="227" t="s">
        <v>54</v>
      </c>
    </row>
    <row r="24" spans="1:6" s="3" customFormat="1" ht="12.75" customHeight="1"/>
    <row r="25" spans="1:6" s="3" customFormat="1" ht="12.75" customHeight="1">
      <c r="A25" s="125"/>
    </row>
  </sheetData>
  <hyperlinks>
    <hyperlink ref="A18" r:id="rId1" xr:uid="{0CA6B446-C06A-4428-8749-89F57A8B6EA0}"/>
    <hyperlink ref="A23" r:id="rId2" display=" info-tour@bfs.admin.ch" xr:uid="{7EAA8C92-EFA3-4F1A-877F-1A0937CAC2DF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9</vt:i4>
      </vt:variant>
    </vt:vector>
  </HeadingPairs>
  <TitlesOfParts>
    <vt:vector size="43" baseType="lpstr">
      <vt:lpstr>T0</vt:lpstr>
      <vt:lpstr>T2.1.1</vt:lpstr>
      <vt:lpstr>T2.1.2</vt:lpstr>
      <vt:lpstr>T2.1.3</vt:lpstr>
      <vt:lpstr>T2.1.4</vt:lpstr>
      <vt:lpstr>T2.2.1</vt:lpstr>
      <vt:lpstr>T2.2.2</vt:lpstr>
      <vt:lpstr>T2.2.3a</vt:lpstr>
      <vt:lpstr>T2.2.3b</vt:lpstr>
      <vt:lpstr>T2.2.4a</vt:lpstr>
      <vt:lpstr>T2.2.4b</vt:lpstr>
      <vt:lpstr>T2.2.5a-f</vt:lpstr>
      <vt:lpstr>T2.2.6</vt:lpstr>
      <vt:lpstr>T2.2.7a</vt:lpstr>
      <vt:lpstr>T2.2.7b</vt:lpstr>
      <vt:lpstr>T2.2.8</vt:lpstr>
      <vt:lpstr>T2.2.9</vt:lpstr>
      <vt:lpstr>T2.3.1</vt:lpstr>
      <vt:lpstr>T2.3.2.1</vt:lpstr>
      <vt:lpstr>T2.3.2.2</vt:lpstr>
      <vt:lpstr>T2.3.3</vt:lpstr>
      <vt:lpstr>T2.3.4</vt:lpstr>
      <vt:lpstr>T2.3.5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T0!Zone_d_impression</vt:lpstr>
      <vt:lpstr>T2.1.4!Zone_d_impression</vt:lpstr>
      <vt:lpstr>T2.2.3a!Zone_d_impression</vt:lpstr>
      <vt:lpstr>T2.2.3b!Zone_d_impression</vt:lpstr>
      <vt:lpstr>T2.2.4a!Zone_d_impression</vt:lpstr>
      <vt:lpstr>T2.2.4b!Zone_d_impression</vt:lpstr>
      <vt:lpstr>T4.1!Zone_d_impression</vt:lpstr>
      <vt:lpstr>T4.2!Zone_d_impression</vt:lpstr>
      <vt:lpstr>T4.3!Zone_d_impression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Chappuis Pascal BFS</cp:lastModifiedBy>
  <cp:lastPrinted>2022-01-31T12:00:10Z</cp:lastPrinted>
  <dcterms:created xsi:type="dcterms:W3CDTF">2010-06-11T08:07:52Z</dcterms:created>
  <dcterms:modified xsi:type="dcterms:W3CDTF">2024-01-25T10:41:21Z</dcterms:modified>
</cp:coreProperties>
</file>