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Diffusion\2. Publikationen\Jahrespublikation\donnees_2021\Tableaux\Tableaux_def\"/>
    </mc:Choice>
  </mc:AlternateContent>
  <xr:revisionPtr revIDLastSave="0" documentId="13_ncr:1_{B4134E2E-1927-424D-8B59-FBA8C574B613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T0" sheetId="100" r:id="rId1"/>
    <sheet name="T2.1.1" sheetId="80" r:id="rId2"/>
    <sheet name="T2.1.2" sheetId="110" r:id="rId3"/>
    <sheet name="T2.1.3" sheetId="82" r:id="rId4"/>
    <sheet name="T2.1.4" sheetId="83" r:id="rId5"/>
    <sheet name="T2.2.1" sheetId="65" r:id="rId6"/>
    <sheet name="T2.2.2" sheetId="14" r:id="rId7"/>
    <sheet name="T 2.2.3a" sheetId="15" r:id="rId8"/>
    <sheet name="T 2.2.3b" sheetId="114" r:id="rId9"/>
    <sheet name="T 2.2.4a" sheetId="111" r:id="rId10"/>
    <sheet name="T 2.2.4b" sheetId="112" r:id="rId11"/>
    <sheet name="T 2.2.5a-f" sheetId="10" r:id="rId12"/>
    <sheet name="T2.2.6" sheetId="12" r:id="rId13"/>
    <sheet name="T2.2.7a" sheetId="4" r:id="rId14"/>
    <sheet name="T 2.2.7b" sheetId="113" r:id="rId15"/>
    <sheet name="T 2.2.8" sheetId="5" r:id="rId16"/>
    <sheet name="T2.2.9" sheetId="48" r:id="rId17"/>
    <sheet name="T2.3.1" sheetId="84" r:id="rId18"/>
    <sheet name="T2.3.2.1" sheetId="87" r:id="rId19"/>
    <sheet name="T2.3.2.2" sheetId="90" r:id="rId20"/>
    <sheet name="T2.3.3" sheetId="93" r:id="rId21"/>
    <sheet name="T2.3.4" sheetId="96" r:id="rId22"/>
    <sheet name="T2.3.5" sheetId="99" r:id="rId23"/>
    <sheet name="T3.1" sheetId="107" r:id="rId24"/>
    <sheet name="T3.2" sheetId="108" r:id="rId25"/>
    <sheet name="T4.1" sheetId="104" r:id="rId26"/>
    <sheet name="T4.2" sheetId="105" r:id="rId27"/>
    <sheet name="T4.3" sheetId="106" r:id="rId28"/>
    <sheet name="T5.1" sheetId="36" r:id="rId29"/>
    <sheet name="T5.2" sheetId="37" r:id="rId30"/>
    <sheet name="T5.3" sheetId="38" r:id="rId31"/>
    <sheet name="T5.4" sheetId="39" r:id="rId32"/>
    <sheet name="T5.5" sheetId="40" r:id="rId33"/>
    <sheet name="T5.6" sheetId="44" r:id="rId34"/>
  </sheets>
  <externalReferences>
    <externalReference r:id="rId35"/>
  </externalReferences>
  <definedNames>
    <definedName name="_xlnm._FilterDatabase" localSheetId="6" hidden="1">'T2.2.2'!#REF!</definedName>
    <definedName name="_Toc264206218" localSheetId="11">'T 2.2.5a-f'!#REF!</definedName>
    <definedName name="NRData" localSheetId="9">#REF!</definedName>
    <definedName name="NRData" localSheetId="10">#REF!</definedName>
    <definedName name="NRData" localSheetId="2">#REF!</definedName>
    <definedName name="NRData">#REF!</definedName>
    <definedName name="Table1">'[1]Tbl1 Nights _Share'!$A$4:$G$18</definedName>
    <definedName name="Table2" localSheetId="9">#REF!</definedName>
    <definedName name="Table2" localSheetId="10">#REF!</definedName>
    <definedName name="Table2" localSheetId="2">#REF!</definedName>
    <definedName name="Table2">#REF!</definedName>
    <definedName name="_xlnm.Print_Area" localSheetId="7">'T 2.2.3a'!$A$1:$D$14</definedName>
    <definedName name="_xlnm.Print_Area" localSheetId="8">'T 2.2.3b'!$A$1:$D$14</definedName>
    <definedName name="_xlnm.Print_Area" localSheetId="9">'T 2.2.4a'!$A$1:$F$14</definedName>
    <definedName name="_xlnm.Print_Area" localSheetId="10">'T 2.2.4b'!$A$1:$F$17</definedName>
    <definedName name="_xlnm.Print_Area" localSheetId="0">T0!$A$1:$G$5</definedName>
    <definedName name="_xlnm.Print_Area" localSheetId="4">'T2.1.4'!$A$1:$J$12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6" l="1"/>
  <c r="F21" i="106"/>
  <c r="E21" i="106"/>
  <c r="G20" i="106"/>
  <c r="F20" i="106"/>
  <c r="E20" i="106"/>
  <c r="G19" i="106"/>
  <c r="F19" i="106"/>
  <c r="E19" i="106"/>
  <c r="G18" i="106"/>
  <c r="F18" i="106"/>
  <c r="E18" i="106"/>
  <c r="G17" i="106"/>
  <c r="F17" i="106"/>
  <c r="E17" i="106"/>
  <c r="G16" i="106"/>
  <c r="F16" i="106"/>
  <c r="E16" i="106"/>
  <c r="G15" i="106"/>
  <c r="F15" i="106"/>
  <c r="E15" i="106"/>
  <c r="G14" i="106"/>
  <c r="F14" i="106"/>
  <c r="E14" i="106"/>
  <c r="G13" i="106"/>
  <c r="F13" i="106"/>
  <c r="E13" i="106"/>
  <c r="G12" i="106"/>
  <c r="F12" i="106"/>
  <c r="E12" i="106"/>
  <c r="G11" i="106"/>
  <c r="F11" i="106"/>
  <c r="E11" i="106"/>
  <c r="G10" i="106"/>
  <c r="F10" i="106"/>
  <c r="E10" i="106"/>
  <c r="G9" i="106"/>
  <c r="F9" i="106"/>
  <c r="E9" i="106"/>
  <c r="G8" i="106"/>
  <c r="F8" i="106"/>
  <c r="E8" i="106"/>
  <c r="G21" i="105"/>
  <c r="F21" i="105"/>
  <c r="E21" i="105"/>
  <c r="G20" i="105"/>
  <c r="F20" i="105"/>
  <c r="E20" i="105"/>
  <c r="G19" i="105"/>
  <c r="F19" i="105"/>
  <c r="E19" i="105"/>
  <c r="G18" i="105"/>
  <c r="F18" i="105"/>
  <c r="E18" i="105"/>
  <c r="G17" i="105"/>
  <c r="F17" i="105"/>
  <c r="E17" i="105"/>
  <c r="G16" i="105"/>
  <c r="F16" i="105"/>
  <c r="E16" i="105"/>
  <c r="G15" i="105"/>
  <c r="F15" i="105"/>
  <c r="E15" i="105"/>
  <c r="G14" i="105"/>
  <c r="F14" i="105"/>
  <c r="E14" i="105"/>
  <c r="G13" i="105"/>
  <c r="F13" i="105"/>
  <c r="E13" i="105"/>
  <c r="G12" i="105"/>
  <c r="F12" i="105"/>
  <c r="E12" i="105"/>
  <c r="G11" i="105"/>
  <c r="F11" i="105"/>
  <c r="E11" i="105"/>
  <c r="G10" i="105"/>
  <c r="F10" i="105"/>
  <c r="E10" i="105"/>
  <c r="G9" i="105"/>
  <c r="F9" i="105"/>
  <c r="E9" i="105"/>
  <c r="G8" i="105"/>
  <c r="F8" i="105"/>
  <c r="E8" i="105"/>
  <c r="G21" i="104"/>
  <c r="F21" i="104"/>
  <c r="E21" i="104"/>
  <c r="G20" i="104"/>
  <c r="F20" i="104"/>
  <c r="E20" i="104"/>
  <c r="G19" i="104"/>
  <c r="F19" i="104"/>
  <c r="E19" i="104"/>
  <c r="G18" i="104"/>
  <c r="F18" i="104"/>
  <c r="E18" i="104"/>
  <c r="G17" i="104"/>
  <c r="F17" i="104"/>
  <c r="E17" i="104"/>
  <c r="G16" i="104"/>
  <c r="F16" i="104"/>
  <c r="E16" i="104"/>
  <c r="G15" i="104"/>
  <c r="F15" i="104"/>
  <c r="E15" i="104"/>
  <c r="G14" i="104"/>
  <c r="F14" i="104"/>
  <c r="E14" i="104"/>
  <c r="G13" i="104"/>
  <c r="F13" i="104"/>
  <c r="E13" i="104"/>
  <c r="G12" i="104"/>
  <c r="F12" i="104"/>
  <c r="E12" i="104"/>
  <c r="G11" i="104"/>
  <c r="F11" i="104"/>
  <c r="E11" i="104"/>
  <c r="G10" i="104"/>
  <c r="F10" i="104"/>
  <c r="E10" i="104"/>
  <c r="G9" i="104"/>
  <c r="F9" i="104"/>
  <c r="E9" i="104"/>
  <c r="G8" i="104"/>
  <c r="F8" i="104"/>
  <c r="E8" i="104"/>
  <c r="B16" i="100" l="1"/>
  <c r="J13" i="4" l="1"/>
  <c r="I13" i="4"/>
  <c r="H13" i="4"/>
  <c r="J12" i="4"/>
  <c r="I12" i="4"/>
  <c r="H12" i="4"/>
  <c r="J11" i="4"/>
  <c r="I11" i="4"/>
  <c r="H11" i="4"/>
  <c r="G34" i="90" l="1"/>
  <c r="F34" i="90"/>
  <c r="E34" i="90"/>
  <c r="D34" i="90"/>
  <c r="C34" i="90"/>
  <c r="B34" i="90"/>
  <c r="J7" i="84" l="1"/>
  <c r="J8" i="84"/>
  <c r="J9" i="84"/>
  <c r="J10" i="84"/>
  <c r="J11" i="84"/>
  <c r="J12" i="84"/>
  <c r="J6" i="84"/>
  <c r="G7" i="84"/>
  <c r="G8" i="84"/>
  <c r="G9" i="84"/>
  <c r="G10" i="84"/>
  <c r="G11" i="84"/>
  <c r="G12" i="84"/>
  <c r="G6" i="84"/>
  <c r="G5" i="84"/>
  <c r="Q5" i="12" l="1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T58" i="10"/>
  <c r="R58" i="10"/>
  <c r="P58" i="10"/>
  <c r="N58" i="10"/>
  <c r="L58" i="10"/>
  <c r="J58" i="10"/>
  <c r="H58" i="10"/>
  <c r="F58" i="10"/>
  <c r="D58" i="10"/>
  <c r="B58" i="10"/>
  <c r="T57" i="10"/>
  <c r="R57" i="10"/>
  <c r="P57" i="10"/>
  <c r="N57" i="10"/>
  <c r="L57" i="10"/>
  <c r="J57" i="10"/>
  <c r="H57" i="10"/>
  <c r="F57" i="10"/>
  <c r="D57" i="10"/>
  <c r="B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T52" i="10"/>
  <c r="R52" i="10"/>
  <c r="P52" i="10"/>
  <c r="N52" i="10"/>
  <c r="L52" i="10"/>
  <c r="J52" i="10"/>
  <c r="H52" i="10"/>
  <c r="F52" i="10"/>
  <c r="D52" i="10"/>
  <c r="B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U46" i="10"/>
  <c r="T46" i="10"/>
  <c r="S46" i="10"/>
  <c r="R46" i="10"/>
  <c r="Q46" i="10"/>
  <c r="P46" i="10"/>
  <c r="O46" i="10"/>
  <c r="N46" i="10"/>
  <c r="M46" i="10"/>
  <c r="L46" i="10"/>
  <c r="K46" i="10"/>
  <c r="K45" i="10" s="1"/>
  <c r="J46" i="10"/>
  <c r="I46" i="10"/>
  <c r="H46" i="10"/>
  <c r="G46" i="10"/>
  <c r="F46" i="10"/>
  <c r="E46" i="10"/>
  <c r="D46" i="10"/>
  <c r="C46" i="10"/>
  <c r="B46" i="10"/>
  <c r="T45" i="10"/>
  <c r="R45" i="10"/>
  <c r="P45" i="10"/>
  <c r="N45" i="10"/>
  <c r="M45" i="10"/>
  <c r="L45" i="10"/>
  <c r="J45" i="10"/>
  <c r="H45" i="10"/>
  <c r="F45" i="10"/>
  <c r="D45" i="10"/>
  <c r="B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U40" i="10"/>
  <c r="T40" i="10"/>
  <c r="S40" i="10"/>
  <c r="R40" i="10"/>
  <c r="Q40" i="10"/>
  <c r="P40" i="10"/>
  <c r="O40" i="10"/>
  <c r="N40" i="10"/>
  <c r="M40" i="10"/>
  <c r="M38" i="10" s="1"/>
  <c r="L40" i="10"/>
  <c r="K40" i="10"/>
  <c r="J40" i="10"/>
  <c r="I40" i="10"/>
  <c r="H40" i="10"/>
  <c r="G40" i="10"/>
  <c r="F40" i="10"/>
  <c r="E40" i="10"/>
  <c r="D40" i="10"/>
  <c r="C40" i="10"/>
  <c r="B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T38" i="10"/>
  <c r="R38" i="10"/>
  <c r="P38" i="10"/>
  <c r="N38" i="10"/>
  <c r="L38" i="10"/>
  <c r="J38" i="10"/>
  <c r="I38" i="10"/>
  <c r="H38" i="10"/>
  <c r="F38" i="10"/>
  <c r="D38" i="10"/>
  <c r="B38" i="10"/>
  <c r="T37" i="10"/>
  <c r="R37" i="10"/>
  <c r="P37" i="10"/>
  <c r="N37" i="10"/>
  <c r="L37" i="10"/>
  <c r="J37" i="10"/>
  <c r="H37" i="10"/>
  <c r="F37" i="10"/>
  <c r="D37" i="10"/>
  <c r="B37" i="10"/>
  <c r="T36" i="10"/>
  <c r="R36" i="10"/>
  <c r="P36" i="10"/>
  <c r="N36" i="10"/>
  <c r="L36" i="10"/>
  <c r="J36" i="10"/>
  <c r="H36" i="10"/>
  <c r="F36" i="10"/>
  <c r="D36" i="10"/>
  <c r="B36" i="10"/>
  <c r="T28" i="10"/>
  <c r="S28" i="10"/>
  <c r="R28" i="10"/>
  <c r="Q28" i="10"/>
  <c r="P28" i="10"/>
  <c r="O28" i="10"/>
  <c r="N28" i="10"/>
  <c r="M28" i="10"/>
  <c r="L28" i="10"/>
  <c r="T27" i="10"/>
  <c r="S27" i="10"/>
  <c r="R27" i="10"/>
  <c r="Q27" i="10"/>
  <c r="P27" i="10"/>
  <c r="O27" i="10"/>
  <c r="N27" i="10"/>
  <c r="M27" i="10"/>
  <c r="L27" i="10"/>
  <c r="T26" i="10"/>
  <c r="S26" i="10"/>
  <c r="R26" i="10"/>
  <c r="Q26" i="10"/>
  <c r="P26" i="10"/>
  <c r="O26" i="10"/>
  <c r="N26" i="10"/>
  <c r="M26" i="10"/>
  <c r="L26" i="10"/>
  <c r="T25" i="10"/>
  <c r="S25" i="10"/>
  <c r="R25" i="10"/>
  <c r="Q25" i="10"/>
  <c r="P25" i="10"/>
  <c r="O25" i="10"/>
  <c r="N25" i="10"/>
  <c r="M25" i="10"/>
  <c r="L25" i="10"/>
  <c r="T24" i="10"/>
  <c r="S24" i="10"/>
  <c r="R24" i="10"/>
  <c r="Q24" i="10"/>
  <c r="P24" i="10"/>
  <c r="O24" i="10"/>
  <c r="N24" i="10"/>
  <c r="M24" i="10"/>
  <c r="L24" i="10"/>
  <c r="T23" i="10"/>
  <c r="S23" i="10"/>
  <c r="R23" i="10"/>
  <c r="Q23" i="10"/>
  <c r="P23" i="10"/>
  <c r="O23" i="10"/>
  <c r="N23" i="10"/>
  <c r="M23" i="10"/>
  <c r="L23" i="10"/>
  <c r="T22" i="10"/>
  <c r="S22" i="10"/>
  <c r="R22" i="10"/>
  <c r="Q22" i="10"/>
  <c r="P22" i="10"/>
  <c r="O22" i="10"/>
  <c r="N22" i="10"/>
  <c r="M22" i="10"/>
  <c r="L22" i="10"/>
  <c r="T21" i="10"/>
  <c r="S21" i="10"/>
  <c r="R21" i="10"/>
  <c r="Q21" i="10"/>
  <c r="P21" i="10"/>
  <c r="O21" i="10"/>
  <c r="N21" i="10"/>
  <c r="M21" i="10"/>
  <c r="L21" i="10"/>
  <c r="T20" i="10"/>
  <c r="S20" i="10"/>
  <c r="R20" i="10"/>
  <c r="Q20" i="10"/>
  <c r="P20" i="10"/>
  <c r="O20" i="10"/>
  <c r="N20" i="10"/>
  <c r="M20" i="10"/>
  <c r="L20" i="10"/>
  <c r="T19" i="10"/>
  <c r="S19" i="10"/>
  <c r="R19" i="10"/>
  <c r="Q19" i="10"/>
  <c r="P19" i="10"/>
  <c r="O19" i="10"/>
  <c r="N19" i="10"/>
  <c r="M19" i="10"/>
  <c r="L19" i="10"/>
  <c r="T18" i="10"/>
  <c r="S18" i="10"/>
  <c r="R18" i="10"/>
  <c r="Q18" i="10"/>
  <c r="P18" i="10"/>
  <c r="O18" i="10"/>
  <c r="N18" i="10"/>
  <c r="M18" i="10"/>
  <c r="L18" i="10"/>
  <c r="T17" i="10"/>
  <c r="S17" i="10"/>
  <c r="R17" i="10"/>
  <c r="Q17" i="10"/>
  <c r="P17" i="10"/>
  <c r="O17" i="10"/>
  <c r="N17" i="10"/>
  <c r="M17" i="10"/>
  <c r="L17" i="10"/>
  <c r="T16" i="10"/>
  <c r="S16" i="10"/>
  <c r="R16" i="10"/>
  <c r="Q16" i="10"/>
  <c r="P16" i="10"/>
  <c r="O16" i="10"/>
  <c r="N16" i="10"/>
  <c r="M16" i="10"/>
  <c r="L16" i="10"/>
  <c r="T15" i="10"/>
  <c r="S15" i="10"/>
  <c r="R15" i="10"/>
  <c r="Q15" i="10"/>
  <c r="P15" i="10"/>
  <c r="O15" i="10"/>
  <c r="N15" i="10"/>
  <c r="M15" i="10"/>
  <c r="L15" i="10"/>
  <c r="T14" i="10"/>
  <c r="S14" i="10"/>
  <c r="R14" i="10"/>
  <c r="Q14" i="10"/>
  <c r="P14" i="10"/>
  <c r="O14" i="10"/>
  <c r="N14" i="10"/>
  <c r="M14" i="10"/>
  <c r="L14" i="10"/>
  <c r="T13" i="10"/>
  <c r="S13" i="10"/>
  <c r="R13" i="10"/>
  <c r="Q13" i="10"/>
  <c r="P13" i="10"/>
  <c r="O13" i="10"/>
  <c r="N13" i="10"/>
  <c r="M13" i="10"/>
  <c r="L13" i="10"/>
  <c r="T12" i="10"/>
  <c r="S12" i="10"/>
  <c r="R12" i="10"/>
  <c r="Q12" i="10"/>
  <c r="P12" i="10"/>
  <c r="O12" i="10"/>
  <c r="N12" i="10"/>
  <c r="M12" i="10"/>
  <c r="L12" i="10"/>
  <c r="T11" i="10"/>
  <c r="S11" i="10"/>
  <c r="R11" i="10"/>
  <c r="Q11" i="10"/>
  <c r="P11" i="10"/>
  <c r="O11" i="10"/>
  <c r="N11" i="10"/>
  <c r="M11" i="10"/>
  <c r="L11" i="10"/>
  <c r="T10" i="10"/>
  <c r="S10" i="10"/>
  <c r="R10" i="10"/>
  <c r="Q10" i="10"/>
  <c r="P10" i="10"/>
  <c r="O10" i="10"/>
  <c r="N10" i="10"/>
  <c r="M10" i="10"/>
  <c r="L10" i="10"/>
  <c r="T9" i="10"/>
  <c r="S9" i="10"/>
  <c r="R9" i="10"/>
  <c r="Q9" i="10"/>
  <c r="P9" i="10"/>
  <c r="O9" i="10"/>
  <c r="N9" i="10"/>
  <c r="M9" i="10"/>
  <c r="L9" i="10"/>
  <c r="T8" i="10"/>
  <c r="S8" i="10"/>
  <c r="R8" i="10"/>
  <c r="Q8" i="10"/>
  <c r="P8" i="10"/>
  <c r="O8" i="10"/>
  <c r="N8" i="10"/>
  <c r="M8" i="10"/>
  <c r="L8" i="10"/>
  <c r="T7" i="10"/>
  <c r="S7" i="10"/>
  <c r="R7" i="10"/>
  <c r="Q7" i="10"/>
  <c r="P7" i="10"/>
  <c r="O7" i="10"/>
  <c r="N7" i="10"/>
  <c r="M7" i="10"/>
  <c r="L7" i="10"/>
  <c r="T6" i="10"/>
  <c r="S6" i="10"/>
  <c r="R6" i="10"/>
  <c r="Q6" i="10"/>
  <c r="P6" i="10"/>
  <c r="O6" i="10"/>
  <c r="N6" i="10"/>
  <c r="M6" i="10"/>
  <c r="L6" i="10"/>
  <c r="T5" i="10"/>
  <c r="S5" i="10"/>
  <c r="R5" i="10"/>
  <c r="Q5" i="10"/>
  <c r="P5" i="10"/>
  <c r="O5" i="10"/>
  <c r="N5" i="10"/>
  <c r="M5" i="10"/>
  <c r="L5" i="10"/>
  <c r="I45" i="10" l="1"/>
  <c r="K38" i="10"/>
  <c r="F16" i="112"/>
  <c r="C16" i="112"/>
  <c r="G16" i="112" s="1"/>
  <c r="B16" i="112"/>
  <c r="G15" i="112"/>
  <c r="F15" i="112"/>
  <c r="G14" i="112"/>
  <c r="F14" i="112"/>
  <c r="G13" i="112"/>
  <c r="F13" i="112"/>
  <c r="G12" i="112"/>
  <c r="F12" i="112"/>
  <c r="G11" i="112"/>
  <c r="F11" i="112"/>
  <c r="G10" i="112"/>
  <c r="F10" i="112"/>
  <c r="G9" i="112"/>
  <c r="F9" i="112"/>
  <c r="G8" i="112"/>
  <c r="F8" i="112"/>
  <c r="G7" i="112"/>
  <c r="F7" i="112"/>
  <c r="G6" i="112"/>
  <c r="F6" i="112"/>
  <c r="G5" i="112"/>
  <c r="F5" i="112"/>
  <c r="G4" i="112"/>
  <c r="F4" i="112"/>
  <c r="K18" i="14" l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G5" i="80" l="1"/>
  <c r="G6" i="80"/>
  <c r="G7" i="80"/>
  <c r="G8" i="80"/>
  <c r="G9" i="80"/>
  <c r="G10" i="80"/>
  <c r="G11" i="80"/>
  <c r="G12" i="80"/>
  <c r="G4" i="80"/>
  <c r="F5" i="80"/>
  <c r="F6" i="80"/>
  <c r="F7" i="80"/>
  <c r="F8" i="80"/>
  <c r="F9" i="80"/>
  <c r="F10" i="80"/>
  <c r="F11" i="80"/>
  <c r="F12" i="80"/>
  <c r="F4" i="80"/>
  <c r="E5" i="80"/>
  <c r="E6" i="80"/>
  <c r="E7" i="80"/>
  <c r="E8" i="80"/>
  <c r="E9" i="80"/>
  <c r="E10" i="80"/>
  <c r="E11" i="80"/>
  <c r="E12" i="80"/>
  <c r="E4" i="80"/>
  <c r="D6" i="84" l="1"/>
  <c r="H25" i="87" l="1"/>
  <c r="H24" i="87"/>
  <c r="H23" i="87"/>
  <c r="H22" i="87"/>
  <c r="H17" i="87"/>
  <c r="H16" i="87"/>
  <c r="H15" i="87"/>
  <c r="H14" i="87"/>
  <c r="M13" i="96" l="1"/>
  <c r="M12" i="96"/>
  <c r="M11" i="96"/>
  <c r="M10" i="96"/>
  <c r="M9" i="96"/>
  <c r="M8" i="96"/>
  <c r="M7" i="96"/>
  <c r="I13" i="96"/>
  <c r="I12" i="96"/>
  <c r="I11" i="96"/>
  <c r="I10" i="96"/>
  <c r="I9" i="96"/>
  <c r="I8" i="96"/>
  <c r="I7" i="96"/>
  <c r="E13" i="96"/>
  <c r="E12" i="96"/>
  <c r="E11" i="96"/>
  <c r="E10" i="96"/>
  <c r="E9" i="96"/>
  <c r="E8" i="96"/>
  <c r="E7" i="96"/>
  <c r="D7" i="84"/>
  <c r="D8" i="84"/>
  <c r="D9" i="84"/>
  <c r="D10" i="84"/>
  <c r="D11" i="84"/>
  <c r="D12" i="84"/>
  <c r="M6" i="96"/>
  <c r="I6" i="96"/>
  <c r="E6" i="96"/>
  <c r="H9" i="87"/>
  <c r="H8" i="87"/>
  <c r="H7" i="87"/>
  <c r="H6" i="87"/>
</calcChain>
</file>

<file path=xl/sharedStrings.xml><?xml version="1.0" encoding="utf-8"?>
<sst xmlns="http://schemas.openxmlformats.org/spreadsheetml/2006/main" count="1452" uniqueCount="477">
  <si>
    <t>Région touristique</t>
  </si>
  <si>
    <t>Suisse</t>
  </si>
  <si>
    <t>Grisons</t>
  </si>
  <si>
    <t>Valais</t>
  </si>
  <si>
    <t>Suisse orientale</t>
  </si>
  <si>
    <t>Tessin</t>
  </si>
  <si>
    <t>Région zurichoise</t>
  </si>
  <si>
    <t>Région bâloise</t>
  </si>
  <si>
    <t>Genève</t>
  </si>
  <si>
    <t>Région Fribourg</t>
  </si>
  <si>
    <t xml:space="preserve">Grisons                                                                                             </t>
  </si>
  <si>
    <t xml:space="preserve">Suisse orientale                                                                                    </t>
  </si>
  <si>
    <t xml:space="preserve">Région zurichoise                                                                                   </t>
  </si>
  <si>
    <t xml:space="preserve">Région bâloise                                                                                      </t>
  </si>
  <si>
    <t xml:space="preserve">Genève                                                                                              </t>
  </si>
  <si>
    <t xml:space="preserve">Valais                                                                                              </t>
  </si>
  <si>
    <t xml:space="preserve">Tessin                                                                                              </t>
  </si>
  <si>
    <t xml:space="preserve">Région Fribourg                                                                                            </t>
  </si>
  <si>
    <t>Année</t>
  </si>
  <si>
    <t>Total</t>
  </si>
  <si>
    <t>Suisses</t>
  </si>
  <si>
    <t>Nuitées</t>
  </si>
  <si>
    <t>Europe (sans la Suisse)</t>
  </si>
  <si>
    <t>Asie</t>
  </si>
  <si>
    <t>Amérique</t>
  </si>
  <si>
    <t>Afrique</t>
  </si>
  <si>
    <t>Océanie</t>
  </si>
  <si>
    <t>Etrangers</t>
  </si>
  <si>
    <t>Allemagne</t>
  </si>
  <si>
    <t>Royaume-Uni</t>
  </si>
  <si>
    <t>France</t>
  </si>
  <si>
    <t>Italie</t>
  </si>
  <si>
    <t>Pays-Bas</t>
  </si>
  <si>
    <t>Japon</t>
  </si>
  <si>
    <t>Pays du Golfe</t>
  </si>
  <si>
    <t>Inde</t>
  </si>
  <si>
    <t>Etats-Unis d'Amérique</t>
  </si>
  <si>
    <t>du total</t>
  </si>
  <si>
    <t>Variation des nuitées (en %)</t>
  </si>
  <si>
    <r>
      <t>Taux net d'occupation des chambres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(en %)</t>
    </r>
  </si>
  <si>
    <r>
      <t>2</t>
    </r>
    <r>
      <rPr>
        <sz val="8"/>
        <rFont val="Arial"/>
        <family val="2"/>
      </rPr>
      <t xml:space="preserve"> Nombre de chambres dans les établissements recensés, en moyenne annuelle</t>
    </r>
  </si>
  <si>
    <t>janvier</t>
  </si>
  <si>
    <t>avril</t>
  </si>
  <si>
    <t>juillet</t>
  </si>
  <si>
    <t>octobre</t>
  </si>
  <si>
    <r>
      <t>1</t>
    </r>
    <r>
      <rPr>
        <sz val="8"/>
        <rFont val="Arial"/>
        <family val="2"/>
      </rPr>
      <t xml:space="preserve"> Nombre des établissements recensés (ouverts ou temporairement fermés) pendant le mois sous revue, en moyenne annuelle</t>
    </r>
  </si>
  <si>
    <t>par continent</t>
  </si>
  <si>
    <t>Autriche</t>
  </si>
  <si>
    <t>Pays</t>
  </si>
  <si>
    <t>Variation en % par rapport à l'année précédente, aux prix de l'année précédente</t>
  </si>
  <si>
    <t>Total des dépenses de consommation</t>
  </si>
  <si>
    <t>Dépenses restaurants et hôtels</t>
  </si>
  <si>
    <t>Variation en % par rapport à l'année précédente</t>
  </si>
  <si>
    <t>Restaurants et hôtels</t>
  </si>
  <si>
    <t>Jura &amp; Trois-Lacs</t>
  </si>
  <si>
    <t>Région Berne</t>
  </si>
  <si>
    <t xml:space="preserve">Jura &amp; Trois-Lacs                                                                                   </t>
  </si>
  <si>
    <t xml:space="preserve">Région Berne                                                                                        </t>
  </si>
  <si>
    <r>
      <t xml:space="preserve">1 </t>
    </r>
    <r>
      <rPr>
        <sz val="8"/>
        <rFont val="Arial"/>
        <family val="2"/>
      </rPr>
      <t xml:space="preserve">Nombre de nuitées-chambres divisé par la capacité totale nette de chambres de la période considérée, exprimé en %. </t>
    </r>
  </si>
  <si>
    <t>(La capacité nette de chambres est le nombre de chambres d'un établissement pendant le mois sous revue multiplié par le nombre de jours d'ouverture de cet établissement pendant ce mois.)</t>
  </si>
  <si>
    <t>Lucerne/Lac des Quatre-Cantons</t>
  </si>
  <si>
    <t>Autres Asie</t>
  </si>
  <si>
    <t>Canada</t>
  </si>
  <si>
    <t>Brésil</t>
  </si>
  <si>
    <t>Autres Amérique</t>
  </si>
  <si>
    <t>Autres Europe</t>
  </si>
  <si>
    <t>République de Corée</t>
  </si>
  <si>
    <t>Total étrangers</t>
  </si>
  <si>
    <t>Source: Eurostat</t>
  </si>
  <si>
    <t>Lucerne / Lac des Quatre-Cantons</t>
  </si>
  <si>
    <t>2012-2013</t>
  </si>
  <si>
    <t>Part des nuitées 2013 (en %)</t>
  </si>
  <si>
    <r>
      <t>Etablissements ouverts</t>
    </r>
    <r>
      <rPr>
        <vertAlign val="superscript"/>
        <sz val="8"/>
        <rFont val="Arial"/>
        <family val="2"/>
      </rPr>
      <t>1</t>
    </r>
  </si>
  <si>
    <r>
      <t>Chambres disponibles</t>
    </r>
    <r>
      <rPr>
        <vertAlign val="superscript"/>
        <sz val="8"/>
        <rFont val="Arial"/>
        <family val="2"/>
      </rPr>
      <t>2</t>
    </r>
  </si>
  <si>
    <r>
      <t>Lits disponibles</t>
    </r>
    <r>
      <rPr>
        <vertAlign val="superscript"/>
        <sz val="8"/>
        <rFont val="Arial"/>
        <family val="2"/>
      </rPr>
      <t>2</t>
    </r>
  </si>
  <si>
    <t>Lits disponibles par établissement</t>
  </si>
  <si>
    <t>Répartition des établissements (en %)</t>
  </si>
  <si>
    <r>
      <t>1</t>
    </r>
    <r>
      <rPr>
        <sz val="8"/>
        <rFont val="Arial"/>
        <family val="2"/>
      </rPr>
      <t xml:space="preserve"> Nombre des établissements ouverts au moins un jour pendant le mois sous revue, en moyenne annuelle</t>
    </r>
  </si>
  <si>
    <r>
      <t>2</t>
    </r>
    <r>
      <rPr>
        <sz val="8"/>
        <rFont val="Arial"/>
        <family val="2"/>
      </rPr>
      <t xml:space="preserve"> Nombre de chambres/lits dans les établissements ouverts, en moyenne annuelle</t>
    </r>
  </si>
  <si>
    <t>2013-2014</t>
  </si>
  <si>
    <t>Part des nuitées 2014 (en %)</t>
  </si>
  <si>
    <t>Durée de séjour moyenne 2014 (en nuits)</t>
  </si>
  <si>
    <t>Durée de séjour moyenne 2013 (en nuits)</t>
  </si>
  <si>
    <t>Durée de séjour moyenne 2012 (en nuits)</t>
  </si>
  <si>
    <t>Région Argovie</t>
  </si>
  <si>
    <t>2014-2015</t>
  </si>
  <si>
    <t>Part des nuitées 2015 (en %)</t>
  </si>
  <si>
    <t>Durée de séjour moyenne 2015 (en nuits)</t>
  </si>
  <si>
    <t>Renchérissement annuel moyen (%), structure du panier-type 2015</t>
  </si>
  <si>
    <t>Hébergement touristique</t>
  </si>
  <si>
    <t>Hôtellerie</t>
  </si>
  <si>
    <t>Parahôtellerie</t>
  </si>
  <si>
    <t>Indice Total</t>
  </si>
  <si>
    <t>Indice du climat de consommation</t>
  </si>
  <si>
    <t>2017</t>
  </si>
  <si>
    <t>Sources: OFS – statistique de l'hébergement touristique (HESTA), statistique de la parahôtellerie (PASTA)</t>
  </si>
  <si>
    <t xml:space="preserve">Parahôtellerie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</si>
  <si>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</si>
  <si>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</si>
  <si>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</si>
  <si>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</si>
  <si>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</si>
  <si>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</si>
  <si>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</si>
  <si>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</si>
  <si>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</si>
  <si>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</si>
  <si>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</si>
  <si>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</si>
  <si>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2016-2017</t>
  </si>
  <si>
    <t>Nuitées 2017</t>
  </si>
  <si>
    <t>part (en %)</t>
  </si>
  <si>
    <t>Résidents</t>
  </si>
  <si>
    <t>Non-résidents</t>
  </si>
  <si>
    <t>Sources: OFS – Statistique de l'hébergement touristique (HESTA), statistique de la parahôtellerie (PASTA); Eurostat</t>
  </si>
  <si>
    <r>
      <t>Etablissements ouverts</t>
    </r>
    <r>
      <rPr>
        <vertAlign val="superscript"/>
        <sz val="8"/>
        <rFont val="Arial"/>
        <family val="2"/>
      </rPr>
      <t>6)</t>
    </r>
  </si>
  <si>
    <t>répartition des établissements (en %)</t>
  </si>
  <si>
    <t>Lucerne / Lac des Quatre Cantons</t>
  </si>
  <si>
    <t>Grande région</t>
  </si>
  <si>
    <t>Espace Mittelland</t>
  </si>
  <si>
    <t>Suisse du Nord-Ouest</t>
  </si>
  <si>
    <t>Région lémanique</t>
  </si>
  <si>
    <t>Suisse centrale</t>
  </si>
  <si>
    <t>Zurich</t>
  </si>
  <si>
    <t>variation des nuitées (en %)</t>
  </si>
  <si>
    <t>Zürich</t>
  </si>
  <si>
    <t>2015-2016</t>
  </si>
  <si>
    <t>Chine (sans Hong Kong)</t>
  </si>
  <si>
    <t>Part des nuitées 2016 (en %)</t>
  </si>
  <si>
    <t>Part des nuitées 2017 (en %)</t>
  </si>
  <si>
    <t>Durée de séjour moyenne 2016 (en nuits)</t>
  </si>
  <si>
    <t>Durée de séjour moyenne 2017 (en nuits)</t>
  </si>
  <si>
    <t>Source: OFS – Statistique de l'hébergement touristique (HESTA)</t>
  </si>
  <si>
    <t>Logements de vacances recensés</t>
  </si>
  <si>
    <t>Lits recensés</t>
  </si>
  <si>
    <t>Part en % des logements de vacances</t>
  </si>
  <si>
    <t>Etablissements
 recensés</t>
  </si>
  <si>
    <t>Lits
 recensés</t>
  </si>
  <si>
    <t>Logements de vacances</t>
  </si>
  <si>
    <t>Hébergements collectifs</t>
  </si>
  <si>
    <t>Terrains de camping</t>
  </si>
  <si>
    <t>Part en % des établissements recensés</t>
  </si>
  <si>
    <t>Places de 
passage</t>
  </si>
  <si>
    <t xml:space="preserve">Pays de provenance </t>
  </si>
  <si>
    <t>Arrivées</t>
  </si>
  <si>
    <t>Dont Europe (sans la Suisse)</t>
  </si>
  <si>
    <t>Terrains de camping (uniquement hôtes de passage)</t>
  </si>
  <si>
    <t>Sources: OFS – Statistique de l'hébergement touristique (HESTA), statistique de la parahôtellerie (PASTA)</t>
  </si>
  <si>
    <t>Mois</t>
  </si>
  <si>
    <t>Durée de séjour</t>
  </si>
  <si>
    <r>
      <t>CV</t>
    </r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Total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</si>
  <si>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coefficient de variation, en %</t>
    </r>
  </si>
  <si>
    <t>Pays de provenance</t>
  </si>
  <si>
    <t xml:space="preserve">Allemagne </t>
  </si>
  <si>
    <t>Part en %</t>
  </si>
  <si>
    <t>Source: OFS – Indice suisse des prix à la consommation (IPC)</t>
  </si>
  <si>
    <t>Nuitées 2018</t>
  </si>
  <si>
    <t>Variation 2017-2018 (en %)</t>
  </si>
  <si>
    <t>2017-2018</t>
  </si>
  <si>
    <t>Part des nuitées 2018 (en %)</t>
  </si>
  <si>
    <t>Durée de séjour moyenne 2018 (en nuits)</t>
  </si>
  <si>
    <t>T2.1.1</t>
  </si>
  <si>
    <t>T 2.1.1</t>
  </si>
  <si>
    <t xml:space="preserve">Liste des tableaux (appendix) </t>
  </si>
  <si>
    <t>T 2.1.3</t>
  </si>
  <si>
    <t xml:space="preserve">T 2.1.4 </t>
  </si>
  <si>
    <t xml:space="preserve">T 2.2.1 </t>
  </si>
  <si>
    <t xml:space="preserve">T 2.2.9 </t>
  </si>
  <si>
    <t>T2.3.1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</si>
  <si>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coefficient de variation</t>
    </r>
  </si>
  <si>
    <r>
      <t>CV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Arrivées, en %</t>
    </r>
  </si>
  <si>
    <r>
      <t>CV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Nuitées, en %</t>
    </r>
  </si>
  <si>
    <t xml:space="preserve">T2.3.2.2 </t>
  </si>
  <si>
    <t>T2.3.3</t>
  </si>
  <si>
    <t xml:space="preserve">T 2.3.5 </t>
  </si>
  <si>
    <t>Taux de croissance du produit intérieur brut réel, en %</t>
  </si>
  <si>
    <t xml:space="preserve">T 5.1 </t>
  </si>
  <si>
    <t xml:space="preserve">T 5.2 </t>
  </si>
  <si>
    <t>Source: SECO – Indice du climat de consommation</t>
  </si>
  <si>
    <t>Sources: OFS – Comptes nationaux, Eurostat</t>
  </si>
  <si>
    <t>Sources: OFS – Comptes nationaux</t>
  </si>
  <si>
    <t xml:space="preserve">T 5.3 a </t>
  </si>
  <si>
    <t xml:space="preserve">T 5.3 b </t>
  </si>
  <si>
    <t>Indice suisse des prix à la consommation</t>
  </si>
  <si>
    <t xml:space="preserve">T 5.4 </t>
  </si>
  <si>
    <t>Indice des prix à la consommation harmonisé</t>
  </si>
  <si>
    <t xml:space="preserve">T 5.5 </t>
  </si>
  <si>
    <t xml:space="preserve">T 5.6 </t>
  </si>
  <si>
    <t>T2.1.3</t>
  </si>
  <si>
    <t>Statistiques de l'hébergement touristique</t>
  </si>
  <si>
    <t xml:space="preserve">T 2.2.2 </t>
  </si>
  <si>
    <t xml:space="preserve">T2.3.2.1 </t>
  </si>
  <si>
    <t>T2.3.4</t>
  </si>
  <si>
    <t>Indicateurs économiques</t>
  </si>
  <si>
    <t>Indicateurs annuels du compte satellite du tourisme</t>
  </si>
  <si>
    <t>T3.1</t>
  </si>
  <si>
    <t>Voyages avec nuitées</t>
  </si>
  <si>
    <t>T3.2</t>
  </si>
  <si>
    <t>Voyages sans nuitée</t>
  </si>
  <si>
    <t>T4.1</t>
  </si>
  <si>
    <t>Valeur ajoutée brute du tourisme</t>
  </si>
  <si>
    <t>T4.2</t>
  </si>
  <si>
    <t>Demande touristique</t>
  </si>
  <si>
    <t>T4.3</t>
  </si>
  <si>
    <t>Emploi dans le tourisme</t>
  </si>
  <si>
    <t>Pour plus d'informations: Hébergement touristique</t>
  </si>
  <si>
    <t>Renseignement: Office fédéral de la statistique (OFS), Section Tourisme,+41 58 463 66 51</t>
  </si>
  <si>
    <t>Part des nuitées 2012 (en %)</t>
  </si>
  <si>
    <t>Taux (en %)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</si>
  <si>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Part de la population à partir de 6 ans qui a effectué au moins un voyage privé d'une nuit au minimum au cours de l'année d'enquête.</t>
    </r>
  </si>
  <si>
    <t xml:space="preserve">                          </t>
  </si>
  <si>
    <t>Voyages avec nuitées selon le sexe, l'âge et la région linguistique du domicile</t>
  </si>
  <si>
    <t xml:space="preserve">Nombre de voyages avec nuitées par personne </t>
  </si>
  <si>
    <t>En Suisse</t>
  </si>
  <si>
    <t>A l'étranger</t>
  </si>
  <si>
    <t>Sexe</t>
  </si>
  <si>
    <t>Hommes</t>
  </si>
  <si>
    <t>Femmes</t>
  </si>
  <si>
    <t>Age</t>
  </si>
  <si>
    <t>6-14 ans</t>
  </si>
  <si>
    <t>15-24 ans</t>
  </si>
  <si>
    <t>25-44 ans</t>
  </si>
  <si>
    <t>45-64 ans</t>
  </si>
  <si>
    <t>65 ans ou plus</t>
  </si>
  <si>
    <t>Domicile selon la région linguistique</t>
  </si>
  <si>
    <t>Suisse romande</t>
  </si>
  <si>
    <t>Suisse italienne</t>
  </si>
  <si>
    <t>population résidante suisse de 6 ans et plus</t>
  </si>
  <si>
    <t>Voyages avec nuitées selon la destination</t>
  </si>
  <si>
    <t>Nombre de voyages avec nuitées, en milliers</t>
  </si>
  <si>
    <t>Destination</t>
  </si>
  <si>
    <r>
      <t xml:space="preserve">France </t>
    </r>
    <r>
      <rPr>
        <vertAlign val="superscript"/>
        <sz val="8"/>
        <rFont val="Arial"/>
        <family val="2"/>
      </rPr>
      <t>1</t>
    </r>
  </si>
  <si>
    <r>
      <t xml:space="preserve">Europe méridionale orientale </t>
    </r>
    <r>
      <rPr>
        <vertAlign val="superscript"/>
        <sz val="8"/>
        <rFont val="Arial"/>
        <family val="2"/>
      </rPr>
      <t>2</t>
    </r>
  </si>
  <si>
    <r>
      <t xml:space="preserve">Europe méridionale occidentale </t>
    </r>
    <r>
      <rPr>
        <vertAlign val="superscript"/>
        <sz val="8"/>
        <rFont val="Arial"/>
        <family val="2"/>
      </rPr>
      <t>3</t>
    </r>
  </si>
  <si>
    <t>Autres pays d'Europe</t>
  </si>
  <si>
    <t>Autres pays du monde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</si>
  <si>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inclus les départements d'Outre-mer et Monaco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</si>
  <si>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Grèce, Turquie, Croatie, Bosnie-Herzégovine, Serbie, Albanie, Slovénie, Monténégro, Kosovo, Roumanie, Bulgarie, Macédoine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</si>
  <si>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Espagne, Portugal, Andorre, Gibraltar</t>
    </r>
  </si>
  <si>
    <t>Voyages avec nuitées selon la durée</t>
  </si>
  <si>
    <t>Durée du voyage</t>
  </si>
  <si>
    <t>1 nuitée</t>
  </si>
  <si>
    <t>2 nuitées</t>
  </si>
  <si>
    <t>3 nuitées</t>
  </si>
  <si>
    <t>4-7 nuitées</t>
  </si>
  <si>
    <t>8-14 nuitées</t>
  </si>
  <si>
    <t>Plus de 14 nuitées</t>
  </si>
  <si>
    <t>En Suisse 1–3 nuitées</t>
  </si>
  <si>
    <t>En Suisse
4 nuitées ou plus</t>
  </si>
  <si>
    <t>A l'étranger 1–3 nuitées</t>
  </si>
  <si>
    <t>A l'étranger 4 nuitées ou plus</t>
  </si>
  <si>
    <t>Mode d'hébergement</t>
  </si>
  <si>
    <t>Hôtels et établissements de cure</t>
  </si>
  <si>
    <r>
      <t>Parahôtellerie</t>
    </r>
    <r>
      <rPr>
        <vertAlign val="superscript"/>
        <sz val="8"/>
        <rFont val="Arial"/>
        <family val="2"/>
      </rPr>
      <t xml:space="preserve"> 1</t>
    </r>
  </si>
  <si>
    <t>Chez des amis ou des parents</t>
  </si>
  <si>
    <t>Propre logement de vacances, logement de vacances gratuit</t>
  </si>
  <si>
    <r>
      <t>Autres</t>
    </r>
    <r>
      <rPr>
        <vertAlign val="superscript"/>
        <sz val="8"/>
        <rFont val="Arial"/>
        <family val="2"/>
      </rPr>
      <t xml:space="preserve"> 2</t>
    </r>
  </si>
  <si>
    <t>Inconnu</t>
  </si>
  <si>
    <t>Moyen de transport principal</t>
  </si>
  <si>
    <r>
      <t xml:space="preserve">Transport individuel motorisé </t>
    </r>
    <r>
      <rPr>
        <vertAlign val="superscript"/>
        <sz val="8"/>
        <rFont val="Arial"/>
        <family val="2"/>
      </rPr>
      <t>3</t>
    </r>
  </si>
  <si>
    <r>
      <t>Transports publics terrestres</t>
    </r>
    <r>
      <rPr>
        <vertAlign val="superscript"/>
        <sz val="8"/>
        <rFont val="Arial"/>
        <family val="2"/>
      </rPr>
      <t xml:space="preserve"> 4</t>
    </r>
  </si>
  <si>
    <t>Avion</t>
  </si>
  <si>
    <r>
      <t xml:space="preserve">Autres 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</si>
  <si>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logements de vacances loués, camping, hébergement collectif, auberge de jeunesse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</si>
  <si>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autres modes d'hébergement (p.ex. bateau)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</si>
  <si>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voiture, moto, vélomoteur, camping-car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</si>
  <si>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train, bus, car postal, tram, métro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</si>
  <si>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à pied, bateau, vélo, taxi, autocar, autres</t>
    </r>
  </si>
  <si>
    <t>Evolution temporelle des voyages avec nuitées par personne selon la durée</t>
  </si>
  <si>
    <t>Nombres de voyages avec nuitées par personne</t>
  </si>
  <si>
    <t>Durée 1-3 nuitées</t>
  </si>
  <si>
    <t>Durée 4 nuitées ou plus</t>
  </si>
  <si>
    <t>Sources: OFS - Comportement en matière de voyages, Eurostat</t>
  </si>
  <si>
    <t>Nombre de voyages sans nuitée, en milliers</t>
  </si>
  <si>
    <t>dont en Suisse</t>
  </si>
  <si>
    <t>Motif principal du voyage</t>
  </si>
  <si>
    <t>Vacances, détente et loisirs</t>
  </si>
  <si>
    <t>Visite à des parents ou des amis</t>
  </si>
  <si>
    <t>Raisons professionnelles</t>
  </si>
  <si>
    <t>Autres</t>
  </si>
  <si>
    <t>Evolution temporelle des voyages sans nuitée</t>
  </si>
  <si>
    <t>Nombre de voyages sans nuitée par personne</t>
  </si>
  <si>
    <t>Nombre de voyages par personne</t>
  </si>
  <si>
    <t>à prix courants, 
en mio. de fr.</t>
  </si>
  <si>
    <t>évolution
en %</t>
  </si>
  <si>
    <t>A.1 Produits caractéristiques du tourisme</t>
  </si>
  <si>
    <t>1 - Hébergement</t>
  </si>
  <si>
    <t>dont: à l'hôtel</t>
  </si>
  <si>
    <t>2 - Restauration</t>
  </si>
  <si>
    <t>3 - Transport de voyageurs</t>
  </si>
  <si>
    <t>dont: funiculaires, téléphériques, remontées mécaniques</t>
  </si>
  <si>
    <t>dont: transport aérien</t>
  </si>
  <si>
    <t>5 - Culture</t>
  </si>
  <si>
    <t>6 - Services de loisirs et de divertissements</t>
  </si>
  <si>
    <t>7 - Services touristiques divers</t>
  </si>
  <si>
    <t>A.2 Produits connexes au tourisme</t>
  </si>
  <si>
    <t>en équivalents plein temps</t>
  </si>
  <si>
    <t>Pour plus d'informations: Indicateurs du compte satellite du tourisme</t>
  </si>
  <si>
    <t>Renseignements: Office fédéral de la statistique, section Comptes nationaux, 058 463 60 11</t>
  </si>
  <si>
    <t>info.vgr-cn@bfs.admin.ch</t>
  </si>
  <si>
    <t>Pour plus d'informations: Hôtellerie</t>
  </si>
  <si>
    <t>Pour plus d'informations: Produit intérieur brut</t>
  </si>
  <si>
    <t xml:space="preserve">Renseignement: Office fédéral de la statistique (OFS), Section Comptes nationaux,+41 58 467 34 86 </t>
  </si>
  <si>
    <t>Pour plus d'informations: Indice du climat de consommation</t>
  </si>
  <si>
    <t>Pour plus d'informations: Indice suisse des prix à la consommation</t>
  </si>
  <si>
    <t>Renseignement: Office fédéral de la statistique (OFS), Section Prix</t>
  </si>
  <si>
    <t>LIK@bfs.admin.ch</t>
  </si>
  <si>
    <t>Pour plus d'informations: Indice des prix à la consommation harmonisé</t>
  </si>
  <si>
    <t>Sources: OFS – Statistique de l'hébergement touristique (HESTA); Eurostat</t>
  </si>
  <si>
    <t xml:space="preserve">Valeur ajoutée brute du tourisme </t>
  </si>
  <si>
    <t xml:space="preserve">T4.2 </t>
  </si>
  <si>
    <t xml:space="preserve">T4.3 </t>
  </si>
  <si>
    <t>T 3.1</t>
  </si>
  <si>
    <t>A. Produits spécifiques au tourisme</t>
  </si>
  <si>
    <t>info-tour@bfs.admin.ch</t>
  </si>
  <si>
    <t>Nuitées 2019</t>
  </si>
  <si>
    <t>Nuitées 2020</t>
  </si>
  <si>
    <t>Evolution 2019-2020, en %</t>
  </si>
  <si>
    <t>UE</t>
  </si>
  <si>
    <t>Vaud</t>
  </si>
  <si>
    <t>© OFS 2022</t>
  </si>
  <si>
    <t>Variation 2019-2020 (en %)</t>
  </si>
  <si>
    <t>Variation 2018-2019 (en %)</t>
  </si>
  <si>
    <t xml:space="preserve">Vaud                                                                         </t>
  </si>
  <si>
    <t>Nuitées suisses</t>
  </si>
  <si>
    <t>Nuitées étrangers</t>
  </si>
  <si>
    <t>Nuitées totales</t>
  </si>
  <si>
    <t>Durée de séjour moyenne 2019 (en nuits)</t>
  </si>
  <si>
    <t>Durée de séjour moyenne 2020 (en nuits)</t>
  </si>
  <si>
    <t xml:space="preserve">Union européenne* </t>
  </si>
  <si>
    <t>* UE27</t>
  </si>
  <si>
    <t>Union européenne*</t>
  </si>
  <si>
    <t>*UE27</t>
  </si>
  <si>
    <t>Union européenne (UE*)=100</t>
  </si>
  <si>
    <t>Nuitées dans l'hébergement touristique</t>
  </si>
  <si>
    <t>T 2.2.4a</t>
  </si>
  <si>
    <t>T 2.2.4b</t>
  </si>
  <si>
    <t>Nuitées suisses 2020</t>
  </si>
  <si>
    <t>Nuitées étrangères 2020</t>
  </si>
  <si>
    <t>T 2.2.5a-f</t>
  </si>
  <si>
    <t>2018-2019</t>
  </si>
  <si>
    <t>2019-2020</t>
  </si>
  <si>
    <t>Part des nuitées 2019 (en %)</t>
  </si>
  <si>
    <t>Part des nuitées 2020 (en %)</t>
  </si>
  <si>
    <t>T 2.2.6</t>
  </si>
  <si>
    <t>T 2.2.8</t>
  </si>
  <si>
    <t xml:space="preserve">Union européenne </t>
  </si>
  <si>
    <t>* provisoire</t>
  </si>
  <si>
    <t>selon la nouvelle méthode de calcul</t>
  </si>
  <si>
    <t>Cette nouvelle méthode d'exploitation des données permet des estimations pour une année civile. Auparavant, les voyages qui avaient lieu à la fin de l'année précédant l'enquête étaient comptabilisés comme faisant partie de l'année d'enquête.</t>
  </si>
  <si>
    <r>
      <t xml:space="preserve">Suisse alémanique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</si>
  <si>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incl. Suisse romanche (échantillon trop petit pour une analyse séparée)</t>
    </r>
  </si>
  <si>
    <t>*</t>
  </si>
  <si>
    <t>()</t>
  </si>
  <si>
    <t>Population résidante suisse de 6 ans et plus</t>
  </si>
  <si>
    <t>* non indiqué car évident ou non pertinent</t>
  </si>
  <si>
    <t>(xx): fiabilité statistique insuffisante</t>
  </si>
  <si>
    <t>Page Web: Comportement en matière de voyages</t>
  </si>
  <si>
    <t>Renseignements: Office fédéral de la statistique, section Mobilité, 058 463 64 68, reisen@bfs.admin.ch</t>
  </si>
  <si>
    <t>Voyages sans nuitée selon le motif</t>
  </si>
  <si>
    <t>Sources: OFS - Comportement en matière de voyages</t>
  </si>
  <si>
    <t>La série temporelle a été mise à jour sur la base des résultats du TSA 2017.</t>
  </si>
  <si>
    <t>4 - Services d'agences, de voyagistes et de tour operator</t>
  </si>
  <si>
    <t>B. Produits non spécifiques du tourisme</t>
  </si>
  <si>
    <t>1) Valeurs provisoires</t>
  </si>
  <si>
    <t>A. Produits spécifiques du tourisme</t>
  </si>
  <si>
    <t>T2.1.2</t>
  </si>
  <si>
    <t>Coefficients de variation</t>
  </si>
  <si>
    <t>p</t>
  </si>
  <si>
    <t>p provisoire</t>
  </si>
  <si>
    <r>
      <t>Etablissements recensés</t>
    </r>
    <r>
      <rPr>
        <vertAlign val="superscript"/>
        <sz val="9"/>
        <rFont val="Arial"/>
        <family val="2"/>
      </rPr>
      <t>1</t>
    </r>
  </si>
  <si>
    <r>
      <t>Chambres recensées</t>
    </r>
    <r>
      <rPr>
        <vertAlign val="superscript"/>
        <sz val="9"/>
        <rFont val="Arial"/>
        <family val="2"/>
      </rPr>
      <t>2</t>
    </r>
  </si>
  <si>
    <r>
      <t>1</t>
    </r>
    <r>
      <rPr>
        <sz val="9"/>
        <rFont val="Arial"/>
        <family val="2"/>
      </rPr>
      <t xml:space="preserve"> Nombre des établissements recensés (ouverts ou temporairement fermés) pendant le mois sous revue, en moyenne annuelle</t>
    </r>
  </si>
  <si>
    <r>
      <t>2</t>
    </r>
    <r>
      <rPr>
        <sz val="9"/>
        <rFont val="Arial"/>
        <family val="2"/>
      </rPr>
      <t xml:space="preserve"> Nombre de chambres dans les établissements recensés, en moyenne annuelle</t>
    </r>
  </si>
  <si>
    <t>T2.2.4a</t>
  </si>
  <si>
    <t>Source: OFS - Indicateurs annuels du compte satellite du tourisme</t>
  </si>
  <si>
    <t>Source: OFS - Indicateurs annuels du compte satellite de tourisme</t>
  </si>
  <si>
    <t>T2.2.9</t>
  </si>
  <si>
    <t>T2.2.8</t>
  </si>
  <si>
    <t xml:space="preserve">T2.2.6 </t>
  </si>
  <si>
    <t xml:space="preserve">T2.2.5 a-f </t>
  </si>
  <si>
    <t>T2.2.4b</t>
  </si>
  <si>
    <t xml:space="preserve">T2.2.2 </t>
  </si>
  <si>
    <t xml:space="preserve">T2.2.1 </t>
  </si>
  <si>
    <t xml:space="preserve">T2.1.4 </t>
  </si>
  <si>
    <t xml:space="preserve">T5.1 </t>
  </si>
  <si>
    <t xml:space="preserve">T5.2 </t>
  </si>
  <si>
    <t>T5.3</t>
  </si>
  <si>
    <t xml:space="preserve">T5.4 </t>
  </si>
  <si>
    <t xml:space="preserve">T5.5 </t>
  </si>
  <si>
    <t xml:space="preserve">T5.6 </t>
  </si>
  <si>
    <t>T 2.1.2</t>
  </si>
  <si>
    <t>Evolution des nuitées (en %)</t>
  </si>
  <si>
    <t>T 2.3.1</t>
  </si>
  <si>
    <t xml:space="preserve">T 2.3.2.1 </t>
  </si>
  <si>
    <t xml:space="preserve">T 2.3.2.2 </t>
  </si>
  <si>
    <t>T 2.3.3</t>
  </si>
  <si>
    <t>T 2.3.4</t>
  </si>
  <si>
    <t>Nuitées dans l'hébergement touristique, l'hôtellerie et la parahôtellerie selon la provenance des hôtes, en 2021</t>
  </si>
  <si>
    <t>Ventilation mensuelle des nuitées dans l'hébergement touristique, en 2021</t>
  </si>
  <si>
    <t>Offre dans l'hôtellerie, en 2021</t>
  </si>
  <si>
    <t>Parahôtellerie: offre par grande région par type d'hébergement, en 2021</t>
  </si>
  <si>
    <t>Comportement en matière de voyages de la population résidante suisse en 2021</t>
  </si>
  <si>
    <t>Indice des niveaux de prix, en 2021</t>
  </si>
  <si>
    <t>Evolution des nuitées dans l'hébergement touristique, selon les pays, de 2020 à 2021</t>
  </si>
  <si>
    <t>Evolution des nuitées dans les hôtels et établissements similaires selon les pays, de 2020 à 2021</t>
  </si>
  <si>
    <t>Evolution de l'offre dans l'hôtellerie, de 2012 à 2021 et de 2020 à 2021</t>
  </si>
  <si>
    <t>Demande dans l'hôtellerie, de 2012 à 2021</t>
  </si>
  <si>
    <t>Evolution des nuitées des hôtes étrangers et suisses dans l'hôtellerie, de 2012 à 2021</t>
  </si>
  <si>
    <t>Evolution des nuitées des hôtes d'Europe, d'Asie, d'Amérique, d'Afrique et de l'Océanie dans l'hôtellerie, de 2012 à 2021</t>
  </si>
  <si>
    <t>Durée de séjour dans l'hôtellerie, de 2012 à 2021</t>
  </si>
  <si>
    <t>Nuitées 2021</t>
  </si>
  <si>
    <t>Evolution 2020-2021, en %</t>
  </si>
  <si>
    <t>© OFS 2023</t>
  </si>
  <si>
    <t>Evolution 2019-2021, en %</t>
  </si>
  <si>
    <t>Evolution 2020-2021 (en %)</t>
  </si>
  <si>
    <t>Offre dans l'hôtellerie en 2021</t>
  </si>
  <si>
    <t>Evolution 2012-2021 (en %)</t>
  </si>
  <si>
    <t>Nuitées suisses 2021</t>
  </si>
  <si>
    <t>Nuitées étrangères 2021</t>
  </si>
  <si>
    <t>Evolution des nuitées
suisses 2020-2021 en %</t>
  </si>
  <si>
    <t>Evolution des nuitées
étrangères 2020-2021 en %</t>
  </si>
  <si>
    <t>2020-2021</t>
  </si>
  <si>
    <t>Part des nuitées par continent et par pays de provenance dans l'hôtellerie de 2012 à 2021</t>
  </si>
  <si>
    <t>Evolution de la demande par région touristique dans l'hôtellerie, de 2017 à 2021</t>
  </si>
  <si>
    <t>Variation 2020-2021 (en %)</t>
  </si>
  <si>
    <t>Répartition des nuitées 2021 (en %)</t>
  </si>
  <si>
    <t>Durée de séjour moyenne 2021 (en nuits)</t>
  </si>
  <si>
    <r>
      <t>Saison d'hiver 2020-2021</t>
    </r>
    <r>
      <rPr>
        <vertAlign val="superscript"/>
        <sz val="8"/>
        <rFont val="Arial"/>
        <family val="2"/>
      </rPr>
      <t>2</t>
    </r>
  </si>
  <si>
    <r>
      <t>Saison d'été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2021</t>
    </r>
    <r>
      <rPr>
        <vertAlign val="superscript"/>
        <sz val="8"/>
        <rFont val="Arial"/>
        <family val="2"/>
      </rPr>
      <t>3</t>
    </r>
  </si>
  <si>
    <t>Taux net d'occupation des chambres dans l'hôtellerie, de 2017 à 2021</t>
  </si>
  <si>
    <t>Parahôtellerie: demande par pays de provenance des hôtes par type d'hébergement, de 2019 à 2021</t>
  </si>
  <si>
    <t>Evolution des nuitées en %,
 2020-2021</t>
  </si>
  <si>
    <r>
      <t>CV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Evolution des nuitées 2020-2021, en %</t>
    </r>
  </si>
  <si>
    <t>Parahôtellerie: durée de séjour par grande région par type d'hébergement, de 2019 à 2021</t>
  </si>
  <si>
    <t>Variation 2020-2021</t>
  </si>
  <si>
    <t>Parahôtellerie: demande par grande région par type d'hébergement, de 2019 à 2021</t>
  </si>
  <si>
    <t>Parahôtellerie: ventilation mensuelle des nuitées par type d'hébergement, de 2019 à 2021</t>
  </si>
  <si>
    <t>Evolution 2020-2021</t>
  </si>
  <si>
    <t>Part des nuitées 2021 (en %)</t>
  </si>
  <si>
    <r>
      <t>2</t>
    </r>
    <r>
      <rPr>
        <sz val="8"/>
        <rFont val="Arial"/>
        <family val="2"/>
      </rPr>
      <t xml:space="preserve"> Saison touristique d'hiver : novembre 2020 à avril 2021</t>
    </r>
  </si>
  <si>
    <r>
      <t>3</t>
    </r>
    <r>
      <rPr>
        <sz val="8"/>
        <rFont val="Arial"/>
        <family val="2"/>
      </rPr>
      <t xml:space="preserve"> Saison touristique d'été : mai  à octobre 2021</t>
    </r>
  </si>
  <si>
    <r>
      <t>Taux net de départ en pourcentage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, en 2021</t>
    </r>
  </si>
  <si>
    <t>(): non indiqué car moins de 10 observations</t>
  </si>
  <si>
    <t>Voyages avec nuitées selon le mode d'hébergement et le moyen de transport principal, en 2021</t>
  </si>
  <si>
    <t>© OFS</t>
  </si>
  <si>
    <t>T2.2.7a</t>
  </si>
  <si>
    <t>Evolution de la durée de séjour dans l'hôtellerie de 2012 à 2021</t>
  </si>
  <si>
    <t>Arrivées totales</t>
  </si>
  <si>
    <t>Arrivées (p.p.) suisses</t>
  </si>
  <si>
    <t>Arrivées (p.p.) étrangeres</t>
  </si>
  <si>
    <t>Nuitées (p.p.) suisses</t>
  </si>
  <si>
    <t>Nuitées (p.p.) étrangeres</t>
  </si>
  <si>
    <t xml:space="preserve">T2.2.7b </t>
  </si>
  <si>
    <t>T 2.2.7b</t>
  </si>
  <si>
    <t>T 2.2.7a</t>
  </si>
  <si>
    <t>La statistique suisse du tourisme 2021 : numéro OFS: 1072-2100</t>
  </si>
  <si>
    <t>Océanie et Afrique</t>
  </si>
  <si>
    <t xml:space="preserve">T 2.2.3a </t>
  </si>
  <si>
    <t>Hôtels et établissements de cure: nuitées 2020-2021</t>
  </si>
  <si>
    <t>T 2.2.3b</t>
  </si>
  <si>
    <t>T2.2.3b</t>
  </si>
  <si>
    <t xml:space="preserve">T2.2.3a </t>
  </si>
  <si>
    <t>Hôtels et établissements de cure, nuitées 2020-2021</t>
  </si>
  <si>
    <t>Evolution mensuelle des nuitées des hôtes étrangers et suisses dans l'hôtellerie, de 2020 à 2021</t>
  </si>
  <si>
    <t>Evolution des nuitées dans la parahôtellerie, selon les pays, de 2020 à 2021</t>
  </si>
  <si>
    <t>2021 1)</t>
  </si>
  <si>
    <t>2020–2021</t>
  </si>
  <si>
    <t>2019–2021</t>
  </si>
  <si>
    <t>Demande touristique, par produits</t>
  </si>
  <si>
    <t>Emplois dans le tourisme, par produits</t>
  </si>
  <si>
    <t>2,6*</t>
  </si>
  <si>
    <t>6,8*</t>
  </si>
  <si>
    <t xml:space="preserve">Voyages avec nuitées </t>
  </si>
  <si>
    <t xml:space="preserve">T 3.2 </t>
  </si>
  <si>
    <t>Dépenses de consommation des ménages en Suisse (consommation nationale)</t>
  </si>
  <si>
    <t>Dépenses restaurants et hôtels en comparaison européenne (consommation intérieure)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</si>
</sst>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\ ###\ ###\ ##0"/>
    <numFmt numFmtId="168" formatCode="#,##0_ ;[Red]\-#,##0\ "/>
    <numFmt numFmtId="169" formatCode="#,##0.0_ ;[Red]\-#,##0.0\ "/>
    <numFmt numFmtId="170" formatCode="#,##0.0_ ;\-#,##0.0\ "/>
    <numFmt numFmtId="171" formatCode="0.0%"/>
    <numFmt numFmtId="172" formatCode="_ * #,##0_ ;_ * \-#,##0_ ;_ * &quot;-&quot;??_ ;_ @_ "/>
    <numFmt numFmtId="173" formatCode="#,###,##0__;\-#,###,##0__;0__;@__"/>
    <numFmt numFmtId="174" formatCode="#,###,##0.00__;\-#,###,##0.00__;0.00__;@__"/>
    <numFmt numFmtId="175" formatCode="#,###,##0.0__;\-#,###,##0.0__;0.0__;@__"/>
    <numFmt numFmtId="176" formatCode="#\ ###\ ##0.0__;\–#\ ###\ ##0.0__;\–__;@__\ "/>
    <numFmt numFmtId="177" formatCode="#######\ ###\ ##0.0__;\–#######\ ###\ ##0.0__;\–__;@__\ "/>
    <numFmt numFmtId="178" formatCode="#,##0.0;\-#,##0.0;0.0;\ \ \ @"/>
    <numFmt numFmtId="179" formatCode="#,##0;\-#,##0;0;\ \ \ @"/>
    <numFmt numFmtId="180" formatCode="##\ ###\ ##0.0__;\–##\ ###\ ##0.0__;\–__;@__\ "/>
    <numFmt numFmtId="181" formatCode="#\ ###\ ##0__;\–#\ ###\ ##0__;0__;@__\ "/>
    <numFmt numFmtId="182" formatCode="###\ ###\ ###"/>
    <numFmt numFmtId="183" formatCode="###\ ###\ ##0.0__;\–###\ ###\ ##0.0__;\–__;@__\ "/>
    <numFmt numFmtId="184" formatCode="#,###,##0.0____;\-#,###,##0.0____;0.0____;@____"/>
    <numFmt numFmtId="185" formatCode="#\ ###\ ##0__;\-#\ ###\ ##0__;\-\-\-__;@__"/>
    <numFmt numFmtId="186" formatCode="#\ \(###\ ##0\)__;\–#\ ###\ ##0__;0__;@__\ "/>
    <numFmt numFmtId="187" formatCode="#\ \(###\ ##0\)__;\-#\ ###\ ##0__;\-\-\-__;@__"/>
    <numFmt numFmtId="188" formatCode="#,###,##0.0____;\-#,###,##0.0____;\-____;@____"/>
    <numFmt numFmtId="189" formatCode="#,###,##0____;\-#,###,##0____;0____;@____"/>
    <numFmt numFmtId="190" formatCode="#\ ###\ \(##0.0\)__;\-#\ ###\ ##0__;\-\-\-__;@__"/>
  </numFmts>
  <fonts count="87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 55 Roman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b/>
      <i/>
      <sz val="8"/>
      <name val="Arial"/>
      <family val="2"/>
    </font>
    <font>
      <vertAlign val="superscript"/>
      <sz val="8"/>
      <name val="Arial Narrow"/>
      <family val="2"/>
    </font>
    <font>
      <sz val="11"/>
      <color theme="1"/>
      <name val="Arial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rgb="FF7030A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rgb="FF7030A0"/>
      <name val="Arial"/>
      <family val="2"/>
    </font>
    <font>
      <b/>
      <sz val="9"/>
      <color indexed="1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i/>
      <sz val="9"/>
      <name val="Arial"/>
      <family val="2"/>
    </font>
    <font>
      <sz val="8"/>
      <color rgb="FF333333"/>
      <name val="Arial"/>
      <family val="2"/>
    </font>
    <font>
      <b/>
      <sz val="10"/>
      <color indexed="8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sz val="8"/>
      <color rgb="FF00B050"/>
      <name val="Arial"/>
      <family val="2"/>
    </font>
    <font>
      <u/>
      <sz val="10"/>
      <color theme="10"/>
      <name val="Arial"/>
      <family val="2"/>
    </font>
    <font>
      <sz val="11"/>
      <color rgb="FF1F497D"/>
      <name val="Calibri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rgb="FF000000"/>
      <name val="Arial"/>
      <family val="2"/>
    </font>
    <font>
      <sz val="8"/>
      <name val="Arial 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b/>
      <sz val="8"/>
      <color rgb="FF333333"/>
      <name val="Arial"/>
      <family val="2"/>
    </font>
    <font>
      <b/>
      <sz val="8"/>
      <color indexed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rgb="FF000014"/>
      </patternFill>
    </fill>
    <fill>
      <patternFill patternType="solid">
        <fgColor theme="0"/>
        <bgColor rgb="FF000014"/>
      </patternFill>
    </fill>
    <fill>
      <patternFill patternType="solid">
        <fgColor rgb="FFE8EAF7"/>
        <bgColor indexed="64"/>
      </patternFill>
    </fill>
    <fill>
      <patternFill patternType="solid">
        <fgColor rgb="FFE8EAF7"/>
        <bgColor indexed="9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96">
    <xf numFmtId="0" fontId="0" fillId="0" borderId="0"/>
    <xf numFmtId="9" fontId="15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0" borderId="0"/>
    <xf numFmtId="0" fontId="15" fillId="0" borderId="0"/>
    <xf numFmtId="0" fontId="2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9" fontId="29" fillId="0" borderId="0" applyFont="0" applyFill="0" applyBorder="0" applyAlignment="0" applyProtection="0"/>
    <xf numFmtId="0" fontId="11" fillId="0" borderId="0"/>
    <xf numFmtId="164" fontId="15" fillId="0" borderId="0" applyFont="0" applyFill="0" applyBorder="0" applyAlignment="0" applyProtection="0"/>
    <xf numFmtId="0" fontId="30" fillId="0" borderId="0"/>
    <xf numFmtId="164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16" applyNumberFormat="0" applyAlignment="0" applyProtection="0"/>
    <xf numFmtId="0" fontId="39" fillId="10" borderId="17" applyNumberFormat="0" applyAlignment="0" applyProtection="0"/>
    <xf numFmtId="0" fontId="40" fillId="10" borderId="16" applyNumberFormat="0" applyAlignment="0" applyProtection="0"/>
    <xf numFmtId="0" fontId="41" fillId="0" borderId="18" applyNumberFormat="0" applyFill="0" applyAlignment="0" applyProtection="0"/>
    <xf numFmtId="0" fontId="42" fillId="11" borderId="19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4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6" fillId="36" borderId="0" applyNumberFormat="0" applyBorder="0" applyAlignment="0" applyProtection="0"/>
    <xf numFmtId="0" fontId="10" fillId="0" borderId="0"/>
    <xf numFmtId="0" fontId="10" fillId="12" borderId="20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15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164" fontId="30" fillId="0" borderId="0" applyFont="0" applyFill="0" applyBorder="0" applyAlignment="0" applyProtection="0"/>
    <xf numFmtId="0" fontId="5" fillId="0" borderId="0"/>
    <xf numFmtId="0" fontId="28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/>
    <xf numFmtId="0" fontId="68" fillId="0" borderId="0"/>
    <xf numFmtId="0" fontId="28" fillId="0" borderId="0"/>
    <xf numFmtId="0" fontId="7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" fillId="0" borderId="0"/>
    <xf numFmtId="0" fontId="7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021">
    <xf numFmtId="0" fontId="0" fillId="0" borderId="0" xfId="0"/>
    <xf numFmtId="0" fontId="17" fillId="2" borderId="0" xfId="0" applyFont="1" applyFill="1" applyBorder="1" applyAlignment="1"/>
    <xf numFmtId="0" fontId="16" fillId="2" borderId="0" xfId="0" applyFont="1" applyFill="1"/>
    <xf numFmtId="0" fontId="15" fillId="2" borderId="0" xfId="0" applyFont="1" applyFill="1"/>
    <xf numFmtId="0" fontId="0" fillId="2" borderId="0" xfId="0" applyFill="1"/>
    <xf numFmtId="165" fontId="16" fillId="2" borderId="0" xfId="0" applyNumberFormat="1" applyFont="1" applyFill="1" applyBorder="1"/>
    <xf numFmtId="0" fontId="18" fillId="3" borderId="0" xfId="0" applyFont="1" applyFill="1" applyBorder="1" applyAlignment="1">
      <alignment horizontal="left" vertical="center"/>
    </xf>
    <xf numFmtId="165" fontId="15" fillId="2" borderId="0" xfId="0" applyNumberFormat="1" applyFont="1" applyFill="1"/>
    <xf numFmtId="0" fontId="18" fillId="2" borderId="0" xfId="0" applyFont="1" applyFill="1"/>
    <xf numFmtId="0" fontId="0" fillId="2" borderId="0" xfId="0" applyFill="1" applyAlignment="1">
      <alignment horizontal="left"/>
    </xf>
    <xf numFmtId="167" fontId="20" fillId="3" borderId="0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15" fillId="2" borderId="0" xfId="12" applyFill="1"/>
    <xf numFmtId="0" fontId="16" fillId="2" borderId="0" xfId="12" applyNumberFormat="1" applyFont="1" applyFill="1" applyBorder="1" applyAlignment="1"/>
    <xf numFmtId="0" fontId="16" fillId="2" borderId="0" xfId="12" applyFont="1" applyFill="1"/>
    <xf numFmtId="0" fontId="19" fillId="3" borderId="8" xfId="0" applyFont="1" applyFill="1" applyBorder="1" applyAlignment="1">
      <alignment horizontal="left" vertical="center"/>
    </xf>
    <xf numFmtId="0" fontId="16" fillId="2" borderId="8" xfId="3" applyFont="1" applyFill="1" applyBorder="1"/>
    <xf numFmtId="0" fontId="16" fillId="2" borderId="0" xfId="12" applyFont="1" applyFill="1" applyBorder="1"/>
    <xf numFmtId="0" fontId="15" fillId="0" borderId="0" xfId="10"/>
    <xf numFmtId="167" fontId="20" fillId="2" borderId="0" xfId="0" applyNumberFormat="1" applyFont="1" applyFill="1" applyBorder="1" applyAlignment="1">
      <alignment horizontal="right" vertical="center"/>
    </xf>
    <xf numFmtId="168" fontId="22" fillId="2" borderId="0" xfId="0" applyNumberFormat="1" applyFont="1" applyFill="1" applyBorder="1" applyAlignment="1"/>
    <xf numFmtId="169" fontId="22" fillId="2" borderId="0" xfId="0" applyNumberFormat="1" applyFont="1" applyFill="1" applyBorder="1" applyAlignment="1"/>
    <xf numFmtId="170" fontId="22" fillId="2" borderId="0" xfId="0" applyNumberFormat="1" applyFont="1" applyFill="1" applyBorder="1" applyAlignment="1"/>
    <xf numFmtId="170" fontId="24" fillId="2" borderId="0" xfId="0" applyNumberFormat="1" applyFont="1" applyFill="1" applyBorder="1" applyAlignment="1"/>
    <xf numFmtId="3" fontId="16" fillId="2" borderId="0" xfId="0" applyNumberFormat="1" applyFont="1" applyFill="1"/>
    <xf numFmtId="0" fontId="16" fillId="3" borderId="11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2" fontId="16" fillId="2" borderId="0" xfId="0" applyNumberFormat="1" applyFont="1" applyFill="1" applyBorder="1"/>
    <xf numFmtId="3" fontId="0" fillId="0" borderId="0" xfId="0" applyNumberFormat="1"/>
    <xf numFmtId="0" fontId="28" fillId="0" borderId="0" xfId="78"/>
    <xf numFmtId="3" fontId="16" fillId="4" borderId="0" xfId="0" applyNumberFormat="1" applyFont="1" applyFill="1" applyBorder="1"/>
    <xf numFmtId="0" fontId="16" fillId="4" borderId="4" xfId="0" applyFont="1" applyFill="1" applyBorder="1"/>
    <xf numFmtId="3" fontId="16" fillId="4" borderId="22" xfId="0" applyNumberFormat="1" applyFont="1" applyFill="1" applyBorder="1"/>
    <xf numFmtId="0" fontId="48" fillId="2" borderId="0" xfId="0" applyFont="1" applyFill="1"/>
    <xf numFmtId="3" fontId="47" fillId="4" borderId="0" xfId="0" applyNumberFormat="1" applyFont="1" applyFill="1" applyBorder="1"/>
    <xf numFmtId="0" fontId="16" fillId="5" borderId="0" xfId="0" applyFont="1" applyFill="1" applyBorder="1" applyAlignment="1">
      <alignment vertical="center"/>
    </xf>
    <xf numFmtId="1" fontId="16" fillId="2" borderId="0" xfId="0" applyNumberFormat="1" applyFont="1" applyFill="1" applyBorder="1" applyAlignment="1"/>
    <xf numFmtId="0" fontId="23" fillId="2" borderId="0" xfId="0" applyFont="1" applyFill="1" applyBorder="1" applyAlignment="1"/>
    <xf numFmtId="0" fontId="25" fillId="2" borderId="0" xfId="0" applyFont="1" applyFill="1" applyBorder="1" applyAlignment="1"/>
    <xf numFmtId="0" fontId="16" fillId="2" borderId="11" xfId="0" applyFont="1" applyFill="1" applyBorder="1" applyAlignment="1"/>
    <xf numFmtId="0" fontId="16" fillId="2" borderId="10" xfId="0" applyFont="1" applyFill="1" applyBorder="1" applyAlignment="1"/>
    <xf numFmtId="2" fontId="16" fillId="5" borderId="32" xfId="0" applyNumberFormat="1" applyFont="1" applyFill="1" applyBorder="1" applyAlignment="1">
      <alignment horizontal="right"/>
    </xf>
    <xf numFmtId="2" fontId="16" fillId="5" borderId="0" xfId="0" applyNumberFormat="1" applyFont="1" applyFill="1" applyBorder="1" applyAlignment="1">
      <alignment horizontal="right"/>
    </xf>
    <xf numFmtId="2" fontId="16" fillId="5" borderId="0" xfId="0" applyNumberFormat="1" applyFont="1" applyFill="1" applyBorder="1" applyAlignment="1">
      <alignment horizontal="right" vertical="center"/>
    </xf>
    <xf numFmtId="0" fontId="16" fillId="2" borderId="33" xfId="0" applyFont="1" applyFill="1" applyBorder="1" applyAlignment="1"/>
    <xf numFmtId="0" fontId="16" fillId="0" borderId="0" xfId="78" applyFont="1"/>
    <xf numFmtId="0" fontId="49" fillId="2" borderId="0" xfId="79" applyFont="1" applyFill="1"/>
    <xf numFmtId="0" fontId="4" fillId="0" borderId="0" xfId="79"/>
    <xf numFmtId="0" fontId="49" fillId="0" borderId="0" xfId="79" applyFont="1"/>
    <xf numFmtId="171" fontId="49" fillId="2" borderId="0" xfId="80" applyNumberFormat="1" applyFont="1" applyFill="1" applyBorder="1" applyAlignment="1">
      <alignment horizontal="center" vertical="center"/>
    </xf>
    <xf numFmtId="0" fontId="49" fillId="0" borderId="5" xfId="79" applyFont="1" applyBorder="1"/>
    <xf numFmtId="0" fontId="49" fillId="2" borderId="0" xfId="79" applyFont="1" applyFill="1" applyBorder="1" applyAlignment="1">
      <alignment horizontal="left"/>
    </xf>
    <xf numFmtId="172" fontId="49" fillId="2" borderId="0" xfId="81" applyNumberFormat="1" applyFont="1" applyFill="1" applyBorder="1" applyAlignment="1">
      <alignment horizontal="right"/>
    </xf>
    <xf numFmtId="0" fontId="4" fillId="0" borderId="0" xfId="82"/>
    <xf numFmtId="0" fontId="16" fillId="5" borderId="0" xfId="10" applyFont="1" applyFill="1" applyBorder="1" applyAlignment="1"/>
    <xf numFmtId="0" fontId="16" fillId="3" borderId="5" xfId="82" applyFont="1" applyFill="1" applyBorder="1" applyAlignment="1">
      <alignment horizontal="left" vertical="center" wrapText="1"/>
    </xf>
    <xf numFmtId="0" fontId="16" fillId="2" borderId="5" xfId="82" applyFont="1" applyFill="1" applyBorder="1" applyAlignment="1">
      <alignment horizontal="right"/>
    </xf>
    <xf numFmtId="0" fontId="50" fillId="2" borderId="0" xfId="79" applyFont="1" applyFill="1"/>
    <xf numFmtId="0" fontId="4" fillId="2" borderId="0" xfId="79" applyFill="1"/>
    <xf numFmtId="167" fontId="16" fillId="2" borderId="0" xfId="0" applyNumberFormat="1" applyFont="1" applyFill="1" applyBorder="1" applyAlignment="1">
      <alignment horizontal="right" vertical="center"/>
    </xf>
    <xf numFmtId="1" fontId="20" fillId="2" borderId="0" xfId="0" applyNumberFormat="1" applyFont="1" applyFill="1" applyBorder="1" applyAlignment="1">
      <alignment horizontal="left" vertical="center"/>
    </xf>
    <xf numFmtId="0" fontId="28" fillId="0" borderId="0" xfId="0" applyFont="1"/>
    <xf numFmtId="0" fontId="54" fillId="2" borderId="0" xfId="0" applyFont="1" applyFill="1" applyAlignment="1">
      <alignment horizontal="left"/>
    </xf>
    <xf numFmtId="0" fontId="54" fillId="0" borderId="0" xfId="0" applyFont="1" applyAlignment="1">
      <alignment horizontal="right"/>
    </xf>
    <xf numFmtId="0" fontId="16" fillId="0" borderId="0" xfId="0" applyFont="1"/>
    <xf numFmtId="0" fontId="16" fillId="0" borderId="0" xfId="10" applyFont="1"/>
    <xf numFmtId="0" fontId="16" fillId="2" borderId="0" xfId="0" applyFont="1" applyFill="1" applyBorder="1" applyAlignment="1">
      <alignment horizontal="left" indent="2"/>
    </xf>
    <xf numFmtId="0" fontId="16" fillId="2" borderId="43" xfId="0" applyFont="1" applyFill="1" applyBorder="1" applyAlignment="1">
      <alignment horizontal="left" indent="2"/>
    </xf>
    <xf numFmtId="0" fontId="19" fillId="37" borderId="0" xfId="0" applyFont="1" applyFill="1" applyBorder="1"/>
    <xf numFmtId="0" fontId="16" fillId="0" borderId="39" xfId="0" applyFont="1" applyBorder="1"/>
    <xf numFmtId="0" fontId="16" fillId="39" borderId="0" xfId="0" applyFont="1" applyFill="1" applyBorder="1" applyAlignment="1">
      <alignment horizontal="left" indent="1"/>
    </xf>
    <xf numFmtId="0" fontId="55" fillId="0" borderId="0" xfId="0" applyFont="1"/>
    <xf numFmtId="0" fontId="19" fillId="2" borderId="0" xfId="0" applyFont="1" applyFill="1"/>
    <xf numFmtId="1" fontId="16" fillId="2" borderId="0" xfId="0" applyNumberFormat="1" applyFont="1" applyFill="1"/>
    <xf numFmtId="0" fontId="16" fillId="0" borderId="0" xfId="79" applyFont="1"/>
    <xf numFmtId="0" fontId="16" fillId="2" borderId="0" xfId="0" applyFont="1" applyFill="1" applyAlignment="1"/>
    <xf numFmtId="0" fontId="16" fillId="4" borderId="0" xfId="0" applyFont="1" applyFill="1"/>
    <xf numFmtId="0" fontId="16" fillId="2" borderId="0" xfId="0" applyFont="1" applyFill="1" applyBorder="1"/>
    <xf numFmtId="0" fontId="16" fillId="2" borderId="1" xfId="0" applyFont="1" applyFill="1" applyBorder="1"/>
    <xf numFmtId="0" fontId="16" fillId="2" borderId="0" xfId="78" applyFont="1" applyFill="1"/>
    <xf numFmtId="0" fontId="49" fillId="0" borderId="0" xfId="82" applyFont="1"/>
    <xf numFmtId="0" fontId="49" fillId="2" borderId="0" xfId="82" applyFont="1" applyFill="1"/>
    <xf numFmtId="0" fontId="19" fillId="2" borderId="0" xfId="12" applyFont="1" applyFill="1"/>
    <xf numFmtId="0" fontId="47" fillId="0" borderId="0" xfId="78" applyFont="1"/>
    <xf numFmtId="0" fontId="54" fillId="3" borderId="0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left" vertical="center"/>
    </xf>
    <xf numFmtId="0" fontId="54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2" borderId="0" xfId="0" applyFont="1" applyFill="1" applyAlignment="1">
      <alignment horizontal="left"/>
    </xf>
    <xf numFmtId="0" fontId="57" fillId="2" borderId="0" xfId="0" applyFont="1" applyFill="1" applyAlignment="1">
      <alignment horizontal="left"/>
    </xf>
    <xf numFmtId="0" fontId="54" fillId="2" borderId="0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8" fillId="4" borderId="0" xfId="0" applyFont="1" applyFill="1" applyBorder="1" applyAlignment="1">
      <alignment horizontal="left"/>
    </xf>
    <xf numFmtId="0" fontId="54" fillId="2" borderId="1" xfId="0" applyFont="1" applyFill="1" applyBorder="1" applyAlignment="1">
      <alignment horizontal="left"/>
    </xf>
    <xf numFmtId="0" fontId="54" fillId="2" borderId="0" xfId="78" applyNumberFormat="1" applyFont="1" applyFill="1" applyBorder="1" applyAlignment="1">
      <alignment horizontal="left"/>
    </xf>
    <xf numFmtId="0" fontId="54" fillId="2" borderId="0" xfId="78" applyFont="1" applyFill="1" applyAlignment="1">
      <alignment horizontal="left"/>
    </xf>
    <xf numFmtId="0" fontId="54" fillId="0" borderId="0" xfId="78" applyFont="1" applyAlignment="1">
      <alignment horizontal="left"/>
    </xf>
    <xf numFmtId="0" fontId="56" fillId="0" borderId="0" xfId="79" applyFont="1" applyAlignment="1">
      <alignment horizontal="left"/>
    </xf>
    <xf numFmtId="0" fontId="56" fillId="0" borderId="0" xfId="82" applyFont="1" applyAlignment="1">
      <alignment horizontal="left"/>
    </xf>
    <xf numFmtId="0" fontId="54" fillId="2" borderId="0" xfId="10" applyFont="1" applyFill="1" applyAlignment="1">
      <alignment horizontal="left"/>
    </xf>
    <xf numFmtId="0" fontId="56" fillId="2" borderId="0" xfId="79" applyFont="1" applyFill="1" applyAlignment="1">
      <alignment horizontal="left"/>
    </xf>
    <xf numFmtId="10" fontId="56" fillId="2" borderId="0" xfId="80" applyNumberFormat="1" applyFont="1" applyFill="1" applyAlignment="1">
      <alignment horizontal="left"/>
    </xf>
    <xf numFmtId="0" fontId="54" fillId="2" borderId="0" xfId="12" applyFont="1" applyFill="1" applyAlignment="1">
      <alignment horizontal="left"/>
    </xf>
    <xf numFmtId="0" fontId="59" fillId="0" borderId="0" xfId="78" applyFont="1" applyAlignment="1">
      <alignment horizontal="left"/>
    </xf>
    <xf numFmtId="3" fontId="54" fillId="3" borderId="0" xfId="0" applyNumberFormat="1" applyFont="1" applyFill="1" applyBorder="1" applyAlignment="1">
      <alignment horizontal="left" vertical="center"/>
    </xf>
    <xf numFmtId="0" fontId="54" fillId="0" borderId="0" xfId="78" applyNumberFormat="1" applyFont="1" applyFill="1" applyBorder="1" applyAlignment="1">
      <alignment horizontal="left"/>
    </xf>
    <xf numFmtId="0" fontId="16" fillId="0" borderId="5" xfId="0" applyFont="1" applyBorder="1"/>
    <xf numFmtId="0" fontId="19" fillId="0" borderId="0" xfId="0" applyFont="1" applyAlignment="1">
      <alignment horizontal="left"/>
    </xf>
    <xf numFmtId="165" fontId="16" fillId="2" borderId="0" xfId="0" applyNumberFormat="1" applyFont="1" applyFill="1"/>
    <xf numFmtId="0" fontId="19" fillId="2" borderId="0" xfId="0" applyFont="1" applyFill="1" applyAlignment="1">
      <alignment horizontal="left"/>
    </xf>
    <xf numFmtId="0" fontId="19" fillId="0" borderId="0" xfId="0" applyNumberFormat="1" applyFont="1" applyFill="1" applyBorder="1" applyAlignment="1"/>
    <xf numFmtId="0" fontId="16" fillId="2" borderId="0" xfId="0" applyNumberFormat="1" applyFont="1" applyFill="1" applyBorder="1"/>
    <xf numFmtId="0" fontId="16" fillId="2" borderId="0" xfId="0" applyNumberFormat="1" applyFont="1" applyFill="1" applyBorder="1" applyAlignment="1"/>
    <xf numFmtId="0" fontId="16" fillId="4" borderId="0" xfId="0" applyFont="1" applyFill="1" applyBorder="1"/>
    <xf numFmtId="165" fontId="16" fillId="4" borderId="0" xfId="0" applyNumberFormat="1" applyFont="1" applyFill="1"/>
    <xf numFmtId="0" fontId="16" fillId="2" borderId="27" xfId="0" applyFont="1" applyFill="1" applyBorder="1"/>
    <xf numFmtId="0" fontId="16" fillId="0" borderId="38" xfId="0" applyFont="1" applyFill="1" applyBorder="1"/>
    <xf numFmtId="0" fontId="16" fillId="2" borderId="9" xfId="0" applyFont="1" applyFill="1" applyBorder="1"/>
    <xf numFmtId="0" fontId="16" fillId="2" borderId="9" xfId="0" applyNumberFormat="1" applyFont="1" applyFill="1" applyBorder="1"/>
    <xf numFmtId="0" fontId="16" fillId="0" borderId="0" xfId="10" applyFont="1" applyFill="1"/>
    <xf numFmtId="0" fontId="16" fillId="2" borderId="7" xfId="0" applyFont="1" applyFill="1" applyBorder="1"/>
    <xf numFmtId="0" fontId="16" fillId="0" borderId="0" xfId="0" applyFont="1" applyFill="1"/>
    <xf numFmtId="0" fontId="16" fillId="2" borderId="9" xfId="0" applyNumberFormat="1" applyFont="1" applyFill="1" applyBorder="1" applyAlignment="1"/>
    <xf numFmtId="0" fontId="19" fillId="2" borderId="3" xfId="0" applyFont="1" applyFill="1" applyBorder="1"/>
    <xf numFmtId="0" fontId="16" fillId="4" borderId="23" xfId="0" applyFont="1" applyFill="1" applyBorder="1"/>
    <xf numFmtId="0" fontId="19" fillId="2" borderId="2" xfId="0" applyFont="1" applyFill="1" applyBorder="1"/>
    <xf numFmtId="0" fontId="16" fillId="2" borderId="2" xfId="0" applyFont="1" applyFill="1" applyBorder="1"/>
    <xf numFmtId="0" fontId="16" fillId="2" borderId="6" xfId="0" applyFont="1" applyFill="1" applyBorder="1"/>
    <xf numFmtId="0" fontId="16" fillId="2" borderId="0" xfId="0" applyFont="1" applyFill="1" applyAlignment="1">
      <alignment horizontal="right"/>
    </xf>
    <xf numFmtId="0" fontId="51" fillId="2" borderId="0" xfId="0" applyFont="1" applyFill="1"/>
    <xf numFmtId="0" fontId="61" fillId="4" borderId="0" xfId="0" applyFont="1" applyFill="1"/>
    <xf numFmtId="0" fontId="16" fillId="2" borderId="0" xfId="10" applyFont="1" applyFill="1"/>
    <xf numFmtId="3" fontId="16" fillId="2" borderId="0" xfId="12" applyNumberFormat="1" applyFont="1" applyFill="1"/>
    <xf numFmtId="0" fontId="49" fillId="0" borderId="37" xfId="79" applyFont="1" applyBorder="1"/>
    <xf numFmtId="0" fontId="49" fillId="0" borderId="8" xfId="79" applyFont="1" applyBorder="1"/>
    <xf numFmtId="0" fontId="49" fillId="0" borderId="0" xfId="79" applyFont="1" applyBorder="1"/>
    <xf numFmtId="0" fontId="49" fillId="2" borderId="36" xfId="79" applyFont="1" applyFill="1" applyBorder="1" applyAlignment="1">
      <alignment vertical="top"/>
    </xf>
    <xf numFmtId="0" fontId="47" fillId="0" borderId="0" xfId="82" applyFont="1"/>
    <xf numFmtId="0" fontId="16" fillId="2" borderId="10" xfId="0" applyFont="1" applyFill="1" applyBorder="1"/>
    <xf numFmtId="0" fontId="16" fillId="2" borderId="12" xfId="0" applyFont="1" applyFill="1" applyBorder="1"/>
    <xf numFmtId="49" fontId="16" fillId="2" borderId="8" xfId="0" applyNumberFormat="1" applyFont="1" applyFill="1" applyBorder="1" applyAlignment="1">
      <alignment horizontal="left" vertical="center"/>
    </xf>
    <xf numFmtId="167" fontId="20" fillId="2" borderId="0" xfId="0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/>
    </xf>
    <xf numFmtId="0" fontId="49" fillId="0" borderId="0" xfId="78" applyFont="1"/>
    <xf numFmtId="0" fontId="16" fillId="2" borderId="0" xfId="78" applyNumberFormat="1" applyFont="1" applyFill="1" applyBorder="1" applyAlignment="1"/>
    <xf numFmtId="3" fontId="16" fillId="2" borderId="0" xfId="78" applyNumberFormat="1" applyFont="1" applyFill="1" applyBorder="1" applyAlignment="1"/>
    <xf numFmtId="166" fontId="16" fillId="2" borderId="0" xfId="78" applyNumberFormat="1" applyFont="1" applyFill="1" applyBorder="1" applyAlignment="1"/>
    <xf numFmtId="0" fontId="16" fillId="0" borderId="0" xfId="0" applyFont="1" applyBorder="1"/>
    <xf numFmtId="0" fontId="16" fillId="0" borderId="30" xfId="0" applyFont="1" applyBorder="1"/>
    <xf numFmtId="0" fontId="16" fillId="0" borderId="37" xfId="0" applyFont="1" applyBorder="1"/>
    <xf numFmtId="0" fontId="16" fillId="0" borderId="38" xfId="0" applyFont="1" applyBorder="1"/>
    <xf numFmtId="0" fontId="19" fillId="0" borderId="39" xfId="0" applyFont="1" applyBorder="1"/>
    <xf numFmtId="0" fontId="54" fillId="2" borderId="24" xfId="78" applyFont="1" applyFill="1" applyBorder="1" applyAlignment="1">
      <alignment horizontal="left" vertical="center"/>
    </xf>
    <xf numFmtId="0" fontId="54" fillId="2" borderId="0" xfId="0" applyFont="1" applyFill="1" applyAlignment="1">
      <alignment horizontal="right"/>
    </xf>
    <xf numFmtId="0" fontId="19" fillId="0" borderId="40" xfId="0" applyFont="1" applyBorder="1"/>
    <xf numFmtId="0" fontId="16" fillId="0" borderId="8" xfId="0" applyFont="1" applyBorder="1"/>
    <xf numFmtId="0" fontId="16" fillId="2" borderId="46" xfId="78" applyNumberFormat="1" applyFont="1" applyFill="1" applyBorder="1" applyAlignment="1">
      <alignment horizontal="right"/>
    </xf>
    <xf numFmtId="0" fontId="16" fillId="2" borderId="44" xfId="78" applyNumberFormat="1" applyFont="1" applyFill="1" applyBorder="1" applyAlignment="1">
      <alignment horizontal="right"/>
    </xf>
    <xf numFmtId="0" fontId="16" fillId="2" borderId="47" xfId="78" applyNumberFormat="1" applyFont="1" applyFill="1" applyBorder="1" applyAlignment="1"/>
    <xf numFmtId="0" fontId="16" fillId="2" borderId="23" xfId="78" applyNumberFormat="1" applyFont="1" applyFill="1" applyBorder="1" applyAlignment="1"/>
    <xf numFmtId="3" fontId="16" fillId="3" borderId="52" xfId="0" applyNumberFormat="1" applyFont="1" applyFill="1" applyBorder="1" applyAlignment="1">
      <alignment horizontal="left" wrapText="1"/>
    </xf>
    <xf numFmtId="3" fontId="16" fillId="3" borderId="49" xfId="0" applyNumberFormat="1" applyFont="1" applyFill="1" applyBorder="1" applyAlignment="1">
      <alignment horizontal="left" wrapText="1"/>
    </xf>
    <xf numFmtId="0" fontId="62" fillId="0" borderId="0" xfId="0" applyFont="1" applyBorder="1" applyAlignment="1">
      <alignment horizontal="left" readingOrder="1"/>
    </xf>
    <xf numFmtId="3" fontId="16" fillId="5" borderId="36" xfId="0" applyNumberFormat="1" applyFont="1" applyFill="1" applyBorder="1" applyAlignment="1">
      <alignment horizontal="left" wrapText="1"/>
    </xf>
    <xf numFmtId="3" fontId="16" fillId="3" borderId="36" xfId="0" applyNumberFormat="1" applyFont="1" applyFill="1" applyBorder="1" applyAlignment="1">
      <alignment horizontal="left" wrapText="1"/>
    </xf>
    <xf numFmtId="0" fontId="19" fillId="2" borderId="41" xfId="0" applyFont="1" applyFill="1" applyBorder="1" applyAlignment="1"/>
    <xf numFmtId="0" fontId="16" fillId="3" borderId="41" xfId="0" applyFont="1" applyFill="1" applyBorder="1" applyAlignment="1">
      <alignment horizontal="left" wrapText="1"/>
    </xf>
    <xf numFmtId="3" fontId="16" fillId="5" borderId="50" xfId="0" applyNumberFormat="1" applyFont="1" applyFill="1" applyBorder="1" applyAlignment="1">
      <alignment horizontal="left" wrapText="1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left"/>
    </xf>
    <xf numFmtId="0" fontId="16" fillId="3" borderId="23" xfId="0" applyFont="1" applyFill="1" applyBorder="1" applyAlignment="1">
      <alignment horizontal="left"/>
    </xf>
    <xf numFmtId="0" fontId="16" fillId="2" borderId="23" xfId="0" applyFont="1" applyFill="1" applyBorder="1"/>
    <xf numFmtId="3" fontId="16" fillId="3" borderId="51" xfId="0" applyNumberFormat="1" applyFont="1" applyFill="1" applyBorder="1" applyAlignment="1">
      <alignment horizontal="left" wrapText="1"/>
    </xf>
    <xf numFmtId="3" fontId="54" fillId="3" borderId="0" xfId="0" applyNumberFormat="1" applyFont="1" applyFill="1" applyBorder="1" applyAlignment="1">
      <alignment horizontal="right" vertical="center"/>
    </xf>
    <xf numFmtId="1" fontId="16" fillId="2" borderId="0" xfId="0" applyNumberFormat="1" applyFont="1" applyFill="1" applyBorder="1" applyAlignment="1">
      <alignment horizontal="left" vertical="center"/>
    </xf>
    <xf numFmtId="0" fontId="16" fillId="2" borderId="41" xfId="0" applyFont="1" applyFill="1" applyBorder="1" applyAlignment="1"/>
    <xf numFmtId="1" fontId="16" fillId="2" borderId="36" xfId="0" applyNumberFormat="1" applyFont="1" applyFill="1" applyBorder="1" applyAlignment="1">
      <alignment horizontal="right"/>
    </xf>
    <xf numFmtId="0" fontId="16" fillId="2" borderId="36" xfId="0" applyFont="1" applyFill="1" applyBorder="1" applyAlignment="1">
      <alignment horizontal="left" vertical="top" wrapText="1"/>
    </xf>
    <xf numFmtId="1" fontId="16" fillId="2" borderId="50" xfId="0" applyNumberFormat="1" applyFont="1" applyFill="1" applyBorder="1" applyAlignment="1">
      <alignment horizontal="right"/>
    </xf>
    <xf numFmtId="0" fontId="55" fillId="2" borderId="0" xfId="0" applyFont="1" applyFill="1" applyAlignment="1">
      <alignment horizontal="left"/>
    </xf>
    <xf numFmtId="1" fontId="55" fillId="3" borderId="0" xfId="0" applyNumberFormat="1" applyFont="1" applyFill="1" applyBorder="1" applyAlignment="1">
      <alignment horizontal="left"/>
    </xf>
    <xf numFmtId="0" fontId="19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indent="1"/>
    </xf>
    <xf numFmtId="0" fontId="54" fillId="2" borderId="0" xfId="0" applyFont="1" applyFill="1"/>
    <xf numFmtId="168" fontId="63" fillId="2" borderId="0" xfId="0" applyNumberFormat="1" applyFont="1" applyFill="1" applyBorder="1" applyAlignment="1"/>
    <xf numFmtId="169" fontId="63" fillId="2" borderId="0" xfId="0" applyNumberFormat="1" applyFont="1" applyFill="1" applyBorder="1" applyAlignment="1"/>
    <xf numFmtId="170" fontId="63" fillId="2" borderId="0" xfId="0" applyNumberFormat="1" applyFont="1" applyFill="1" applyBorder="1" applyAlignment="1"/>
    <xf numFmtId="0" fontId="55" fillId="2" borderId="0" xfId="0" applyFont="1" applyFill="1"/>
    <xf numFmtId="3" fontId="15" fillId="2" borderId="0" xfId="0" applyNumberFormat="1" applyFont="1" applyFill="1"/>
    <xf numFmtId="0" fontId="16" fillId="2" borderId="0" xfId="0" applyFont="1" applyFill="1" applyBorder="1" applyAlignment="1">
      <alignment horizontal="left" indent="1"/>
    </xf>
    <xf numFmtId="0" fontId="16" fillId="2" borderId="0" xfId="10" applyFont="1" applyFill="1" applyBorder="1" applyAlignment="1">
      <alignment horizontal="left" indent="1"/>
    </xf>
    <xf numFmtId="0" fontId="15" fillId="0" borderId="0" xfId="10" applyFont="1" applyFill="1"/>
    <xf numFmtId="0" fontId="16" fillId="39" borderId="0" xfId="0" applyFont="1" applyFill="1" applyBorder="1" applyAlignment="1">
      <alignment horizontal="left"/>
    </xf>
    <xf numFmtId="0" fontId="16" fillId="39" borderId="0" xfId="0" applyFont="1" applyFill="1" applyBorder="1"/>
    <xf numFmtId="0" fontId="15" fillId="0" borderId="0" xfId="10" applyFont="1"/>
    <xf numFmtId="0" fontId="16" fillId="39" borderId="23" xfId="0" applyFont="1" applyFill="1" applyBorder="1"/>
    <xf numFmtId="0" fontId="16" fillId="2" borderId="0" xfId="0" applyFont="1" applyFill="1" applyBorder="1" applyAlignment="1">
      <alignment vertical="top"/>
    </xf>
    <xf numFmtId="3" fontId="0" fillId="2" borderId="0" xfId="0" applyNumberFormat="1" applyFill="1" applyAlignment="1"/>
    <xf numFmtId="2" fontId="16" fillId="2" borderId="0" xfId="0" applyNumberFormat="1" applyFont="1" applyFill="1"/>
    <xf numFmtId="0" fontId="16" fillId="2" borderId="48" xfId="0" applyFont="1" applyFill="1" applyBorder="1" applyAlignment="1"/>
    <xf numFmtId="14" fontId="65" fillId="0" borderId="0" xfId="0" applyNumberFormat="1" applyFont="1" applyFill="1" applyBorder="1" applyAlignment="1">
      <alignment horizontal="left"/>
    </xf>
    <xf numFmtId="14" fontId="16" fillId="2" borderId="0" xfId="0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6" fillId="2" borderId="0" xfId="0" applyFont="1" applyFill="1" applyBorder="1" applyAlignment="1">
      <alignment horizontal="left" vertical="top"/>
    </xf>
    <xf numFmtId="0" fontId="16" fillId="2" borderId="0" xfId="3" applyFont="1" applyFill="1" applyBorder="1"/>
    <xf numFmtId="0" fontId="16" fillId="3" borderId="23" xfId="12" applyFont="1" applyFill="1" applyBorder="1" applyAlignment="1">
      <alignment horizontal="left"/>
    </xf>
    <xf numFmtId="0" fontId="55" fillId="2" borderId="0" xfId="12" applyFont="1" applyFill="1" applyAlignment="1">
      <alignment horizontal="left"/>
    </xf>
    <xf numFmtId="0" fontId="19" fillId="2" borderId="0" xfId="0" applyFont="1" applyFill="1" applyBorder="1" applyAlignment="1">
      <alignment horizontal="left"/>
    </xf>
    <xf numFmtId="0" fontId="16" fillId="2" borderId="56" xfId="0" applyFont="1" applyFill="1" applyBorder="1"/>
    <xf numFmtId="0" fontId="56" fillId="2" borderId="0" xfId="79" applyFont="1" applyFill="1" applyBorder="1" applyAlignment="1">
      <alignment horizontal="left"/>
    </xf>
    <xf numFmtId="0" fontId="56" fillId="0" borderId="0" xfId="79" applyFont="1" applyBorder="1" applyAlignment="1">
      <alignment horizontal="left"/>
    </xf>
    <xf numFmtId="0" fontId="56" fillId="2" borderId="0" xfId="79" applyFont="1" applyFill="1" applyBorder="1" applyAlignment="1">
      <alignment horizontal="left" vertical="top"/>
    </xf>
    <xf numFmtId="0" fontId="56" fillId="2" borderId="0" xfId="79" applyFont="1" applyFill="1" applyBorder="1" applyAlignment="1">
      <alignment horizontal="right" vertical="top"/>
    </xf>
    <xf numFmtId="0" fontId="50" fillId="2" borderId="0" xfId="79" applyFont="1" applyFill="1" applyBorder="1" applyAlignment="1">
      <alignment horizontal="left"/>
    </xf>
    <xf numFmtId="0" fontId="49" fillId="2" borderId="23" xfId="79" applyFont="1" applyFill="1" applyBorder="1" applyAlignment="1">
      <alignment horizontal="left"/>
    </xf>
    <xf numFmtId="0" fontId="54" fillId="2" borderId="0" xfId="12" applyFont="1" applyFill="1" applyAlignment="1">
      <alignment horizontal="right"/>
    </xf>
    <xf numFmtId="0" fontId="17" fillId="2" borderId="23" xfId="0" applyFont="1" applyFill="1" applyBorder="1" applyAlignment="1"/>
    <xf numFmtId="1" fontId="16" fillId="3" borderId="61" xfId="0" applyNumberFormat="1" applyFont="1" applyFill="1" applyBorder="1" applyAlignment="1">
      <alignment horizontal="left" vertical="center"/>
    </xf>
    <xf numFmtId="0" fontId="16" fillId="3" borderId="62" xfId="0" applyFont="1" applyFill="1" applyBorder="1" applyAlignment="1">
      <alignment horizontal="right" vertical="center"/>
    </xf>
    <xf numFmtId="0" fontId="16" fillId="3" borderId="63" xfId="0" applyFont="1" applyFill="1" applyBorder="1" applyAlignment="1">
      <alignment horizontal="right" vertical="center"/>
    </xf>
    <xf numFmtId="0" fontId="49" fillId="2" borderId="55" xfId="79" applyFont="1" applyFill="1" applyBorder="1" applyAlignment="1">
      <alignment horizontal="left"/>
    </xf>
    <xf numFmtId="0" fontId="49" fillId="2" borderId="41" xfId="79" applyFont="1" applyFill="1" applyBorder="1" applyAlignment="1">
      <alignment horizontal="left" vertical="center"/>
    </xf>
    <xf numFmtId="0" fontId="49" fillId="2" borderId="57" xfId="79" applyFont="1" applyFill="1" applyBorder="1" applyAlignment="1">
      <alignment horizontal="left" vertical="center"/>
    </xf>
    <xf numFmtId="0" fontId="49" fillId="2" borderId="41" xfId="79" applyFont="1" applyFill="1" applyBorder="1" applyAlignment="1">
      <alignment horizontal="left"/>
    </xf>
    <xf numFmtId="0" fontId="16" fillId="4" borderId="34" xfId="10" applyFont="1" applyFill="1" applyBorder="1" applyAlignment="1">
      <alignment horizontal="center"/>
    </xf>
    <xf numFmtId="0" fontId="16" fillId="4" borderId="35" xfId="10" applyFont="1" applyFill="1" applyBorder="1" applyAlignment="1">
      <alignment horizontal="center"/>
    </xf>
    <xf numFmtId="0" fontId="16" fillId="4" borderId="35" xfId="10" applyFont="1" applyFill="1" applyBorder="1" applyAlignment="1">
      <alignment horizontal="center" wrapText="1"/>
    </xf>
    <xf numFmtId="0" fontId="22" fillId="4" borderId="5" xfId="10" applyFont="1" applyFill="1" applyBorder="1" applyAlignment="1">
      <alignment horizontal="center" wrapText="1"/>
    </xf>
    <xf numFmtId="0" fontId="22" fillId="4" borderId="29" xfId="10" applyFont="1" applyFill="1" applyBorder="1" applyAlignment="1">
      <alignment horizontal="center" wrapText="1"/>
    </xf>
    <xf numFmtId="0" fontId="19" fillId="3" borderId="45" xfId="10" applyFont="1" applyFill="1" applyBorder="1" applyAlignment="1">
      <alignment horizontal="left"/>
    </xf>
    <xf numFmtId="0" fontId="16" fillId="5" borderId="0" xfId="10" applyFont="1" applyFill="1" applyBorder="1" applyAlignment="1">
      <alignment horizontal="left" vertical="center"/>
    </xf>
    <xf numFmtId="0" fontId="16" fillId="4" borderId="0" xfId="10" applyFont="1" applyFill="1" applyBorder="1" applyAlignment="1">
      <alignment horizontal="left" vertical="center"/>
    </xf>
    <xf numFmtId="0" fontId="16" fillId="2" borderId="34" xfId="10" applyFont="1" applyFill="1" applyBorder="1" applyAlignment="1">
      <alignment horizontal="center"/>
    </xf>
    <xf numFmtId="0" fontId="16" fillId="2" borderId="35" xfId="10" applyFont="1" applyFill="1" applyBorder="1" applyAlignment="1">
      <alignment horizontal="center"/>
    </xf>
    <xf numFmtId="0" fontId="19" fillId="3" borderId="8" xfId="10" applyFont="1" applyFill="1" applyBorder="1" applyAlignment="1">
      <alignment horizontal="left"/>
    </xf>
    <xf numFmtId="0" fontId="16" fillId="3" borderId="8" xfId="10" applyFont="1" applyFill="1" applyBorder="1" applyAlignment="1">
      <alignment horizontal="left" vertical="center"/>
    </xf>
    <xf numFmtId="0" fontId="16" fillId="2" borderId="8" xfId="10" applyFont="1" applyFill="1" applyBorder="1" applyAlignment="1">
      <alignment horizontal="left" vertical="center"/>
    </xf>
    <xf numFmtId="0" fontId="16" fillId="3" borderId="0" xfId="10" applyFont="1" applyFill="1" applyBorder="1" applyAlignment="1">
      <alignment horizontal="left" vertical="center"/>
    </xf>
    <xf numFmtId="0" fontId="16" fillId="2" borderId="0" xfId="10" applyFont="1" applyFill="1" applyBorder="1" applyAlignment="1">
      <alignment horizontal="left" vertical="center"/>
    </xf>
    <xf numFmtId="0" fontId="22" fillId="2" borderId="23" xfId="10" applyFont="1" applyFill="1" applyBorder="1" applyAlignment="1">
      <alignment horizontal="left" vertical="center"/>
    </xf>
    <xf numFmtId="0" fontId="49" fillId="2" borderId="0" xfId="79" applyFont="1" applyFill="1" applyBorder="1" applyAlignment="1"/>
    <xf numFmtId="2" fontId="49" fillId="0" borderId="0" xfId="79" applyNumberFormat="1" applyFont="1"/>
    <xf numFmtId="0" fontId="56" fillId="2" borderId="0" xfId="79" applyFont="1" applyFill="1" applyAlignment="1">
      <alignment horizontal="right"/>
    </xf>
    <xf numFmtId="0" fontId="50" fillId="2" borderId="59" xfId="79" applyFont="1" applyFill="1" applyBorder="1" applyAlignment="1">
      <alignment horizontal="left"/>
    </xf>
    <xf numFmtId="0" fontId="49" fillId="2" borderId="43" xfId="79" applyFont="1" applyFill="1" applyBorder="1" applyAlignment="1">
      <alignment horizontal="left"/>
    </xf>
    <xf numFmtId="0" fontId="4" fillId="2" borderId="0" xfId="79" applyFill="1" applyBorder="1"/>
    <xf numFmtId="0" fontId="49" fillId="0" borderId="0" xfId="82" applyFont="1" applyBorder="1"/>
    <xf numFmtId="1" fontId="19" fillId="3" borderId="0" xfId="82" applyNumberFormat="1" applyFont="1" applyFill="1" applyBorder="1" applyAlignment="1">
      <alignment horizontal="left"/>
    </xf>
    <xf numFmtId="1" fontId="16" fillId="5" borderId="0" xfId="82" applyNumberFormat="1" applyFont="1" applyFill="1" applyBorder="1" applyAlignment="1">
      <alignment horizontal="left"/>
    </xf>
    <xf numFmtId="1" fontId="16" fillId="3" borderId="0" xfId="82" applyNumberFormat="1" applyFont="1" applyFill="1" applyBorder="1" applyAlignment="1">
      <alignment horizontal="left"/>
    </xf>
    <xf numFmtId="1" fontId="16" fillId="3" borderId="43" xfId="82" applyNumberFormat="1" applyFont="1" applyFill="1" applyBorder="1" applyAlignment="1">
      <alignment horizontal="left"/>
    </xf>
    <xf numFmtId="0" fontId="56" fillId="2" borderId="0" xfId="82" applyFont="1" applyFill="1" applyAlignment="1">
      <alignment horizontal="right" vertical="center"/>
    </xf>
    <xf numFmtId="0" fontId="16" fillId="3" borderId="53" xfId="82" applyFont="1" applyFill="1" applyBorder="1" applyAlignment="1">
      <alignment horizontal="left" vertical="center" wrapText="1"/>
    </xf>
    <xf numFmtId="0" fontId="16" fillId="2" borderId="53" xfId="82" applyFont="1" applyFill="1" applyBorder="1" applyAlignment="1">
      <alignment horizontal="right"/>
    </xf>
    <xf numFmtId="0" fontId="49" fillId="2" borderId="0" xfId="79" applyFont="1" applyFill="1" applyBorder="1"/>
    <xf numFmtId="2" fontId="49" fillId="0" borderId="0" xfId="82" applyNumberFormat="1" applyFont="1"/>
    <xf numFmtId="0" fontId="56" fillId="0" borderId="0" xfId="79" applyFont="1" applyAlignment="1">
      <alignment horizontal="right"/>
    </xf>
    <xf numFmtId="0" fontId="54" fillId="2" borderId="0" xfId="78" applyFont="1" applyFill="1" applyAlignment="1">
      <alignment horizontal="right"/>
    </xf>
    <xf numFmtId="0" fontId="55" fillId="2" borderId="0" xfId="78" applyNumberFormat="1" applyFont="1" applyFill="1" applyBorder="1" applyAlignment="1">
      <alignment horizontal="left"/>
    </xf>
    <xf numFmtId="0" fontId="16" fillId="2" borderId="43" xfId="0" applyNumberFormat="1" applyFont="1" applyFill="1" applyBorder="1" applyAlignment="1"/>
    <xf numFmtId="0" fontId="16" fillId="2" borderId="64" xfId="10" applyNumberFormat="1" applyFont="1" applyFill="1" applyBorder="1"/>
    <xf numFmtId="165" fontId="16" fillId="2" borderId="56" xfId="0" applyNumberFormat="1" applyFont="1" applyFill="1" applyBorder="1"/>
    <xf numFmtId="0" fontId="54" fillId="2" borderId="0" xfId="0" applyFont="1" applyFill="1" applyBorder="1" applyAlignment="1">
      <alignment horizontal="right"/>
    </xf>
    <xf numFmtId="0" fontId="16" fillId="2" borderId="66" xfId="0" applyFont="1" applyFill="1" applyBorder="1"/>
    <xf numFmtId="171" fontId="16" fillId="2" borderId="66" xfId="0" applyNumberFormat="1" applyFont="1" applyFill="1" applyBorder="1"/>
    <xf numFmtId="166" fontId="16" fillId="2" borderId="0" xfId="0" applyNumberFormat="1" applyFont="1" applyFill="1"/>
    <xf numFmtId="0" fontId="19" fillId="2" borderId="66" xfId="0" applyFont="1" applyFill="1" applyBorder="1" applyAlignment="1">
      <alignment horizontal="left"/>
    </xf>
    <xf numFmtId="0" fontId="16" fillId="2" borderId="43" xfId="0" applyFont="1" applyFill="1" applyBorder="1" applyAlignment="1">
      <alignment horizontal="left" indent="1"/>
    </xf>
    <xf numFmtId="0" fontId="16" fillId="2" borderId="42" xfId="0" applyFont="1" applyFill="1" applyBorder="1"/>
    <xf numFmtId="0" fontId="16" fillId="2" borderId="63" xfId="0" applyNumberFormat="1" applyFont="1" applyFill="1" applyBorder="1" applyAlignment="1">
      <alignment horizontal="right"/>
    </xf>
    <xf numFmtId="0" fontId="16" fillId="2" borderId="58" xfId="0" applyNumberFormat="1" applyFont="1" applyFill="1" applyBorder="1" applyAlignment="1">
      <alignment horizontal="right"/>
    </xf>
    <xf numFmtId="0" fontId="55" fillId="2" borderId="0" xfId="0" applyFont="1" applyFill="1" applyBorder="1" applyAlignment="1">
      <alignment horizontal="left"/>
    </xf>
    <xf numFmtId="0" fontId="16" fillId="2" borderId="67" xfId="0" applyFont="1" applyFill="1" applyBorder="1"/>
    <xf numFmtId="0" fontId="16" fillId="2" borderId="31" xfId="0" applyFont="1" applyFill="1" applyBorder="1"/>
    <xf numFmtId="0" fontId="55" fillId="0" borderId="0" xfId="0" applyFont="1" applyAlignment="1">
      <alignment horizontal="left"/>
    </xf>
    <xf numFmtId="0" fontId="15" fillId="0" borderId="0" xfId="0" applyFont="1"/>
    <xf numFmtId="0" fontId="69" fillId="0" borderId="0" xfId="0" applyFont="1"/>
    <xf numFmtId="0" fontId="70" fillId="2" borderId="0" xfId="74" applyFont="1" applyFill="1"/>
    <xf numFmtId="0" fontId="70" fillId="2" borderId="0" xfId="79" applyFont="1" applyFill="1" applyAlignment="1">
      <alignment horizontal="left"/>
    </xf>
    <xf numFmtId="10" fontId="70" fillId="2" borderId="0" xfId="80" applyNumberFormat="1" applyFont="1" applyFill="1" applyAlignment="1">
      <alignment horizontal="left"/>
    </xf>
    <xf numFmtId="0" fontId="55" fillId="0" borderId="0" xfId="0" applyFont="1" applyAlignment="1"/>
    <xf numFmtId="3" fontId="55" fillId="3" borderId="0" xfId="0" applyNumberFormat="1" applyFont="1" applyFill="1" applyBorder="1" applyAlignment="1">
      <alignment vertical="center"/>
    </xf>
    <xf numFmtId="0" fontId="55" fillId="2" borderId="0" xfId="0" applyFont="1" applyFill="1" applyAlignment="1"/>
    <xf numFmtId="0" fontId="55" fillId="2" borderId="0" xfId="12" applyFont="1" applyFill="1" applyAlignment="1"/>
    <xf numFmtId="0" fontId="70" fillId="2" borderId="0" xfId="79" applyFont="1" applyFill="1" applyAlignment="1"/>
    <xf numFmtId="0" fontId="70" fillId="2" borderId="0" xfId="82" applyFont="1" applyFill="1" applyAlignment="1">
      <alignment vertical="center"/>
    </xf>
    <xf numFmtId="0" fontId="70" fillId="0" borderId="0" xfId="79" applyFont="1" applyAlignment="1"/>
    <xf numFmtId="0" fontId="55" fillId="2" borderId="0" xfId="78" applyFont="1" applyFill="1" applyAlignment="1"/>
    <xf numFmtId="0" fontId="55" fillId="2" borderId="0" xfId="0" applyFont="1" applyFill="1" applyBorder="1" applyAlignment="1"/>
    <xf numFmtId="0" fontId="16" fillId="2" borderId="67" xfId="12" applyNumberFormat="1" applyFont="1" applyFill="1" applyBorder="1" applyAlignment="1"/>
    <xf numFmtId="0" fontId="55" fillId="0" borderId="0" xfId="0" applyFont="1" applyFill="1" applyAlignment="1">
      <alignment horizontal="left"/>
    </xf>
    <xf numFmtId="0" fontId="55" fillId="0" borderId="0" xfId="0" applyFont="1" applyFill="1"/>
    <xf numFmtId="0" fontId="28" fillId="0" borderId="0" xfId="0" applyFont="1" applyFill="1"/>
    <xf numFmtId="0" fontId="16" fillId="39" borderId="0" xfId="0" applyFont="1" applyFill="1"/>
    <xf numFmtId="0" fontId="69" fillId="39" borderId="0" xfId="0" applyFont="1" applyFill="1"/>
    <xf numFmtId="0" fontId="16" fillId="2" borderId="68" xfId="78" applyNumberFormat="1" applyFont="1" applyFill="1" applyBorder="1" applyAlignment="1"/>
    <xf numFmtId="0" fontId="16" fillId="2" borderId="69" xfId="78" applyNumberFormat="1" applyFont="1" applyFill="1" applyBorder="1" applyAlignment="1"/>
    <xf numFmtId="0" fontId="16" fillId="2" borderId="70" xfId="78" applyNumberFormat="1" applyFont="1" applyFill="1" applyBorder="1" applyAlignment="1"/>
    <xf numFmtId="173" fontId="50" fillId="38" borderId="41" xfId="84" applyNumberFormat="1" applyFont="1" applyFill="1" applyBorder="1"/>
    <xf numFmtId="173" fontId="16" fillId="2" borderId="0" xfId="0" applyNumberFormat="1" applyFont="1" applyFill="1" applyBorder="1"/>
    <xf numFmtId="173" fontId="16" fillId="39" borderId="0" xfId="0" applyNumberFormat="1" applyFont="1" applyFill="1" applyBorder="1"/>
    <xf numFmtId="173" fontId="16" fillId="2" borderId="43" xfId="0" applyNumberFormat="1" applyFont="1" applyFill="1" applyBorder="1"/>
    <xf numFmtId="10" fontId="55" fillId="0" borderId="0" xfId="0" applyNumberFormat="1" applyFont="1"/>
    <xf numFmtId="0" fontId="22" fillId="4" borderId="71" xfId="10" applyFont="1" applyFill="1" applyBorder="1" applyAlignment="1">
      <alignment horizontal="center" wrapText="1"/>
    </xf>
    <xf numFmtId="0" fontId="72" fillId="2" borderId="0" xfId="88" applyFill="1" applyAlignment="1">
      <alignment horizontal="left"/>
    </xf>
    <xf numFmtId="0" fontId="73" fillId="0" borderId="0" xfId="0" applyFont="1" applyAlignment="1">
      <alignment vertical="center"/>
    </xf>
    <xf numFmtId="0" fontId="72" fillId="42" borderId="0" xfId="88" applyFill="1" applyAlignment="1">
      <alignment vertical="center"/>
    </xf>
    <xf numFmtId="0" fontId="16" fillId="42" borderId="0" xfId="0" applyFont="1" applyFill="1" applyAlignment="1">
      <alignment vertical="center"/>
    </xf>
    <xf numFmtId="0" fontId="15" fillId="42" borderId="0" xfId="0" applyFont="1" applyFill="1" applyAlignment="1">
      <alignment vertical="center" wrapText="1"/>
    </xf>
    <xf numFmtId="0" fontId="74" fillId="42" borderId="0" xfId="88" applyFont="1" applyFill="1" applyAlignment="1">
      <alignment vertical="center"/>
    </xf>
    <xf numFmtId="0" fontId="74" fillId="2" borderId="0" xfId="88" applyFont="1" applyFill="1"/>
    <xf numFmtId="173" fontId="16" fillId="0" borderId="0" xfId="0" applyNumberFormat="1" applyFont="1" applyBorder="1"/>
    <xf numFmtId="173" fontId="19" fillId="0" borderId="45" xfId="0" applyNumberFormat="1" applyFont="1" applyBorder="1"/>
    <xf numFmtId="173" fontId="16" fillId="0" borderId="23" xfId="0" applyNumberFormat="1" applyFont="1" applyBorder="1"/>
    <xf numFmtId="173" fontId="16" fillId="4" borderId="0" xfId="0" applyNumberFormat="1" applyFont="1" applyFill="1" applyBorder="1"/>
    <xf numFmtId="173" fontId="16" fillId="5" borderId="0" xfId="0" applyNumberFormat="1" applyFont="1" applyFill="1" applyBorder="1" applyAlignment="1">
      <alignment horizontal="right"/>
    </xf>
    <xf numFmtId="173" fontId="16" fillId="4" borderId="23" xfId="0" applyNumberFormat="1" applyFont="1" applyFill="1" applyBorder="1"/>
    <xf numFmtId="173" fontId="20" fillId="2" borderId="0" xfId="0" applyNumberFormat="1" applyFont="1" applyFill="1" applyBorder="1" applyAlignment="1">
      <alignment horizontal="right" vertical="center"/>
    </xf>
    <xf numFmtId="173" fontId="16" fillId="0" borderId="0" xfId="0" applyNumberFormat="1" applyFont="1" applyFill="1" applyBorder="1"/>
    <xf numFmtId="173" fontId="16" fillId="39" borderId="0" xfId="0" applyNumberFormat="1" applyFont="1" applyFill="1" applyBorder="1" applyAlignment="1">
      <alignment horizontal="right"/>
    </xf>
    <xf numFmtId="173" fontId="16" fillId="2" borderId="0" xfId="10" applyNumberFormat="1" applyFont="1" applyFill="1" applyBorder="1"/>
    <xf numFmtId="173" fontId="20" fillId="3" borderId="0" xfId="0" applyNumberFormat="1" applyFont="1" applyFill="1" applyBorder="1" applyAlignment="1">
      <alignment horizontal="right"/>
    </xf>
    <xf numFmtId="173" fontId="19" fillId="2" borderId="0" xfId="0" applyNumberFormat="1" applyFont="1" applyFill="1" applyBorder="1" applyAlignment="1">
      <alignment horizontal="right" vertical="center"/>
    </xf>
    <xf numFmtId="173" fontId="16" fillId="4" borderId="0" xfId="0" applyNumberFormat="1" applyFont="1" applyFill="1" applyBorder="1" applyAlignment="1">
      <alignment horizontal="right" vertical="center"/>
    </xf>
    <xf numFmtId="173" fontId="16" fillId="4" borderId="23" xfId="0" applyNumberFormat="1" applyFont="1" applyFill="1" applyBorder="1" applyAlignment="1">
      <alignment horizontal="right" vertical="center"/>
    </xf>
    <xf numFmtId="173" fontId="50" fillId="2" borderId="0" xfId="81" applyNumberFormat="1" applyFont="1" applyFill="1" applyBorder="1" applyAlignment="1">
      <alignment horizontal="right"/>
    </xf>
    <xf numFmtId="173" fontId="49" fillId="2" borderId="0" xfId="84" applyNumberFormat="1" applyFont="1" applyFill="1" applyBorder="1" applyAlignment="1">
      <alignment horizontal="right"/>
    </xf>
    <xf numFmtId="173" fontId="49" fillId="2" borderId="23" xfId="84" applyNumberFormat="1" applyFont="1" applyFill="1" applyBorder="1" applyAlignment="1">
      <alignment horizontal="right"/>
    </xf>
    <xf numFmtId="173" fontId="19" fillId="3" borderId="0" xfId="83" applyNumberFormat="1" applyFont="1" applyFill="1" applyBorder="1" applyAlignment="1"/>
    <xf numFmtId="173" fontId="16" fillId="2" borderId="0" xfId="83" applyNumberFormat="1" applyFont="1" applyFill="1" applyBorder="1"/>
    <xf numFmtId="173" fontId="16" fillId="3" borderId="0" xfId="83" applyNumberFormat="1" applyFont="1" applyFill="1" applyBorder="1" applyAlignment="1">
      <alignment vertical="center"/>
    </xf>
    <xf numFmtId="173" fontId="16" fillId="5" borderId="0" xfId="83" applyNumberFormat="1" applyFont="1" applyFill="1" applyBorder="1" applyAlignment="1"/>
    <xf numFmtId="173" fontId="19" fillId="0" borderId="45" xfId="0" applyNumberFormat="1" applyFont="1" applyBorder="1" applyAlignment="1"/>
    <xf numFmtId="175" fontId="19" fillId="0" borderId="45" xfId="0" applyNumberFormat="1" applyFont="1" applyBorder="1"/>
    <xf numFmtId="175" fontId="16" fillId="0" borderId="0" xfId="0" applyNumberFormat="1" applyFont="1" applyBorder="1"/>
    <xf numFmtId="175" fontId="16" fillId="0" borderId="23" xfId="0" applyNumberFormat="1" applyFont="1" applyBorder="1"/>
    <xf numFmtId="174" fontId="19" fillId="3" borderId="8" xfId="0" applyNumberFormat="1" applyFont="1" applyFill="1" applyBorder="1" applyAlignment="1"/>
    <xf numFmtId="174" fontId="19" fillId="3" borderId="0" xfId="0" applyNumberFormat="1" applyFont="1" applyFill="1" applyBorder="1" applyAlignment="1"/>
    <xf numFmtId="174" fontId="19" fillId="3" borderId="26" xfId="0" applyNumberFormat="1" applyFont="1" applyFill="1" applyBorder="1" applyAlignment="1"/>
    <xf numFmtId="174" fontId="19" fillId="2" borderId="0" xfId="0" applyNumberFormat="1" applyFont="1" applyFill="1" applyBorder="1" applyAlignment="1"/>
    <xf numFmtId="174" fontId="19" fillId="2" borderId="8" xfId="0" applyNumberFormat="1" applyFont="1" applyFill="1" applyBorder="1" applyAlignment="1"/>
    <xf numFmtId="174" fontId="16" fillId="3" borderId="8" xfId="0" applyNumberFormat="1" applyFont="1" applyFill="1" applyBorder="1" applyAlignment="1"/>
    <xf numFmtId="174" fontId="16" fillId="3" borderId="0" xfId="0" applyNumberFormat="1" applyFont="1" applyFill="1" applyBorder="1" applyAlignment="1"/>
    <xf numFmtId="174" fontId="16" fillId="3" borderId="26" xfId="0" applyNumberFormat="1" applyFont="1" applyFill="1" applyBorder="1" applyAlignment="1"/>
    <xf numFmtId="174" fontId="16" fillId="2" borderId="0" xfId="0" applyNumberFormat="1" applyFont="1" applyFill="1" applyBorder="1" applyAlignment="1"/>
    <xf numFmtId="174" fontId="16" fillId="5" borderId="8" xfId="0" applyNumberFormat="1" applyFont="1" applyFill="1" applyBorder="1" applyAlignment="1"/>
    <xf numFmtId="174" fontId="16" fillId="5" borderId="0" xfId="0" applyNumberFormat="1" applyFont="1" applyFill="1" applyBorder="1" applyAlignment="1"/>
    <xf numFmtId="174" fontId="16" fillId="5" borderId="26" xfId="0" applyNumberFormat="1" applyFont="1" applyFill="1" applyBorder="1" applyAlignment="1"/>
    <xf numFmtId="174" fontId="16" fillId="2" borderId="8" xfId="0" applyNumberFormat="1" applyFont="1" applyFill="1" applyBorder="1" applyAlignment="1"/>
    <xf numFmtId="174" fontId="16" fillId="2" borderId="26" xfId="0" applyNumberFormat="1" applyFont="1" applyFill="1" applyBorder="1" applyAlignment="1"/>
    <xf numFmtId="174" fontId="16" fillId="2" borderId="0" xfId="0" quotePrefix="1" applyNumberFormat="1" applyFont="1" applyFill="1" applyBorder="1" applyAlignment="1"/>
    <xf numFmtId="174" fontId="16" fillId="2" borderId="8" xfId="0" quotePrefix="1" applyNumberFormat="1" applyFont="1" applyFill="1" applyBorder="1" applyAlignment="1"/>
    <xf numFmtId="174" fontId="16" fillId="3" borderId="54" xfId="0" applyNumberFormat="1" applyFont="1" applyFill="1" applyBorder="1" applyAlignment="1"/>
    <xf numFmtId="174" fontId="16" fillId="3" borderId="23" xfId="0" applyNumberFormat="1" applyFont="1" applyFill="1" applyBorder="1" applyAlignment="1"/>
    <xf numFmtId="174" fontId="16" fillId="3" borderId="25" xfId="0" applyNumberFormat="1" applyFont="1" applyFill="1" applyBorder="1" applyAlignment="1"/>
    <xf numFmtId="175" fontId="16" fillId="2" borderId="0" xfId="0" applyNumberFormat="1" applyFont="1" applyFill="1" applyBorder="1"/>
    <xf numFmtId="175" fontId="16" fillId="39" borderId="0" xfId="0" applyNumberFormat="1" applyFont="1" applyFill="1" applyBorder="1"/>
    <xf numFmtId="175" fontId="16" fillId="2" borderId="43" xfId="0" applyNumberFormat="1" applyFont="1" applyFill="1" applyBorder="1"/>
    <xf numFmtId="175" fontId="16" fillId="2" borderId="0" xfId="0" applyNumberFormat="1" applyFont="1" applyFill="1" applyBorder="1" applyAlignment="1"/>
    <xf numFmtId="175" fontId="20" fillId="3" borderId="0" xfId="0" applyNumberFormat="1" applyFont="1" applyFill="1" applyBorder="1" applyAlignment="1">
      <alignment horizontal="right" vertical="center"/>
    </xf>
    <xf numFmtId="175" fontId="16" fillId="0" borderId="0" xfId="0" applyNumberFormat="1" applyFont="1" applyFill="1" applyBorder="1" applyAlignment="1">
      <alignment horizontal="right"/>
    </xf>
    <xf numFmtId="175" fontId="16" fillId="40" borderId="0" xfId="0" applyNumberFormat="1" applyFont="1" applyFill="1" applyBorder="1" applyAlignment="1">
      <alignment horizontal="right"/>
    </xf>
    <xf numFmtId="175" fontId="16" fillId="3" borderId="0" xfId="0" applyNumberFormat="1" applyFont="1" applyFill="1" applyBorder="1" applyAlignment="1">
      <alignment horizontal="right"/>
    </xf>
    <xf numFmtId="175" fontId="16" fillId="0" borderId="0" xfId="0" applyNumberFormat="1" applyFont="1" applyFill="1" applyBorder="1"/>
    <xf numFmtId="175" fontId="19" fillId="2" borderId="0" xfId="0" applyNumberFormat="1" applyFont="1" applyFill="1" applyBorder="1" applyAlignment="1">
      <alignment horizontal="right" vertical="center"/>
    </xf>
    <xf numFmtId="175" fontId="19" fillId="3" borderId="0" xfId="1" applyNumberFormat="1" applyFont="1" applyFill="1" applyBorder="1" applyAlignment="1">
      <alignment vertical="center"/>
    </xf>
    <xf numFmtId="175" fontId="19" fillId="3" borderId="0" xfId="0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horizontal="right" vertical="center"/>
    </xf>
    <xf numFmtId="175" fontId="16" fillId="3" borderId="0" xfId="1" applyNumberFormat="1" applyFont="1" applyFill="1" applyBorder="1" applyAlignment="1">
      <alignment vertical="center"/>
    </xf>
    <xf numFmtId="175" fontId="16" fillId="3" borderId="0" xfId="0" applyNumberFormat="1" applyFont="1" applyFill="1" applyBorder="1" applyAlignment="1">
      <alignment horizontal="right" vertical="center"/>
    </xf>
    <xf numFmtId="175" fontId="16" fillId="2" borderId="60" xfId="0" applyNumberFormat="1" applyFont="1" applyFill="1" applyBorder="1" applyAlignment="1">
      <alignment horizontal="right" vertical="center"/>
    </xf>
    <xf numFmtId="175" fontId="16" fillId="3" borderId="23" xfId="0" applyNumberFormat="1" applyFont="1" applyFill="1" applyBorder="1" applyAlignment="1">
      <alignment horizontal="right" vertical="center"/>
    </xf>
    <xf numFmtId="174" fontId="49" fillId="2" borderId="0" xfId="81" applyNumberFormat="1" applyFont="1" applyFill="1" applyBorder="1" applyAlignment="1">
      <alignment horizontal="right"/>
    </xf>
    <xf numFmtId="173" fontId="19" fillId="0" borderId="0" xfId="0" applyNumberFormat="1" applyFont="1" applyFill="1" applyBorder="1"/>
    <xf numFmtId="173" fontId="19" fillId="0" borderId="0" xfId="0" applyNumberFormat="1" applyFont="1" applyFill="1" applyBorder="1" applyAlignment="1">
      <alignment horizontal="right"/>
    </xf>
    <xf numFmtId="175" fontId="19" fillId="2" borderId="45" xfId="10" applyNumberFormat="1" applyFont="1" applyFill="1" applyBorder="1" applyAlignment="1">
      <alignment horizontal="right" vertical="center" indent="1"/>
    </xf>
    <xf numFmtId="174" fontId="24" fillId="2" borderId="45" xfId="10" applyNumberFormat="1" applyFont="1" applyFill="1" applyBorder="1" applyAlignment="1"/>
    <xf numFmtId="174" fontId="22" fillId="5" borderId="0" xfId="10" applyNumberFormat="1" applyFont="1" applyFill="1" applyBorder="1" applyAlignment="1">
      <alignment horizontal="right" vertical="center"/>
    </xf>
    <xf numFmtId="174" fontId="22" fillId="0" borderId="0" xfId="10" applyNumberFormat="1" applyFont="1" applyFill="1" applyBorder="1"/>
    <xf numFmtId="175" fontId="22" fillId="2" borderId="67" xfId="10" applyNumberFormat="1" applyFont="1" applyFill="1" applyBorder="1" applyAlignment="1">
      <alignment horizontal="right" vertical="center" indent="1"/>
    </xf>
    <xf numFmtId="174" fontId="22" fillId="2" borderId="67" xfId="10" applyNumberFormat="1" applyFont="1" applyFill="1" applyBorder="1"/>
    <xf numFmtId="0" fontId="71" fillId="2" borderId="0" xfId="79" applyFont="1" applyFill="1"/>
    <xf numFmtId="174" fontId="19" fillId="2" borderId="0" xfId="10" applyNumberFormat="1" applyFont="1" applyFill="1" applyBorder="1" applyAlignment="1">
      <alignment horizontal="center"/>
    </xf>
    <xf numFmtId="174" fontId="19" fillId="2" borderId="0" xfId="10" applyNumberFormat="1" applyFont="1" applyFill="1" applyBorder="1" applyAlignment="1">
      <alignment horizontal="center" vertical="center"/>
    </xf>
    <xf numFmtId="174" fontId="16" fillId="2" borderId="0" xfId="10" applyNumberFormat="1" applyFont="1" applyFill="1" applyBorder="1" applyAlignment="1">
      <alignment horizontal="center"/>
    </xf>
    <xf numFmtId="174" fontId="16" fillId="2" borderId="0" xfId="0" applyNumberFormat="1" applyFont="1" applyFill="1" applyBorder="1" applyAlignment="1">
      <alignment horizontal="center" vertical="center"/>
    </xf>
    <xf numFmtId="174" fontId="16" fillId="2" borderId="0" xfId="10" applyNumberFormat="1" applyFont="1" applyFill="1" applyBorder="1" applyAlignment="1">
      <alignment horizontal="center" vertical="center"/>
    </xf>
    <xf numFmtId="174" fontId="16" fillId="2" borderId="43" xfId="10" applyNumberFormat="1" applyFont="1" applyFill="1" applyBorder="1" applyAlignment="1">
      <alignment horizontal="center"/>
    </xf>
    <xf numFmtId="174" fontId="16" fillId="2" borderId="43" xfId="0" applyNumberFormat="1" applyFont="1" applyFill="1" applyBorder="1" applyAlignment="1">
      <alignment horizontal="center" vertical="center"/>
    </xf>
    <xf numFmtId="174" fontId="16" fillId="2" borderId="43" xfId="10" applyNumberFormat="1" applyFont="1" applyFill="1" applyBorder="1" applyAlignment="1">
      <alignment horizontal="center" vertical="center"/>
    </xf>
    <xf numFmtId="174" fontId="50" fillId="2" borderId="59" xfId="81" applyNumberFormat="1" applyFont="1" applyFill="1" applyBorder="1" applyAlignment="1">
      <alignment horizontal="right"/>
    </xf>
    <xf numFmtId="174" fontId="49" fillId="2" borderId="43" xfId="81" applyNumberFormat="1" applyFont="1" applyFill="1" applyBorder="1" applyAlignment="1">
      <alignment horizontal="right"/>
    </xf>
    <xf numFmtId="175" fontId="16" fillId="2" borderId="0" xfId="10" applyNumberFormat="1" applyFont="1" applyFill="1" applyBorder="1"/>
    <xf numFmtId="175" fontId="16" fillId="2" borderId="43" xfId="10" applyNumberFormat="1" applyFont="1" applyFill="1" applyBorder="1"/>
    <xf numFmtId="175" fontId="19" fillId="2" borderId="66" xfId="10" applyNumberFormat="1" applyFont="1" applyFill="1" applyBorder="1"/>
    <xf numFmtId="175" fontId="16" fillId="2" borderId="0" xfId="10" applyNumberFormat="1" applyFont="1" applyFill="1" applyBorder="1" applyAlignment="1">
      <alignment horizontal="right"/>
    </xf>
    <xf numFmtId="175" fontId="16" fillId="2" borderId="43" xfId="10" applyNumberFormat="1" applyFont="1" applyFill="1" applyBorder="1" applyAlignment="1">
      <alignment horizontal="right"/>
    </xf>
    <xf numFmtId="175" fontId="16" fillId="0" borderId="0" xfId="0" applyNumberFormat="1" applyFont="1" applyFill="1" applyBorder="1" applyAlignment="1"/>
    <xf numFmtId="175" fontId="16" fillId="0" borderId="60" xfId="0" applyNumberFormat="1" applyFont="1" applyFill="1" applyBorder="1" applyAlignment="1"/>
    <xf numFmtId="0" fontId="16" fillId="0" borderId="36" xfId="0" applyFont="1" applyBorder="1"/>
    <xf numFmtId="0" fontId="54" fillId="2" borderId="0" xfId="10" applyFont="1" applyFill="1" applyBorder="1" applyAlignment="1">
      <alignment vertical="center"/>
    </xf>
    <xf numFmtId="0" fontId="15" fillId="2" borderId="0" xfId="10" applyFont="1" applyFill="1" applyBorder="1" applyAlignment="1">
      <alignment vertical="center"/>
    </xf>
    <xf numFmtId="0" fontId="15" fillId="2" borderId="0" xfId="10" applyFont="1" applyFill="1" applyAlignment="1">
      <alignment vertical="center"/>
    </xf>
    <xf numFmtId="0" fontId="54" fillId="2" borderId="0" xfId="10" applyFont="1" applyFill="1" applyAlignment="1">
      <alignment vertical="center"/>
    </xf>
    <xf numFmtId="0" fontId="55" fillId="2" borderId="0" xfId="10" applyFont="1" applyFill="1" applyAlignment="1">
      <alignment vertical="center"/>
    </xf>
    <xf numFmtId="0" fontId="16" fillId="2" borderId="5" xfId="10" applyFont="1" applyFill="1" applyBorder="1" applyAlignment="1">
      <alignment horizontal="left" vertical="center"/>
    </xf>
    <xf numFmtId="0" fontId="75" fillId="2" borderId="0" xfId="10" applyFont="1" applyFill="1" applyAlignment="1">
      <alignment vertical="center"/>
    </xf>
    <xf numFmtId="0" fontId="16" fillId="39" borderId="8" xfId="10" applyFont="1" applyFill="1" applyBorder="1" applyAlignment="1">
      <alignment horizontal="left" vertical="center" wrapText="1"/>
    </xf>
    <xf numFmtId="0" fontId="16" fillId="2" borderId="8" xfId="10" applyFont="1" applyFill="1" applyBorder="1" applyAlignment="1">
      <alignment horizontal="left" vertical="center" wrapText="1" indent="1"/>
    </xf>
    <xf numFmtId="181" fontId="16" fillId="2" borderId="0" xfId="10" applyNumberFormat="1" applyFont="1" applyFill="1" applyBorder="1" applyAlignment="1">
      <alignment vertical="center"/>
    </xf>
    <xf numFmtId="0" fontId="16" fillId="2" borderId="0" xfId="10" applyFont="1" applyFill="1" applyBorder="1" applyAlignment="1">
      <alignment vertical="center"/>
    </xf>
    <xf numFmtId="0" fontId="16" fillId="2" borderId="0" xfId="10" applyFont="1" applyFill="1" applyBorder="1" applyAlignment="1">
      <alignment horizontal="left" vertical="center" wrapText="1"/>
    </xf>
    <xf numFmtId="182" fontId="16" fillId="2" borderId="0" xfId="10" applyNumberFormat="1" applyFont="1" applyFill="1" applyBorder="1" applyAlignment="1">
      <alignment vertical="center"/>
    </xf>
    <xf numFmtId="0" fontId="18" fillId="2" borderId="0" xfId="10" applyFont="1" applyFill="1" applyBorder="1" applyAlignment="1">
      <alignment horizontal="left" vertical="center"/>
    </xf>
    <xf numFmtId="0" fontId="16" fillId="2" borderId="0" xfId="10" applyFont="1" applyFill="1" applyAlignment="1">
      <alignment vertical="center"/>
    </xf>
    <xf numFmtId="0" fontId="15" fillId="2" borderId="0" xfId="10" applyFont="1" applyFill="1" applyAlignment="1">
      <alignment vertical="center" wrapText="1"/>
    </xf>
    <xf numFmtId="0" fontId="16" fillId="2" borderId="8" xfId="10" applyFont="1" applyFill="1" applyBorder="1" applyAlignment="1">
      <alignment horizontal="left" vertical="center" indent="1"/>
    </xf>
    <xf numFmtId="181" fontId="16" fillId="2" borderId="0" xfId="10" applyNumberFormat="1" applyFont="1" applyFill="1" applyBorder="1" applyAlignment="1">
      <alignment horizontal="right" vertical="center"/>
    </xf>
    <xf numFmtId="181" fontId="16" fillId="2" borderId="0" xfId="10" quotePrefix="1" applyNumberFormat="1" applyFont="1" applyFill="1" applyBorder="1" applyAlignment="1">
      <alignment horizontal="right" vertical="center"/>
    </xf>
    <xf numFmtId="181" fontId="78" fillId="2" borderId="0" xfId="18" applyNumberFormat="1" applyFont="1" applyFill="1" applyBorder="1" applyAlignment="1">
      <alignment vertical="center"/>
    </xf>
    <xf numFmtId="0" fontId="79" fillId="2" borderId="0" xfId="10" applyFont="1" applyFill="1" applyAlignment="1">
      <alignment vertical="center"/>
    </xf>
    <xf numFmtId="0" fontId="54" fillId="2" borderId="0" xfId="10" applyFont="1" applyFill="1" applyAlignment="1">
      <alignment horizontal="right" vertical="center"/>
    </xf>
    <xf numFmtId="165" fontId="16" fillId="2" borderId="0" xfId="10" applyNumberFormat="1" applyFont="1" applyFill="1" applyBorder="1" applyAlignment="1">
      <alignment vertical="center"/>
    </xf>
    <xf numFmtId="0" fontId="16" fillId="4" borderId="0" xfId="10" applyFont="1" applyFill="1" applyBorder="1"/>
    <xf numFmtId="0" fontId="15" fillId="4" borderId="0" xfId="10" applyFont="1" applyFill="1" applyAlignment="1">
      <alignment vertical="center"/>
    </xf>
    <xf numFmtId="0" fontId="75" fillId="4" borderId="0" xfId="10" applyFont="1" applyFill="1" applyAlignment="1">
      <alignment vertical="center"/>
    </xf>
    <xf numFmtId="0" fontId="15" fillId="4" borderId="0" xfId="10" applyFont="1" applyFill="1" applyBorder="1" applyAlignment="1">
      <alignment vertical="center"/>
    </xf>
    <xf numFmtId="181" fontId="15" fillId="39" borderId="0" xfId="10" applyNumberFormat="1" applyFont="1" applyFill="1" applyBorder="1" applyAlignment="1">
      <alignment horizontal="right" vertical="center"/>
    </xf>
    <xf numFmtId="0" fontId="16" fillId="4" borderId="0" xfId="10" applyFont="1" applyFill="1" applyAlignment="1">
      <alignment vertical="center"/>
    </xf>
    <xf numFmtId="0" fontId="16" fillId="2" borderId="0" xfId="10" applyFont="1" applyFill="1" applyAlignment="1">
      <alignment vertical="center" wrapText="1"/>
    </xf>
    <xf numFmtId="0" fontId="74" fillId="4" borderId="0" xfId="88" applyFont="1" applyFill="1" applyBorder="1"/>
    <xf numFmtId="0" fontId="23" fillId="2" borderId="0" xfId="10" applyFont="1" applyFill="1" applyBorder="1"/>
    <xf numFmtId="0" fontId="54" fillId="2" borderId="0" xfId="10" applyFont="1" applyFill="1" applyBorder="1" applyAlignment="1">
      <alignment horizontal="right"/>
    </xf>
    <xf numFmtId="0" fontId="23" fillId="4" borderId="0" xfId="10" applyFont="1" applyFill="1" applyBorder="1"/>
    <xf numFmtId="0" fontId="23" fillId="2" borderId="67" xfId="10" applyFont="1" applyFill="1" applyBorder="1"/>
    <xf numFmtId="0" fontId="23" fillId="4" borderId="0" xfId="10" applyFont="1" applyFill="1" applyBorder="1" applyAlignment="1"/>
    <xf numFmtId="0" fontId="23" fillId="0" borderId="0" xfId="10" applyFont="1" applyFill="1" applyBorder="1"/>
    <xf numFmtId="0" fontId="19" fillId="4" borderId="0" xfId="10" applyFont="1" applyFill="1" applyBorder="1"/>
    <xf numFmtId="0" fontId="16" fillId="2" borderId="73" xfId="10" applyFont="1" applyFill="1" applyBorder="1"/>
    <xf numFmtId="0" fontId="16" fillId="2" borderId="79" xfId="10" applyFont="1" applyFill="1" applyBorder="1"/>
    <xf numFmtId="0" fontId="16" fillId="2" borderId="74" xfId="10" applyFont="1" applyFill="1" applyBorder="1"/>
    <xf numFmtId="0" fontId="16" fillId="4" borderId="0" xfId="10" applyFont="1" applyFill="1" applyBorder="1" applyAlignment="1"/>
    <xf numFmtId="0" fontId="16" fillId="2" borderId="76" xfId="10" applyNumberFormat="1" applyFont="1" applyFill="1" applyBorder="1" applyAlignment="1">
      <alignment horizontal="center"/>
    </xf>
    <xf numFmtId="0" fontId="16" fillId="2" borderId="8" xfId="10" applyNumberFormat="1" applyFont="1" applyFill="1" applyBorder="1" applyAlignment="1">
      <alignment horizontal="right" vertical="top" wrapText="1"/>
    </xf>
    <xf numFmtId="3" fontId="16" fillId="2" borderId="0" xfId="10" applyNumberFormat="1" applyFont="1" applyFill="1" applyBorder="1" applyAlignment="1"/>
    <xf numFmtId="0" fontId="16" fillId="2" borderId="0" xfId="10" applyFont="1" applyFill="1" applyBorder="1" applyAlignment="1"/>
    <xf numFmtId="0" fontId="16" fillId="2" borderId="67" xfId="10" applyFont="1" applyFill="1" applyBorder="1"/>
    <xf numFmtId="0" fontId="23" fillId="4" borderId="0" xfId="10" applyFont="1" applyFill="1" applyBorder="1"/>
    <xf numFmtId="0" fontId="23" fillId="2" borderId="0" xfId="10" applyFont="1" applyFill="1" applyBorder="1"/>
    <xf numFmtId="0" fontId="16" fillId="4" borderId="0" xfId="10" applyFont="1" applyFill="1" applyBorder="1"/>
    <xf numFmtId="0" fontId="19" fillId="4" borderId="0" xfId="10" applyFont="1" applyFill="1" applyBorder="1"/>
    <xf numFmtId="0" fontId="16" fillId="2" borderId="0" xfId="10" applyFont="1" applyFill="1" applyBorder="1"/>
    <xf numFmtId="3" fontId="16" fillId="2" borderId="0" xfId="10" applyNumberFormat="1" applyFont="1" applyFill="1" applyBorder="1"/>
    <xf numFmtId="171" fontId="16" fillId="2" borderId="0" xfId="64" applyNumberFormat="1" applyFont="1" applyFill="1" applyBorder="1"/>
    <xf numFmtId="0" fontId="19" fillId="2" borderId="0" xfId="10" applyFont="1" applyFill="1" applyBorder="1"/>
    <xf numFmtId="41" fontId="16" fillId="2" borderId="0" xfId="10" applyNumberFormat="1" applyFont="1" applyFill="1" applyBorder="1" applyAlignment="1"/>
    <xf numFmtId="184" fontId="16" fillId="2" borderId="0" xfId="10" applyNumberFormat="1" applyFont="1" applyFill="1" applyBorder="1" applyAlignment="1"/>
    <xf numFmtId="0" fontId="56" fillId="0" borderId="0" xfId="82" applyFont="1" applyAlignment="1">
      <alignment horizontal="left" vertical="center" wrapText="1"/>
    </xf>
    <xf numFmtId="0" fontId="16" fillId="2" borderId="0" xfId="10" applyFont="1" applyFill="1" applyBorder="1" applyAlignment="1">
      <alignment wrapText="1"/>
    </xf>
    <xf numFmtId="0" fontId="23" fillId="2" borderId="0" xfId="10" applyFont="1" applyFill="1" applyBorder="1" applyAlignment="1"/>
    <xf numFmtId="0" fontId="16" fillId="4" borderId="71" xfId="10" applyNumberFormat="1" applyFont="1" applyFill="1" applyBorder="1" applyAlignment="1">
      <alignment horizontal="right" vertical="top" wrapText="1"/>
    </xf>
    <xf numFmtId="0" fontId="55" fillId="2" borderId="0" xfId="0" applyFont="1" applyFill="1" applyBorder="1"/>
    <xf numFmtId="0" fontId="72" fillId="0" borderId="0" xfId="88" applyAlignment="1">
      <alignment horizontal="left"/>
    </xf>
    <xf numFmtId="0" fontId="72" fillId="0" borderId="0" xfId="88" applyNumberFormat="1" applyFill="1" applyBorder="1" applyAlignment="1">
      <alignment horizontal="left"/>
    </xf>
    <xf numFmtId="0" fontId="72" fillId="3" borderId="0" xfId="88" applyFill="1" applyBorder="1" applyAlignment="1">
      <alignment horizontal="left" vertical="center"/>
    </xf>
    <xf numFmtId="0" fontId="72" fillId="2" borderId="0" xfId="88" applyNumberFormat="1" applyFill="1" applyBorder="1" applyAlignment="1">
      <alignment horizontal="left"/>
    </xf>
    <xf numFmtId="0" fontId="72" fillId="0" borderId="0" xfId="88"/>
    <xf numFmtId="0" fontId="49" fillId="0" borderId="76" xfId="79" applyFont="1" applyBorder="1"/>
    <xf numFmtId="0" fontId="54" fillId="4" borderId="0" xfId="10" applyFont="1" applyFill="1" applyBorder="1"/>
    <xf numFmtId="0" fontId="15" fillId="4" borderId="0" xfId="10" applyFont="1" applyFill="1" applyBorder="1"/>
    <xf numFmtId="0" fontId="15" fillId="4" borderId="0" xfId="10" applyFill="1" applyBorder="1"/>
    <xf numFmtId="2" fontId="4" fillId="0" borderId="0" xfId="79" applyNumberFormat="1"/>
    <xf numFmtId="0" fontId="54" fillId="4" borderId="0" xfId="10" applyFont="1" applyFill="1" applyBorder="1" applyAlignment="1">
      <alignment horizontal="right" vertical="center"/>
    </xf>
    <xf numFmtId="0" fontId="75" fillId="2" borderId="0" xfId="10" applyFont="1" applyFill="1" applyBorder="1" applyAlignment="1">
      <alignment horizontal="right" vertical="center"/>
    </xf>
    <xf numFmtId="0" fontId="75" fillId="2" borderId="0" xfId="10" applyFont="1" applyFill="1" applyAlignment="1">
      <alignment horizontal="right" vertical="center"/>
    </xf>
    <xf numFmtId="0" fontId="55" fillId="2" borderId="0" xfId="10" applyFont="1" applyFill="1" applyBorder="1"/>
    <xf numFmtId="175" fontId="16" fillId="3" borderId="0" xfId="10" applyNumberFormat="1" applyFont="1" applyFill="1" applyBorder="1" applyAlignment="1">
      <alignment horizontal="right" vertical="center" indent="1"/>
    </xf>
    <xf numFmtId="175" fontId="16" fillId="2" borderId="0" xfId="10" applyNumberFormat="1" applyFont="1" applyFill="1" applyBorder="1" applyAlignment="1">
      <alignment horizontal="right" vertical="center" indent="1"/>
    </xf>
    <xf numFmtId="0" fontId="22" fillId="2" borderId="5" xfId="10" applyFont="1" applyFill="1" applyBorder="1" applyAlignment="1">
      <alignment horizontal="center" wrapText="1"/>
    </xf>
    <xf numFmtId="0" fontId="22" fillId="2" borderId="29" xfId="10" applyFont="1" applyFill="1" applyBorder="1" applyAlignment="1">
      <alignment horizontal="center" wrapText="1"/>
    </xf>
    <xf numFmtId="0" fontId="50" fillId="2" borderId="0" xfId="82" applyFont="1" applyFill="1" applyAlignment="1">
      <alignment horizontal="left"/>
    </xf>
    <xf numFmtId="0" fontId="16" fillId="2" borderId="78" xfId="0" applyFont="1" applyFill="1" applyBorder="1" applyAlignment="1">
      <alignment horizontal="left" vertical="top" wrapText="1"/>
    </xf>
    <xf numFmtId="0" fontId="54" fillId="2" borderId="0" xfId="78" applyFont="1" applyFill="1" applyBorder="1" applyAlignment="1">
      <alignment horizontal="left" vertical="center"/>
    </xf>
    <xf numFmtId="0" fontId="16" fillId="3" borderId="88" xfId="0" applyFont="1" applyFill="1" applyBorder="1" applyAlignment="1">
      <alignment horizontal="right" vertical="center" wrapText="1"/>
    </xf>
    <xf numFmtId="0" fontId="16" fillId="3" borderId="81" xfId="0" applyFont="1" applyFill="1" applyBorder="1" applyAlignment="1">
      <alignment horizontal="right" vertical="center" wrapText="1"/>
    </xf>
    <xf numFmtId="0" fontId="49" fillId="2" borderId="74" xfId="79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right"/>
    </xf>
    <xf numFmtId="0" fontId="16" fillId="3" borderId="50" xfId="0" applyFont="1" applyFill="1" applyBorder="1" applyAlignment="1">
      <alignment horizontal="right"/>
    </xf>
    <xf numFmtId="0" fontId="16" fillId="3" borderId="83" xfId="0" applyFont="1" applyFill="1" applyBorder="1" applyAlignment="1">
      <alignment horizontal="left"/>
    </xf>
    <xf numFmtId="0" fontId="16" fillId="2" borderId="89" xfId="0" applyFont="1" applyFill="1" applyBorder="1" applyAlignment="1">
      <alignment horizontal="center" vertical="center"/>
    </xf>
    <xf numFmtId="0" fontId="16" fillId="3" borderId="90" xfId="0" applyFont="1" applyFill="1" applyBorder="1" applyAlignment="1">
      <alignment horizontal="right" vertical="center"/>
    </xf>
    <xf numFmtId="175" fontId="16" fillId="3" borderId="43" xfId="0" applyNumberFormat="1" applyFont="1" applyFill="1" applyBorder="1" applyAlignment="1">
      <alignment horizontal="right" vertical="center"/>
    </xf>
    <xf numFmtId="0" fontId="16" fillId="3" borderId="88" xfId="0" applyFont="1" applyFill="1" applyBorder="1" applyAlignment="1">
      <alignment horizontal="right" vertical="center"/>
    </xf>
    <xf numFmtId="0" fontId="16" fillId="3" borderId="81" xfId="0" applyFont="1" applyFill="1" applyBorder="1" applyAlignment="1">
      <alignment horizontal="right" vertical="center"/>
    </xf>
    <xf numFmtId="0" fontId="49" fillId="2" borderId="53" xfId="79" applyFont="1" applyFill="1" applyBorder="1" applyAlignment="1">
      <alignment horizontal="right" vertical="top" wrapText="1"/>
    </xf>
    <xf numFmtId="0" fontId="16" fillId="2" borderId="53" xfId="79" applyFont="1" applyFill="1" applyBorder="1" applyAlignment="1">
      <alignment horizontal="right" vertical="top" wrapText="1"/>
    </xf>
    <xf numFmtId="0" fontId="49" fillId="2" borderId="81" xfId="79" applyFont="1" applyFill="1" applyBorder="1" applyAlignment="1">
      <alignment horizontal="right" vertical="top" wrapText="1"/>
    </xf>
    <xf numFmtId="0" fontId="16" fillId="4" borderId="63" xfId="10" applyFont="1" applyFill="1" applyBorder="1" applyAlignment="1"/>
    <xf numFmtId="0" fontId="49" fillId="0" borderId="93" xfId="79" applyFont="1" applyBorder="1"/>
    <xf numFmtId="0" fontId="16" fillId="2" borderId="63" xfId="10" applyFont="1" applyFill="1" applyBorder="1" applyAlignment="1"/>
    <xf numFmtId="0" fontId="49" fillId="0" borderId="81" xfId="79" applyFont="1" applyBorder="1"/>
    <xf numFmtId="0" fontId="16" fillId="3" borderId="88" xfId="10" applyFont="1" applyFill="1" applyBorder="1" applyAlignment="1">
      <alignment horizontal="center" vertical="center" wrapText="1"/>
    </xf>
    <xf numFmtId="0" fontId="16" fillId="3" borderId="81" xfId="10" applyFont="1" applyFill="1" applyBorder="1" applyAlignment="1">
      <alignment horizontal="center" vertical="center" wrapText="1"/>
    </xf>
    <xf numFmtId="0" fontId="49" fillId="2" borderId="88" xfId="79" applyFont="1" applyFill="1" applyBorder="1" applyAlignment="1">
      <alignment horizontal="right" vertical="top"/>
    </xf>
    <xf numFmtId="0" fontId="49" fillId="2" borderId="81" xfId="79" applyFont="1" applyFill="1" applyBorder="1" applyAlignment="1">
      <alignment horizontal="right" vertical="top"/>
    </xf>
    <xf numFmtId="0" fontId="16" fillId="4" borderId="81" xfId="0" applyNumberFormat="1" applyFont="1" applyFill="1" applyBorder="1" applyAlignment="1"/>
    <xf numFmtId="0" fontId="16" fillId="2" borderId="95" xfId="78" applyNumberFormat="1" applyFont="1" applyFill="1" applyBorder="1" applyAlignment="1">
      <alignment horizontal="right"/>
    </xf>
    <xf numFmtId="171" fontId="16" fillId="2" borderId="43" xfId="0" applyNumberFormat="1" applyFont="1" applyFill="1" applyBorder="1"/>
    <xf numFmtId="0" fontId="16" fillId="2" borderId="11" xfId="0" applyNumberFormat="1" applyFont="1" applyFill="1" applyBorder="1" applyAlignment="1">
      <alignment horizontal="right"/>
    </xf>
    <xf numFmtId="173" fontId="16" fillId="3" borderId="0" xfId="0" applyNumberFormat="1" applyFont="1" applyFill="1" applyBorder="1" applyAlignment="1"/>
    <xf numFmtId="175" fontId="20" fillId="3" borderId="43" xfId="0" applyNumberFormat="1" applyFont="1" applyFill="1" applyBorder="1" applyAlignment="1">
      <alignment horizontal="right" vertical="center"/>
    </xf>
    <xf numFmtId="0" fontId="80" fillId="2" borderId="0" xfId="0" applyFont="1" applyFill="1"/>
    <xf numFmtId="0" fontId="19" fillId="3" borderId="96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3" borderId="26" xfId="0" applyFont="1" applyFill="1" applyBorder="1" applyAlignment="1">
      <alignment horizontal="left" vertical="top"/>
    </xf>
    <xf numFmtId="0" fontId="16" fillId="3" borderId="87" xfId="0" applyFont="1" applyFill="1" applyBorder="1" applyAlignment="1">
      <alignment horizontal="left" vertical="top"/>
    </xf>
    <xf numFmtId="173" fontId="19" fillId="2" borderId="0" xfId="81" applyNumberFormat="1" applyFont="1" applyFill="1" applyBorder="1" applyAlignment="1">
      <alignment horizontal="right"/>
    </xf>
    <xf numFmtId="173" fontId="16" fillId="2" borderId="0" xfId="84" applyNumberFormat="1" applyFont="1" applyFill="1" applyBorder="1" applyAlignment="1">
      <alignment horizontal="right"/>
    </xf>
    <xf numFmtId="2" fontId="51" fillId="0" borderId="0" xfId="79" applyNumberFormat="1" applyFont="1"/>
    <xf numFmtId="0" fontId="51" fillId="0" borderId="0" xfId="79" applyFont="1"/>
    <xf numFmtId="174" fontId="19" fillId="0" borderId="45" xfId="1" applyNumberFormat="1" applyFont="1" applyFill="1" applyBorder="1" applyAlignment="1">
      <alignment horizontal="right"/>
    </xf>
    <xf numFmtId="174" fontId="16" fillId="0" borderId="0" xfId="1" applyNumberFormat="1" applyFont="1" applyFill="1" applyBorder="1" applyAlignment="1">
      <alignment horizontal="right"/>
    </xf>
    <xf numFmtId="0" fontId="45" fillId="0" borderId="0" xfId="79" applyFont="1" applyFill="1"/>
    <xf numFmtId="0" fontId="4" fillId="0" borderId="0" xfId="79" applyFill="1"/>
    <xf numFmtId="0" fontId="16" fillId="0" borderId="5" xfId="79" applyFont="1" applyFill="1" applyBorder="1" applyAlignment="1">
      <alignment horizontal="left" vertical="top"/>
    </xf>
    <xf numFmtId="0" fontId="49" fillId="0" borderId="5" xfId="79" applyFont="1" applyFill="1" applyBorder="1" applyAlignment="1">
      <alignment vertical="top" wrapText="1"/>
    </xf>
    <xf numFmtId="0" fontId="49" fillId="0" borderId="11" xfId="79" applyFont="1" applyFill="1" applyBorder="1" applyAlignment="1">
      <alignment vertical="top" wrapText="1"/>
    </xf>
    <xf numFmtId="10" fontId="49" fillId="0" borderId="11" xfId="80" applyNumberFormat="1" applyFont="1" applyFill="1" applyBorder="1" applyAlignment="1">
      <alignment vertical="top" wrapText="1"/>
    </xf>
    <xf numFmtId="0" fontId="50" fillId="0" borderId="8" xfId="79" applyFont="1" applyFill="1" applyBorder="1" applyAlignment="1">
      <alignment horizontal="left"/>
    </xf>
    <xf numFmtId="0" fontId="49" fillId="0" borderId="8" xfId="79" applyFont="1" applyFill="1" applyBorder="1" applyAlignment="1">
      <alignment horizontal="left"/>
    </xf>
    <xf numFmtId="0" fontId="49" fillId="0" borderId="58" xfId="79" applyFont="1" applyFill="1" applyBorder="1" applyAlignment="1">
      <alignment horizontal="left"/>
    </xf>
    <xf numFmtId="0" fontId="49" fillId="0" borderId="5" xfId="79" applyFont="1" applyFill="1" applyBorder="1" applyAlignment="1">
      <alignment horizontal="left" vertical="top"/>
    </xf>
    <xf numFmtId="0" fontId="16" fillId="0" borderId="11" xfId="79" applyNumberFormat="1" applyFont="1" applyFill="1" applyBorder="1" applyAlignment="1">
      <alignment horizontal="left" vertical="top"/>
    </xf>
    <xf numFmtId="0" fontId="16" fillId="0" borderId="65" xfId="79" applyNumberFormat="1" applyFont="1" applyFill="1" applyBorder="1" applyAlignment="1">
      <alignment horizontal="left" vertical="top"/>
    </xf>
    <xf numFmtId="0" fontId="16" fillId="0" borderId="98" xfId="79" applyNumberFormat="1" applyFont="1" applyFill="1" applyBorder="1" applyAlignment="1">
      <alignment horizontal="left" vertical="top"/>
    </xf>
    <xf numFmtId="0" fontId="16" fillId="0" borderId="87" xfId="79" applyFont="1" applyFill="1" applyBorder="1" applyAlignment="1">
      <alignment horizontal="left" vertical="top"/>
    </xf>
    <xf numFmtId="0" fontId="16" fillId="0" borderId="43" xfId="79" applyFont="1" applyFill="1" applyBorder="1" applyAlignment="1">
      <alignment horizontal="left" vertical="top"/>
    </xf>
    <xf numFmtId="0" fontId="16" fillId="0" borderId="63" xfId="79" applyFont="1" applyFill="1" applyBorder="1" applyAlignment="1">
      <alignment horizontal="left" vertical="top"/>
    </xf>
    <xf numFmtId="0" fontId="16" fillId="0" borderId="58" xfId="79" applyFont="1" applyFill="1" applyBorder="1" applyAlignment="1">
      <alignment horizontal="left" vertical="top"/>
    </xf>
    <xf numFmtId="0" fontId="16" fillId="0" borderId="5" xfId="79" applyFont="1" applyFill="1" applyBorder="1" applyAlignment="1">
      <alignment vertical="top" wrapText="1"/>
    </xf>
    <xf numFmtId="0" fontId="16" fillId="0" borderId="5" xfId="79" applyFont="1" applyFill="1" applyBorder="1" applyAlignment="1">
      <alignment horizontal="left" vertical="top" wrapText="1"/>
    </xf>
    <xf numFmtId="0" fontId="50" fillId="0" borderId="55" xfId="79" applyFont="1" applyFill="1" applyBorder="1" applyAlignment="1">
      <alignment horizontal="left"/>
    </xf>
    <xf numFmtId="167" fontId="64" fillId="44" borderId="0" xfId="0" applyNumberFormat="1" applyFont="1" applyFill="1" applyBorder="1" applyAlignment="1">
      <alignment horizontal="right"/>
    </xf>
    <xf numFmtId="0" fontId="16" fillId="3" borderId="11" xfId="0" applyFont="1" applyFill="1" applyBorder="1" applyAlignment="1">
      <alignment horizontal="right"/>
    </xf>
    <xf numFmtId="0" fontId="16" fillId="3" borderId="11" xfId="0" applyFont="1" applyFill="1" applyBorder="1" applyAlignment="1">
      <alignment horizontal="right" wrapText="1"/>
    </xf>
    <xf numFmtId="0" fontId="22" fillId="2" borderId="43" xfId="10" applyFont="1" applyFill="1" applyBorder="1" applyAlignment="1">
      <alignment horizontal="left" vertical="center"/>
    </xf>
    <xf numFmtId="175" fontId="22" fillId="2" borderId="43" xfId="10" applyNumberFormat="1" applyFont="1" applyFill="1" applyBorder="1" applyAlignment="1">
      <alignment horizontal="right" vertical="center" indent="1"/>
    </xf>
    <xf numFmtId="174" fontId="22" fillId="2" borderId="43" xfId="10" applyNumberFormat="1" applyFont="1" applyFill="1" applyBorder="1"/>
    <xf numFmtId="174" fontId="16" fillId="0" borderId="43" xfId="1" applyNumberFormat="1" applyFont="1" applyFill="1" applyBorder="1" applyAlignment="1">
      <alignment horizontal="right"/>
    </xf>
    <xf numFmtId="0" fontId="22" fillId="2" borderId="58" xfId="10" applyFont="1" applyFill="1" applyBorder="1" applyAlignment="1">
      <alignment horizontal="left" vertical="center"/>
    </xf>
    <xf numFmtId="0" fontId="61" fillId="2" borderId="0" xfId="0" applyFont="1" applyFill="1"/>
    <xf numFmtId="0" fontId="75" fillId="2" borderId="0" xfId="0" applyFont="1" applyFill="1" applyBorder="1" applyAlignment="1">
      <alignment vertical="center"/>
    </xf>
    <xf numFmtId="0" fontId="55" fillId="0" borderId="0" xfId="0" applyFont="1" applyFill="1" applyBorder="1"/>
    <xf numFmtId="0" fontId="54" fillId="2" borderId="0" xfId="0" applyFont="1" applyFill="1" applyAlignment="1">
      <alignment vertical="center"/>
    </xf>
    <xf numFmtId="0" fontId="16" fillId="2" borderId="99" xfId="10" applyFont="1" applyFill="1" applyBorder="1" applyAlignment="1">
      <alignment vertical="center"/>
    </xf>
    <xf numFmtId="0" fontId="16" fillId="2" borderId="100" xfId="10" applyFont="1" applyFill="1" applyBorder="1" applyAlignment="1">
      <alignment horizontal="left" vertical="center"/>
    </xf>
    <xf numFmtId="0" fontId="19" fillId="2" borderId="99" xfId="0" applyFont="1" applyFill="1" applyBorder="1" applyAlignment="1">
      <alignment vertical="center" wrapText="1"/>
    </xf>
    <xf numFmtId="176" fontId="19" fillId="2" borderId="99" xfId="10" applyNumberFormat="1" applyFont="1" applyFill="1" applyBorder="1" applyAlignment="1">
      <alignment vertical="center"/>
    </xf>
    <xf numFmtId="0" fontId="16" fillId="2" borderId="101" xfId="0" applyFont="1" applyFill="1" applyBorder="1" applyAlignment="1">
      <alignment vertical="center"/>
    </xf>
    <xf numFmtId="0" fontId="15" fillId="2" borderId="101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0" fontId="74" fillId="2" borderId="0" xfId="88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5" fillId="2" borderId="101" xfId="10" applyFont="1" applyFill="1" applyBorder="1" applyAlignment="1">
      <alignment vertical="center" wrapText="1"/>
    </xf>
    <xf numFmtId="0" fontId="15" fillId="2" borderId="43" xfId="10" applyFont="1" applyFill="1" applyBorder="1" applyAlignment="1">
      <alignment vertical="center" wrapText="1"/>
    </xf>
    <xf numFmtId="0" fontId="16" fillId="2" borderId="101" xfId="10" applyFont="1" applyFill="1" applyBorder="1" applyAlignment="1">
      <alignment horizontal="left" vertical="center"/>
    </xf>
    <xf numFmtId="0" fontId="19" fillId="2" borderId="100" xfId="13" applyFont="1" applyFill="1" applyBorder="1" applyAlignment="1">
      <alignment vertical="center" wrapText="1"/>
    </xf>
    <xf numFmtId="176" fontId="19" fillId="2" borderId="101" xfId="10" applyNumberFormat="1" applyFont="1" applyFill="1" applyBorder="1" applyAlignment="1">
      <alignment horizontal="right" vertical="center"/>
    </xf>
    <xf numFmtId="0" fontId="16" fillId="39" borderId="8" xfId="0" applyFont="1" applyFill="1" applyBorder="1" applyAlignment="1">
      <alignment horizontal="left" vertical="center"/>
    </xf>
    <xf numFmtId="178" fontId="16" fillId="2" borderId="8" xfId="0" applyNumberFormat="1" applyFont="1" applyFill="1" applyBorder="1" applyAlignment="1">
      <alignment vertical="center"/>
    </xf>
    <xf numFmtId="179" fontId="16" fillId="2" borderId="8" xfId="0" applyNumberFormat="1" applyFont="1" applyFill="1" applyBorder="1" applyAlignment="1">
      <alignment vertical="center"/>
    </xf>
    <xf numFmtId="179" fontId="16" fillId="2" borderId="8" xfId="0" applyNumberFormat="1" applyFont="1" applyFill="1" applyBorder="1" applyAlignment="1">
      <alignment horizontal="left" vertical="center"/>
    </xf>
    <xf numFmtId="0" fontId="16" fillId="39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 wrapText="1" indent="1"/>
    </xf>
    <xf numFmtId="0" fontId="16" fillId="2" borderId="58" xfId="0" applyFont="1" applyFill="1" applyBorder="1" applyAlignment="1">
      <alignment horizontal="left" vertical="center" wrapText="1" indent="1"/>
    </xf>
    <xf numFmtId="0" fontId="16" fillId="2" borderId="0" xfId="13" applyFont="1" applyFill="1" applyAlignment="1">
      <alignment vertical="center"/>
    </xf>
    <xf numFmtId="0" fontId="55" fillId="2" borderId="0" xfId="0" applyFont="1" applyFill="1" applyAlignment="1">
      <alignment vertical="center"/>
    </xf>
    <xf numFmtId="181" fontId="19" fillId="2" borderId="101" xfId="10" applyNumberFormat="1" applyFont="1" applyFill="1" applyBorder="1" applyAlignment="1">
      <alignment vertical="center"/>
    </xf>
    <xf numFmtId="0" fontId="16" fillId="39" borderId="8" xfId="0" applyFont="1" applyFill="1" applyBorder="1" applyAlignment="1">
      <alignment horizontal="left" vertical="center" wrapText="1"/>
    </xf>
    <xf numFmtId="0" fontId="16" fillId="2" borderId="43" xfId="0" applyFont="1" applyFill="1" applyBorder="1" applyAlignment="1">
      <alignment horizontal="left" vertical="center" wrapText="1" indent="1"/>
    </xf>
    <xf numFmtId="181" fontId="16" fillId="2" borderId="43" xfId="10" quotePrefix="1" applyNumberFormat="1" applyFont="1" applyFill="1" applyBorder="1" applyAlignment="1">
      <alignment horizontal="right" vertical="center"/>
    </xf>
    <xf numFmtId="181" fontId="16" fillId="2" borderId="43" xfId="10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28" fillId="2" borderId="0" xfId="13" applyFont="1" applyFill="1" applyBorder="1" applyAlignment="1">
      <alignment vertical="center"/>
    </xf>
    <xf numFmtId="0" fontId="16" fillId="2" borderId="87" xfId="13" applyFont="1" applyFill="1" applyBorder="1" applyAlignment="1">
      <alignment vertical="center" wrapText="1"/>
    </xf>
    <xf numFmtId="0" fontId="16" fillId="2" borderId="102" xfId="0" applyFont="1" applyFill="1" applyBorder="1" applyAlignment="1">
      <alignment horizontal="left" vertical="center"/>
    </xf>
    <xf numFmtId="0" fontId="16" fillId="2" borderId="102" xfId="10" applyFont="1" applyFill="1" applyBorder="1" applyAlignment="1">
      <alignment horizontal="left" vertical="center"/>
    </xf>
    <xf numFmtId="0" fontId="19" fillId="2" borderId="101" xfId="13" applyFont="1" applyFill="1" applyBorder="1" applyAlignment="1">
      <alignment vertical="center" wrapText="1"/>
    </xf>
    <xf numFmtId="181" fontId="19" fillId="2" borderId="101" xfId="13" applyNumberFormat="1" applyFont="1" applyFill="1" applyBorder="1" applyAlignment="1">
      <alignment horizontal="right" vertical="center"/>
    </xf>
    <xf numFmtId="181" fontId="16" fillId="2" borderId="0" xfId="0" applyNumberFormat="1" applyFont="1" applyFill="1" applyBorder="1" applyAlignment="1">
      <alignment vertical="center"/>
    </xf>
    <xf numFmtId="179" fontId="16" fillId="2" borderId="43" xfId="0" applyNumberFormat="1" applyFont="1" applyFill="1" applyBorder="1" applyAlignment="1">
      <alignment vertical="center"/>
    </xf>
    <xf numFmtId="0" fontId="54" fillId="2" borderId="0" xfId="13" applyFont="1" applyFill="1" applyBorder="1" applyAlignment="1">
      <alignment vertical="center"/>
    </xf>
    <xf numFmtId="0" fontId="16" fillId="2" borderId="102" xfId="13" applyFont="1" applyFill="1" applyBorder="1" applyAlignment="1">
      <alignment horizontal="left" vertical="center" wrapText="1"/>
    </xf>
    <xf numFmtId="0" fontId="16" fillId="2" borderId="101" xfId="10" applyFont="1" applyFill="1" applyBorder="1" applyAlignment="1">
      <alignment horizontal="left" vertical="center" wrapText="1"/>
    </xf>
    <xf numFmtId="0" fontId="19" fillId="2" borderId="100" xfId="10" applyFont="1" applyFill="1" applyBorder="1" applyAlignment="1">
      <alignment horizontal="left" vertical="center" wrapText="1"/>
    </xf>
    <xf numFmtId="181" fontId="19" fillId="2" borderId="101" xfId="10" applyNumberFormat="1" applyFont="1" applyFill="1" applyBorder="1" applyAlignment="1">
      <alignment horizontal="right" vertical="center"/>
    </xf>
    <xf numFmtId="181" fontId="19" fillId="2" borderId="101" xfId="0" applyNumberFormat="1" applyFont="1" applyFill="1" applyBorder="1" applyAlignment="1">
      <alignment horizontal="right" vertical="center"/>
    </xf>
    <xf numFmtId="186" fontId="78" fillId="2" borderId="0" xfId="18" applyNumberFormat="1" applyFont="1" applyFill="1" applyBorder="1" applyAlignment="1">
      <alignment vertical="center"/>
    </xf>
    <xf numFmtId="0" fontId="16" fillId="2" borderId="43" xfId="10" applyFont="1" applyFill="1" applyBorder="1" applyAlignment="1">
      <alignment horizontal="left" vertical="center" wrapText="1" indent="1"/>
    </xf>
    <xf numFmtId="0" fontId="16" fillId="2" borderId="0" xfId="13" applyFont="1" applyFill="1" applyBorder="1" applyAlignment="1">
      <alignment horizontal="left" vertical="center"/>
    </xf>
    <xf numFmtId="2" fontId="5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102" xfId="10" applyFont="1" applyFill="1" applyBorder="1" applyAlignment="1">
      <alignment horizontal="left" vertical="center" wrapText="1"/>
    </xf>
    <xf numFmtId="0" fontId="16" fillId="2" borderId="100" xfId="10" applyFont="1" applyFill="1" applyBorder="1" applyAlignment="1">
      <alignment horizontal="left" vertical="center" wrapText="1"/>
    </xf>
    <xf numFmtId="0" fontId="19" fillId="2" borderId="100" xfId="0" applyFont="1" applyFill="1" applyBorder="1" applyAlignment="1">
      <alignment vertical="center" wrapText="1"/>
    </xf>
    <xf numFmtId="176" fontId="19" fillId="2" borderId="101" xfId="10" applyNumberFormat="1" applyFont="1" applyFill="1" applyBorder="1" applyAlignment="1">
      <alignment vertical="center"/>
    </xf>
    <xf numFmtId="0" fontId="75" fillId="2" borderId="0" xfId="0" applyFont="1" applyFill="1" applyAlignment="1">
      <alignment vertical="center"/>
    </xf>
    <xf numFmtId="0" fontId="16" fillId="39" borderId="8" xfId="0" quotePrefix="1" applyFont="1" applyFill="1" applyBorder="1" applyAlignment="1">
      <alignment horizontal="left" vertical="center"/>
    </xf>
    <xf numFmtId="0" fontId="16" fillId="2" borderId="8" xfId="0" quotePrefix="1" applyFont="1" applyFill="1" applyBorder="1" applyAlignment="1">
      <alignment horizontal="left" vertical="center" indent="1"/>
    </xf>
    <xf numFmtId="185" fontId="82" fillId="4" borderId="0" xfId="0" applyNumberFormat="1" applyFont="1" applyFill="1" applyBorder="1" applyAlignment="1">
      <alignment horizontal="right" vertical="top"/>
    </xf>
    <xf numFmtId="187" fontId="16" fillId="4" borderId="0" xfId="0" applyNumberFormat="1" applyFont="1" applyFill="1" applyBorder="1" applyAlignment="1">
      <alignment horizontal="right" vertical="top"/>
    </xf>
    <xf numFmtId="0" fontId="16" fillId="2" borderId="43" xfId="0" quotePrefix="1" applyFont="1" applyFill="1" applyBorder="1" applyAlignment="1">
      <alignment horizontal="left" vertical="center" indent="1"/>
    </xf>
    <xf numFmtId="185" fontId="16" fillId="4" borderId="43" xfId="0" applyNumberFormat="1" applyFont="1" applyFill="1" applyBorder="1" applyAlignment="1">
      <alignment horizontal="right" vertical="top"/>
    </xf>
    <xf numFmtId="0" fontId="16" fillId="4" borderId="0" xfId="0" applyFont="1" applyFill="1" applyBorder="1" applyAlignment="1">
      <alignment vertical="center"/>
    </xf>
    <xf numFmtId="0" fontId="15" fillId="0" borderId="0" xfId="10" applyFont="1" applyFill="1" applyAlignment="1">
      <alignment vertical="center"/>
    </xf>
    <xf numFmtId="0" fontId="16" fillId="2" borderId="101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43" xfId="10" applyFont="1" applyFill="1" applyBorder="1" applyAlignment="1">
      <alignment vertical="center" wrapText="1"/>
    </xf>
    <xf numFmtId="176" fontId="16" fillId="2" borderId="99" xfId="0" applyNumberFormat="1" applyFont="1" applyFill="1" applyBorder="1" applyAlignment="1">
      <alignment vertical="center"/>
    </xf>
    <xf numFmtId="183" fontId="16" fillId="2" borderId="99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43" xfId="0" applyFont="1" applyBorder="1" applyAlignment="1">
      <alignment vertical="center"/>
    </xf>
    <xf numFmtId="0" fontId="16" fillId="2" borderId="43" xfId="10" applyFont="1" applyFill="1" applyBorder="1"/>
    <xf numFmtId="0" fontId="16" fillId="2" borderId="100" xfId="10" applyFont="1" applyFill="1" applyBorder="1"/>
    <xf numFmtId="0" fontId="49" fillId="0" borderId="5" xfId="79" applyFont="1" applyFill="1" applyBorder="1" applyAlignment="1">
      <alignment horizontal="left" vertical="top"/>
    </xf>
    <xf numFmtId="0" fontId="56" fillId="0" borderId="0" xfId="82" applyFont="1" applyAlignment="1">
      <alignment horizontal="left" vertical="center" wrapText="1"/>
    </xf>
    <xf numFmtId="3" fontId="16" fillId="0" borderId="0" xfId="0" applyNumberFormat="1" applyFont="1" applyBorder="1"/>
    <xf numFmtId="3" fontId="19" fillId="0" borderId="0" xfId="0" applyNumberFormat="1" applyFont="1" applyBorder="1"/>
    <xf numFmtId="0" fontId="75" fillId="0" borderId="0" xfId="0" applyFont="1"/>
    <xf numFmtId="0" fontId="19" fillId="0" borderId="0" xfId="0" applyFont="1" applyBorder="1"/>
    <xf numFmtId="0" fontId="16" fillId="0" borderId="43" xfId="0" applyFont="1" applyBorder="1"/>
    <xf numFmtId="3" fontId="16" fillId="0" borderId="43" xfId="0" applyNumberFormat="1" applyFont="1" applyBorder="1"/>
    <xf numFmtId="165" fontId="16" fillId="0" borderId="0" xfId="0" applyNumberFormat="1" applyFont="1" applyBorder="1"/>
    <xf numFmtId="165" fontId="16" fillId="0" borderId="43" xfId="0" applyNumberFormat="1" applyFont="1" applyBorder="1"/>
    <xf numFmtId="10" fontId="50" fillId="0" borderId="0" xfId="80" applyNumberFormat="1" applyFont="1" applyFill="1" applyBorder="1" applyAlignment="1">
      <alignment horizontal="center"/>
    </xf>
    <xf numFmtId="10" fontId="49" fillId="0" borderId="0" xfId="80" applyNumberFormat="1" applyFont="1" applyFill="1" applyBorder="1" applyAlignment="1">
      <alignment horizontal="center"/>
    </xf>
    <xf numFmtId="10" fontId="49" fillId="0" borderId="43" xfId="80" applyNumberFormat="1" applyFont="1" applyFill="1" applyBorder="1" applyAlignment="1">
      <alignment horizontal="center"/>
    </xf>
    <xf numFmtId="1" fontId="16" fillId="5" borderId="43" xfId="82" applyNumberFormat="1" applyFont="1" applyFill="1" applyBorder="1" applyAlignment="1">
      <alignment horizontal="left"/>
    </xf>
    <xf numFmtId="173" fontId="16" fillId="2" borderId="43" xfId="83" applyNumberFormat="1" applyFont="1" applyFill="1" applyBorder="1"/>
    <xf numFmtId="173" fontId="16" fillId="5" borderId="43" xfId="83" applyNumberFormat="1" applyFont="1" applyFill="1" applyBorder="1" applyAlignment="1"/>
    <xf numFmtId="3" fontId="55" fillId="3" borderId="53" xfId="0" applyNumberFormat="1" applyFont="1" applyFill="1" applyBorder="1" applyAlignment="1">
      <alignment horizontal="left" wrapText="1"/>
    </xf>
    <xf numFmtId="3" fontId="55" fillId="0" borderId="53" xfId="0" applyNumberFormat="1" applyFont="1" applyFill="1" applyBorder="1" applyAlignment="1">
      <alignment horizontal="left" wrapText="1"/>
    </xf>
    <xf numFmtId="3" fontId="55" fillId="3" borderId="50" xfId="0" applyNumberFormat="1" applyFont="1" applyFill="1" applyBorder="1" applyAlignment="1">
      <alignment horizontal="left" wrapText="1"/>
    </xf>
    <xf numFmtId="0" fontId="54" fillId="2" borderId="0" xfId="0" applyFont="1" applyFill="1" applyBorder="1" applyAlignment="1"/>
    <xf numFmtId="0" fontId="55" fillId="4" borderId="0" xfId="0" applyFont="1" applyFill="1" applyBorder="1"/>
    <xf numFmtId="0" fontId="55" fillId="5" borderId="0" xfId="0" applyFont="1" applyFill="1" applyBorder="1" applyAlignment="1">
      <alignment horizontal="left"/>
    </xf>
    <xf numFmtId="0" fontId="55" fillId="0" borderId="23" xfId="0" applyFont="1" applyFill="1" applyBorder="1"/>
    <xf numFmtId="0" fontId="83" fillId="2" borderId="0" xfId="0" applyFont="1" applyFill="1" applyBorder="1"/>
    <xf numFmtId="3" fontId="55" fillId="2" borderId="0" xfId="0" applyNumberFormat="1" applyFont="1" applyFill="1" applyBorder="1"/>
    <xf numFmtId="0" fontId="54" fillId="2" borderId="0" xfId="0" applyFont="1" applyFill="1" applyBorder="1"/>
    <xf numFmtId="0" fontId="70" fillId="2" borderId="0" xfId="0" applyFont="1" applyFill="1" applyBorder="1" applyAlignment="1">
      <alignment horizontal="left"/>
    </xf>
    <xf numFmtId="0" fontId="55" fillId="2" borderId="23" xfId="0" applyFont="1" applyFill="1" applyBorder="1"/>
    <xf numFmtId="172" fontId="50" fillId="0" borderId="0" xfId="81" applyNumberFormat="1" applyFont="1" applyFill="1" applyBorder="1" applyAlignment="1">
      <alignment horizontal="right"/>
    </xf>
    <xf numFmtId="172" fontId="50" fillId="0" borderId="0" xfId="80" applyNumberFormat="1" applyFont="1" applyFill="1" applyBorder="1" applyAlignment="1">
      <alignment horizontal="center"/>
    </xf>
    <xf numFmtId="172" fontId="49" fillId="0" borderId="0" xfId="81" applyNumberFormat="1" applyFont="1" applyFill="1" applyBorder="1" applyAlignment="1">
      <alignment horizontal="right"/>
    </xf>
    <xf numFmtId="0" fontId="49" fillId="0" borderId="43" xfId="79" applyFont="1" applyFill="1" applyBorder="1" applyAlignment="1">
      <alignment horizontal="left" vertical="top"/>
    </xf>
    <xf numFmtId="10" fontId="49" fillId="0" borderId="43" xfId="80" applyNumberFormat="1" applyFont="1" applyFill="1" applyBorder="1" applyAlignment="1">
      <alignment horizontal="left" vertical="top"/>
    </xf>
    <xf numFmtId="0" fontId="49" fillId="0" borderId="43" xfId="79" applyFont="1" applyFill="1" applyBorder="1" applyAlignment="1">
      <alignment vertical="top" wrapText="1"/>
    </xf>
    <xf numFmtId="10" fontId="49" fillId="0" borderId="43" xfId="80" applyNumberFormat="1" applyFont="1" applyFill="1" applyBorder="1" applyAlignment="1">
      <alignment vertical="top" wrapText="1"/>
    </xf>
    <xf numFmtId="172" fontId="49" fillId="0" borderId="43" xfId="81" applyNumberFormat="1" applyFont="1" applyFill="1" applyBorder="1" applyAlignment="1">
      <alignment horizontal="right"/>
    </xf>
    <xf numFmtId="0" fontId="50" fillId="0" borderId="102" xfId="79" applyFont="1" applyFill="1" applyBorder="1" applyAlignment="1">
      <alignment horizontal="left"/>
    </xf>
    <xf numFmtId="0" fontId="49" fillId="0" borderId="80" xfId="79" applyFont="1" applyFill="1" applyBorder="1" applyAlignment="1">
      <alignment horizontal="left"/>
    </xf>
    <xf numFmtId="0" fontId="49" fillId="0" borderId="63" xfId="79" applyFont="1" applyFill="1" applyBorder="1" applyAlignment="1">
      <alignment horizontal="left"/>
    </xf>
    <xf numFmtId="10" fontId="19" fillId="0" borderId="0" xfId="80" applyNumberFormat="1" applyFont="1" applyFill="1" applyBorder="1" applyAlignment="1">
      <alignment horizontal="center"/>
    </xf>
    <xf numFmtId="10" fontId="16" fillId="0" borderId="0" xfId="80" applyNumberFormat="1" applyFont="1" applyFill="1" applyBorder="1" applyAlignment="1">
      <alignment horizontal="center"/>
    </xf>
    <xf numFmtId="10" fontId="49" fillId="0" borderId="58" xfId="80" applyNumberFormat="1" applyFont="1" applyFill="1" applyBorder="1" applyAlignment="1">
      <alignment horizontal="left" vertical="top"/>
    </xf>
    <xf numFmtId="0" fontId="49" fillId="0" borderId="58" xfId="79" applyFont="1" applyFill="1" applyBorder="1" applyAlignment="1">
      <alignment horizontal="left" vertical="top"/>
    </xf>
    <xf numFmtId="0" fontId="49" fillId="0" borderId="58" xfId="79" applyFont="1" applyFill="1" applyBorder="1" applyAlignment="1">
      <alignment vertical="top" wrapText="1"/>
    </xf>
    <xf numFmtId="10" fontId="49" fillId="0" borderId="58" xfId="80" applyNumberFormat="1" applyFont="1" applyFill="1" applyBorder="1" applyAlignment="1">
      <alignment vertical="top" wrapText="1"/>
    </xf>
    <xf numFmtId="0" fontId="75" fillId="4" borderId="0" xfId="10" applyFont="1" applyFill="1" applyBorder="1" applyAlignment="1">
      <alignment vertical="center"/>
    </xf>
    <xf numFmtId="0" fontId="75" fillId="2" borderId="0" xfId="10" applyFont="1" applyFill="1" applyBorder="1" applyAlignment="1">
      <alignment vertical="center"/>
    </xf>
    <xf numFmtId="0" fontId="75" fillId="2" borderId="0" xfId="0" applyFont="1" applyFill="1" applyBorder="1" applyAlignment="1">
      <alignment horizontal="left"/>
    </xf>
    <xf numFmtId="0" fontId="75" fillId="2" borderId="0" xfId="0" applyFont="1" applyFill="1" applyAlignment="1">
      <alignment horizontal="left"/>
    </xf>
    <xf numFmtId="173" fontId="16" fillId="3" borderId="0" xfId="0" applyNumberFormat="1" applyFont="1" applyFill="1" applyBorder="1" applyAlignment="1">
      <alignment horizontal="right"/>
    </xf>
    <xf numFmtId="0" fontId="75" fillId="3" borderId="0" xfId="0" applyFont="1" applyFill="1" applyBorder="1" applyAlignment="1">
      <alignment horizontal="left" vertical="center"/>
    </xf>
    <xf numFmtId="165" fontId="16" fillId="0" borderId="0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/>
    </xf>
    <xf numFmtId="0" fontId="75" fillId="2" borderId="0" xfId="12" applyFont="1" applyFill="1" applyAlignment="1">
      <alignment horizontal="left"/>
    </xf>
    <xf numFmtId="0" fontId="84" fillId="2" borderId="0" xfId="79" applyFont="1" applyFill="1" applyBorder="1" applyAlignment="1">
      <alignment horizontal="left"/>
    </xf>
    <xf numFmtId="0" fontId="84" fillId="0" borderId="0" xfId="79" applyFont="1" applyAlignment="1">
      <alignment horizontal="left"/>
    </xf>
    <xf numFmtId="0" fontId="75" fillId="2" borderId="0" xfId="10" applyFont="1" applyFill="1" applyAlignment="1">
      <alignment horizontal="left"/>
    </xf>
    <xf numFmtId="2" fontId="49" fillId="0" borderId="0" xfId="79" applyNumberFormat="1" applyFont="1" applyBorder="1"/>
    <xf numFmtId="172" fontId="50" fillId="0" borderId="0" xfId="79" applyNumberFormat="1" applyFont="1" applyFill="1" applyBorder="1" applyAlignment="1">
      <alignment horizontal="left"/>
    </xf>
    <xf numFmtId="172" fontId="78" fillId="45" borderId="0" xfId="84" applyNumberFormat="1" applyFont="1" applyFill="1" applyBorder="1" applyAlignment="1">
      <alignment horizontal="right"/>
    </xf>
    <xf numFmtId="172" fontId="49" fillId="0" borderId="67" xfId="81" applyNumberFormat="1" applyFont="1" applyFill="1" applyBorder="1" applyAlignment="1">
      <alignment horizontal="right"/>
    </xf>
    <xf numFmtId="172" fontId="78" fillId="45" borderId="67" xfId="84" applyNumberFormat="1" applyFont="1" applyFill="1" applyBorder="1" applyAlignment="1">
      <alignment horizontal="right"/>
    </xf>
    <xf numFmtId="10" fontId="16" fillId="0" borderId="67" xfId="80" applyNumberFormat="1" applyFont="1" applyFill="1" applyBorder="1" applyAlignment="1">
      <alignment horizontal="center"/>
    </xf>
    <xf numFmtId="0" fontId="75" fillId="2" borderId="0" xfId="78" applyNumberFormat="1" applyFont="1" applyFill="1" applyBorder="1" applyAlignment="1">
      <alignment horizontal="left"/>
    </xf>
    <xf numFmtId="165" fontId="50" fillId="2" borderId="0" xfId="79" applyNumberFormat="1" applyFont="1" applyFill="1" applyBorder="1" applyAlignment="1">
      <alignment horizontal="right"/>
    </xf>
    <xf numFmtId="165" fontId="49" fillId="2" borderId="0" xfId="81" applyNumberFormat="1" applyFont="1" applyFill="1" applyBorder="1" applyAlignment="1">
      <alignment horizontal="right"/>
    </xf>
    <xf numFmtId="165" fontId="49" fillId="2" borderId="23" xfId="81" applyNumberFormat="1" applyFont="1" applyFill="1" applyBorder="1" applyAlignment="1">
      <alignment horizontal="right"/>
    </xf>
    <xf numFmtId="165" fontId="49" fillId="0" borderId="0" xfId="79" applyNumberFormat="1" applyFont="1"/>
    <xf numFmtId="165" fontId="49" fillId="0" borderId="43" xfId="79" applyNumberFormat="1" applyFont="1" applyBorder="1"/>
    <xf numFmtId="173" fontId="22" fillId="2" borderId="43" xfId="84" applyNumberFormat="1" applyFont="1" applyFill="1" applyBorder="1" applyAlignment="1">
      <alignment horizontal="right"/>
    </xf>
    <xf numFmtId="173" fontId="22" fillId="2" borderId="67" xfId="84" applyNumberFormat="1" applyFont="1" applyFill="1" applyBorder="1" applyAlignment="1">
      <alignment horizontal="right"/>
    </xf>
    <xf numFmtId="173" fontId="50" fillId="38" borderId="101" xfId="84" applyNumberFormat="1" applyFont="1" applyFill="1" applyBorder="1"/>
    <xf numFmtId="170" fontId="50" fillId="38" borderId="101" xfId="84" applyNumberFormat="1" applyFont="1" applyFill="1" applyBorder="1"/>
    <xf numFmtId="170" fontId="16" fillId="2" borderId="0" xfId="0" applyNumberFormat="1" applyFont="1" applyFill="1" applyBorder="1"/>
    <xf numFmtId="170" fontId="16" fillId="39" borderId="0" xfId="0" applyNumberFormat="1" applyFont="1" applyFill="1" applyBorder="1"/>
    <xf numFmtId="170" fontId="16" fillId="2" borderId="43" xfId="0" applyNumberFormat="1" applyFont="1" applyFill="1" applyBorder="1"/>
    <xf numFmtId="165" fontId="19" fillId="0" borderId="0" xfId="0" applyNumberFormat="1" applyFont="1" applyBorder="1"/>
    <xf numFmtId="166" fontId="16" fillId="0" borderId="0" xfId="0" applyNumberFormat="1" applyFont="1"/>
    <xf numFmtId="166" fontId="16" fillId="0" borderId="43" xfId="0" applyNumberFormat="1" applyFont="1" applyBorder="1"/>
    <xf numFmtId="166" fontId="19" fillId="0" borderId="0" xfId="0" applyNumberFormat="1" applyFont="1"/>
    <xf numFmtId="0" fontId="58" fillId="0" borderId="0" xfId="78" applyFont="1" applyAlignment="1">
      <alignment horizontal="left"/>
    </xf>
    <xf numFmtId="173" fontId="19" fillId="2" borderId="101" xfId="0" applyNumberFormat="1" applyFont="1" applyFill="1" applyBorder="1" applyAlignment="1"/>
    <xf numFmtId="175" fontId="19" fillId="2" borderId="101" xfId="0" applyNumberFormat="1" applyFont="1" applyFill="1" applyBorder="1" applyAlignment="1"/>
    <xf numFmtId="170" fontId="19" fillId="2" borderId="101" xfId="0" applyNumberFormat="1" applyFont="1" applyFill="1" applyBorder="1" applyAlignment="1"/>
    <xf numFmtId="170" fontId="16" fillId="3" borderId="0" xfId="0" applyNumberFormat="1" applyFont="1" applyFill="1" applyBorder="1" applyAlignment="1">
      <alignment horizontal="right"/>
    </xf>
    <xf numFmtId="175" fontId="16" fillId="2" borderId="43" xfId="0" applyNumberFormat="1" applyFont="1" applyFill="1" applyBorder="1" applyAlignment="1"/>
    <xf numFmtId="3" fontId="58" fillId="3" borderId="0" xfId="0" applyNumberFormat="1" applyFont="1" applyFill="1" applyBorder="1" applyAlignment="1">
      <alignment horizontal="left" vertical="center"/>
    </xf>
    <xf numFmtId="173" fontId="85" fillId="41" borderId="101" xfId="0" applyNumberFormat="1" applyFont="1" applyFill="1" applyBorder="1" applyAlignment="1">
      <alignment horizontal="right"/>
    </xf>
    <xf numFmtId="175" fontId="19" fillId="2" borderId="0" xfId="0" applyNumberFormat="1" applyFont="1" applyFill="1" applyBorder="1"/>
    <xf numFmtId="175" fontId="19" fillId="2" borderId="0" xfId="1" applyNumberFormat="1" applyFont="1" applyFill="1" applyBorder="1" applyAlignment="1">
      <alignment vertical="center"/>
    </xf>
    <xf numFmtId="173" fontId="64" fillId="41" borderId="0" xfId="0" applyNumberFormat="1" applyFont="1" applyFill="1" applyBorder="1" applyAlignment="1">
      <alignment horizontal="right"/>
    </xf>
    <xf numFmtId="175" fontId="16" fillId="2" borderId="0" xfId="1" applyNumberFormat="1" applyFont="1" applyFill="1" applyBorder="1" applyAlignment="1">
      <alignment vertical="center"/>
    </xf>
    <xf numFmtId="173" fontId="64" fillId="41" borderId="43" xfId="0" applyNumberFormat="1" applyFont="1" applyFill="1" applyBorder="1" applyAlignment="1">
      <alignment horizontal="right"/>
    </xf>
    <xf numFmtId="175" fontId="16" fillId="2" borderId="43" xfId="1" applyNumberFormat="1" applyFont="1" applyFill="1" applyBorder="1" applyAlignment="1">
      <alignment vertical="center"/>
    </xf>
    <xf numFmtId="0" fontId="58" fillId="2" borderId="0" xfId="0" applyFont="1" applyFill="1" applyAlignment="1">
      <alignment horizontal="left"/>
    </xf>
    <xf numFmtId="1" fontId="16" fillId="0" borderId="8" xfId="0" applyNumberFormat="1" applyFont="1" applyFill="1" applyBorder="1" applyAlignment="1">
      <alignment horizontal="left" vertical="center"/>
    </xf>
    <xf numFmtId="167" fontId="16" fillId="0" borderId="0" xfId="0" applyNumberFormat="1" applyFont="1" applyFill="1" applyBorder="1" applyAlignment="1">
      <alignment horizontal="right" vertical="center"/>
    </xf>
    <xf numFmtId="1" fontId="20" fillId="0" borderId="8" xfId="0" applyNumberFormat="1" applyFont="1" applyFill="1" applyBorder="1" applyAlignment="1">
      <alignment horizontal="left" vertical="center"/>
    </xf>
    <xf numFmtId="167" fontId="20" fillId="0" borderId="0" xfId="0" applyNumberFormat="1" applyFont="1" applyFill="1" applyBorder="1" applyAlignment="1">
      <alignment horizontal="right" vertical="center"/>
    </xf>
    <xf numFmtId="1" fontId="20" fillId="0" borderId="0" xfId="0" applyNumberFormat="1" applyFont="1" applyFill="1" applyBorder="1" applyAlignment="1">
      <alignment horizontal="left" vertical="center"/>
    </xf>
    <xf numFmtId="1" fontId="20" fillId="0" borderId="43" xfId="0" applyNumberFormat="1" applyFont="1" applyFill="1" applyBorder="1" applyAlignment="1">
      <alignment horizontal="left" vertical="center"/>
    </xf>
    <xf numFmtId="167" fontId="20" fillId="0" borderId="43" xfId="0" applyNumberFormat="1" applyFont="1" applyFill="1" applyBorder="1" applyAlignment="1">
      <alignment horizontal="right" vertical="center"/>
    </xf>
    <xf numFmtId="1" fontId="20" fillId="2" borderId="43" xfId="0" applyNumberFormat="1" applyFont="1" applyFill="1" applyBorder="1" applyAlignment="1">
      <alignment horizontal="left" vertical="center"/>
    </xf>
    <xf numFmtId="165" fontId="64" fillId="44" borderId="0" xfId="0" applyNumberFormat="1" applyFont="1" applyFill="1" applyBorder="1" applyAlignment="1">
      <alignment horizontal="right"/>
    </xf>
    <xf numFmtId="1" fontId="16" fillId="3" borderId="103" xfId="0" applyNumberFormat="1" applyFont="1" applyFill="1" applyBorder="1" applyAlignment="1">
      <alignment horizontal="right"/>
    </xf>
    <xf numFmtId="1" fontId="16" fillId="3" borderId="63" xfId="0" applyNumberFormat="1" applyFont="1" applyFill="1" applyBorder="1" applyAlignment="1">
      <alignment horizontal="right"/>
    </xf>
    <xf numFmtId="1" fontId="16" fillId="2" borderId="103" xfId="0" applyNumberFormat="1" applyFont="1" applyFill="1" applyBorder="1" applyAlignment="1">
      <alignment horizontal="right"/>
    </xf>
    <xf numFmtId="1" fontId="16" fillId="2" borderId="81" xfId="0" applyNumberFormat="1" applyFont="1" applyFill="1" applyBorder="1" applyAlignment="1">
      <alignment horizontal="right"/>
    </xf>
    <xf numFmtId="173" fontId="19" fillId="2" borderId="101" xfId="0" applyNumberFormat="1" applyFont="1" applyFill="1" applyBorder="1"/>
    <xf numFmtId="175" fontId="19" fillId="3" borderId="101" xfId="0" applyNumberFormat="1" applyFont="1" applyFill="1" applyBorder="1" applyAlignment="1">
      <alignment horizontal="right"/>
    </xf>
    <xf numFmtId="173" fontId="16" fillId="39" borderId="43" xfId="0" applyNumberFormat="1" applyFont="1" applyFill="1" applyBorder="1"/>
    <xf numFmtId="173" fontId="16" fillId="39" borderId="43" xfId="0" applyNumberFormat="1" applyFont="1" applyFill="1" applyBorder="1" applyAlignment="1">
      <alignment horizontal="right"/>
    </xf>
    <xf numFmtId="175" fontId="16" fillId="40" borderId="43" xfId="0" applyNumberFormat="1" applyFont="1" applyFill="1" applyBorder="1" applyAlignment="1">
      <alignment horizontal="right"/>
    </xf>
    <xf numFmtId="175" fontId="16" fillId="39" borderId="43" xfId="0" applyNumberFormat="1" applyFont="1" applyFill="1" applyBorder="1"/>
    <xf numFmtId="174" fontId="16" fillId="3" borderId="67" xfId="0" applyNumberFormat="1" applyFont="1" applyFill="1" applyBorder="1" applyAlignment="1"/>
    <xf numFmtId="4" fontId="23" fillId="4" borderId="0" xfId="0" applyNumberFormat="1" applyFont="1" applyFill="1" applyBorder="1"/>
    <xf numFmtId="0" fontId="16" fillId="0" borderId="11" xfId="79" applyNumberFormat="1" applyFont="1" applyFill="1" applyBorder="1" applyAlignment="1">
      <alignment horizontal="left" vertical="top"/>
    </xf>
    <xf numFmtId="0" fontId="16" fillId="0" borderId="48" xfId="79" applyNumberFormat="1" applyFont="1" applyFill="1" applyBorder="1" applyAlignment="1">
      <alignment horizontal="left" vertical="top"/>
    </xf>
    <xf numFmtId="0" fontId="16" fillId="0" borderId="51" xfId="79" applyNumberFormat="1" applyFont="1" applyFill="1" applyBorder="1" applyAlignment="1">
      <alignment horizontal="left" vertical="top"/>
    </xf>
    <xf numFmtId="0" fontId="16" fillId="2" borderId="103" xfId="0" applyFont="1" applyFill="1" applyBorder="1" applyAlignment="1">
      <alignment horizontal="right" vertical="center"/>
    </xf>
    <xf numFmtId="165" fontId="19" fillId="3" borderId="101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0" fontId="58" fillId="2" borderId="0" xfId="12" applyFont="1" applyFill="1" applyAlignment="1">
      <alignment horizontal="left"/>
    </xf>
    <xf numFmtId="170" fontId="50" fillId="2" borderId="0" xfId="79" applyNumberFormat="1" applyFont="1" applyFill="1" applyBorder="1" applyAlignment="1">
      <alignment horizontal="right"/>
    </xf>
    <xf numFmtId="170" fontId="49" fillId="2" borderId="0" xfId="79" applyNumberFormat="1" applyFont="1" applyFill="1" applyBorder="1" applyAlignment="1">
      <alignment horizontal="right"/>
    </xf>
    <xf numFmtId="170" fontId="49" fillId="2" borderId="43" xfId="79" applyNumberFormat="1" applyFont="1" applyFill="1" applyBorder="1" applyAlignment="1">
      <alignment horizontal="right"/>
    </xf>
    <xf numFmtId="173" fontId="50" fillId="0" borderId="0" xfId="81" applyNumberFormat="1" applyFont="1" applyFill="1" applyBorder="1" applyAlignment="1">
      <alignment horizontal="right"/>
    </xf>
    <xf numFmtId="173" fontId="49" fillId="0" borderId="0" xfId="84" applyNumberFormat="1" applyFont="1" applyFill="1" applyBorder="1" applyAlignment="1">
      <alignment horizontal="right"/>
    </xf>
    <xf numFmtId="173" fontId="22" fillId="0" borderId="43" xfId="84" applyNumberFormat="1" applyFont="1" applyFill="1" applyBorder="1" applyAlignment="1">
      <alignment horizontal="right"/>
    </xf>
    <xf numFmtId="174" fontId="24" fillId="0" borderId="45" xfId="10" applyNumberFormat="1" applyFont="1" applyFill="1" applyBorder="1" applyAlignment="1"/>
    <xf numFmtId="174" fontId="22" fillId="0" borderId="0" xfId="10" applyNumberFormat="1" applyFont="1" applyFill="1" applyBorder="1" applyAlignment="1">
      <alignment horizontal="right" vertical="center"/>
    </xf>
    <xf numFmtId="174" fontId="22" fillId="0" borderId="43" xfId="10" applyNumberFormat="1" applyFont="1" applyFill="1" applyBorder="1"/>
    <xf numFmtId="174" fontId="22" fillId="0" borderId="67" xfId="10" applyNumberFormat="1" applyFont="1" applyFill="1" applyBorder="1"/>
    <xf numFmtId="0" fontId="58" fillId="2" borderId="0" xfId="78" applyFont="1" applyFill="1" applyAlignment="1">
      <alignment horizontal="left"/>
    </xf>
    <xf numFmtId="0" fontId="16" fillId="4" borderId="67" xfId="0" applyFont="1" applyFill="1" applyBorder="1"/>
    <xf numFmtId="3" fontId="16" fillId="0" borderId="0" xfId="0" applyNumberFormat="1" applyFont="1" applyFill="1" applyBorder="1" applyAlignment="1"/>
    <xf numFmtId="165" fontId="16" fillId="0" borderId="0" xfId="78" applyNumberFormat="1" applyFont="1" applyFill="1"/>
    <xf numFmtId="3" fontId="16" fillId="0" borderId="43" xfId="0" applyNumberFormat="1" applyFont="1" applyFill="1" applyBorder="1" applyAlignment="1"/>
    <xf numFmtId="166" fontId="16" fillId="0" borderId="60" xfId="78" applyNumberFormat="1" applyFont="1" applyFill="1" applyBorder="1" applyAlignment="1"/>
    <xf numFmtId="172" fontId="19" fillId="0" borderId="0" xfId="79" applyNumberFormat="1" applyFont="1" applyFill="1" applyBorder="1" applyAlignment="1">
      <alignment horizontal="left"/>
    </xf>
    <xf numFmtId="172" fontId="16" fillId="0" borderId="0" xfId="81" applyNumberFormat="1" applyFont="1" applyFill="1" applyBorder="1" applyAlignment="1">
      <alignment horizontal="right"/>
    </xf>
    <xf numFmtId="172" fontId="16" fillId="0" borderId="67" xfId="81" applyNumberFormat="1" applyFont="1" applyFill="1" applyBorder="1" applyAlignment="1">
      <alignment horizontal="right"/>
    </xf>
    <xf numFmtId="173" fontId="19" fillId="2" borderId="66" xfId="0" applyNumberFormat="1" applyFont="1" applyFill="1" applyBorder="1" applyAlignment="1">
      <alignment horizontal="right"/>
    </xf>
    <xf numFmtId="10" fontId="19" fillId="0" borderId="0" xfId="1" applyNumberFormat="1" applyFont="1" applyFill="1" applyBorder="1" applyAlignment="1">
      <alignment horizontal="center" vertical="center"/>
    </xf>
    <xf numFmtId="10" fontId="16" fillId="0" borderId="0" xfId="1" applyNumberFormat="1" applyFont="1" applyFill="1" applyBorder="1" applyAlignment="1">
      <alignment horizontal="center" vertical="center"/>
    </xf>
    <xf numFmtId="173" fontId="16" fillId="2" borderId="67" xfId="84" applyNumberFormat="1" applyFont="1" applyFill="1" applyBorder="1" applyAlignment="1">
      <alignment horizontal="right"/>
    </xf>
    <xf numFmtId="10" fontId="16" fillId="0" borderId="67" xfId="1" applyNumberFormat="1" applyFont="1" applyFill="1" applyBorder="1" applyAlignment="1">
      <alignment horizontal="center" vertical="center"/>
    </xf>
    <xf numFmtId="172" fontId="19" fillId="0" borderId="0" xfId="81" applyNumberFormat="1" applyFont="1" applyFill="1" applyBorder="1" applyAlignment="1">
      <alignment horizontal="right"/>
    </xf>
    <xf numFmtId="172" fontId="19" fillId="0" borderId="0" xfId="80" applyNumberFormat="1" applyFont="1" applyFill="1" applyBorder="1" applyAlignment="1">
      <alignment horizontal="center"/>
    </xf>
    <xf numFmtId="172" fontId="16" fillId="0" borderId="43" xfId="81" applyNumberFormat="1" applyFont="1" applyFill="1" applyBorder="1" applyAlignment="1">
      <alignment horizontal="right"/>
    </xf>
    <xf numFmtId="1" fontId="16" fillId="2" borderId="36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0" fontId="16" fillId="2" borderId="0" xfId="10" applyFont="1" applyFill="1" applyBorder="1" applyAlignment="1">
      <alignment horizontal="left" vertical="center"/>
    </xf>
    <xf numFmtId="0" fontId="16" fillId="2" borderId="99" xfId="10" applyFont="1" applyFill="1" applyBorder="1" applyAlignment="1">
      <alignment horizontal="left" vertical="center"/>
    </xf>
    <xf numFmtId="0" fontId="78" fillId="42" borderId="0" xfId="0" applyFont="1" applyFill="1" applyBorder="1" applyAlignment="1">
      <alignment horizontal="left" wrapText="1"/>
    </xf>
    <xf numFmtId="0" fontId="0" fillId="42" borderId="0" xfId="0" applyFont="1" applyFill="1" applyBorder="1" applyAlignment="1">
      <alignment horizontal="left" wrapText="1"/>
    </xf>
    <xf numFmtId="165" fontId="19" fillId="2" borderId="66" xfId="0" applyNumberFormat="1" applyFont="1" applyFill="1" applyBorder="1" applyAlignment="1"/>
    <xf numFmtId="165" fontId="16" fillId="2" borderId="43" xfId="0" applyNumberFormat="1" applyFont="1" applyFill="1" applyBorder="1"/>
    <xf numFmtId="1" fontId="16" fillId="2" borderId="52" xfId="0" applyNumberFormat="1" applyFont="1" applyFill="1" applyBorder="1" applyAlignment="1">
      <alignment horizontal="left"/>
    </xf>
    <xf numFmtId="0" fontId="16" fillId="2" borderId="52" xfId="0" applyFont="1" applyFill="1" applyBorder="1" applyAlignment="1"/>
    <xf numFmtId="1" fontId="16" fillId="2" borderId="36" xfId="0" applyNumberFormat="1" applyFont="1" applyFill="1" applyBorder="1" applyAlignment="1">
      <alignment horizontal="left"/>
    </xf>
    <xf numFmtId="173" fontId="19" fillId="41" borderId="66" xfId="0" applyNumberFormat="1" applyFont="1" applyFill="1" applyBorder="1" applyAlignment="1">
      <alignment horizontal="right"/>
    </xf>
    <xf numFmtId="173" fontId="55" fillId="2" borderId="0" xfId="0" applyNumberFormat="1" applyFont="1" applyFill="1" applyBorder="1"/>
    <xf numFmtId="173" fontId="55" fillId="41" borderId="0" xfId="0" applyNumberFormat="1" applyFont="1" applyFill="1" applyBorder="1" applyAlignment="1">
      <alignment horizontal="right"/>
    </xf>
    <xf numFmtId="173" fontId="55" fillId="3" borderId="43" xfId="0" applyNumberFormat="1" applyFont="1" applyFill="1" applyBorder="1" applyAlignment="1"/>
    <xf numFmtId="173" fontId="55" fillId="3" borderId="43" xfId="0" applyNumberFormat="1" applyFont="1" applyFill="1" applyBorder="1" applyAlignment="1">
      <alignment horizontal="right"/>
    </xf>
    <xf numFmtId="175" fontId="55" fillId="2" borderId="0" xfId="0" applyNumberFormat="1" applyFont="1" applyFill="1" applyBorder="1"/>
    <xf numFmtId="175" fontId="55" fillId="2" borderId="0" xfId="1" applyNumberFormat="1" applyFont="1" applyFill="1" applyBorder="1" applyAlignment="1">
      <alignment vertical="center"/>
    </xf>
    <xf numFmtId="175" fontId="55" fillId="2" borderId="43" xfId="0" applyNumberFormat="1" applyFont="1" applyFill="1" applyBorder="1"/>
    <xf numFmtId="175" fontId="55" fillId="2" borderId="43" xfId="1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6" fillId="2" borderId="37" xfId="10" applyFont="1" applyFill="1" applyBorder="1" applyAlignment="1">
      <alignment horizontal="left" vertical="center"/>
    </xf>
    <xf numFmtId="0" fontId="16" fillId="2" borderId="51" xfId="10" applyFont="1" applyFill="1" applyBorder="1" applyAlignment="1">
      <alignment horizontal="left" vertical="center"/>
    </xf>
    <xf numFmtId="0" fontId="16" fillId="2" borderId="93" xfId="13" applyFont="1" applyFill="1" applyBorder="1" applyAlignment="1">
      <alignment vertical="center"/>
    </xf>
    <xf numFmtId="0" fontId="16" fillId="2" borderId="51" xfId="10" applyFont="1" applyFill="1" applyBorder="1" applyAlignment="1">
      <alignment horizontal="left" vertical="center" wrapText="1"/>
    </xf>
    <xf numFmtId="0" fontId="16" fillId="2" borderId="93" xfId="10" applyFont="1" applyFill="1" applyBorder="1" applyAlignment="1">
      <alignment horizontal="left" vertical="center" wrapText="1"/>
    </xf>
    <xf numFmtId="3" fontId="16" fillId="2" borderId="0" xfId="13" applyNumberFormat="1" applyFont="1" applyFill="1" applyBorder="1" applyAlignment="1">
      <alignment horizontal="right" vertical="center"/>
    </xf>
    <xf numFmtId="0" fontId="16" fillId="2" borderId="51" xfId="10" applyFont="1" applyFill="1" applyBorder="1" applyAlignment="1">
      <alignment vertical="center" wrapText="1"/>
    </xf>
    <xf numFmtId="0" fontId="16" fillId="2" borderId="51" xfId="10" applyFont="1" applyFill="1" applyBorder="1" applyAlignment="1">
      <alignment vertical="center"/>
    </xf>
    <xf numFmtId="0" fontId="16" fillId="2" borderId="93" xfId="0" applyFont="1" applyFill="1" applyBorder="1" applyAlignment="1">
      <alignment horizontal="left" vertical="center"/>
    </xf>
    <xf numFmtId="3" fontId="16" fillId="45" borderId="0" xfId="87" applyNumberFormat="1" applyFont="1" applyFill="1"/>
    <xf numFmtId="165" fontId="16" fillId="0" borderId="0" xfId="87" applyNumberFormat="1" applyFont="1"/>
    <xf numFmtId="3" fontId="16" fillId="45" borderId="97" xfId="87" applyNumberFormat="1" applyFont="1" applyFill="1" applyBorder="1"/>
    <xf numFmtId="165" fontId="16" fillId="0" borderId="67" xfId="87" applyNumberFormat="1" applyFont="1" applyBorder="1"/>
    <xf numFmtId="3" fontId="16" fillId="0" borderId="0" xfId="78" applyNumberFormat="1" applyFont="1"/>
    <xf numFmtId="166" fontId="16" fillId="0" borderId="0" xfId="78" applyNumberFormat="1" applyFont="1"/>
    <xf numFmtId="3" fontId="16" fillId="0" borderId="67" xfId="78" applyNumberFormat="1" applyFont="1" applyBorder="1"/>
    <xf numFmtId="166" fontId="16" fillId="0" borderId="67" xfId="78" applyNumberFormat="1" applyFont="1" applyBorder="1"/>
    <xf numFmtId="0" fontId="16" fillId="2" borderId="5" xfId="0" applyFont="1" applyFill="1" applyBorder="1"/>
    <xf numFmtId="1" fontId="16" fillId="2" borderId="5" xfId="0" applyNumberFormat="1" applyFont="1" applyFill="1" applyBorder="1"/>
    <xf numFmtId="1" fontId="16" fillId="2" borderId="81" xfId="0" applyNumberFormat="1" applyFont="1" applyFill="1" applyBorder="1"/>
    <xf numFmtId="175" fontId="16" fillId="0" borderId="101" xfId="10" applyNumberFormat="1" applyFont="1" applyBorder="1"/>
    <xf numFmtId="175" fontId="16" fillId="0" borderId="101" xfId="0" applyNumberFormat="1" applyFont="1" applyBorder="1" applyAlignment="1">
      <alignment horizontal="right"/>
    </xf>
    <xf numFmtId="175" fontId="16" fillId="0" borderId="43" xfId="10" applyNumberFormat="1" applyFont="1" applyBorder="1"/>
    <xf numFmtId="175" fontId="16" fillId="0" borderId="43" xfId="10" applyNumberFormat="1" applyFont="1" applyBorder="1" applyAlignment="1">
      <alignment horizontal="right"/>
    </xf>
    <xf numFmtId="175" fontId="16" fillId="0" borderId="43" xfId="0" applyNumberFormat="1" applyFont="1" applyBorder="1" applyAlignment="1">
      <alignment horizontal="right"/>
    </xf>
    <xf numFmtId="0" fontId="16" fillId="2" borderId="81" xfId="0" applyFont="1" applyFill="1" applyBorder="1"/>
    <xf numFmtId="175" fontId="16" fillId="0" borderId="0" xfId="10" applyNumberFormat="1" applyFont="1" applyAlignment="1">
      <alignment horizontal="right"/>
    </xf>
    <xf numFmtId="175" fontId="16" fillId="0" borderId="0" xfId="0" applyNumberFormat="1" applyFont="1" applyAlignment="1">
      <alignment horizontal="right"/>
    </xf>
    <xf numFmtId="0" fontId="16" fillId="4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100" xfId="0" applyFont="1" applyFill="1" applyBorder="1" applyAlignment="1">
      <alignment horizontal="left" vertical="center"/>
    </xf>
    <xf numFmtId="167" fontId="20" fillId="5" borderId="102" xfId="0" applyNumberFormat="1" applyFont="1" applyFill="1" applyBorder="1" applyAlignment="1">
      <alignment horizontal="right" vertical="center"/>
    </xf>
    <xf numFmtId="2" fontId="16" fillId="2" borderId="102" xfId="0" applyNumberFormat="1" applyFont="1" applyFill="1" applyBorder="1"/>
    <xf numFmtId="0" fontId="16" fillId="2" borderId="8" xfId="0" applyFont="1" applyFill="1" applyBorder="1" applyAlignment="1">
      <alignment horizontal="left" vertical="center"/>
    </xf>
    <xf numFmtId="167" fontId="20" fillId="5" borderId="80" xfId="0" applyNumberFormat="1" applyFont="1" applyFill="1" applyBorder="1" applyAlignment="1">
      <alignment horizontal="right" vertical="center"/>
    </xf>
    <xf numFmtId="2" fontId="16" fillId="2" borderId="80" xfId="0" applyNumberFormat="1" applyFont="1" applyFill="1" applyBorder="1"/>
    <xf numFmtId="0" fontId="16" fillId="2" borderId="58" xfId="0" applyFont="1" applyFill="1" applyBorder="1" applyAlignment="1">
      <alignment horizontal="left" vertical="center"/>
    </xf>
    <xf numFmtId="167" fontId="20" fillId="5" borderId="63" xfId="0" applyNumberFormat="1" applyFont="1" applyFill="1" applyBorder="1" applyAlignment="1">
      <alignment horizontal="right" vertical="center"/>
    </xf>
    <xf numFmtId="2" fontId="16" fillId="2" borderId="63" xfId="0" applyNumberFormat="1" applyFont="1" applyFill="1" applyBorder="1"/>
    <xf numFmtId="0" fontId="16" fillId="3" borderId="98" xfId="0" applyFont="1" applyFill="1" applyBorder="1"/>
    <xf numFmtId="0" fontId="16" fillId="3" borderId="81" xfId="0" applyFont="1" applyFill="1" applyBorder="1" applyAlignment="1">
      <alignment horizontal="right"/>
    </xf>
    <xf numFmtId="1" fontId="16" fillId="0" borderId="8" xfId="0" applyNumberFormat="1" applyFont="1" applyBorder="1" applyAlignment="1">
      <alignment horizontal="left" vertical="center"/>
    </xf>
    <xf numFmtId="167" fontId="16" fillId="0" borderId="0" xfId="0" applyNumberFormat="1" applyFont="1" applyAlignment="1">
      <alignment horizontal="right" vertical="center"/>
    </xf>
    <xf numFmtId="167" fontId="20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left" vertical="center"/>
    </xf>
    <xf numFmtId="1" fontId="19" fillId="0" borderId="43" xfId="0" applyNumberFormat="1" applyFont="1" applyBorder="1" applyAlignment="1">
      <alignment horizontal="left" vertical="center"/>
    </xf>
    <xf numFmtId="167" fontId="86" fillId="0" borderId="43" xfId="0" applyNumberFormat="1" applyFont="1" applyBorder="1" applyAlignment="1">
      <alignment horizontal="right" vertical="center"/>
    </xf>
    <xf numFmtId="1" fontId="19" fillId="2" borderId="67" xfId="0" applyNumberFormat="1" applyFont="1" applyFill="1" applyBorder="1" applyAlignment="1">
      <alignment horizontal="left" vertical="center"/>
    </xf>
    <xf numFmtId="167" fontId="85" fillId="44" borderId="43" xfId="0" applyNumberFormat="1" applyFont="1" applyFill="1" applyBorder="1" applyAlignment="1">
      <alignment horizontal="right"/>
    </xf>
    <xf numFmtId="165" fontId="85" fillId="44" borderId="43" xfId="0" applyNumberFormat="1" applyFont="1" applyFill="1" applyBorder="1" applyAlignment="1">
      <alignment horizontal="right"/>
    </xf>
    <xf numFmtId="0" fontId="72" fillId="0" borderId="0" xfId="88" applyFill="1" applyAlignment="1">
      <alignment horizontal="left"/>
    </xf>
    <xf numFmtId="0" fontId="72" fillId="0" borderId="0" xfId="88" applyFill="1"/>
    <xf numFmtId="0" fontId="72" fillId="0" borderId="0" xfId="88" applyFill="1" applyBorder="1" applyAlignment="1">
      <alignment horizontal="left" vertical="center"/>
    </xf>
    <xf numFmtId="174" fontId="24" fillId="0" borderId="74" xfId="10" applyNumberFormat="1" applyFont="1" applyBorder="1"/>
    <xf numFmtId="174" fontId="22" fillId="0" borderId="0" xfId="10" applyNumberFormat="1" applyFont="1" applyAlignment="1">
      <alignment horizontal="right" vertical="center"/>
    </xf>
    <xf numFmtId="174" fontId="22" fillId="0" borderId="0" xfId="10" applyNumberFormat="1" applyFont="1"/>
    <xf numFmtId="174" fontId="22" fillId="0" borderId="43" xfId="10" applyNumberFormat="1" applyFont="1" applyBorder="1"/>
    <xf numFmtId="0" fontId="16" fillId="2" borderId="8" xfId="10" applyFont="1" applyFill="1" applyBorder="1" applyAlignment="1">
      <alignment horizontal="left"/>
    </xf>
    <xf numFmtId="0" fontId="16" fillId="2" borderId="80" xfId="10" applyFont="1" applyFill="1" applyBorder="1" applyAlignment="1">
      <alignment horizontal="center"/>
    </xf>
    <xf numFmtId="0" fontId="16" fillId="2" borderId="0" xfId="10" applyFont="1" applyFill="1" applyAlignment="1">
      <alignment horizontal="center"/>
    </xf>
    <xf numFmtId="0" fontId="16" fillId="2" borderId="8" xfId="10" applyFont="1" applyFill="1" applyBorder="1" applyAlignment="1">
      <alignment horizontal="center"/>
    </xf>
    <xf numFmtId="41" fontId="19" fillId="2" borderId="0" xfId="10" applyNumberFormat="1" applyFont="1" applyFill="1"/>
    <xf numFmtId="0" fontId="16" fillId="2" borderId="104" xfId="10" applyNumberFormat="1" applyFont="1" applyFill="1" applyBorder="1" applyAlignment="1">
      <alignment horizontal="right" vertical="top" wrapText="1"/>
    </xf>
    <xf numFmtId="0" fontId="16" fillId="2" borderId="88" xfId="10" applyNumberFormat="1" applyFont="1" applyFill="1" applyBorder="1" applyAlignment="1">
      <alignment horizontal="right" vertical="top" wrapText="1"/>
    </xf>
    <xf numFmtId="0" fontId="16" fillId="2" borderId="103" xfId="10" applyNumberFormat="1" applyFont="1" applyFill="1" applyBorder="1" applyAlignment="1">
      <alignment horizontal="right" vertical="top" wrapText="1"/>
    </xf>
    <xf numFmtId="0" fontId="19" fillId="2" borderId="0" xfId="10" applyFont="1" applyFill="1" applyBorder="1" applyAlignment="1">
      <alignment wrapText="1"/>
    </xf>
    <xf numFmtId="0" fontId="16" fillId="2" borderId="0" xfId="10" applyFont="1" applyFill="1" applyBorder="1" applyAlignment="1">
      <alignment horizontal="left" wrapText="1" indent="1"/>
    </xf>
    <xf numFmtId="0" fontId="16" fillId="2" borderId="0" xfId="10" applyFont="1" applyFill="1" applyBorder="1" applyAlignment="1">
      <alignment horizontal="left" wrapText="1" indent="2"/>
    </xf>
    <xf numFmtId="0" fontId="16" fillId="39" borderId="43" xfId="10" applyFont="1" applyFill="1" applyBorder="1" applyAlignment="1">
      <alignment wrapText="1"/>
    </xf>
    <xf numFmtId="41" fontId="19" fillId="2" borderId="0" xfId="10" applyNumberFormat="1" applyFont="1" applyFill="1" applyBorder="1"/>
    <xf numFmtId="0" fontId="16" fillId="4" borderId="0" xfId="10" applyFont="1" applyFill="1" applyBorder="1" applyAlignment="1">
      <alignment horizontal="left" wrapText="1" indent="1"/>
    </xf>
    <xf numFmtId="0" fontId="16" fillId="4" borderId="0" xfId="10" applyFont="1" applyFill="1" applyBorder="1" applyAlignment="1">
      <alignment wrapText="1"/>
    </xf>
    <xf numFmtId="41" fontId="19" fillId="2" borderId="101" xfId="10" applyNumberFormat="1" applyFont="1" applyFill="1" applyBorder="1"/>
    <xf numFmtId="188" fontId="16" fillId="2" borderId="0" xfId="10" applyNumberFormat="1" applyFont="1" applyFill="1" applyAlignment="1">
      <alignment horizontal="right"/>
    </xf>
    <xf numFmtId="188" fontId="16" fillId="39" borderId="43" xfId="10" applyNumberFormat="1" applyFont="1" applyFill="1" applyBorder="1" applyAlignment="1">
      <alignment horizontal="right"/>
    </xf>
    <xf numFmtId="170" fontId="19" fillId="2" borderId="0" xfId="10" applyNumberFormat="1" applyFont="1" applyFill="1"/>
    <xf numFmtId="3" fontId="16" fillId="2" borderId="0" xfId="0" applyNumberFormat="1" applyFont="1" applyFill="1" applyBorder="1"/>
    <xf numFmtId="3" fontId="16" fillId="2" borderId="0" xfId="10" applyNumberFormat="1" applyFont="1" applyFill="1"/>
    <xf numFmtId="170" fontId="16" fillId="2" borderId="0" xfId="10" applyNumberFormat="1" applyFont="1" applyFill="1"/>
    <xf numFmtId="3" fontId="16" fillId="2" borderId="0" xfId="76" applyNumberFormat="1" applyFont="1" applyFill="1" applyBorder="1" applyAlignment="1"/>
    <xf numFmtId="3" fontId="49" fillId="39" borderId="43" xfId="19" applyNumberFormat="1" applyFont="1" applyFill="1" applyBorder="1"/>
    <xf numFmtId="3" fontId="16" fillId="39" borderId="43" xfId="76" applyNumberFormat="1" applyFont="1" applyFill="1" applyBorder="1" applyAlignment="1"/>
    <xf numFmtId="170" fontId="16" fillId="39" borderId="43" xfId="10" applyNumberFormat="1" applyFont="1" applyFill="1" applyBorder="1"/>
    <xf numFmtId="188" fontId="19" fillId="2" borderId="0" xfId="10" applyNumberFormat="1" applyFont="1" applyFill="1" applyAlignment="1">
      <alignment horizontal="right"/>
    </xf>
    <xf numFmtId="3" fontId="16" fillId="2" borderId="0" xfId="10" applyNumberFormat="1" applyFont="1" applyFill="1" applyAlignment="1">
      <alignment horizontal="right"/>
    </xf>
    <xf numFmtId="3" fontId="16" fillId="2" borderId="0" xfId="0" applyNumberFormat="1" applyFont="1" applyFill="1" applyAlignment="1">
      <alignment horizontal="right"/>
    </xf>
    <xf numFmtId="3" fontId="16" fillId="39" borderId="43" xfId="0" applyNumberFormat="1" applyFont="1" applyFill="1" applyBorder="1" applyAlignment="1">
      <alignment horizontal="right"/>
    </xf>
    <xf numFmtId="175" fontId="16" fillId="2" borderId="0" xfId="10" applyNumberFormat="1" applyFont="1" applyFill="1"/>
    <xf numFmtId="175" fontId="16" fillId="2" borderId="0" xfId="10" applyNumberFormat="1" applyFont="1" applyFill="1" applyAlignment="1">
      <alignment horizontal="right"/>
    </xf>
    <xf numFmtId="175" fontId="16" fillId="2" borderId="0" xfId="86" applyNumberFormat="1" applyFont="1" applyFill="1" applyAlignment="1">
      <alignment horizontal="right" vertical="center" shrinkToFit="1"/>
    </xf>
    <xf numFmtId="175" fontId="16" fillId="2" borderId="0" xfId="86" quotePrefix="1" applyNumberFormat="1" applyFont="1" applyFill="1" applyAlignment="1">
      <alignment horizontal="right" vertical="center" shrinkToFit="1"/>
    </xf>
    <xf numFmtId="175" fontId="16" fillId="2" borderId="0" xfId="10" quotePrefix="1" applyNumberFormat="1" applyFont="1" applyFill="1" applyAlignment="1">
      <alignment horizontal="right"/>
    </xf>
    <xf numFmtId="1" fontId="16" fillId="0" borderId="0" xfId="0" applyNumberFormat="1" applyFont="1" applyProtection="1">
      <protection locked="0"/>
    </xf>
    <xf numFmtId="1" fontId="16" fillId="0" borderId="43" xfId="0" applyNumberFormat="1" applyFont="1" applyBorder="1" applyProtection="1">
      <protection locked="0"/>
    </xf>
    <xf numFmtId="175" fontId="16" fillId="0" borderId="0" xfId="0" applyNumberFormat="1" applyFont="1"/>
    <xf numFmtId="175" fontId="16" fillId="0" borderId="60" xfId="0" applyNumberFormat="1" applyFont="1" applyBorder="1"/>
    <xf numFmtId="177" fontId="19" fillId="2" borderId="0" xfId="10" applyNumberFormat="1" applyFont="1" applyFill="1" applyAlignment="1">
      <alignment horizontal="right" vertical="center"/>
    </xf>
    <xf numFmtId="176" fontId="19" fillId="2" borderId="0" xfId="10" applyNumberFormat="1" applyFont="1" applyFill="1" applyAlignment="1">
      <alignment vertical="center"/>
    </xf>
    <xf numFmtId="176" fontId="19" fillId="2" borderId="0" xfId="10" applyNumberFormat="1" applyFont="1" applyFill="1" applyAlignment="1">
      <alignment horizontal="right" vertical="center"/>
    </xf>
    <xf numFmtId="176" fontId="19" fillId="39" borderId="0" xfId="10" applyNumberFormat="1" applyFont="1" applyFill="1" applyAlignment="1">
      <alignment horizontal="right" vertical="center"/>
    </xf>
    <xf numFmtId="176" fontId="19" fillId="39" borderId="0" xfId="10" applyNumberFormat="1" applyFont="1" applyFill="1" applyAlignment="1">
      <alignment vertical="center"/>
    </xf>
    <xf numFmtId="176" fontId="16" fillId="2" borderId="0" xfId="10" applyNumberFormat="1" applyFont="1" applyFill="1" applyAlignment="1">
      <alignment horizontal="right" vertical="center"/>
    </xf>
    <xf numFmtId="176" fontId="16" fillId="2" borderId="0" xfId="10" applyNumberFormat="1" applyFont="1" applyFill="1" applyAlignment="1">
      <alignment vertical="center"/>
    </xf>
    <xf numFmtId="180" fontId="16" fillId="2" borderId="0" xfId="10" applyNumberFormat="1" applyFont="1" applyFill="1" applyAlignment="1">
      <alignment horizontal="right" vertical="center"/>
    </xf>
    <xf numFmtId="176" fontId="16" fillId="43" borderId="0" xfId="0" applyNumberFormat="1" applyFont="1" applyFill="1" applyAlignment="1">
      <alignment horizontal="right" vertical="center"/>
    </xf>
    <xf numFmtId="190" fontId="16" fillId="43" borderId="0" xfId="0" applyNumberFormat="1" applyFont="1" applyFill="1" applyAlignment="1">
      <alignment horizontal="right" vertical="center"/>
    </xf>
    <xf numFmtId="176" fontId="16" fillId="39" borderId="0" xfId="10" applyNumberFormat="1" applyFont="1" applyFill="1" applyAlignment="1">
      <alignment vertical="center"/>
    </xf>
    <xf numFmtId="176" fontId="16" fillId="43" borderId="67" xfId="0" applyNumberFormat="1" applyFont="1" applyFill="1" applyBorder="1" applyAlignment="1">
      <alignment horizontal="right" vertical="center"/>
    </xf>
    <xf numFmtId="181" fontId="16" fillId="39" borderId="0" xfId="10" applyNumberFormat="1" applyFont="1" applyFill="1" applyAlignment="1">
      <alignment vertical="center" wrapText="1"/>
    </xf>
    <xf numFmtId="181" fontId="16" fillId="2" borderId="0" xfId="10" applyNumberFormat="1" applyFont="1" applyFill="1" applyAlignment="1">
      <alignment vertical="center"/>
    </xf>
    <xf numFmtId="185" fontId="16" fillId="2" borderId="0" xfId="0" applyNumberFormat="1" applyFont="1" applyFill="1" applyAlignment="1">
      <alignment horizontal="right" vertical="top"/>
    </xf>
    <xf numFmtId="185" fontId="19" fillId="2" borderId="101" xfId="0" applyNumberFormat="1" applyFont="1" applyFill="1" applyBorder="1" applyAlignment="1">
      <alignment horizontal="right" vertical="top"/>
    </xf>
    <xf numFmtId="181" fontId="16" fillId="39" borderId="0" xfId="13" applyNumberFormat="1" applyFont="1" applyFill="1" applyAlignment="1">
      <alignment horizontal="right" vertical="center"/>
    </xf>
    <xf numFmtId="181" fontId="16" fillId="39" borderId="0" xfId="13" applyNumberFormat="1" applyFont="1" applyFill="1" applyAlignment="1">
      <alignment horizontal="right" vertical="center" wrapText="1"/>
    </xf>
    <xf numFmtId="181" fontId="16" fillId="2" borderId="0" xfId="0" applyNumberFormat="1" applyFont="1" applyFill="1" applyAlignment="1">
      <alignment vertical="center"/>
    </xf>
    <xf numFmtId="187" fontId="16" fillId="2" borderId="0" xfId="0" applyNumberFormat="1" applyFont="1" applyFill="1" applyAlignment="1">
      <alignment vertical="center"/>
    </xf>
    <xf numFmtId="181" fontId="16" fillId="2" borderId="67" xfId="10" applyNumberFormat="1" applyFont="1" applyFill="1" applyBorder="1" applyAlignment="1">
      <alignment horizontal="right" vertical="center"/>
    </xf>
    <xf numFmtId="181" fontId="16" fillId="39" borderId="0" xfId="10" applyNumberFormat="1" applyFont="1" applyFill="1" applyAlignment="1">
      <alignment horizontal="left" vertical="center" wrapText="1"/>
    </xf>
    <xf numFmtId="181" fontId="16" fillId="39" borderId="0" xfId="0" applyNumberFormat="1" applyFont="1" applyFill="1" applyAlignment="1">
      <alignment horizontal="right" vertical="center"/>
    </xf>
    <xf numFmtId="181" fontId="19" fillId="39" borderId="0" xfId="10" applyNumberFormat="1" applyFont="1" applyFill="1" applyAlignment="1">
      <alignment vertical="center"/>
    </xf>
    <xf numFmtId="181" fontId="49" fillId="2" borderId="0" xfId="11" applyNumberFormat="1" applyFont="1" applyFill="1" applyAlignment="1">
      <alignment vertical="center"/>
    </xf>
    <xf numFmtId="186" fontId="49" fillId="2" borderId="0" xfId="11" applyNumberFormat="1" applyFont="1" applyFill="1" applyAlignment="1">
      <alignment vertical="center"/>
    </xf>
    <xf numFmtId="187" fontId="49" fillId="2" borderId="0" xfId="11" applyNumberFormat="1" applyFont="1" applyFill="1" applyAlignment="1">
      <alignment vertical="center"/>
    </xf>
    <xf numFmtId="181" fontId="49" fillId="2" borderId="0" xfId="11" applyNumberFormat="1" applyFont="1" applyFill="1" applyAlignment="1">
      <alignment horizontal="right" vertical="center"/>
    </xf>
    <xf numFmtId="181" fontId="16" fillId="2" borderId="0" xfId="10" applyNumberFormat="1" applyFont="1" applyFill="1" applyAlignment="1">
      <alignment horizontal="right" vertical="center"/>
    </xf>
    <xf numFmtId="187" fontId="49" fillId="2" borderId="0" xfId="11" applyNumberFormat="1" applyFont="1" applyFill="1" applyAlignment="1">
      <alignment horizontal="right" vertical="center"/>
    </xf>
    <xf numFmtId="186" fontId="16" fillId="2" borderId="0" xfId="0" applyNumberFormat="1" applyFont="1" applyFill="1" applyAlignment="1">
      <alignment vertical="center"/>
    </xf>
    <xf numFmtId="181" fontId="16" fillId="2" borderId="67" xfId="10" quotePrefix="1" applyNumberFormat="1" applyFont="1" applyFill="1" applyBorder="1" applyAlignment="1">
      <alignment horizontal="right" vertical="center"/>
    </xf>
    <xf numFmtId="181" fontId="49" fillId="2" borderId="67" xfId="11" applyNumberFormat="1" applyFont="1" applyFill="1" applyBorder="1" applyAlignment="1">
      <alignment horizontal="right" vertical="center"/>
    </xf>
    <xf numFmtId="176" fontId="16" fillId="39" borderId="0" xfId="10" applyNumberFormat="1" applyFont="1" applyFill="1" applyAlignment="1">
      <alignment vertical="center" wrapText="1"/>
    </xf>
    <xf numFmtId="176" fontId="49" fillId="2" borderId="0" xfId="0" applyNumberFormat="1" applyFont="1" applyFill="1" applyAlignment="1">
      <alignment vertical="center"/>
    </xf>
    <xf numFmtId="176" fontId="49" fillId="2" borderId="67" xfId="0" applyNumberFormat="1" applyFont="1" applyFill="1" applyBorder="1" applyAlignment="1">
      <alignment vertical="center"/>
    </xf>
    <xf numFmtId="0" fontId="16" fillId="0" borderId="77" xfId="0" applyFont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2" borderId="46" xfId="78" applyNumberFormat="1" applyFont="1" applyFill="1" applyBorder="1" applyAlignment="1">
      <alignment horizontal="left"/>
    </xf>
    <xf numFmtId="0" fontId="16" fillId="2" borderId="46" xfId="78" applyFont="1" applyFill="1" applyBorder="1" applyAlignment="1">
      <alignment horizontal="left"/>
    </xf>
    <xf numFmtId="0" fontId="16" fillId="2" borderId="44" xfId="78" applyFont="1" applyFill="1" applyBorder="1" applyAlignment="1">
      <alignment horizontal="left"/>
    </xf>
    <xf numFmtId="0" fontId="16" fillId="2" borderId="84" xfId="78" applyFont="1" applyFill="1" applyBorder="1" applyAlignment="1">
      <alignment horizontal="left"/>
    </xf>
    <xf numFmtId="0" fontId="16" fillId="2" borderId="85" xfId="78" applyFont="1" applyFill="1" applyBorder="1" applyAlignment="1">
      <alignment horizontal="left"/>
    </xf>
    <xf numFmtId="0" fontId="17" fillId="2" borderId="50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3" fontId="16" fillId="5" borderId="50" xfId="0" applyNumberFormat="1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center" vertical="center" wrapText="1"/>
    </xf>
    <xf numFmtId="0" fontId="16" fillId="3" borderId="86" xfId="0" applyFont="1" applyFill="1" applyBorder="1" applyAlignment="1">
      <alignment horizontal="left"/>
    </xf>
    <xf numFmtId="0" fontId="16" fillId="3" borderId="78" xfId="0" applyFont="1" applyFill="1" applyBorder="1" applyAlignment="1">
      <alignment horizontal="left"/>
    </xf>
    <xf numFmtId="0" fontId="16" fillId="5" borderId="86" xfId="0" applyFont="1" applyFill="1" applyBorder="1" applyAlignment="1">
      <alignment horizontal="left"/>
    </xf>
    <xf numFmtId="0" fontId="16" fillId="5" borderId="78" xfId="0" applyFont="1" applyFill="1" applyBorder="1" applyAlignment="1">
      <alignment horizontal="left"/>
    </xf>
    <xf numFmtId="0" fontId="55" fillId="3" borderId="86" xfId="0" applyFont="1" applyFill="1" applyBorder="1" applyAlignment="1">
      <alignment horizontal="left"/>
    </xf>
    <xf numFmtId="0" fontId="55" fillId="3" borderId="87" xfId="0" applyFont="1" applyFill="1" applyBorder="1" applyAlignment="1">
      <alignment horizontal="left"/>
    </xf>
    <xf numFmtId="0" fontId="55" fillId="2" borderId="53" xfId="0" applyFont="1" applyFill="1" applyBorder="1" applyAlignment="1">
      <alignment horizontal="center"/>
    </xf>
    <xf numFmtId="0" fontId="55" fillId="2" borderId="50" xfId="0" applyFont="1" applyFill="1" applyBorder="1" applyAlignment="1">
      <alignment horizontal="center"/>
    </xf>
    <xf numFmtId="0" fontId="55" fillId="5" borderId="53" xfId="0" applyFont="1" applyFill="1" applyBorder="1" applyAlignment="1">
      <alignment horizontal="center" vertical="center"/>
    </xf>
    <xf numFmtId="1" fontId="16" fillId="2" borderId="36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0" fontId="16" fillId="2" borderId="77" xfId="0" applyFont="1" applyFill="1" applyBorder="1" applyAlignment="1">
      <alignment horizontal="center"/>
    </xf>
    <xf numFmtId="0" fontId="16" fillId="2" borderId="78" xfId="0" applyFont="1" applyFill="1" applyBorder="1" applyAlignment="1">
      <alignment horizontal="center"/>
    </xf>
    <xf numFmtId="0" fontId="16" fillId="3" borderId="79" xfId="0" applyFont="1" applyFill="1" applyBorder="1" applyAlignment="1">
      <alignment horizontal="left"/>
    </xf>
    <xf numFmtId="0" fontId="16" fillId="3" borderId="63" xfId="0" applyFont="1" applyFill="1" applyBorder="1" applyAlignment="1">
      <alignment horizontal="left"/>
    </xf>
    <xf numFmtId="1" fontId="16" fillId="3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" fontId="16" fillId="3" borderId="28" xfId="0" applyNumberFormat="1" applyFont="1" applyFill="1" applyBorder="1" applyAlignment="1">
      <alignment horizontal="center" vertical="center"/>
    </xf>
    <xf numFmtId="14" fontId="65" fillId="5" borderId="0" xfId="0" applyNumberFormat="1" applyFont="1" applyFill="1" applyBorder="1" applyAlignment="1">
      <alignment horizontal="left" vertical="center" wrapText="1"/>
    </xf>
    <xf numFmtId="0" fontId="16" fillId="3" borderId="92" xfId="0" applyFont="1" applyFill="1" applyBorder="1" applyAlignment="1">
      <alignment horizontal="left"/>
    </xf>
    <xf numFmtId="0" fontId="16" fillId="3" borderId="73" xfId="0" applyFont="1" applyFill="1" applyBorder="1" applyAlignment="1">
      <alignment horizontal="left" vertical="center" wrapText="1"/>
    </xf>
    <xf numFmtId="0" fontId="16" fillId="3" borderId="7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wrapText="1"/>
    </xf>
    <xf numFmtId="0" fontId="16" fillId="3" borderId="93" xfId="0" applyFont="1" applyFill="1" applyBorder="1" applyAlignment="1">
      <alignment horizontal="left"/>
    </xf>
    <xf numFmtId="0" fontId="49" fillId="2" borderId="93" xfId="79" applyFont="1" applyFill="1" applyBorder="1" applyAlignment="1">
      <alignment horizontal="left" wrapText="1"/>
    </xf>
    <xf numFmtId="0" fontId="49" fillId="2" borderId="78" xfId="79" applyFont="1" applyFill="1" applyBorder="1" applyAlignment="1">
      <alignment horizontal="left" wrapText="1"/>
    </xf>
    <xf numFmtId="0" fontId="16" fillId="2" borderId="11" xfId="79" applyFont="1" applyFill="1" applyBorder="1" applyAlignment="1">
      <alignment horizontal="center" vertical="top"/>
    </xf>
    <xf numFmtId="0" fontId="49" fillId="0" borderId="33" xfId="79" applyFont="1" applyBorder="1" applyAlignment="1">
      <alignment horizontal="center" vertical="top"/>
    </xf>
    <xf numFmtId="0" fontId="54" fillId="4" borderId="0" xfId="10" applyFont="1" applyFill="1" applyBorder="1" applyAlignment="1">
      <alignment horizontal="left" wrapText="1"/>
    </xf>
    <xf numFmtId="0" fontId="16" fillId="0" borderId="5" xfId="79" applyFont="1" applyFill="1" applyBorder="1" applyAlignment="1">
      <alignment horizontal="left"/>
    </xf>
    <xf numFmtId="0" fontId="16" fillId="0" borderId="58" xfId="79" applyFont="1" applyFill="1" applyBorder="1" applyAlignment="1">
      <alignment horizontal="left" vertical="top"/>
    </xf>
    <xf numFmtId="0" fontId="16" fillId="0" borderId="67" xfId="79" applyFont="1" applyFill="1" applyBorder="1" applyAlignment="1">
      <alignment horizontal="left" vertical="top"/>
    </xf>
    <xf numFmtId="0" fontId="16" fillId="0" borderId="87" xfId="79" applyFont="1" applyFill="1" applyBorder="1" applyAlignment="1">
      <alignment horizontal="left" vertical="top"/>
    </xf>
    <xf numFmtId="0" fontId="16" fillId="0" borderId="63" xfId="79" applyFont="1" applyFill="1" applyBorder="1" applyAlignment="1">
      <alignment horizontal="left" vertical="top"/>
    </xf>
    <xf numFmtId="0" fontId="16" fillId="0" borderId="5" xfId="79" applyFont="1" applyFill="1" applyBorder="1" applyAlignment="1">
      <alignment horizontal="left" vertical="top"/>
    </xf>
    <xf numFmtId="0" fontId="49" fillId="2" borderId="11" xfId="79" applyFont="1" applyFill="1" applyBorder="1" applyAlignment="1">
      <alignment horizontal="left"/>
    </xf>
    <xf numFmtId="0" fontId="49" fillId="2" borderId="48" xfId="79" applyFont="1" applyFill="1" applyBorder="1" applyAlignment="1">
      <alignment horizontal="left"/>
    </xf>
    <xf numFmtId="0" fontId="49" fillId="2" borderId="51" xfId="79" applyFont="1" applyFill="1" applyBorder="1" applyAlignment="1">
      <alignment horizontal="left"/>
    </xf>
    <xf numFmtId="0" fontId="49" fillId="0" borderId="5" xfId="79" applyFont="1" applyFill="1" applyBorder="1" applyAlignment="1">
      <alignment horizontal="left" vertical="top"/>
    </xf>
    <xf numFmtId="0" fontId="49" fillId="0" borderId="5" xfId="79" applyFont="1" applyFill="1" applyBorder="1" applyAlignment="1">
      <alignment horizontal="center"/>
    </xf>
    <xf numFmtId="0" fontId="49" fillId="0" borderId="5" xfId="79" applyFont="1" applyFill="1" applyBorder="1" applyAlignment="1">
      <alignment horizontal="center" vertical="top"/>
    </xf>
    <xf numFmtId="0" fontId="49" fillId="2" borderId="71" xfId="79" applyFont="1" applyFill="1" applyBorder="1" applyAlignment="1">
      <alignment horizontal="left"/>
    </xf>
    <xf numFmtId="0" fontId="49" fillId="2" borderId="72" xfId="79" applyFont="1" applyFill="1" applyBorder="1" applyAlignment="1">
      <alignment horizontal="left"/>
    </xf>
    <xf numFmtId="0" fontId="49" fillId="2" borderId="75" xfId="79" applyFont="1" applyFill="1" applyBorder="1" applyAlignment="1">
      <alignment horizontal="left"/>
    </xf>
    <xf numFmtId="0" fontId="49" fillId="0" borderId="11" xfId="79" applyFont="1" applyFill="1" applyBorder="1" applyAlignment="1">
      <alignment horizontal="center"/>
    </xf>
    <xf numFmtId="0" fontId="49" fillId="0" borderId="65" xfId="79" applyFont="1" applyFill="1" applyBorder="1" applyAlignment="1">
      <alignment horizontal="center"/>
    </xf>
    <xf numFmtId="0" fontId="49" fillId="0" borderId="98" xfId="79" applyFont="1" applyFill="1" applyBorder="1" applyAlignment="1">
      <alignment horizontal="center"/>
    </xf>
    <xf numFmtId="0" fontId="49" fillId="2" borderId="65" xfId="79" applyFont="1" applyFill="1" applyBorder="1" applyAlignment="1">
      <alignment horizontal="left"/>
    </xf>
    <xf numFmtId="0" fontId="49" fillId="2" borderId="98" xfId="79" applyFont="1" applyFill="1" applyBorder="1" applyAlignment="1">
      <alignment horizontal="left"/>
    </xf>
    <xf numFmtId="0" fontId="16" fillId="0" borderId="11" xfId="79" applyNumberFormat="1" applyFont="1" applyFill="1" applyBorder="1" applyAlignment="1">
      <alignment horizontal="left" vertical="top"/>
    </xf>
    <xf numFmtId="0" fontId="16" fillId="0" borderId="48" xfId="79" applyNumberFormat="1" applyFont="1" applyFill="1" applyBorder="1" applyAlignment="1">
      <alignment horizontal="left" vertical="top"/>
    </xf>
    <xf numFmtId="0" fontId="16" fillId="0" borderId="51" xfId="79" applyNumberFormat="1" applyFont="1" applyFill="1" applyBorder="1" applyAlignment="1">
      <alignment horizontal="left" vertical="top"/>
    </xf>
    <xf numFmtId="0" fontId="84" fillId="0" borderId="0" xfId="82" applyFont="1" applyAlignment="1">
      <alignment horizontal="left" vertical="center" wrapText="1"/>
    </xf>
    <xf numFmtId="0" fontId="49" fillId="2" borderId="37" xfId="82" applyFont="1" applyFill="1" applyBorder="1" applyAlignment="1">
      <alignment horizontal="left"/>
    </xf>
    <xf numFmtId="0" fontId="49" fillId="2" borderId="82" xfId="82" applyFont="1" applyFill="1" applyBorder="1" applyAlignment="1">
      <alignment horizontal="left"/>
    </xf>
    <xf numFmtId="0" fontId="49" fillId="2" borderId="38" xfId="82" applyFont="1" applyFill="1" applyBorder="1" applyAlignment="1">
      <alignment horizontal="left"/>
    </xf>
    <xf numFmtId="0" fontId="49" fillId="2" borderId="39" xfId="82" applyFont="1" applyFill="1" applyBorder="1" applyAlignment="1">
      <alignment horizontal="left"/>
    </xf>
    <xf numFmtId="0" fontId="49" fillId="2" borderId="91" xfId="82" applyFont="1" applyFill="1" applyBorder="1" applyAlignment="1">
      <alignment horizontal="left"/>
    </xf>
    <xf numFmtId="0" fontId="49" fillId="2" borderId="81" xfId="79" applyFont="1" applyFill="1" applyBorder="1" applyAlignment="1">
      <alignment horizontal="left" vertical="center"/>
    </xf>
    <xf numFmtId="0" fontId="49" fillId="2" borderId="91" xfId="79" applyFont="1" applyFill="1" applyBorder="1" applyAlignment="1">
      <alignment horizontal="left" vertical="center"/>
    </xf>
    <xf numFmtId="0" fontId="49" fillId="0" borderId="81" xfId="79" applyFont="1" applyBorder="1" applyAlignment="1">
      <alignment horizontal="left"/>
    </xf>
    <xf numFmtId="0" fontId="49" fillId="0" borderId="91" xfId="79" applyFont="1" applyBorder="1" applyAlignment="1">
      <alignment horizontal="left"/>
    </xf>
    <xf numFmtId="0" fontId="49" fillId="0" borderId="94" xfId="79" applyFont="1" applyBorder="1" applyAlignment="1">
      <alignment horizontal="left"/>
    </xf>
    <xf numFmtId="0" fontId="16" fillId="2" borderId="95" xfId="78" applyNumberFormat="1" applyFont="1" applyFill="1" applyBorder="1" applyAlignment="1">
      <alignment horizontal="left"/>
    </xf>
    <xf numFmtId="0" fontId="16" fillId="2" borderId="95" xfId="78" applyFont="1" applyFill="1" applyBorder="1" applyAlignment="1">
      <alignment horizontal="left"/>
    </xf>
    <xf numFmtId="0" fontId="16" fillId="0" borderId="0" xfId="10" applyFont="1" applyFill="1" applyBorder="1" applyAlignment="1">
      <alignment horizontal="left" vertical="center"/>
    </xf>
    <xf numFmtId="0" fontId="16" fillId="2" borderId="37" xfId="13" applyFont="1" applyFill="1" applyBorder="1" applyAlignment="1">
      <alignment horizontal="left" vertical="center"/>
    </xf>
    <xf numFmtId="0" fontId="16" fillId="2" borderId="99" xfId="13" applyFont="1" applyFill="1" applyBorder="1" applyAlignment="1">
      <alignment horizontal="left" vertical="center"/>
    </xf>
    <xf numFmtId="0" fontId="16" fillId="2" borderId="37" xfId="10" applyFont="1" applyFill="1" applyBorder="1" applyAlignment="1">
      <alignment horizontal="left" vertical="center"/>
    </xf>
    <xf numFmtId="0" fontId="16" fillId="2" borderId="99" xfId="10" applyFont="1" applyFill="1" applyBorder="1" applyAlignment="1">
      <alignment horizontal="left" vertical="center"/>
    </xf>
    <xf numFmtId="0" fontId="16" fillId="2" borderId="51" xfId="10" applyFont="1" applyFill="1" applyBorder="1" applyAlignment="1">
      <alignment horizontal="left" vertical="center"/>
    </xf>
    <xf numFmtId="0" fontId="16" fillId="2" borderId="99" xfId="0" applyFont="1" applyFill="1" applyBorder="1" applyAlignment="1">
      <alignment horizontal="left" vertical="center"/>
    </xf>
    <xf numFmtId="0" fontId="78" fillId="42" borderId="0" xfId="0" applyFont="1" applyFill="1" applyBorder="1" applyAlignment="1">
      <alignment horizontal="left" wrapText="1"/>
    </xf>
    <xf numFmtId="0" fontId="0" fillId="42" borderId="0" xfId="0" applyFont="1" applyFill="1" applyBorder="1" applyAlignment="1">
      <alignment horizontal="left" wrapText="1"/>
    </xf>
    <xf numFmtId="0" fontId="16" fillId="2" borderId="50" xfId="0" applyNumberFormat="1" applyFont="1" applyFill="1" applyBorder="1" applyAlignment="1">
      <alignment horizontal="center"/>
    </xf>
    <xf numFmtId="0" fontId="16" fillId="2" borderId="65" xfId="0" applyNumberFormat="1" applyFont="1" applyFill="1" applyBorder="1" applyAlignment="1">
      <alignment horizontal="center"/>
    </xf>
    <xf numFmtId="41" fontId="19" fillId="2" borderId="101" xfId="10" applyNumberFormat="1" applyFont="1" applyFill="1" applyBorder="1" applyAlignment="1">
      <alignment horizontal="right"/>
    </xf>
    <xf numFmtId="189" fontId="16" fillId="2" borderId="0" xfId="0" applyNumberFormat="1" applyFont="1" applyFill="1" applyAlignment="1">
      <alignment horizontal="right" vertical="center"/>
    </xf>
    <xf numFmtId="188" fontId="16" fillId="2" borderId="0" xfId="10" applyNumberFormat="1" applyFont="1" applyFill="1" applyAlignment="1">
      <alignment horizontal="right" vertical="center"/>
    </xf>
    <xf numFmtId="189" fontId="16" fillId="39" borderId="43" xfId="0" applyNumberFormat="1" applyFont="1" applyFill="1" applyBorder="1" applyAlignment="1">
      <alignment horizontal="right" vertical="center"/>
    </xf>
    <xf numFmtId="188" fontId="16" fillId="39" borderId="43" xfId="10" applyNumberFormat="1" applyFont="1" applyFill="1" applyBorder="1" applyAlignment="1">
      <alignment horizontal="right" vertical="center"/>
    </xf>
  </cellXfs>
  <cellStyles count="96">
    <cellStyle name="20 % - Accent1" xfId="38" builtinId="30" customBuiltin="1"/>
    <cellStyle name="20 % - Accent2" xfId="42" builtinId="34" customBuiltin="1"/>
    <cellStyle name="20 % - Accent3" xfId="46" builtinId="38" customBuiltin="1"/>
    <cellStyle name="20 % - Accent4" xfId="50" builtinId="42" customBuiltin="1"/>
    <cellStyle name="20 % - Accent5" xfId="54" builtinId="46" customBuiltin="1"/>
    <cellStyle name="20 % - Accent6" xfId="58" builtinId="50" customBuiltin="1"/>
    <cellStyle name="40 % - Accent1" xfId="39" builtinId="31" customBuiltin="1"/>
    <cellStyle name="40 % - Accent2" xfId="43" builtinId="35" customBuiltin="1"/>
    <cellStyle name="40 % - Accent3" xfId="47" builtinId="39" customBuiltin="1"/>
    <cellStyle name="40 % - Accent4" xfId="51" builtinId="43" customBuiltin="1"/>
    <cellStyle name="40 % - Accent5" xfId="55" builtinId="47" customBuiltin="1"/>
    <cellStyle name="40 % - Accent6" xfId="59" builtinId="51" customBuiltin="1"/>
    <cellStyle name="60 % - Accent1" xfId="40" builtinId="32" customBuiltin="1"/>
    <cellStyle name="60 % - Accent2" xfId="44" builtinId="36" customBuiltin="1"/>
    <cellStyle name="60 % - Accent3" xfId="48" builtinId="40" customBuiltin="1"/>
    <cellStyle name="60 % - Accent4" xfId="52" builtinId="44" customBuiltin="1"/>
    <cellStyle name="60 % - Accent5" xfId="56" builtinId="48" customBuiltin="1"/>
    <cellStyle name="60 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Avertissement" xfId="34" builtinId="11" customBuiltin="1"/>
    <cellStyle name="Calcul" xfId="31" builtinId="22" customBuiltin="1"/>
    <cellStyle name="Cellule liée" xfId="32" builtinId="24" customBuiltin="1"/>
    <cellStyle name="Entrée" xfId="29" builtinId="20" customBuiltin="1"/>
    <cellStyle name="Insatisfaisant" xfId="27" builtinId="27" customBuiltin="1"/>
    <cellStyle name="Lien hypertexte" xfId="88" builtinId="8"/>
    <cellStyle name="Lien hypertexte 2" xfId="5" xr:uid="{00000000-0005-0000-0000-00001E000000}"/>
    <cellStyle name="Lien hypertexte 3" xfId="89" xr:uid="{00000000-0005-0000-0000-00001F000000}"/>
    <cellStyle name="Lien hypertexte 3 2" xfId="91" xr:uid="{00000000-0005-0000-0000-000020000000}"/>
    <cellStyle name="Milliers" xfId="84" builtinId="3"/>
    <cellStyle name="Milliers 2" xfId="7" xr:uid="{00000000-0005-0000-0000-000022000000}"/>
    <cellStyle name="Milliers 2 2" xfId="66" xr:uid="{00000000-0005-0000-0000-000023000000}"/>
    <cellStyle name="Milliers 3" xfId="18" xr:uid="{00000000-0005-0000-0000-000024000000}"/>
    <cellStyle name="Milliers 4" xfId="20" xr:uid="{00000000-0005-0000-0000-000025000000}"/>
    <cellStyle name="Milliers 7" xfId="76" xr:uid="{00000000-0005-0000-0000-000026000000}"/>
    <cellStyle name="Milliers 8 3" xfId="81" xr:uid="{00000000-0005-0000-0000-000027000000}"/>
    <cellStyle name="Milliers 8 3 3" xfId="83" xr:uid="{00000000-0005-0000-0000-000028000000}"/>
    <cellStyle name="Neutre" xfId="28" builtinId="28" customBuiltin="1"/>
    <cellStyle name="Normal" xfId="0" builtinId="0"/>
    <cellStyle name="Normal 10" xfId="93" xr:uid="{00000000-0005-0000-0000-00002B000000}"/>
    <cellStyle name="Normal 10 3" xfId="79" xr:uid="{00000000-0005-0000-0000-00002C000000}"/>
    <cellStyle name="Normal 10 3 3" xfId="82" xr:uid="{00000000-0005-0000-0000-00002D000000}"/>
    <cellStyle name="Normal 11" xfId="94" xr:uid="{00000000-0005-0000-0000-00002E000000}"/>
    <cellStyle name="Normal 12" xfId="78" xr:uid="{00000000-0005-0000-0000-00002F000000}"/>
    <cellStyle name="Normal 12 2" xfId="87" xr:uid="{00000000-0005-0000-0000-000030000000}"/>
    <cellStyle name="Normal 14" xfId="86" xr:uid="{00000000-0005-0000-0000-000031000000}"/>
    <cellStyle name="Normal 2" xfId="3" xr:uid="{00000000-0005-0000-0000-000032000000}"/>
    <cellStyle name="Normal 2 2" xfId="10" xr:uid="{00000000-0005-0000-0000-000033000000}"/>
    <cellStyle name="Normal 3" xfId="2" xr:uid="{00000000-0005-0000-0000-000034000000}"/>
    <cellStyle name="Normal 3 2" xfId="6" xr:uid="{00000000-0005-0000-0000-000035000000}"/>
    <cellStyle name="Normal 3 2 2" xfId="65" xr:uid="{00000000-0005-0000-0000-000036000000}"/>
    <cellStyle name="Normal 3 3" xfId="63" xr:uid="{00000000-0005-0000-0000-000037000000}"/>
    <cellStyle name="Normal 4" xfId="9" xr:uid="{00000000-0005-0000-0000-000038000000}"/>
    <cellStyle name="Normal 5" xfId="13" xr:uid="{00000000-0005-0000-0000-000039000000}"/>
    <cellStyle name="Normal 5 2" xfId="14" xr:uid="{00000000-0005-0000-0000-00003A000000}"/>
    <cellStyle name="Normal 5 2 2" xfId="69" xr:uid="{00000000-0005-0000-0000-00003B000000}"/>
    <cellStyle name="Normal 5 3" xfId="15" xr:uid="{00000000-0005-0000-0000-00003C000000}"/>
    <cellStyle name="Normal 5 3 2" xfId="70" xr:uid="{00000000-0005-0000-0000-00003D000000}"/>
    <cellStyle name="Normal 5 4" xfId="17" xr:uid="{00000000-0005-0000-0000-00003E000000}"/>
    <cellStyle name="Normal 5 4 2" xfId="72" xr:uid="{00000000-0005-0000-0000-00003F000000}"/>
    <cellStyle name="Normal 5 5" xfId="68" xr:uid="{00000000-0005-0000-0000-000040000000}"/>
    <cellStyle name="Normal 5 6" xfId="73" xr:uid="{00000000-0005-0000-0000-000041000000}"/>
    <cellStyle name="Normal 5 7" xfId="75" xr:uid="{00000000-0005-0000-0000-000042000000}"/>
    <cellStyle name="Normal 5 8" xfId="90" xr:uid="{00000000-0005-0000-0000-000043000000}"/>
    <cellStyle name="Normal 5 8 2" xfId="92" xr:uid="{00000000-0005-0000-0000-000044000000}"/>
    <cellStyle name="Normal 6" xfId="11" xr:uid="{00000000-0005-0000-0000-000045000000}"/>
    <cellStyle name="Normal 7" xfId="19" xr:uid="{00000000-0005-0000-0000-000046000000}"/>
    <cellStyle name="Normal 8" xfId="74" xr:uid="{00000000-0005-0000-0000-000047000000}"/>
    <cellStyle name="Normal 8 2" xfId="77" xr:uid="{00000000-0005-0000-0000-000048000000}"/>
    <cellStyle name="Normal 9" xfId="85" xr:uid="{00000000-0005-0000-0000-000049000000}"/>
    <cellStyle name="Normale 2" xfId="12" xr:uid="{00000000-0005-0000-0000-00004A000000}"/>
    <cellStyle name="Notiz 2" xfId="62" xr:uid="{00000000-0005-0000-0000-00004B000000}"/>
    <cellStyle name="Pourcentage" xfId="1" builtinId="5"/>
    <cellStyle name="Pourcentage 2" xfId="8" xr:uid="{00000000-0005-0000-0000-00004D000000}"/>
    <cellStyle name="Pourcentage 2 2" xfId="67" xr:uid="{00000000-0005-0000-0000-00004E000000}"/>
    <cellStyle name="Pourcentage 3" xfId="4" xr:uid="{00000000-0005-0000-0000-00004F000000}"/>
    <cellStyle name="Pourcentage 3 2" xfId="64" xr:uid="{00000000-0005-0000-0000-000050000000}"/>
    <cellStyle name="Pourcentage 4" xfId="16" xr:uid="{00000000-0005-0000-0000-000051000000}"/>
    <cellStyle name="Pourcentage 4 2" xfId="71" xr:uid="{00000000-0005-0000-0000-000052000000}"/>
    <cellStyle name="Pourcentage 5" xfId="95" xr:uid="{00000000-0005-0000-0000-000053000000}"/>
    <cellStyle name="Pourcentage 8 3" xfId="80" xr:uid="{00000000-0005-0000-0000-000054000000}"/>
    <cellStyle name="Satisfaisant" xfId="26" builtinId="26" customBuiltin="1"/>
    <cellStyle name="Sortie" xfId="30" builtinId="21" customBuiltin="1"/>
    <cellStyle name="Standard 2" xfId="61" xr:uid="{00000000-0005-0000-0000-000057000000}"/>
    <cellStyle name="Texte explicatif" xfId="35" builtinId="53" customBuiltin="1"/>
    <cellStyle name="Titre" xfId="21" builtinId="15" customBuiltin="1"/>
    <cellStyle name="Titre 1" xfId="22" builtinId="16" customBuiltin="1"/>
    <cellStyle name="Titre 2" xfId="23" builtinId="17" customBuiltin="1"/>
    <cellStyle name="Titre 3" xfId="24" builtinId="18" customBuiltin="1"/>
    <cellStyle name="Titre 4" xfId="25" builtinId="19" customBuiltin="1"/>
    <cellStyle name="Total" xfId="36" builtinId="25" customBuiltin="1"/>
    <cellStyle name="Vérification" xfId="33" builtinId="23" customBuiltin="1"/>
  </cellStyles>
  <dxfs count="1"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colors>
    <mruColors>
      <color rgb="FFE8EAF7"/>
      <color rgb="FF00001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" name="Text Box 1027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9" name="TextBox 5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00000000-0008-0000-1A00-00000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00000000-0008-0000-1A00-00000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6" name="TextBox 5">
          <a:extLst>
            <a:ext uri="{FF2B5EF4-FFF2-40B4-BE49-F238E27FC236}">
              <a16:creationId xmlns:a16="http://schemas.microsoft.com/office/drawing/2014/main" id="{00000000-0008-0000-1A00-00001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7" name="TextBox 5">
          <a:extLst>
            <a:ext uri="{FF2B5EF4-FFF2-40B4-BE49-F238E27FC236}">
              <a16:creationId xmlns:a16="http://schemas.microsoft.com/office/drawing/2014/main" id="{00000000-0008-0000-1A00-000011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8" name="TextBox 5">
          <a:extLst>
            <a:ext uri="{FF2B5EF4-FFF2-40B4-BE49-F238E27FC236}">
              <a16:creationId xmlns:a16="http://schemas.microsoft.com/office/drawing/2014/main" id="{00000000-0008-0000-1A00-000012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6971" cy="157224"/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00000000-0008-0000-1A00-000013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0</xdr:colOff>
      <xdr:row>4</xdr:row>
      <xdr:rowOff>158115</xdr:rowOff>
    </xdr:from>
    <xdr:ext cx="76971" cy="157224"/>
    <xdr:sp macro="" textlink="">
      <xdr:nvSpPr>
        <xdr:cNvPr id="20" name="TextBox 5">
          <a:extLst>
            <a:ext uri="{FF2B5EF4-FFF2-40B4-BE49-F238E27FC236}">
              <a16:creationId xmlns:a16="http://schemas.microsoft.com/office/drawing/2014/main" id="{00000000-0008-0000-1A00-000014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0</xdr:colOff>
      <xdr:row>4</xdr:row>
      <xdr:rowOff>158115</xdr:rowOff>
    </xdr:from>
    <xdr:ext cx="76971" cy="157224"/>
    <xdr:sp macro="" textlink="">
      <xdr:nvSpPr>
        <xdr:cNvPr id="21" name="TextBox 5">
          <a:extLst>
            <a:ext uri="{FF2B5EF4-FFF2-40B4-BE49-F238E27FC236}">
              <a16:creationId xmlns:a16="http://schemas.microsoft.com/office/drawing/2014/main" id="{00000000-0008-0000-1A00-000015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5" name="TextBox 5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9" name="TextBox 5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00000000-0008-0000-1B00-00000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00000000-0008-0000-1B00-00000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18</xdr:row>
      <xdr:rowOff>0</xdr:rowOff>
    </xdr:from>
    <xdr:ext cx="76971" cy="157224"/>
    <xdr:sp macro="" textlink="">
      <xdr:nvSpPr>
        <xdr:cNvPr id="16" name="TextBox 5">
          <a:extLst>
            <a:ext uri="{FF2B5EF4-FFF2-40B4-BE49-F238E27FC236}">
              <a16:creationId xmlns:a16="http://schemas.microsoft.com/office/drawing/2014/main" id="{00000000-0008-0000-1B00-000010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7" name="TextBox 5">
          <a:extLst>
            <a:ext uri="{FF2B5EF4-FFF2-40B4-BE49-F238E27FC236}">
              <a16:creationId xmlns:a16="http://schemas.microsoft.com/office/drawing/2014/main" id="{00000000-0008-0000-1B00-000011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" name="TextBox 5">
          <a:extLst>
            <a:ext uri="{FF2B5EF4-FFF2-40B4-BE49-F238E27FC236}">
              <a16:creationId xmlns:a16="http://schemas.microsoft.com/office/drawing/2014/main" id="{00000000-0008-0000-1B00-000012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00000000-0008-0000-1B00-000013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20" name="TextBox 5">
          <a:extLst>
            <a:ext uri="{FF2B5EF4-FFF2-40B4-BE49-F238E27FC236}">
              <a16:creationId xmlns:a16="http://schemas.microsoft.com/office/drawing/2014/main" id="{00000000-0008-0000-1B00-000014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1" name="TextBox 5">
          <a:extLst>
            <a:ext uri="{FF2B5EF4-FFF2-40B4-BE49-F238E27FC236}">
              <a16:creationId xmlns:a16="http://schemas.microsoft.com/office/drawing/2014/main" id="{00000000-0008-0000-1B00-00001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21</xdr:row>
      <xdr:rowOff>0</xdr:rowOff>
    </xdr:from>
    <xdr:ext cx="76971" cy="157224"/>
    <xdr:sp macro="" textlink="">
      <xdr:nvSpPr>
        <xdr:cNvPr id="22" name="TextBox 5">
          <a:extLst>
            <a:ext uri="{FF2B5EF4-FFF2-40B4-BE49-F238E27FC236}">
              <a16:creationId xmlns:a16="http://schemas.microsoft.com/office/drawing/2014/main" id="{00000000-0008-0000-1B00-000016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456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0" y="3558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184731" cy="26456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184731" cy="26456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 txBox="1"/>
      </xdr:nvSpPr>
      <xdr:spPr>
        <a:xfrm>
          <a:off x="54387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/>
      </xdr:nvSpPr>
      <xdr:spPr>
        <a:xfrm>
          <a:off x="59721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/>
      </xdr:nvSpPr>
      <xdr:spPr>
        <a:xfrm>
          <a:off x="65055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 txBox="1"/>
      </xdr:nvSpPr>
      <xdr:spPr>
        <a:xfrm>
          <a:off x="70389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 txBox="1"/>
      </xdr:nvSpPr>
      <xdr:spPr>
        <a:xfrm>
          <a:off x="833437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 txBox="1"/>
      </xdr:nvSpPr>
      <xdr:spPr>
        <a:xfrm>
          <a:off x="833437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4560"/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3" name="TextBox 5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6" name="TextBox 5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7" name="TextBox 5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1C00-000021000000}"/>
            </a:ext>
          </a:extLst>
        </xdr:cNvPr>
        <xdr:cNvSpPr txBox="1"/>
      </xdr:nvSpPr>
      <xdr:spPr>
        <a:xfrm>
          <a:off x="0" y="2710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1C00-000022000000}"/>
            </a:ext>
          </a:extLst>
        </xdr:cNvPr>
        <xdr:cNvSpPr txBox="1"/>
      </xdr:nvSpPr>
      <xdr:spPr>
        <a:xfrm>
          <a:off x="0" y="2710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SpPr txBox="1"/>
      </xdr:nvSpPr>
      <xdr:spPr>
        <a:xfrm>
          <a:off x="0" y="2691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SpPr txBox="1"/>
      </xdr:nvSpPr>
      <xdr:spPr>
        <a:xfrm>
          <a:off x="0" y="2691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1C00-000023000000}"/>
            </a:ext>
          </a:extLst>
        </xdr:cNvPr>
        <xdr:cNvSpPr txBox="1"/>
      </xdr:nvSpPr>
      <xdr:spPr>
        <a:xfrm>
          <a:off x="0" y="53397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1C00-000024000000}"/>
            </a:ext>
          </a:extLst>
        </xdr:cNvPr>
        <xdr:cNvSpPr txBox="1"/>
      </xdr:nvSpPr>
      <xdr:spPr>
        <a:xfrm>
          <a:off x="0" y="53397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1C00-000025000000}"/>
            </a:ext>
          </a:extLst>
        </xdr:cNvPr>
        <xdr:cNvSpPr txBox="1"/>
      </xdr:nvSpPr>
      <xdr:spPr>
        <a:xfrm>
          <a:off x="0" y="55016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1C00-000026000000}"/>
            </a:ext>
          </a:extLst>
        </xdr:cNvPr>
        <xdr:cNvSpPr txBox="1"/>
      </xdr:nvSpPr>
      <xdr:spPr>
        <a:xfrm>
          <a:off x="0" y="55016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1C00-000028000000}"/>
            </a:ext>
          </a:extLst>
        </xdr:cNvPr>
        <xdr:cNvSpPr txBox="1"/>
      </xdr:nvSpPr>
      <xdr:spPr>
        <a:xfrm>
          <a:off x="0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1C00-000029000000}"/>
            </a:ext>
          </a:extLst>
        </xdr:cNvPr>
        <xdr:cNvSpPr txBox="1"/>
      </xdr:nvSpPr>
      <xdr:spPr>
        <a:xfrm>
          <a:off x="0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76971" cy="157224"/>
    <xdr:sp macro="" textlink="">
      <xdr:nvSpPr>
        <xdr:cNvPr id="42" name="TextBox 5">
          <a:extLst>
            <a:ext uri="{FF2B5EF4-FFF2-40B4-BE49-F238E27FC236}">
              <a16:creationId xmlns:a16="http://schemas.microsoft.com/office/drawing/2014/main" id="{00000000-0008-0000-1C00-00002A000000}"/>
            </a:ext>
          </a:extLst>
        </xdr:cNvPr>
        <xdr:cNvSpPr txBox="1"/>
      </xdr:nvSpPr>
      <xdr:spPr>
        <a:xfrm>
          <a:off x="5972175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76971" cy="157224"/>
    <xdr:sp macro="" textlink="">
      <xdr:nvSpPr>
        <xdr:cNvPr id="43" name="TextBox 5">
          <a:extLst>
            <a:ext uri="{FF2B5EF4-FFF2-40B4-BE49-F238E27FC236}">
              <a16:creationId xmlns:a16="http://schemas.microsoft.com/office/drawing/2014/main" id="{00000000-0008-0000-1C00-00002B000000}"/>
            </a:ext>
          </a:extLst>
        </xdr:cNvPr>
        <xdr:cNvSpPr txBox="1"/>
      </xdr:nvSpPr>
      <xdr:spPr>
        <a:xfrm>
          <a:off x="6505575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76971" cy="157224"/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00000000-0008-0000-1C00-00002C000000}"/>
            </a:ext>
          </a:extLst>
        </xdr:cNvPr>
        <xdr:cNvSpPr txBox="1"/>
      </xdr:nvSpPr>
      <xdr:spPr>
        <a:xfrm>
          <a:off x="7038975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5" name="TextBox 5">
          <a:extLst>
            <a:ext uri="{FF2B5EF4-FFF2-40B4-BE49-F238E27FC236}">
              <a16:creationId xmlns:a16="http://schemas.microsoft.com/office/drawing/2014/main" id="{00000000-0008-0000-1C00-00002D000000}"/>
            </a:ext>
          </a:extLst>
        </xdr:cNvPr>
        <xdr:cNvSpPr txBox="1"/>
      </xdr:nvSpPr>
      <xdr:spPr>
        <a:xfrm>
          <a:off x="6696075" y="7120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6" name="TextBox 5">
          <a:extLst>
            <a:ext uri="{FF2B5EF4-FFF2-40B4-BE49-F238E27FC236}">
              <a16:creationId xmlns:a16="http://schemas.microsoft.com/office/drawing/2014/main" id="{00000000-0008-0000-1C00-00002E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9" name="TextBox 5">
          <a:extLst>
            <a:ext uri="{FF2B5EF4-FFF2-40B4-BE49-F238E27FC236}">
              <a16:creationId xmlns:a16="http://schemas.microsoft.com/office/drawing/2014/main" id="{00000000-0008-0000-1C00-000027000000}"/>
            </a:ext>
          </a:extLst>
        </xdr:cNvPr>
        <xdr:cNvSpPr txBox="1"/>
      </xdr:nvSpPr>
      <xdr:spPr>
        <a:xfrm>
          <a:off x="43719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C00-00002F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1C00-000030000000}"/>
            </a:ext>
          </a:extLst>
        </xdr:cNvPr>
        <xdr:cNvSpPr txBox="1"/>
      </xdr:nvSpPr>
      <xdr:spPr>
        <a:xfrm>
          <a:off x="4905375" y="3491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C00-000031000000}"/>
            </a:ext>
          </a:extLst>
        </xdr:cNvPr>
        <xdr:cNvSpPr txBox="1"/>
      </xdr:nvSpPr>
      <xdr:spPr>
        <a:xfrm>
          <a:off x="4905375" y="36633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C00-000032000000}"/>
            </a:ext>
          </a:extLst>
        </xdr:cNvPr>
        <xdr:cNvSpPr txBox="1"/>
      </xdr:nvSpPr>
      <xdr:spPr>
        <a:xfrm>
          <a:off x="4905375" y="3834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18</xdr:row>
      <xdr:rowOff>158115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C00-000033000000}"/>
            </a:ext>
          </a:extLst>
        </xdr:cNvPr>
        <xdr:cNvSpPr txBox="1"/>
      </xdr:nvSpPr>
      <xdr:spPr>
        <a:xfrm>
          <a:off x="4905375" y="3996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C00-000034000000}"/>
            </a:ext>
          </a:extLst>
        </xdr:cNvPr>
        <xdr:cNvSpPr txBox="1"/>
      </xdr:nvSpPr>
      <xdr:spPr>
        <a:xfrm>
          <a:off x="59721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C00-000035000000}"/>
            </a:ext>
          </a:extLst>
        </xdr:cNvPr>
        <xdr:cNvSpPr txBox="1"/>
      </xdr:nvSpPr>
      <xdr:spPr>
        <a:xfrm>
          <a:off x="43719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C00-000036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C00-000037000000}"/>
            </a:ext>
          </a:extLst>
        </xdr:cNvPr>
        <xdr:cNvSpPr txBox="1"/>
      </xdr:nvSpPr>
      <xdr:spPr>
        <a:xfrm>
          <a:off x="4905375" y="3491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C00-000038000000}"/>
            </a:ext>
          </a:extLst>
        </xdr:cNvPr>
        <xdr:cNvSpPr txBox="1"/>
      </xdr:nvSpPr>
      <xdr:spPr>
        <a:xfrm>
          <a:off x="4905375" y="36633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7" name="TextBox 5">
          <a:extLst>
            <a:ext uri="{FF2B5EF4-FFF2-40B4-BE49-F238E27FC236}">
              <a16:creationId xmlns:a16="http://schemas.microsoft.com/office/drawing/2014/main" id="{00000000-0008-0000-1C00-000039000000}"/>
            </a:ext>
          </a:extLst>
        </xdr:cNvPr>
        <xdr:cNvSpPr txBox="1"/>
      </xdr:nvSpPr>
      <xdr:spPr>
        <a:xfrm>
          <a:off x="4905375" y="3834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18</xdr:row>
      <xdr:rowOff>158115</xdr:rowOff>
    </xdr:from>
    <xdr:ext cx="76971" cy="157224"/>
    <xdr:sp macro="" textlink="">
      <xdr:nvSpPr>
        <xdr:cNvPr id="58" name="TextBox 5">
          <a:extLst>
            <a:ext uri="{FF2B5EF4-FFF2-40B4-BE49-F238E27FC236}">
              <a16:creationId xmlns:a16="http://schemas.microsoft.com/office/drawing/2014/main" id="{00000000-0008-0000-1C00-00003A000000}"/>
            </a:ext>
          </a:extLst>
        </xdr:cNvPr>
        <xdr:cNvSpPr txBox="1"/>
      </xdr:nvSpPr>
      <xdr:spPr>
        <a:xfrm>
          <a:off x="4905375" y="3996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9" name="TextBox 5">
          <a:extLst>
            <a:ext uri="{FF2B5EF4-FFF2-40B4-BE49-F238E27FC236}">
              <a16:creationId xmlns:a16="http://schemas.microsoft.com/office/drawing/2014/main" id="{00000000-0008-0000-1C00-00003B000000}"/>
            </a:ext>
          </a:extLst>
        </xdr:cNvPr>
        <xdr:cNvSpPr txBox="1"/>
      </xdr:nvSpPr>
      <xdr:spPr>
        <a:xfrm>
          <a:off x="43719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0" name="TextBox 5"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1" name="TextBox 5">
          <a:extLst>
            <a:ext uri="{FF2B5EF4-FFF2-40B4-BE49-F238E27FC236}">
              <a16:creationId xmlns:a16="http://schemas.microsoft.com/office/drawing/2014/main" id="{00000000-0008-0000-1C00-00003D000000}"/>
            </a:ext>
          </a:extLst>
        </xdr:cNvPr>
        <xdr:cNvSpPr txBox="1"/>
      </xdr:nvSpPr>
      <xdr:spPr>
        <a:xfrm>
          <a:off x="4905375" y="36442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2" name="TextBox 5">
          <a:extLst>
            <a:ext uri="{FF2B5EF4-FFF2-40B4-BE49-F238E27FC236}">
              <a16:creationId xmlns:a16="http://schemas.microsoft.com/office/drawing/2014/main" id="{00000000-0008-0000-1C00-00003E000000}"/>
            </a:ext>
          </a:extLst>
        </xdr:cNvPr>
        <xdr:cNvSpPr txBox="1"/>
      </xdr:nvSpPr>
      <xdr:spPr>
        <a:xfrm>
          <a:off x="4905375" y="38157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3" name="TextBox 5">
          <a:extLst>
            <a:ext uri="{FF2B5EF4-FFF2-40B4-BE49-F238E27FC236}">
              <a16:creationId xmlns:a16="http://schemas.microsoft.com/office/drawing/2014/main" id="{00000000-0008-0000-1C00-00003F000000}"/>
            </a:ext>
          </a:extLst>
        </xdr:cNvPr>
        <xdr:cNvSpPr txBox="1"/>
      </xdr:nvSpPr>
      <xdr:spPr>
        <a:xfrm>
          <a:off x="4905375" y="3987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4" name="TextBox 5">
          <a:extLst>
            <a:ext uri="{FF2B5EF4-FFF2-40B4-BE49-F238E27FC236}">
              <a16:creationId xmlns:a16="http://schemas.microsoft.com/office/drawing/2014/main" id="{00000000-0008-0000-1C00-000040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5" name="TextBox 5">
          <a:extLst>
            <a:ext uri="{FF2B5EF4-FFF2-40B4-BE49-F238E27FC236}">
              <a16:creationId xmlns:a16="http://schemas.microsoft.com/office/drawing/2014/main" id="{00000000-0008-0000-1C00-000041000000}"/>
            </a:ext>
          </a:extLst>
        </xdr:cNvPr>
        <xdr:cNvSpPr txBox="1"/>
      </xdr:nvSpPr>
      <xdr:spPr>
        <a:xfrm>
          <a:off x="43719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6" name="TextBox 5">
          <a:extLst>
            <a:ext uri="{FF2B5EF4-FFF2-40B4-BE49-F238E27FC236}">
              <a16:creationId xmlns:a16="http://schemas.microsoft.com/office/drawing/2014/main" id="{00000000-0008-0000-1C00-000042000000}"/>
            </a:ext>
          </a:extLst>
        </xdr:cNvPr>
        <xdr:cNvSpPr txBox="1"/>
      </xdr:nvSpPr>
      <xdr:spPr>
        <a:xfrm>
          <a:off x="49053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7" name="TextBox 5">
          <a:extLst>
            <a:ext uri="{FF2B5EF4-FFF2-40B4-BE49-F238E27FC236}">
              <a16:creationId xmlns:a16="http://schemas.microsoft.com/office/drawing/2014/main" id="{00000000-0008-0000-1C00-000043000000}"/>
            </a:ext>
          </a:extLst>
        </xdr:cNvPr>
        <xdr:cNvSpPr txBox="1"/>
      </xdr:nvSpPr>
      <xdr:spPr>
        <a:xfrm>
          <a:off x="4905375" y="36537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8" name="TextBox 5">
          <a:extLst>
            <a:ext uri="{FF2B5EF4-FFF2-40B4-BE49-F238E27FC236}">
              <a16:creationId xmlns:a16="http://schemas.microsoft.com/office/drawing/2014/main" id="{00000000-0008-0000-1C00-000044000000}"/>
            </a:ext>
          </a:extLst>
        </xdr:cNvPr>
        <xdr:cNvSpPr txBox="1"/>
      </xdr:nvSpPr>
      <xdr:spPr>
        <a:xfrm>
          <a:off x="4905375" y="3844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9" name="TextBox 5">
          <a:extLst>
            <a:ext uri="{FF2B5EF4-FFF2-40B4-BE49-F238E27FC236}">
              <a16:creationId xmlns:a16="http://schemas.microsoft.com/office/drawing/2014/main" id="{00000000-0008-0000-1C00-000045000000}"/>
            </a:ext>
          </a:extLst>
        </xdr:cNvPr>
        <xdr:cNvSpPr txBox="1"/>
      </xdr:nvSpPr>
      <xdr:spPr>
        <a:xfrm>
          <a:off x="49053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0" name="TextBox 5">
          <a:extLst>
            <a:ext uri="{FF2B5EF4-FFF2-40B4-BE49-F238E27FC236}">
              <a16:creationId xmlns:a16="http://schemas.microsoft.com/office/drawing/2014/main" id="{00000000-0008-0000-1C00-000046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1" name="TextBox 5">
          <a:extLst>
            <a:ext uri="{FF2B5EF4-FFF2-40B4-BE49-F238E27FC236}">
              <a16:creationId xmlns:a16="http://schemas.microsoft.com/office/drawing/2014/main" id="{00000000-0008-0000-1C00-000047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2" name="TextBox 5">
          <a:extLst>
            <a:ext uri="{FF2B5EF4-FFF2-40B4-BE49-F238E27FC236}">
              <a16:creationId xmlns:a16="http://schemas.microsoft.com/office/drawing/2014/main" id="{00000000-0008-0000-1C00-000048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3" name="TextBox 5">
          <a:extLst>
            <a:ext uri="{FF2B5EF4-FFF2-40B4-BE49-F238E27FC236}">
              <a16:creationId xmlns:a16="http://schemas.microsoft.com/office/drawing/2014/main" id="{00000000-0008-0000-1C00-000049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4" name="TextBox 5">
          <a:extLst>
            <a:ext uri="{FF2B5EF4-FFF2-40B4-BE49-F238E27FC236}">
              <a16:creationId xmlns:a16="http://schemas.microsoft.com/office/drawing/2014/main" id="{00000000-0008-0000-1C00-00004A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5" name="TextBox 5">
          <a:extLst>
            <a:ext uri="{FF2B5EF4-FFF2-40B4-BE49-F238E27FC236}">
              <a16:creationId xmlns:a16="http://schemas.microsoft.com/office/drawing/2014/main" id="{00000000-0008-0000-1C00-00004B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6" name="TextBox 5">
          <a:extLst>
            <a:ext uri="{FF2B5EF4-FFF2-40B4-BE49-F238E27FC236}">
              <a16:creationId xmlns:a16="http://schemas.microsoft.com/office/drawing/2014/main" id="{00000000-0008-0000-1C00-00004C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158115</xdr:rowOff>
    </xdr:from>
    <xdr:ext cx="76971" cy="157224"/>
    <xdr:sp macro="" textlink="">
      <xdr:nvSpPr>
        <xdr:cNvPr id="77" name="TextBox 5">
          <a:extLst>
            <a:ext uri="{FF2B5EF4-FFF2-40B4-BE49-F238E27FC236}">
              <a16:creationId xmlns:a16="http://schemas.microsoft.com/office/drawing/2014/main" id="{00000000-0008-0000-1C00-00004D000000}"/>
            </a:ext>
          </a:extLst>
        </xdr:cNvPr>
        <xdr:cNvSpPr txBox="1"/>
      </xdr:nvSpPr>
      <xdr:spPr>
        <a:xfrm>
          <a:off x="5210175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8" name="TextBox 5">
          <a:extLst>
            <a:ext uri="{FF2B5EF4-FFF2-40B4-BE49-F238E27FC236}">
              <a16:creationId xmlns:a16="http://schemas.microsoft.com/office/drawing/2014/main" id="{00000000-0008-0000-1C00-00004E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9" name="TextBox 5">
          <a:extLst>
            <a:ext uri="{FF2B5EF4-FFF2-40B4-BE49-F238E27FC236}">
              <a16:creationId xmlns:a16="http://schemas.microsoft.com/office/drawing/2014/main" id="{00000000-0008-0000-1C00-00004F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0" name="TextBox 5">
          <a:extLst>
            <a:ext uri="{FF2B5EF4-FFF2-40B4-BE49-F238E27FC236}">
              <a16:creationId xmlns:a16="http://schemas.microsoft.com/office/drawing/2014/main" id="{00000000-0008-0000-1C00-000050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1" name="TextBox 5">
          <a:extLst>
            <a:ext uri="{FF2B5EF4-FFF2-40B4-BE49-F238E27FC236}">
              <a16:creationId xmlns:a16="http://schemas.microsoft.com/office/drawing/2014/main" id="{00000000-0008-0000-1C00-000051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1C00-000052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158115</xdr:rowOff>
    </xdr:from>
    <xdr:ext cx="76971" cy="157224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1C00-000053000000}"/>
            </a:ext>
          </a:extLst>
        </xdr:cNvPr>
        <xdr:cNvSpPr txBox="1"/>
      </xdr:nvSpPr>
      <xdr:spPr>
        <a:xfrm>
          <a:off x="5210175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4" name="TextBox 5">
          <a:extLst>
            <a:ext uri="{FF2B5EF4-FFF2-40B4-BE49-F238E27FC236}">
              <a16:creationId xmlns:a16="http://schemas.microsoft.com/office/drawing/2014/main" id="{00000000-0008-0000-1C00-000054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5" name="TextBox 5">
          <a:extLst>
            <a:ext uri="{FF2B5EF4-FFF2-40B4-BE49-F238E27FC236}">
              <a16:creationId xmlns:a16="http://schemas.microsoft.com/office/drawing/2014/main" id="{00000000-0008-0000-1C00-000055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6" name="TextBox 5">
          <a:extLst>
            <a:ext uri="{FF2B5EF4-FFF2-40B4-BE49-F238E27FC236}">
              <a16:creationId xmlns:a16="http://schemas.microsoft.com/office/drawing/2014/main" id="{00000000-0008-0000-1C00-000056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7" name="TextBox 5">
          <a:extLst>
            <a:ext uri="{FF2B5EF4-FFF2-40B4-BE49-F238E27FC236}">
              <a16:creationId xmlns:a16="http://schemas.microsoft.com/office/drawing/2014/main" id="{00000000-0008-0000-1C00-000057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8" name="TextBox 5">
          <a:extLst>
            <a:ext uri="{FF2B5EF4-FFF2-40B4-BE49-F238E27FC236}">
              <a16:creationId xmlns:a16="http://schemas.microsoft.com/office/drawing/2014/main" id="{00000000-0008-0000-1C00-000058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" name="TextBox 5">
          <a:extLst>
            <a:ext uri="{FF2B5EF4-FFF2-40B4-BE49-F238E27FC236}">
              <a16:creationId xmlns:a16="http://schemas.microsoft.com/office/drawing/2014/main" id="{00000000-0008-0000-1C00-000059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" name="TextBox 5">
          <a:extLst>
            <a:ext uri="{FF2B5EF4-FFF2-40B4-BE49-F238E27FC236}">
              <a16:creationId xmlns:a16="http://schemas.microsoft.com/office/drawing/2014/main" id="{00000000-0008-0000-1C00-00005A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1" name="TextBox 5">
          <a:extLst>
            <a:ext uri="{FF2B5EF4-FFF2-40B4-BE49-F238E27FC236}">
              <a16:creationId xmlns:a16="http://schemas.microsoft.com/office/drawing/2014/main" id="{00000000-0008-0000-1C00-00005B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2" name="TextBox 5">
          <a:extLst>
            <a:ext uri="{FF2B5EF4-FFF2-40B4-BE49-F238E27FC236}">
              <a16:creationId xmlns:a16="http://schemas.microsoft.com/office/drawing/2014/main" id="{00000000-0008-0000-1C00-00005C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C00-00005D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C00-00005E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C00-00005F000000}"/>
            </a:ext>
          </a:extLst>
        </xdr:cNvPr>
        <xdr:cNvSpPr txBox="1"/>
      </xdr:nvSpPr>
      <xdr:spPr>
        <a:xfrm>
          <a:off x="33051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1C00-000060000000}"/>
            </a:ext>
          </a:extLst>
        </xdr:cNvPr>
        <xdr:cNvSpPr txBox="1"/>
      </xdr:nvSpPr>
      <xdr:spPr>
        <a:xfrm>
          <a:off x="0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1C00-000061000000}"/>
            </a:ext>
          </a:extLst>
        </xdr:cNvPr>
        <xdr:cNvSpPr txBox="1"/>
      </xdr:nvSpPr>
      <xdr:spPr>
        <a:xfrm>
          <a:off x="0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C00-000062000000}"/>
            </a:ext>
          </a:extLst>
        </xdr:cNvPr>
        <xdr:cNvSpPr txBox="1"/>
      </xdr:nvSpPr>
      <xdr:spPr>
        <a:xfrm>
          <a:off x="38385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99" name="TextBox 5">
          <a:extLst>
            <a:ext uri="{FF2B5EF4-FFF2-40B4-BE49-F238E27FC236}">
              <a16:creationId xmlns:a16="http://schemas.microsoft.com/office/drawing/2014/main" id="{00000000-0008-0000-1C00-000063000000}"/>
            </a:ext>
          </a:extLst>
        </xdr:cNvPr>
        <xdr:cNvSpPr txBox="1"/>
      </xdr:nvSpPr>
      <xdr:spPr>
        <a:xfrm>
          <a:off x="54387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0" name="TextBox 5">
          <a:extLst>
            <a:ext uri="{FF2B5EF4-FFF2-40B4-BE49-F238E27FC236}">
              <a16:creationId xmlns:a16="http://schemas.microsoft.com/office/drawing/2014/main" id="{00000000-0008-0000-1C00-000064000000}"/>
            </a:ext>
          </a:extLst>
        </xdr:cNvPr>
        <xdr:cNvSpPr txBox="1"/>
      </xdr:nvSpPr>
      <xdr:spPr>
        <a:xfrm>
          <a:off x="3838575" y="36537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C00-000065000000}"/>
            </a:ext>
          </a:extLst>
        </xdr:cNvPr>
        <xdr:cNvSpPr txBox="1"/>
      </xdr:nvSpPr>
      <xdr:spPr>
        <a:xfrm>
          <a:off x="3838575" y="3844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1C00-000066000000}"/>
            </a:ext>
          </a:extLst>
        </xdr:cNvPr>
        <xdr:cNvSpPr txBox="1"/>
      </xdr:nvSpPr>
      <xdr:spPr>
        <a:xfrm>
          <a:off x="38385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3" name="TextBox 5">
          <a:extLst>
            <a:ext uri="{FF2B5EF4-FFF2-40B4-BE49-F238E27FC236}">
              <a16:creationId xmlns:a16="http://schemas.microsoft.com/office/drawing/2014/main" id="{00000000-0008-0000-1C00-000067000000}"/>
            </a:ext>
          </a:extLst>
        </xdr:cNvPr>
        <xdr:cNvSpPr txBox="1"/>
      </xdr:nvSpPr>
      <xdr:spPr>
        <a:xfrm>
          <a:off x="49053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4" name="TextBox 5">
          <a:extLst>
            <a:ext uri="{FF2B5EF4-FFF2-40B4-BE49-F238E27FC236}">
              <a16:creationId xmlns:a16="http://schemas.microsoft.com/office/drawing/2014/main" id="{00000000-0008-0000-1C00-000068000000}"/>
            </a:ext>
          </a:extLst>
        </xdr:cNvPr>
        <xdr:cNvSpPr txBox="1"/>
      </xdr:nvSpPr>
      <xdr:spPr>
        <a:xfrm>
          <a:off x="49053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5" name="TextBox 5">
          <a:extLst>
            <a:ext uri="{FF2B5EF4-FFF2-40B4-BE49-F238E27FC236}">
              <a16:creationId xmlns:a16="http://schemas.microsoft.com/office/drawing/2014/main" id="{00000000-0008-0000-1C00-000069000000}"/>
            </a:ext>
          </a:extLst>
        </xdr:cNvPr>
        <xdr:cNvSpPr txBox="1"/>
      </xdr:nvSpPr>
      <xdr:spPr>
        <a:xfrm>
          <a:off x="4905375" y="4177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6" name="TextBox 5">
          <a:extLst>
            <a:ext uri="{FF2B5EF4-FFF2-40B4-BE49-F238E27FC236}">
              <a16:creationId xmlns:a16="http://schemas.microsoft.com/office/drawing/2014/main" id="{00000000-0008-0000-1C00-00006A000000}"/>
            </a:ext>
          </a:extLst>
        </xdr:cNvPr>
        <xdr:cNvSpPr txBox="1"/>
      </xdr:nvSpPr>
      <xdr:spPr>
        <a:xfrm>
          <a:off x="54387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7" name="TextBox 5">
          <a:extLst>
            <a:ext uri="{FF2B5EF4-FFF2-40B4-BE49-F238E27FC236}">
              <a16:creationId xmlns:a16="http://schemas.microsoft.com/office/drawing/2014/main" id="{00000000-0008-0000-1C00-00006B000000}"/>
            </a:ext>
          </a:extLst>
        </xdr:cNvPr>
        <xdr:cNvSpPr txBox="1"/>
      </xdr:nvSpPr>
      <xdr:spPr>
        <a:xfrm>
          <a:off x="5438775" y="36537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1C00-00006C000000}"/>
            </a:ext>
          </a:extLst>
        </xdr:cNvPr>
        <xdr:cNvSpPr txBox="1"/>
      </xdr:nvSpPr>
      <xdr:spPr>
        <a:xfrm>
          <a:off x="5438775" y="3844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1C00-00006D000000}"/>
            </a:ext>
          </a:extLst>
        </xdr:cNvPr>
        <xdr:cNvSpPr txBox="1"/>
      </xdr:nvSpPr>
      <xdr:spPr>
        <a:xfrm>
          <a:off x="54387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10" name="TextBox 5">
          <a:extLst>
            <a:ext uri="{FF2B5EF4-FFF2-40B4-BE49-F238E27FC236}">
              <a16:creationId xmlns:a16="http://schemas.microsoft.com/office/drawing/2014/main" id="{00000000-0008-0000-1C00-00006E000000}"/>
            </a:ext>
          </a:extLst>
        </xdr:cNvPr>
        <xdr:cNvSpPr txBox="1"/>
      </xdr:nvSpPr>
      <xdr:spPr>
        <a:xfrm>
          <a:off x="5438775" y="4177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11" name="TextBox 5">
          <a:extLst>
            <a:ext uri="{FF2B5EF4-FFF2-40B4-BE49-F238E27FC236}">
              <a16:creationId xmlns:a16="http://schemas.microsoft.com/office/drawing/2014/main" id="{00000000-0008-0000-1C00-00006F000000}"/>
            </a:ext>
          </a:extLst>
        </xdr:cNvPr>
        <xdr:cNvSpPr txBox="1"/>
      </xdr:nvSpPr>
      <xdr:spPr>
        <a:xfrm>
          <a:off x="3724275" y="62541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12" name="TextBox 5">
          <a:extLst>
            <a:ext uri="{FF2B5EF4-FFF2-40B4-BE49-F238E27FC236}">
              <a16:creationId xmlns:a16="http://schemas.microsoft.com/office/drawing/2014/main" id="{00000000-0008-0000-1C00-000070000000}"/>
            </a:ext>
          </a:extLst>
        </xdr:cNvPr>
        <xdr:cNvSpPr txBox="1"/>
      </xdr:nvSpPr>
      <xdr:spPr>
        <a:xfrm>
          <a:off x="4467225" y="62541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113" name="TextBox 5">
          <a:extLst>
            <a:ext uri="{FF2B5EF4-FFF2-40B4-BE49-F238E27FC236}">
              <a16:creationId xmlns:a16="http://schemas.microsoft.com/office/drawing/2014/main" id="{00000000-0008-0000-1C00-000071000000}"/>
            </a:ext>
          </a:extLst>
        </xdr:cNvPr>
        <xdr:cNvSpPr txBox="1"/>
      </xdr:nvSpPr>
      <xdr:spPr>
        <a:xfrm>
          <a:off x="4467225" y="641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114" name="TextBox 5">
          <a:extLst>
            <a:ext uri="{FF2B5EF4-FFF2-40B4-BE49-F238E27FC236}">
              <a16:creationId xmlns:a16="http://schemas.microsoft.com/office/drawing/2014/main" id="{00000000-0008-0000-1C00-000072000000}"/>
            </a:ext>
          </a:extLst>
        </xdr:cNvPr>
        <xdr:cNvSpPr txBox="1"/>
      </xdr:nvSpPr>
      <xdr:spPr>
        <a:xfrm>
          <a:off x="4467225" y="65779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115" name="TextBox 5">
          <a:extLst>
            <a:ext uri="{FF2B5EF4-FFF2-40B4-BE49-F238E27FC236}">
              <a16:creationId xmlns:a16="http://schemas.microsoft.com/office/drawing/2014/main" id="{00000000-0008-0000-1C00-000073000000}"/>
            </a:ext>
          </a:extLst>
        </xdr:cNvPr>
        <xdr:cNvSpPr txBox="1"/>
      </xdr:nvSpPr>
      <xdr:spPr>
        <a:xfrm>
          <a:off x="4467225" y="6739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6" name="TextBox 5">
          <a:extLst>
            <a:ext uri="{FF2B5EF4-FFF2-40B4-BE49-F238E27FC236}">
              <a16:creationId xmlns:a16="http://schemas.microsoft.com/office/drawing/2014/main" id="{00000000-0008-0000-1C00-000074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7" name="TextBox 5">
          <a:extLst>
            <a:ext uri="{FF2B5EF4-FFF2-40B4-BE49-F238E27FC236}">
              <a16:creationId xmlns:a16="http://schemas.microsoft.com/office/drawing/2014/main" id="{00000000-0008-0000-1C00-000075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8" name="TextBox 5">
          <a:extLst>
            <a:ext uri="{FF2B5EF4-FFF2-40B4-BE49-F238E27FC236}">
              <a16:creationId xmlns:a16="http://schemas.microsoft.com/office/drawing/2014/main" id="{00000000-0008-0000-1C00-000076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9" name="TextBox 5">
          <a:extLst>
            <a:ext uri="{FF2B5EF4-FFF2-40B4-BE49-F238E27FC236}">
              <a16:creationId xmlns:a16="http://schemas.microsoft.com/office/drawing/2014/main" id="{00000000-0008-0000-1C00-000077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20" name="TextBox 5">
          <a:extLst>
            <a:ext uri="{FF2B5EF4-FFF2-40B4-BE49-F238E27FC236}">
              <a16:creationId xmlns:a16="http://schemas.microsoft.com/office/drawing/2014/main" id="{00000000-0008-0000-1C00-000078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1" name="TextBox 5">
          <a:extLst>
            <a:ext uri="{FF2B5EF4-FFF2-40B4-BE49-F238E27FC236}">
              <a16:creationId xmlns:a16="http://schemas.microsoft.com/office/drawing/2014/main" id="{00000000-0008-0000-1C00-000079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2" name="TextBox 5">
          <a:extLst>
            <a:ext uri="{FF2B5EF4-FFF2-40B4-BE49-F238E27FC236}">
              <a16:creationId xmlns:a16="http://schemas.microsoft.com/office/drawing/2014/main" id="{00000000-0008-0000-1C00-00007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3" name="TextBox 5">
          <a:extLst>
            <a:ext uri="{FF2B5EF4-FFF2-40B4-BE49-F238E27FC236}">
              <a16:creationId xmlns:a16="http://schemas.microsoft.com/office/drawing/2014/main" id="{00000000-0008-0000-1C00-00007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4" name="TextBox 5">
          <a:extLst>
            <a:ext uri="{FF2B5EF4-FFF2-40B4-BE49-F238E27FC236}">
              <a16:creationId xmlns:a16="http://schemas.microsoft.com/office/drawing/2014/main" id="{00000000-0008-0000-1C00-00007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25" name="TextBox 5">
          <a:extLst>
            <a:ext uri="{FF2B5EF4-FFF2-40B4-BE49-F238E27FC236}">
              <a16:creationId xmlns:a16="http://schemas.microsoft.com/office/drawing/2014/main" id="{00000000-0008-0000-1C00-00007D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26" name="TextBox 5">
          <a:extLst>
            <a:ext uri="{FF2B5EF4-FFF2-40B4-BE49-F238E27FC236}">
              <a16:creationId xmlns:a16="http://schemas.microsoft.com/office/drawing/2014/main" id="{00000000-0008-0000-1C00-00007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27" name="TextBox 5">
          <a:extLst>
            <a:ext uri="{FF2B5EF4-FFF2-40B4-BE49-F238E27FC236}">
              <a16:creationId xmlns:a16="http://schemas.microsoft.com/office/drawing/2014/main" id="{00000000-0008-0000-1C00-00007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28" name="TextBox 5">
          <a:extLst>
            <a:ext uri="{FF2B5EF4-FFF2-40B4-BE49-F238E27FC236}">
              <a16:creationId xmlns:a16="http://schemas.microsoft.com/office/drawing/2014/main" id="{00000000-0008-0000-1C00-00008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29" name="TextBox 5">
          <a:extLst>
            <a:ext uri="{FF2B5EF4-FFF2-40B4-BE49-F238E27FC236}">
              <a16:creationId xmlns:a16="http://schemas.microsoft.com/office/drawing/2014/main" id="{00000000-0008-0000-1C00-000081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76971" cy="157224"/>
    <xdr:sp macro="" textlink="">
      <xdr:nvSpPr>
        <xdr:cNvPr id="130" name="TextBox 5">
          <a:extLst>
            <a:ext uri="{FF2B5EF4-FFF2-40B4-BE49-F238E27FC236}">
              <a16:creationId xmlns:a16="http://schemas.microsoft.com/office/drawing/2014/main" id="{00000000-0008-0000-1C00-000082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76971" cy="157224"/>
    <xdr:sp macro="" textlink="">
      <xdr:nvSpPr>
        <xdr:cNvPr id="131" name="TextBox 5">
          <a:extLst>
            <a:ext uri="{FF2B5EF4-FFF2-40B4-BE49-F238E27FC236}">
              <a16:creationId xmlns:a16="http://schemas.microsoft.com/office/drawing/2014/main" id="{00000000-0008-0000-1C00-000083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76971" cy="157224"/>
    <xdr:sp macro="" textlink="">
      <xdr:nvSpPr>
        <xdr:cNvPr id="132" name="TextBox 5">
          <a:extLst>
            <a:ext uri="{FF2B5EF4-FFF2-40B4-BE49-F238E27FC236}">
              <a16:creationId xmlns:a16="http://schemas.microsoft.com/office/drawing/2014/main" id="{00000000-0008-0000-1C00-000084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76971" cy="157224"/>
    <xdr:sp macro="" textlink="">
      <xdr:nvSpPr>
        <xdr:cNvPr id="133" name="TextBox 5">
          <a:extLst>
            <a:ext uri="{FF2B5EF4-FFF2-40B4-BE49-F238E27FC236}">
              <a16:creationId xmlns:a16="http://schemas.microsoft.com/office/drawing/2014/main" id="{00000000-0008-0000-1C00-000085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76971" cy="157224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1C00-000086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1C00-000087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76971" cy="157224"/>
    <xdr:sp macro="" textlink="">
      <xdr:nvSpPr>
        <xdr:cNvPr id="136" name="TextBox 5">
          <a:extLst>
            <a:ext uri="{FF2B5EF4-FFF2-40B4-BE49-F238E27FC236}">
              <a16:creationId xmlns:a16="http://schemas.microsoft.com/office/drawing/2014/main" id="{00000000-0008-0000-1C00-000088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37" name="TextBox 5">
          <a:extLst>
            <a:ext uri="{FF2B5EF4-FFF2-40B4-BE49-F238E27FC236}">
              <a16:creationId xmlns:a16="http://schemas.microsoft.com/office/drawing/2014/main" id="{00000000-0008-0000-1C00-000089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38" name="TextBox 5">
          <a:extLst>
            <a:ext uri="{FF2B5EF4-FFF2-40B4-BE49-F238E27FC236}">
              <a16:creationId xmlns:a16="http://schemas.microsoft.com/office/drawing/2014/main" id="{00000000-0008-0000-1C00-00008A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39" name="TextBox 5">
          <a:extLst>
            <a:ext uri="{FF2B5EF4-FFF2-40B4-BE49-F238E27FC236}">
              <a16:creationId xmlns:a16="http://schemas.microsoft.com/office/drawing/2014/main" id="{00000000-0008-0000-1C00-00008B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40" name="TextBox 5">
          <a:extLst>
            <a:ext uri="{FF2B5EF4-FFF2-40B4-BE49-F238E27FC236}">
              <a16:creationId xmlns:a16="http://schemas.microsoft.com/office/drawing/2014/main" id="{00000000-0008-0000-1C00-00008C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41" name="TextBox 5">
          <a:extLst>
            <a:ext uri="{FF2B5EF4-FFF2-40B4-BE49-F238E27FC236}">
              <a16:creationId xmlns:a16="http://schemas.microsoft.com/office/drawing/2014/main" id="{00000000-0008-0000-1C00-00008D000000}"/>
            </a:ext>
          </a:extLst>
        </xdr:cNvPr>
        <xdr:cNvSpPr txBox="1"/>
      </xdr:nvSpPr>
      <xdr:spPr>
        <a:xfrm>
          <a:off x="7439025" y="36004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2" name="TextBox 5">
          <a:extLst>
            <a:ext uri="{FF2B5EF4-FFF2-40B4-BE49-F238E27FC236}">
              <a16:creationId xmlns:a16="http://schemas.microsoft.com/office/drawing/2014/main" id="{00000000-0008-0000-1C00-00008E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3" name="TextBox 5">
          <a:extLst>
            <a:ext uri="{FF2B5EF4-FFF2-40B4-BE49-F238E27FC236}">
              <a16:creationId xmlns:a16="http://schemas.microsoft.com/office/drawing/2014/main" id="{00000000-0008-0000-1C00-00008F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4" name="TextBox 5">
          <a:extLst>
            <a:ext uri="{FF2B5EF4-FFF2-40B4-BE49-F238E27FC236}">
              <a16:creationId xmlns:a16="http://schemas.microsoft.com/office/drawing/2014/main" id="{00000000-0008-0000-1C00-000090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5" name="TextBox 5">
          <a:extLst>
            <a:ext uri="{FF2B5EF4-FFF2-40B4-BE49-F238E27FC236}">
              <a16:creationId xmlns:a16="http://schemas.microsoft.com/office/drawing/2014/main" id="{00000000-0008-0000-1C00-000091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1C00-000092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76971" cy="157224"/>
    <xdr:sp macro="" textlink="">
      <xdr:nvSpPr>
        <xdr:cNvPr id="147" name="TextBox 5">
          <a:extLst>
            <a:ext uri="{FF2B5EF4-FFF2-40B4-BE49-F238E27FC236}">
              <a16:creationId xmlns:a16="http://schemas.microsoft.com/office/drawing/2014/main" id="{00000000-0008-0000-1C00-000093000000}"/>
            </a:ext>
          </a:extLst>
        </xdr:cNvPr>
        <xdr:cNvSpPr txBox="1"/>
      </xdr:nvSpPr>
      <xdr:spPr>
        <a:xfrm>
          <a:off x="7439025" y="4029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48" name="TextBox 5">
          <a:extLst>
            <a:ext uri="{FF2B5EF4-FFF2-40B4-BE49-F238E27FC236}">
              <a16:creationId xmlns:a16="http://schemas.microsoft.com/office/drawing/2014/main" id="{00000000-0008-0000-1C00-000094000000}"/>
            </a:ext>
          </a:extLst>
        </xdr:cNvPr>
        <xdr:cNvSpPr txBox="1"/>
      </xdr:nvSpPr>
      <xdr:spPr>
        <a:xfrm>
          <a:off x="34607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0000000-0008-0000-1C00-000095000000}"/>
            </a:ext>
          </a:extLst>
        </xdr:cNvPr>
        <xdr:cNvSpPr txBox="1"/>
      </xdr:nvSpPr>
      <xdr:spPr>
        <a:xfrm>
          <a:off x="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00000000-0008-0000-1C00-000096000000}"/>
            </a:ext>
          </a:extLst>
        </xdr:cNvPr>
        <xdr:cNvSpPr txBox="1"/>
      </xdr:nvSpPr>
      <xdr:spPr>
        <a:xfrm>
          <a:off x="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51" name="TextBox 5">
          <a:extLst>
            <a:ext uri="{FF2B5EF4-FFF2-40B4-BE49-F238E27FC236}">
              <a16:creationId xmlns:a16="http://schemas.microsoft.com/office/drawing/2014/main" id="{00000000-0008-0000-1C00-000097000000}"/>
            </a:ext>
          </a:extLst>
        </xdr:cNvPr>
        <xdr:cNvSpPr txBox="1"/>
      </xdr:nvSpPr>
      <xdr:spPr>
        <a:xfrm>
          <a:off x="40195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52" name="TextBox 5">
          <a:extLst>
            <a:ext uri="{FF2B5EF4-FFF2-40B4-BE49-F238E27FC236}">
              <a16:creationId xmlns:a16="http://schemas.microsoft.com/office/drawing/2014/main" id="{00000000-0008-0000-1C00-000098000000}"/>
            </a:ext>
          </a:extLst>
        </xdr:cNvPr>
        <xdr:cNvSpPr txBox="1"/>
      </xdr:nvSpPr>
      <xdr:spPr>
        <a:xfrm>
          <a:off x="4019550" y="3510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53" name="TextBox 5">
          <a:extLst>
            <a:ext uri="{FF2B5EF4-FFF2-40B4-BE49-F238E27FC236}">
              <a16:creationId xmlns:a16="http://schemas.microsoft.com/office/drawing/2014/main" id="{00000000-0008-0000-1C00-000099000000}"/>
            </a:ext>
          </a:extLst>
        </xdr:cNvPr>
        <xdr:cNvSpPr txBox="1"/>
      </xdr:nvSpPr>
      <xdr:spPr>
        <a:xfrm>
          <a:off x="4019550" y="3828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54" name="TextBox 5">
          <a:extLst>
            <a:ext uri="{FF2B5EF4-FFF2-40B4-BE49-F238E27FC236}">
              <a16:creationId xmlns:a16="http://schemas.microsoft.com/office/drawing/2014/main" id="{00000000-0008-0000-1C00-00009A000000}"/>
            </a:ext>
          </a:extLst>
        </xdr:cNvPr>
        <xdr:cNvSpPr txBox="1"/>
      </xdr:nvSpPr>
      <xdr:spPr>
        <a:xfrm>
          <a:off x="4019550" y="3999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55" name="TextBox 5">
          <a:extLst>
            <a:ext uri="{FF2B5EF4-FFF2-40B4-BE49-F238E27FC236}">
              <a16:creationId xmlns:a16="http://schemas.microsoft.com/office/drawing/2014/main" id="{00000000-0008-0000-1C00-00009B000000}"/>
            </a:ext>
          </a:extLst>
        </xdr:cNvPr>
        <xdr:cNvSpPr txBox="1"/>
      </xdr:nvSpPr>
      <xdr:spPr>
        <a:xfrm>
          <a:off x="34607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0000000-0008-0000-1C00-00009C000000}"/>
            </a:ext>
          </a:extLst>
        </xdr:cNvPr>
        <xdr:cNvSpPr txBox="1"/>
      </xdr:nvSpPr>
      <xdr:spPr>
        <a:xfrm>
          <a:off x="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00000000-0008-0000-1C00-00009D000000}"/>
            </a:ext>
          </a:extLst>
        </xdr:cNvPr>
        <xdr:cNvSpPr txBox="1"/>
      </xdr:nvSpPr>
      <xdr:spPr>
        <a:xfrm>
          <a:off x="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58" name="TextBox 5">
          <a:extLst>
            <a:ext uri="{FF2B5EF4-FFF2-40B4-BE49-F238E27FC236}">
              <a16:creationId xmlns:a16="http://schemas.microsoft.com/office/drawing/2014/main" id="{00000000-0008-0000-1C00-00009E000000}"/>
            </a:ext>
          </a:extLst>
        </xdr:cNvPr>
        <xdr:cNvSpPr txBox="1"/>
      </xdr:nvSpPr>
      <xdr:spPr>
        <a:xfrm>
          <a:off x="40195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59" name="TextBox 5">
          <a:extLst>
            <a:ext uri="{FF2B5EF4-FFF2-40B4-BE49-F238E27FC236}">
              <a16:creationId xmlns:a16="http://schemas.microsoft.com/office/drawing/2014/main" id="{00000000-0008-0000-1C00-00009F000000}"/>
            </a:ext>
          </a:extLst>
        </xdr:cNvPr>
        <xdr:cNvSpPr txBox="1"/>
      </xdr:nvSpPr>
      <xdr:spPr>
        <a:xfrm>
          <a:off x="4019550" y="3510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60" name="TextBox 5">
          <a:extLst>
            <a:ext uri="{FF2B5EF4-FFF2-40B4-BE49-F238E27FC236}">
              <a16:creationId xmlns:a16="http://schemas.microsoft.com/office/drawing/2014/main" id="{00000000-0008-0000-1C00-0000A0000000}"/>
            </a:ext>
          </a:extLst>
        </xdr:cNvPr>
        <xdr:cNvSpPr txBox="1"/>
      </xdr:nvSpPr>
      <xdr:spPr>
        <a:xfrm>
          <a:off x="4019550" y="3828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00000000-0008-0000-1C00-0000A1000000}"/>
            </a:ext>
          </a:extLst>
        </xdr:cNvPr>
        <xdr:cNvSpPr txBox="1"/>
      </xdr:nvSpPr>
      <xdr:spPr>
        <a:xfrm>
          <a:off x="4019550" y="3999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1C00-0000A2000000}"/>
            </a:ext>
          </a:extLst>
        </xdr:cNvPr>
        <xdr:cNvSpPr txBox="1"/>
      </xdr:nvSpPr>
      <xdr:spPr>
        <a:xfrm>
          <a:off x="23431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00000000-0008-0000-1C00-0000A3000000}"/>
            </a:ext>
          </a:extLst>
        </xdr:cNvPr>
        <xdr:cNvSpPr txBox="1"/>
      </xdr:nvSpPr>
      <xdr:spPr>
        <a:xfrm>
          <a:off x="29019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64" name="TextBox 5">
          <a:extLst>
            <a:ext uri="{FF2B5EF4-FFF2-40B4-BE49-F238E27FC236}">
              <a16:creationId xmlns:a16="http://schemas.microsoft.com/office/drawing/2014/main" id="{00000000-0008-0000-1C00-0000A4000000}"/>
            </a:ext>
          </a:extLst>
        </xdr:cNvPr>
        <xdr:cNvSpPr txBox="1"/>
      </xdr:nvSpPr>
      <xdr:spPr>
        <a:xfrm>
          <a:off x="45783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00000000-0008-0000-1C00-0000A5000000}"/>
            </a:ext>
          </a:extLst>
        </xdr:cNvPr>
        <xdr:cNvSpPr txBox="1"/>
      </xdr:nvSpPr>
      <xdr:spPr>
        <a:xfrm>
          <a:off x="2901950" y="3510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66" name="TextBox 5">
          <a:extLst>
            <a:ext uri="{FF2B5EF4-FFF2-40B4-BE49-F238E27FC236}">
              <a16:creationId xmlns:a16="http://schemas.microsoft.com/office/drawing/2014/main" id="{00000000-0008-0000-1C00-0000A6000000}"/>
            </a:ext>
          </a:extLst>
        </xdr:cNvPr>
        <xdr:cNvSpPr txBox="1"/>
      </xdr:nvSpPr>
      <xdr:spPr>
        <a:xfrm>
          <a:off x="2901950" y="3828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00000000-0008-0000-1C00-0000A7000000}"/>
            </a:ext>
          </a:extLst>
        </xdr:cNvPr>
        <xdr:cNvSpPr txBox="1"/>
      </xdr:nvSpPr>
      <xdr:spPr>
        <a:xfrm>
          <a:off x="2901950" y="3999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68" name="TextBox 5">
          <a:extLst>
            <a:ext uri="{FF2B5EF4-FFF2-40B4-BE49-F238E27FC236}">
              <a16:creationId xmlns:a16="http://schemas.microsoft.com/office/drawing/2014/main" id="{00000000-0008-0000-1C00-0000A8000000}"/>
            </a:ext>
          </a:extLst>
        </xdr:cNvPr>
        <xdr:cNvSpPr txBox="1"/>
      </xdr:nvSpPr>
      <xdr:spPr>
        <a:xfrm>
          <a:off x="40195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00000000-0008-0000-1C00-0000A9000000}"/>
            </a:ext>
          </a:extLst>
        </xdr:cNvPr>
        <xdr:cNvSpPr txBox="1"/>
      </xdr:nvSpPr>
      <xdr:spPr>
        <a:xfrm>
          <a:off x="4019550" y="3999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18</xdr:row>
      <xdr:rowOff>158115</xdr:rowOff>
    </xdr:from>
    <xdr:ext cx="76971" cy="157224"/>
    <xdr:sp macro="" textlink="">
      <xdr:nvSpPr>
        <xdr:cNvPr id="170" name="TextBox 5">
          <a:extLst>
            <a:ext uri="{FF2B5EF4-FFF2-40B4-BE49-F238E27FC236}">
              <a16:creationId xmlns:a16="http://schemas.microsoft.com/office/drawing/2014/main" id="{00000000-0008-0000-1C00-0000AA000000}"/>
            </a:ext>
          </a:extLst>
        </xdr:cNvPr>
        <xdr:cNvSpPr txBox="1"/>
      </xdr:nvSpPr>
      <xdr:spPr>
        <a:xfrm>
          <a:off x="4019550" y="41586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00000000-0008-0000-1C00-0000AB000000}"/>
            </a:ext>
          </a:extLst>
        </xdr:cNvPr>
        <xdr:cNvSpPr txBox="1"/>
      </xdr:nvSpPr>
      <xdr:spPr>
        <a:xfrm>
          <a:off x="4578350" y="3314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72" name="TextBox 5">
          <a:extLst>
            <a:ext uri="{FF2B5EF4-FFF2-40B4-BE49-F238E27FC236}">
              <a16:creationId xmlns:a16="http://schemas.microsoft.com/office/drawing/2014/main" id="{00000000-0008-0000-1C00-0000AC000000}"/>
            </a:ext>
          </a:extLst>
        </xdr:cNvPr>
        <xdr:cNvSpPr txBox="1"/>
      </xdr:nvSpPr>
      <xdr:spPr>
        <a:xfrm>
          <a:off x="4578350" y="3510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00000000-0008-0000-1C00-0000AD000000}"/>
            </a:ext>
          </a:extLst>
        </xdr:cNvPr>
        <xdr:cNvSpPr txBox="1"/>
      </xdr:nvSpPr>
      <xdr:spPr>
        <a:xfrm>
          <a:off x="4578350" y="3828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74" name="TextBox 5">
          <a:extLst>
            <a:ext uri="{FF2B5EF4-FFF2-40B4-BE49-F238E27FC236}">
              <a16:creationId xmlns:a16="http://schemas.microsoft.com/office/drawing/2014/main" id="{00000000-0008-0000-1C00-0000AE000000}"/>
            </a:ext>
          </a:extLst>
        </xdr:cNvPr>
        <xdr:cNvSpPr txBox="1"/>
      </xdr:nvSpPr>
      <xdr:spPr>
        <a:xfrm>
          <a:off x="4578350" y="3999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18</xdr:row>
      <xdr:rowOff>158115</xdr:rowOff>
    </xdr:from>
    <xdr:ext cx="76971" cy="157224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00000000-0008-0000-1C00-0000AF000000}"/>
            </a:ext>
          </a:extLst>
        </xdr:cNvPr>
        <xdr:cNvSpPr txBox="1"/>
      </xdr:nvSpPr>
      <xdr:spPr>
        <a:xfrm>
          <a:off x="4578350" y="41586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27" name="TextBox 5">
          <a:extLst>
            <a:ext uri="{FF2B5EF4-FFF2-40B4-BE49-F238E27FC236}">
              <a16:creationId xmlns:a16="http://schemas.microsoft.com/office/drawing/2014/main" id="{00000000-0008-0000-1C00-0000E3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28" name="TextBox 5">
          <a:extLst>
            <a:ext uri="{FF2B5EF4-FFF2-40B4-BE49-F238E27FC236}">
              <a16:creationId xmlns:a16="http://schemas.microsoft.com/office/drawing/2014/main" id="{00000000-0008-0000-1C00-0000E4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29" name="TextBox 5">
          <a:extLst>
            <a:ext uri="{FF2B5EF4-FFF2-40B4-BE49-F238E27FC236}">
              <a16:creationId xmlns:a16="http://schemas.microsoft.com/office/drawing/2014/main" id="{00000000-0008-0000-1C00-0000E5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30" name="TextBox 5">
          <a:extLst>
            <a:ext uri="{FF2B5EF4-FFF2-40B4-BE49-F238E27FC236}">
              <a16:creationId xmlns:a16="http://schemas.microsoft.com/office/drawing/2014/main" id="{00000000-0008-0000-1C00-0000E6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00000000-0008-0000-1C00-0000E7000000}"/>
            </a:ext>
          </a:extLst>
        </xdr:cNvPr>
        <xdr:cNvSpPr txBox="1"/>
      </xdr:nvSpPr>
      <xdr:spPr>
        <a:xfrm>
          <a:off x="52482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232" name="TextBox 5">
          <a:extLst>
            <a:ext uri="{FF2B5EF4-FFF2-40B4-BE49-F238E27FC236}">
              <a16:creationId xmlns:a16="http://schemas.microsoft.com/office/drawing/2014/main" id="{00000000-0008-0000-1C00-0000E8000000}"/>
            </a:ext>
          </a:extLst>
        </xdr:cNvPr>
        <xdr:cNvSpPr txBox="1"/>
      </xdr:nvSpPr>
      <xdr:spPr>
        <a:xfrm>
          <a:off x="52482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233" name="TextBox 5">
          <a:extLst>
            <a:ext uri="{FF2B5EF4-FFF2-40B4-BE49-F238E27FC236}">
              <a16:creationId xmlns:a16="http://schemas.microsoft.com/office/drawing/2014/main" id="{00000000-0008-0000-1C00-0000E9000000}"/>
            </a:ext>
          </a:extLst>
        </xdr:cNvPr>
        <xdr:cNvSpPr txBox="1"/>
      </xdr:nvSpPr>
      <xdr:spPr>
        <a:xfrm>
          <a:off x="52482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34" name="TextBox 5">
          <a:extLst>
            <a:ext uri="{FF2B5EF4-FFF2-40B4-BE49-F238E27FC236}">
              <a16:creationId xmlns:a16="http://schemas.microsoft.com/office/drawing/2014/main" id="{00000000-0008-0000-1C00-0000EA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35" name="TextBox 5">
          <a:extLst>
            <a:ext uri="{FF2B5EF4-FFF2-40B4-BE49-F238E27FC236}">
              <a16:creationId xmlns:a16="http://schemas.microsoft.com/office/drawing/2014/main" id="{00000000-0008-0000-1C00-0000EB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236" name="TextBox 5">
          <a:extLst>
            <a:ext uri="{FF2B5EF4-FFF2-40B4-BE49-F238E27FC236}">
              <a16:creationId xmlns:a16="http://schemas.microsoft.com/office/drawing/2014/main" id="{00000000-0008-0000-1C00-0000EC000000}"/>
            </a:ext>
          </a:extLst>
        </xdr:cNvPr>
        <xdr:cNvSpPr txBox="1"/>
      </xdr:nvSpPr>
      <xdr:spPr>
        <a:xfrm>
          <a:off x="52482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237" name="TextBox 5">
          <a:extLst>
            <a:ext uri="{FF2B5EF4-FFF2-40B4-BE49-F238E27FC236}">
              <a16:creationId xmlns:a16="http://schemas.microsoft.com/office/drawing/2014/main" id="{00000000-0008-0000-1C00-0000ED000000}"/>
            </a:ext>
          </a:extLst>
        </xdr:cNvPr>
        <xdr:cNvSpPr txBox="1"/>
      </xdr:nvSpPr>
      <xdr:spPr>
        <a:xfrm>
          <a:off x="52482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238" name="TextBox 5">
          <a:extLst>
            <a:ext uri="{FF2B5EF4-FFF2-40B4-BE49-F238E27FC236}">
              <a16:creationId xmlns:a16="http://schemas.microsoft.com/office/drawing/2014/main" id="{00000000-0008-0000-1C00-0000EE000000}"/>
            </a:ext>
          </a:extLst>
        </xdr:cNvPr>
        <xdr:cNvSpPr txBox="1"/>
      </xdr:nvSpPr>
      <xdr:spPr>
        <a:xfrm>
          <a:off x="52482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39" name="TextBox 5">
          <a:extLst>
            <a:ext uri="{FF2B5EF4-FFF2-40B4-BE49-F238E27FC236}">
              <a16:creationId xmlns:a16="http://schemas.microsoft.com/office/drawing/2014/main" id="{00000000-0008-0000-1C00-0000EF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40" name="TextBox 5">
          <a:extLst>
            <a:ext uri="{FF2B5EF4-FFF2-40B4-BE49-F238E27FC236}">
              <a16:creationId xmlns:a16="http://schemas.microsoft.com/office/drawing/2014/main" id="{00000000-0008-0000-1C00-0000F0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241" name="TextBox 5">
          <a:extLst>
            <a:ext uri="{FF2B5EF4-FFF2-40B4-BE49-F238E27FC236}">
              <a16:creationId xmlns:a16="http://schemas.microsoft.com/office/drawing/2014/main" id="{00000000-0008-0000-1C00-0000F1000000}"/>
            </a:ext>
          </a:extLst>
        </xdr:cNvPr>
        <xdr:cNvSpPr txBox="1"/>
      </xdr:nvSpPr>
      <xdr:spPr>
        <a:xfrm>
          <a:off x="52482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242" name="TextBox 5">
          <a:extLst>
            <a:ext uri="{FF2B5EF4-FFF2-40B4-BE49-F238E27FC236}">
              <a16:creationId xmlns:a16="http://schemas.microsoft.com/office/drawing/2014/main" id="{00000000-0008-0000-1C00-0000F2000000}"/>
            </a:ext>
          </a:extLst>
        </xdr:cNvPr>
        <xdr:cNvSpPr txBox="1"/>
      </xdr:nvSpPr>
      <xdr:spPr>
        <a:xfrm>
          <a:off x="52482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243" name="TextBox 5">
          <a:extLst>
            <a:ext uri="{FF2B5EF4-FFF2-40B4-BE49-F238E27FC236}">
              <a16:creationId xmlns:a16="http://schemas.microsoft.com/office/drawing/2014/main" id="{00000000-0008-0000-1C00-0000F3000000}"/>
            </a:ext>
          </a:extLst>
        </xdr:cNvPr>
        <xdr:cNvSpPr txBox="1"/>
      </xdr:nvSpPr>
      <xdr:spPr>
        <a:xfrm>
          <a:off x="52482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44" name="TextBox 5">
          <a:extLst>
            <a:ext uri="{FF2B5EF4-FFF2-40B4-BE49-F238E27FC236}">
              <a16:creationId xmlns:a16="http://schemas.microsoft.com/office/drawing/2014/main" id="{00000000-0008-0000-1C00-0000F4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45" name="TextBox 5">
          <a:extLst>
            <a:ext uri="{FF2B5EF4-FFF2-40B4-BE49-F238E27FC236}">
              <a16:creationId xmlns:a16="http://schemas.microsoft.com/office/drawing/2014/main" id="{00000000-0008-0000-1C00-0000F5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46" name="TextBox 5">
          <a:extLst>
            <a:ext uri="{FF2B5EF4-FFF2-40B4-BE49-F238E27FC236}">
              <a16:creationId xmlns:a16="http://schemas.microsoft.com/office/drawing/2014/main" id="{00000000-0008-0000-1C00-0000F6000000}"/>
            </a:ext>
          </a:extLst>
        </xdr:cNvPr>
        <xdr:cNvSpPr txBox="1"/>
      </xdr:nvSpPr>
      <xdr:spPr>
        <a:xfrm>
          <a:off x="5248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247" name="TextBox 5">
          <a:extLst>
            <a:ext uri="{FF2B5EF4-FFF2-40B4-BE49-F238E27FC236}">
              <a16:creationId xmlns:a16="http://schemas.microsoft.com/office/drawing/2014/main" id="{00000000-0008-0000-1C00-0000F7000000}"/>
            </a:ext>
          </a:extLst>
        </xdr:cNvPr>
        <xdr:cNvSpPr txBox="1"/>
      </xdr:nvSpPr>
      <xdr:spPr>
        <a:xfrm>
          <a:off x="52482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248" name="TextBox 5">
          <a:extLst>
            <a:ext uri="{FF2B5EF4-FFF2-40B4-BE49-F238E27FC236}">
              <a16:creationId xmlns:a16="http://schemas.microsoft.com/office/drawing/2014/main" id="{00000000-0008-0000-1C00-0000F8000000}"/>
            </a:ext>
          </a:extLst>
        </xdr:cNvPr>
        <xdr:cNvSpPr txBox="1"/>
      </xdr:nvSpPr>
      <xdr:spPr>
        <a:xfrm>
          <a:off x="52482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249" name="TextBox 5">
          <a:extLst>
            <a:ext uri="{FF2B5EF4-FFF2-40B4-BE49-F238E27FC236}">
              <a16:creationId xmlns:a16="http://schemas.microsoft.com/office/drawing/2014/main" id="{00000000-0008-0000-1C00-0000F9000000}"/>
            </a:ext>
          </a:extLst>
        </xdr:cNvPr>
        <xdr:cNvSpPr txBox="1"/>
      </xdr:nvSpPr>
      <xdr:spPr>
        <a:xfrm>
          <a:off x="52482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50" name="TextBox 5">
          <a:extLst>
            <a:ext uri="{FF2B5EF4-FFF2-40B4-BE49-F238E27FC236}">
              <a16:creationId xmlns:a16="http://schemas.microsoft.com/office/drawing/2014/main" id="{00000000-0008-0000-1C00-0000FA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51" name="TextBox 5">
          <a:extLst>
            <a:ext uri="{FF2B5EF4-FFF2-40B4-BE49-F238E27FC236}">
              <a16:creationId xmlns:a16="http://schemas.microsoft.com/office/drawing/2014/main" id="{00000000-0008-0000-1C00-0000FB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252" name="TextBox 5">
          <a:extLst>
            <a:ext uri="{FF2B5EF4-FFF2-40B4-BE49-F238E27FC236}">
              <a16:creationId xmlns:a16="http://schemas.microsoft.com/office/drawing/2014/main" id="{00000000-0008-0000-1C00-0000FC000000}"/>
            </a:ext>
          </a:extLst>
        </xdr:cNvPr>
        <xdr:cNvSpPr txBox="1"/>
      </xdr:nvSpPr>
      <xdr:spPr>
        <a:xfrm>
          <a:off x="37433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53" name="TextBox 5">
          <a:extLst>
            <a:ext uri="{FF2B5EF4-FFF2-40B4-BE49-F238E27FC236}">
              <a16:creationId xmlns:a16="http://schemas.microsoft.com/office/drawing/2014/main" id="{00000000-0008-0000-1C00-0000FD00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254" name="TextBox 5">
          <a:extLst>
            <a:ext uri="{FF2B5EF4-FFF2-40B4-BE49-F238E27FC236}">
              <a16:creationId xmlns:a16="http://schemas.microsoft.com/office/drawing/2014/main" id="{00000000-0008-0000-1C00-0000FE000000}"/>
            </a:ext>
          </a:extLst>
        </xdr:cNvPr>
        <xdr:cNvSpPr txBox="1"/>
      </xdr:nvSpPr>
      <xdr:spPr>
        <a:xfrm>
          <a:off x="4495800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255" name="TextBox 5">
          <a:extLst>
            <a:ext uri="{FF2B5EF4-FFF2-40B4-BE49-F238E27FC236}">
              <a16:creationId xmlns:a16="http://schemas.microsoft.com/office/drawing/2014/main" id="{00000000-0008-0000-1C00-0000FF000000}"/>
            </a:ext>
          </a:extLst>
        </xdr:cNvPr>
        <xdr:cNvSpPr txBox="1"/>
      </xdr:nvSpPr>
      <xdr:spPr>
        <a:xfrm>
          <a:off x="4495800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00000000-0008-0000-1C00-000000010000}"/>
            </a:ext>
          </a:extLst>
        </xdr:cNvPr>
        <xdr:cNvSpPr txBox="1"/>
      </xdr:nvSpPr>
      <xdr:spPr>
        <a:xfrm>
          <a:off x="4495800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257" name="TextBox 5">
          <a:extLst>
            <a:ext uri="{FF2B5EF4-FFF2-40B4-BE49-F238E27FC236}">
              <a16:creationId xmlns:a16="http://schemas.microsoft.com/office/drawing/2014/main" id="{00000000-0008-0000-1C00-000001010000}"/>
            </a:ext>
          </a:extLst>
        </xdr:cNvPr>
        <xdr:cNvSpPr txBox="1"/>
      </xdr:nvSpPr>
      <xdr:spPr>
        <a:xfrm>
          <a:off x="37433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00000000-0008-0000-1C00-00000201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259" name="TextBox 5">
          <a:extLst>
            <a:ext uri="{FF2B5EF4-FFF2-40B4-BE49-F238E27FC236}">
              <a16:creationId xmlns:a16="http://schemas.microsoft.com/office/drawing/2014/main" id="{00000000-0008-0000-1C00-000003010000}"/>
            </a:ext>
          </a:extLst>
        </xdr:cNvPr>
        <xdr:cNvSpPr txBox="1"/>
      </xdr:nvSpPr>
      <xdr:spPr>
        <a:xfrm>
          <a:off x="4495800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260" name="TextBox 5">
          <a:extLst>
            <a:ext uri="{FF2B5EF4-FFF2-40B4-BE49-F238E27FC236}">
              <a16:creationId xmlns:a16="http://schemas.microsoft.com/office/drawing/2014/main" id="{00000000-0008-0000-1C00-000004010000}"/>
            </a:ext>
          </a:extLst>
        </xdr:cNvPr>
        <xdr:cNvSpPr txBox="1"/>
      </xdr:nvSpPr>
      <xdr:spPr>
        <a:xfrm>
          <a:off x="4495800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261" name="TextBox 5">
          <a:extLst>
            <a:ext uri="{FF2B5EF4-FFF2-40B4-BE49-F238E27FC236}">
              <a16:creationId xmlns:a16="http://schemas.microsoft.com/office/drawing/2014/main" id="{00000000-0008-0000-1C00-000005010000}"/>
            </a:ext>
          </a:extLst>
        </xdr:cNvPr>
        <xdr:cNvSpPr txBox="1"/>
      </xdr:nvSpPr>
      <xdr:spPr>
        <a:xfrm>
          <a:off x="4495800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0000000-0008-0000-1C00-000006010000}"/>
            </a:ext>
          </a:extLst>
        </xdr:cNvPr>
        <xdr:cNvSpPr txBox="1"/>
      </xdr:nvSpPr>
      <xdr:spPr>
        <a:xfrm>
          <a:off x="37433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63" name="TextBox 5">
          <a:extLst>
            <a:ext uri="{FF2B5EF4-FFF2-40B4-BE49-F238E27FC236}">
              <a16:creationId xmlns:a16="http://schemas.microsoft.com/office/drawing/2014/main" id="{00000000-0008-0000-1C00-00000701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00000000-0008-0000-1C00-000008010000}"/>
            </a:ext>
          </a:extLst>
        </xdr:cNvPr>
        <xdr:cNvSpPr txBox="1"/>
      </xdr:nvSpPr>
      <xdr:spPr>
        <a:xfrm>
          <a:off x="4495800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265" name="TextBox 5">
          <a:extLst>
            <a:ext uri="{FF2B5EF4-FFF2-40B4-BE49-F238E27FC236}">
              <a16:creationId xmlns:a16="http://schemas.microsoft.com/office/drawing/2014/main" id="{00000000-0008-0000-1C00-000009010000}"/>
            </a:ext>
          </a:extLst>
        </xdr:cNvPr>
        <xdr:cNvSpPr txBox="1"/>
      </xdr:nvSpPr>
      <xdr:spPr>
        <a:xfrm>
          <a:off x="4495800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00000000-0008-0000-1C00-00000A010000}"/>
            </a:ext>
          </a:extLst>
        </xdr:cNvPr>
        <xdr:cNvSpPr txBox="1"/>
      </xdr:nvSpPr>
      <xdr:spPr>
        <a:xfrm>
          <a:off x="4495800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67" name="TextBox 5">
          <a:extLst>
            <a:ext uri="{FF2B5EF4-FFF2-40B4-BE49-F238E27FC236}">
              <a16:creationId xmlns:a16="http://schemas.microsoft.com/office/drawing/2014/main" id="{00000000-0008-0000-1C00-00000B01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00000000-0008-0000-1C00-00000C010000}"/>
            </a:ext>
          </a:extLst>
        </xdr:cNvPr>
        <xdr:cNvSpPr txBox="1"/>
      </xdr:nvSpPr>
      <xdr:spPr>
        <a:xfrm>
          <a:off x="37433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69" name="TextBox 5">
          <a:extLst>
            <a:ext uri="{FF2B5EF4-FFF2-40B4-BE49-F238E27FC236}">
              <a16:creationId xmlns:a16="http://schemas.microsoft.com/office/drawing/2014/main" id="{00000000-0008-0000-1C00-00000D01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00000000-0008-0000-1C00-00000E010000}"/>
            </a:ext>
          </a:extLst>
        </xdr:cNvPr>
        <xdr:cNvSpPr txBox="1"/>
      </xdr:nvSpPr>
      <xdr:spPr>
        <a:xfrm>
          <a:off x="4495800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271" name="TextBox 5">
          <a:extLst>
            <a:ext uri="{FF2B5EF4-FFF2-40B4-BE49-F238E27FC236}">
              <a16:creationId xmlns:a16="http://schemas.microsoft.com/office/drawing/2014/main" id="{00000000-0008-0000-1C00-00000F010000}"/>
            </a:ext>
          </a:extLst>
        </xdr:cNvPr>
        <xdr:cNvSpPr txBox="1"/>
      </xdr:nvSpPr>
      <xdr:spPr>
        <a:xfrm>
          <a:off x="4495800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0000000-0008-0000-1C00-000010010000}"/>
            </a:ext>
          </a:extLst>
        </xdr:cNvPr>
        <xdr:cNvSpPr txBox="1"/>
      </xdr:nvSpPr>
      <xdr:spPr>
        <a:xfrm>
          <a:off x="4495800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273" name="TextBox 5">
          <a:extLst>
            <a:ext uri="{FF2B5EF4-FFF2-40B4-BE49-F238E27FC236}">
              <a16:creationId xmlns:a16="http://schemas.microsoft.com/office/drawing/2014/main" id="{00000000-0008-0000-1C00-000011010000}"/>
            </a:ext>
          </a:extLst>
        </xdr:cNvPr>
        <xdr:cNvSpPr txBox="1"/>
      </xdr:nvSpPr>
      <xdr:spPr>
        <a:xfrm>
          <a:off x="37433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00000000-0008-0000-1C00-000012010000}"/>
            </a:ext>
          </a:extLst>
        </xdr:cNvPr>
        <xdr:cNvSpPr txBox="1"/>
      </xdr:nvSpPr>
      <xdr:spPr>
        <a:xfrm>
          <a:off x="4495800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275" name="TextBox 5">
          <a:extLst>
            <a:ext uri="{FF2B5EF4-FFF2-40B4-BE49-F238E27FC236}">
              <a16:creationId xmlns:a16="http://schemas.microsoft.com/office/drawing/2014/main" id="{00000000-0008-0000-1C00-000013010000}"/>
            </a:ext>
          </a:extLst>
        </xdr:cNvPr>
        <xdr:cNvSpPr txBox="1"/>
      </xdr:nvSpPr>
      <xdr:spPr>
        <a:xfrm>
          <a:off x="4495800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276" name="TextBox 5">
          <a:extLst>
            <a:ext uri="{FF2B5EF4-FFF2-40B4-BE49-F238E27FC236}">
              <a16:creationId xmlns:a16="http://schemas.microsoft.com/office/drawing/2014/main" id="{00000000-0008-0000-1C00-000014010000}"/>
            </a:ext>
          </a:extLst>
        </xdr:cNvPr>
        <xdr:cNvSpPr txBox="1"/>
      </xdr:nvSpPr>
      <xdr:spPr>
        <a:xfrm>
          <a:off x="4495800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277" name="TextBox 5">
          <a:extLst>
            <a:ext uri="{FF2B5EF4-FFF2-40B4-BE49-F238E27FC236}">
              <a16:creationId xmlns:a16="http://schemas.microsoft.com/office/drawing/2014/main" id="{00000000-0008-0000-1C00-000015010000}"/>
            </a:ext>
          </a:extLst>
        </xdr:cNvPr>
        <xdr:cNvSpPr txBox="1"/>
      </xdr:nvSpPr>
      <xdr:spPr>
        <a:xfrm>
          <a:off x="4495800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18" name="TextBox 5">
          <a:extLst>
            <a:ext uri="{FF2B5EF4-FFF2-40B4-BE49-F238E27FC236}">
              <a16:creationId xmlns:a16="http://schemas.microsoft.com/office/drawing/2014/main" id="{4E6204A5-93DD-4AD1-83BF-D5EF16F29F5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19" name="TextBox 5">
          <a:extLst>
            <a:ext uri="{FF2B5EF4-FFF2-40B4-BE49-F238E27FC236}">
              <a16:creationId xmlns:a16="http://schemas.microsoft.com/office/drawing/2014/main" id="{E6571597-953C-4AB5-AE0F-493FC97885B9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20" name="TextBox 5">
          <a:extLst>
            <a:ext uri="{FF2B5EF4-FFF2-40B4-BE49-F238E27FC236}">
              <a16:creationId xmlns:a16="http://schemas.microsoft.com/office/drawing/2014/main" id="{48031FC4-BEF7-4574-B631-0124380A451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21" name="TextBox 5">
          <a:extLst>
            <a:ext uri="{FF2B5EF4-FFF2-40B4-BE49-F238E27FC236}">
              <a16:creationId xmlns:a16="http://schemas.microsoft.com/office/drawing/2014/main" id="{85CC354C-E81A-4E36-8CE7-9E3264665F87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222" name="TextBox 5">
          <a:extLst>
            <a:ext uri="{FF2B5EF4-FFF2-40B4-BE49-F238E27FC236}">
              <a16:creationId xmlns:a16="http://schemas.microsoft.com/office/drawing/2014/main" id="{8F711932-7BFD-40F1-B76C-26F6762E3CCF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223" name="TextBox 5">
          <a:extLst>
            <a:ext uri="{FF2B5EF4-FFF2-40B4-BE49-F238E27FC236}">
              <a16:creationId xmlns:a16="http://schemas.microsoft.com/office/drawing/2014/main" id="{EF49DCD2-A127-47D2-BA22-B803FB4B3471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224" name="TextBox 5">
          <a:extLst>
            <a:ext uri="{FF2B5EF4-FFF2-40B4-BE49-F238E27FC236}">
              <a16:creationId xmlns:a16="http://schemas.microsoft.com/office/drawing/2014/main" id="{0486AFED-3826-46EC-889F-10A66EC414A3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25" name="TextBox 5">
          <a:extLst>
            <a:ext uri="{FF2B5EF4-FFF2-40B4-BE49-F238E27FC236}">
              <a16:creationId xmlns:a16="http://schemas.microsoft.com/office/drawing/2014/main" id="{C3B1DFD4-2554-473C-BD50-8EB43185E13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26" name="TextBox 5">
          <a:extLst>
            <a:ext uri="{FF2B5EF4-FFF2-40B4-BE49-F238E27FC236}">
              <a16:creationId xmlns:a16="http://schemas.microsoft.com/office/drawing/2014/main" id="{6BB9EF28-0731-4A0E-AC8E-6C287A8637E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278" name="TextBox 5">
          <a:extLst>
            <a:ext uri="{FF2B5EF4-FFF2-40B4-BE49-F238E27FC236}">
              <a16:creationId xmlns:a16="http://schemas.microsoft.com/office/drawing/2014/main" id="{A9C43941-7BF6-4AC3-A5F8-C22A5CB1F4AC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279" name="TextBox 5">
          <a:extLst>
            <a:ext uri="{FF2B5EF4-FFF2-40B4-BE49-F238E27FC236}">
              <a16:creationId xmlns:a16="http://schemas.microsoft.com/office/drawing/2014/main" id="{4C8BE200-E8AA-4A9F-A6BB-74E81C309C91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280" name="TextBox 5">
          <a:extLst>
            <a:ext uri="{FF2B5EF4-FFF2-40B4-BE49-F238E27FC236}">
              <a16:creationId xmlns:a16="http://schemas.microsoft.com/office/drawing/2014/main" id="{03ACEBBF-E116-49F8-931C-0FE0A0CBE463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81" name="TextBox 5">
          <a:extLst>
            <a:ext uri="{FF2B5EF4-FFF2-40B4-BE49-F238E27FC236}">
              <a16:creationId xmlns:a16="http://schemas.microsoft.com/office/drawing/2014/main" id="{A46784C0-601D-496D-8997-EBF35129CC6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82" name="TextBox 5">
          <a:extLst>
            <a:ext uri="{FF2B5EF4-FFF2-40B4-BE49-F238E27FC236}">
              <a16:creationId xmlns:a16="http://schemas.microsoft.com/office/drawing/2014/main" id="{3CD876AF-9E77-4014-A3FA-2C2886D5A44C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283" name="TextBox 5">
          <a:extLst>
            <a:ext uri="{FF2B5EF4-FFF2-40B4-BE49-F238E27FC236}">
              <a16:creationId xmlns:a16="http://schemas.microsoft.com/office/drawing/2014/main" id="{90ECABC9-2BCD-4292-B730-DCD6044DC689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284" name="TextBox 5">
          <a:extLst>
            <a:ext uri="{FF2B5EF4-FFF2-40B4-BE49-F238E27FC236}">
              <a16:creationId xmlns:a16="http://schemas.microsoft.com/office/drawing/2014/main" id="{5327D8C5-4422-4890-A9D8-8F16AE5DAC88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285" name="TextBox 5">
          <a:extLst>
            <a:ext uri="{FF2B5EF4-FFF2-40B4-BE49-F238E27FC236}">
              <a16:creationId xmlns:a16="http://schemas.microsoft.com/office/drawing/2014/main" id="{30679274-9414-4D32-A900-216AF49E9A86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86" name="TextBox 5">
          <a:extLst>
            <a:ext uri="{FF2B5EF4-FFF2-40B4-BE49-F238E27FC236}">
              <a16:creationId xmlns:a16="http://schemas.microsoft.com/office/drawing/2014/main" id="{0E19E2F8-7E43-48B6-9AAB-E577F0D9E51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87" name="TextBox 5">
          <a:extLst>
            <a:ext uri="{FF2B5EF4-FFF2-40B4-BE49-F238E27FC236}">
              <a16:creationId xmlns:a16="http://schemas.microsoft.com/office/drawing/2014/main" id="{6EC87E8C-31D2-456C-AF91-24D92E1E2DD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288" name="TextBox 5">
          <a:extLst>
            <a:ext uri="{FF2B5EF4-FFF2-40B4-BE49-F238E27FC236}">
              <a16:creationId xmlns:a16="http://schemas.microsoft.com/office/drawing/2014/main" id="{DE32EA6A-5B44-43EB-ACE6-BEBECE2A44E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289" name="TextBox 5">
          <a:extLst>
            <a:ext uri="{FF2B5EF4-FFF2-40B4-BE49-F238E27FC236}">
              <a16:creationId xmlns:a16="http://schemas.microsoft.com/office/drawing/2014/main" id="{166EED7E-050D-44A2-B724-D18B9ED1EC4D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290" name="TextBox 5">
          <a:extLst>
            <a:ext uri="{FF2B5EF4-FFF2-40B4-BE49-F238E27FC236}">
              <a16:creationId xmlns:a16="http://schemas.microsoft.com/office/drawing/2014/main" id="{6CFF1B9E-A3D8-43DE-AE24-09F0AF68CC44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291" name="TextBox 5">
          <a:extLst>
            <a:ext uri="{FF2B5EF4-FFF2-40B4-BE49-F238E27FC236}">
              <a16:creationId xmlns:a16="http://schemas.microsoft.com/office/drawing/2014/main" id="{1CDE763C-66D9-467D-8E58-45E4AA5B8A51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92" name="TextBox 5">
          <a:extLst>
            <a:ext uri="{FF2B5EF4-FFF2-40B4-BE49-F238E27FC236}">
              <a16:creationId xmlns:a16="http://schemas.microsoft.com/office/drawing/2014/main" id="{AA5DA500-474B-479A-A2BC-6136AAC5570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93" name="TextBox 5">
          <a:extLst>
            <a:ext uri="{FF2B5EF4-FFF2-40B4-BE49-F238E27FC236}">
              <a16:creationId xmlns:a16="http://schemas.microsoft.com/office/drawing/2014/main" id="{CF5B4997-EB94-425C-A3C2-559E000FE97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94" name="TextBox 5">
          <a:extLst>
            <a:ext uri="{FF2B5EF4-FFF2-40B4-BE49-F238E27FC236}">
              <a16:creationId xmlns:a16="http://schemas.microsoft.com/office/drawing/2014/main" id="{CF162161-61D8-436F-A864-5649B2CE5C2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295" name="TextBox 5">
          <a:extLst>
            <a:ext uri="{FF2B5EF4-FFF2-40B4-BE49-F238E27FC236}">
              <a16:creationId xmlns:a16="http://schemas.microsoft.com/office/drawing/2014/main" id="{D6A13076-C349-4FBA-B06B-48BAB19CE35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296" name="TextBox 5">
          <a:extLst>
            <a:ext uri="{FF2B5EF4-FFF2-40B4-BE49-F238E27FC236}">
              <a16:creationId xmlns:a16="http://schemas.microsoft.com/office/drawing/2014/main" id="{68816116-5D26-43AC-B107-54C54DE348C2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297" name="TextBox 5">
          <a:extLst>
            <a:ext uri="{FF2B5EF4-FFF2-40B4-BE49-F238E27FC236}">
              <a16:creationId xmlns:a16="http://schemas.microsoft.com/office/drawing/2014/main" id="{38FBD481-2D36-442E-8A7D-3DC6B23919D9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298" name="TextBox 5">
          <a:extLst>
            <a:ext uri="{FF2B5EF4-FFF2-40B4-BE49-F238E27FC236}">
              <a16:creationId xmlns:a16="http://schemas.microsoft.com/office/drawing/2014/main" id="{3A1EB347-93E2-4121-8F6F-3B1D2BD917D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299" name="TextBox 5">
          <a:extLst>
            <a:ext uri="{FF2B5EF4-FFF2-40B4-BE49-F238E27FC236}">
              <a16:creationId xmlns:a16="http://schemas.microsoft.com/office/drawing/2014/main" id="{6DECF8C4-3463-4382-B7AF-CB45110E4CE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0B8E855B-7722-4B70-9A00-C38A85D700F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01" name="TextBox 5">
          <a:extLst>
            <a:ext uri="{FF2B5EF4-FFF2-40B4-BE49-F238E27FC236}">
              <a16:creationId xmlns:a16="http://schemas.microsoft.com/office/drawing/2014/main" id="{B6E8E547-98C3-4ACA-8F83-B860AB83F06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02" name="TextBox 5">
          <a:extLst>
            <a:ext uri="{FF2B5EF4-FFF2-40B4-BE49-F238E27FC236}">
              <a16:creationId xmlns:a16="http://schemas.microsoft.com/office/drawing/2014/main" id="{A5C8296D-3A39-4FB1-9E14-4B6D11532BA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03" name="TextBox 5">
          <a:extLst>
            <a:ext uri="{FF2B5EF4-FFF2-40B4-BE49-F238E27FC236}">
              <a16:creationId xmlns:a16="http://schemas.microsoft.com/office/drawing/2014/main" id="{7706D1CB-2C79-411E-984D-CA11FAF2C76C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04" name="TextBox 5">
          <a:extLst>
            <a:ext uri="{FF2B5EF4-FFF2-40B4-BE49-F238E27FC236}">
              <a16:creationId xmlns:a16="http://schemas.microsoft.com/office/drawing/2014/main" id="{A740CC74-5DBC-4DC5-9B98-C9E6854E789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05" name="TextBox 5">
          <a:extLst>
            <a:ext uri="{FF2B5EF4-FFF2-40B4-BE49-F238E27FC236}">
              <a16:creationId xmlns:a16="http://schemas.microsoft.com/office/drawing/2014/main" id="{DC52B6E6-71BB-46F3-9332-9259B09C01B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06" name="TextBox 5">
          <a:extLst>
            <a:ext uri="{FF2B5EF4-FFF2-40B4-BE49-F238E27FC236}">
              <a16:creationId xmlns:a16="http://schemas.microsoft.com/office/drawing/2014/main" id="{FAB5F77F-F254-4D75-9AD3-5C7901B59CE2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07" name="TextBox 5">
          <a:extLst>
            <a:ext uri="{FF2B5EF4-FFF2-40B4-BE49-F238E27FC236}">
              <a16:creationId xmlns:a16="http://schemas.microsoft.com/office/drawing/2014/main" id="{E6D5B281-5275-47BE-917F-DEF17F5F03D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08" name="TextBox 5">
          <a:extLst>
            <a:ext uri="{FF2B5EF4-FFF2-40B4-BE49-F238E27FC236}">
              <a16:creationId xmlns:a16="http://schemas.microsoft.com/office/drawing/2014/main" id="{DAAEC743-5ECC-4050-A5A2-CE4C46DA86BE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09" name="TextBox 5">
          <a:extLst>
            <a:ext uri="{FF2B5EF4-FFF2-40B4-BE49-F238E27FC236}">
              <a16:creationId xmlns:a16="http://schemas.microsoft.com/office/drawing/2014/main" id="{C7145249-39E7-4DB6-9138-1D8061D2710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10" name="TextBox 5">
          <a:extLst>
            <a:ext uri="{FF2B5EF4-FFF2-40B4-BE49-F238E27FC236}">
              <a16:creationId xmlns:a16="http://schemas.microsoft.com/office/drawing/2014/main" id="{65F041FE-1B33-47E4-BA1A-8169D3BD59C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11" name="TextBox 5">
          <a:extLst>
            <a:ext uri="{FF2B5EF4-FFF2-40B4-BE49-F238E27FC236}">
              <a16:creationId xmlns:a16="http://schemas.microsoft.com/office/drawing/2014/main" id="{47DED2A1-D77F-4A56-88CB-D4262B30A67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12" name="TextBox 5">
          <a:extLst>
            <a:ext uri="{FF2B5EF4-FFF2-40B4-BE49-F238E27FC236}">
              <a16:creationId xmlns:a16="http://schemas.microsoft.com/office/drawing/2014/main" id="{DD4C03B7-53E3-43C2-BC32-A5748E3F5E0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13" name="TextBox 5">
          <a:extLst>
            <a:ext uri="{FF2B5EF4-FFF2-40B4-BE49-F238E27FC236}">
              <a16:creationId xmlns:a16="http://schemas.microsoft.com/office/drawing/2014/main" id="{65376351-E328-46F2-935E-AEAAD78FB4AD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14" name="TextBox 5">
          <a:extLst>
            <a:ext uri="{FF2B5EF4-FFF2-40B4-BE49-F238E27FC236}">
              <a16:creationId xmlns:a16="http://schemas.microsoft.com/office/drawing/2014/main" id="{043D7E91-1C44-4773-815F-CB064DA113CA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15" name="TextBox 5">
          <a:extLst>
            <a:ext uri="{FF2B5EF4-FFF2-40B4-BE49-F238E27FC236}">
              <a16:creationId xmlns:a16="http://schemas.microsoft.com/office/drawing/2014/main" id="{FCCF3A11-957E-4F65-88E0-0FF36052B2D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16" name="TextBox 5">
          <a:extLst>
            <a:ext uri="{FF2B5EF4-FFF2-40B4-BE49-F238E27FC236}">
              <a16:creationId xmlns:a16="http://schemas.microsoft.com/office/drawing/2014/main" id="{EA50B6AA-F1EB-43D5-9F98-E5E0FF6CEEC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17" name="TextBox 5">
          <a:extLst>
            <a:ext uri="{FF2B5EF4-FFF2-40B4-BE49-F238E27FC236}">
              <a16:creationId xmlns:a16="http://schemas.microsoft.com/office/drawing/2014/main" id="{FBE6F750-6028-4609-9772-9C58ACADC88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18" name="TextBox 5">
          <a:extLst>
            <a:ext uri="{FF2B5EF4-FFF2-40B4-BE49-F238E27FC236}">
              <a16:creationId xmlns:a16="http://schemas.microsoft.com/office/drawing/2014/main" id="{65DFD776-8BEE-42FD-93DF-D610F5B2A87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19" name="TextBox 5">
          <a:extLst>
            <a:ext uri="{FF2B5EF4-FFF2-40B4-BE49-F238E27FC236}">
              <a16:creationId xmlns:a16="http://schemas.microsoft.com/office/drawing/2014/main" id="{0964B020-E94D-41A4-BE9C-4E9C66FC09B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0" name="TextBox 5">
          <a:extLst>
            <a:ext uri="{FF2B5EF4-FFF2-40B4-BE49-F238E27FC236}">
              <a16:creationId xmlns:a16="http://schemas.microsoft.com/office/drawing/2014/main" id="{52C13F38-0A90-4375-A987-E1149185E85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1" name="TextBox 5">
          <a:extLst>
            <a:ext uri="{FF2B5EF4-FFF2-40B4-BE49-F238E27FC236}">
              <a16:creationId xmlns:a16="http://schemas.microsoft.com/office/drawing/2014/main" id="{74AD7C68-1ACC-4697-AA5A-51795D026C44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22" name="TextBox 5">
          <a:extLst>
            <a:ext uri="{FF2B5EF4-FFF2-40B4-BE49-F238E27FC236}">
              <a16:creationId xmlns:a16="http://schemas.microsoft.com/office/drawing/2014/main" id="{C3A80C82-AEE6-4332-A49D-F30B1C181E9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3" name="TextBox 5">
          <a:extLst>
            <a:ext uri="{FF2B5EF4-FFF2-40B4-BE49-F238E27FC236}">
              <a16:creationId xmlns:a16="http://schemas.microsoft.com/office/drawing/2014/main" id="{D865588E-DB32-4353-BAB8-B115F23F680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24" name="TextBox 5">
          <a:extLst>
            <a:ext uri="{FF2B5EF4-FFF2-40B4-BE49-F238E27FC236}">
              <a16:creationId xmlns:a16="http://schemas.microsoft.com/office/drawing/2014/main" id="{2CFAFFF1-BD04-4A0B-9353-BC25B116C34E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25" name="TextBox 5">
          <a:extLst>
            <a:ext uri="{FF2B5EF4-FFF2-40B4-BE49-F238E27FC236}">
              <a16:creationId xmlns:a16="http://schemas.microsoft.com/office/drawing/2014/main" id="{37F17F6E-B25A-479B-9099-421E0ED770BD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FD87AFA5-8EE5-4FC6-98F1-16BEFC2A3B49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27" name="TextBox 5">
          <a:extLst>
            <a:ext uri="{FF2B5EF4-FFF2-40B4-BE49-F238E27FC236}">
              <a16:creationId xmlns:a16="http://schemas.microsoft.com/office/drawing/2014/main" id="{5DA7CC81-9CC3-4A47-A1F3-96EEE16CDA4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8" name="TextBox 5">
          <a:extLst>
            <a:ext uri="{FF2B5EF4-FFF2-40B4-BE49-F238E27FC236}">
              <a16:creationId xmlns:a16="http://schemas.microsoft.com/office/drawing/2014/main" id="{347435C4-1F3A-4794-9B9C-246C95E99C67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29" name="TextBox 5">
          <a:extLst>
            <a:ext uri="{FF2B5EF4-FFF2-40B4-BE49-F238E27FC236}">
              <a16:creationId xmlns:a16="http://schemas.microsoft.com/office/drawing/2014/main" id="{6C7A3B97-35F9-4CDE-9F9D-D332A710ABBE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30" name="TextBox 5">
          <a:extLst>
            <a:ext uri="{FF2B5EF4-FFF2-40B4-BE49-F238E27FC236}">
              <a16:creationId xmlns:a16="http://schemas.microsoft.com/office/drawing/2014/main" id="{1183949E-750A-4F8C-A9A2-3A26E849C1D5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31" name="TextBox 5">
          <a:extLst>
            <a:ext uri="{FF2B5EF4-FFF2-40B4-BE49-F238E27FC236}">
              <a16:creationId xmlns:a16="http://schemas.microsoft.com/office/drawing/2014/main" id="{23E1CB23-C3C9-4561-B924-50B50F076F36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32" name="TextBox 5">
          <a:extLst>
            <a:ext uri="{FF2B5EF4-FFF2-40B4-BE49-F238E27FC236}">
              <a16:creationId xmlns:a16="http://schemas.microsoft.com/office/drawing/2014/main" id="{1AD7DB6E-75D7-4596-949B-0999EBC23E8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33" name="TextBox 5">
          <a:extLst>
            <a:ext uri="{FF2B5EF4-FFF2-40B4-BE49-F238E27FC236}">
              <a16:creationId xmlns:a16="http://schemas.microsoft.com/office/drawing/2014/main" id="{42B63157-94B2-4FEF-AC5F-EB3B4380DE97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34" name="TextBox 5">
          <a:extLst>
            <a:ext uri="{FF2B5EF4-FFF2-40B4-BE49-F238E27FC236}">
              <a16:creationId xmlns:a16="http://schemas.microsoft.com/office/drawing/2014/main" id="{6F352E64-C94E-48F4-8B49-D883F5FF994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35" name="TextBox 5">
          <a:extLst>
            <a:ext uri="{FF2B5EF4-FFF2-40B4-BE49-F238E27FC236}">
              <a16:creationId xmlns:a16="http://schemas.microsoft.com/office/drawing/2014/main" id="{34D1C2D1-B98C-4816-9263-B89E4DA63EA7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36" name="TextBox 5">
          <a:extLst>
            <a:ext uri="{FF2B5EF4-FFF2-40B4-BE49-F238E27FC236}">
              <a16:creationId xmlns:a16="http://schemas.microsoft.com/office/drawing/2014/main" id="{3E54D4D3-7DA3-4D86-B6AF-98342A55B5B9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37" name="TextBox 5">
          <a:extLst>
            <a:ext uri="{FF2B5EF4-FFF2-40B4-BE49-F238E27FC236}">
              <a16:creationId xmlns:a16="http://schemas.microsoft.com/office/drawing/2014/main" id="{7C38282D-1F60-48BF-92B7-945D9A3F4AEC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38" name="TextBox 5">
          <a:extLst>
            <a:ext uri="{FF2B5EF4-FFF2-40B4-BE49-F238E27FC236}">
              <a16:creationId xmlns:a16="http://schemas.microsoft.com/office/drawing/2014/main" id="{69A838D7-2538-491F-944A-7C770FFDE3B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39" name="TextBox 5">
          <a:extLst>
            <a:ext uri="{FF2B5EF4-FFF2-40B4-BE49-F238E27FC236}">
              <a16:creationId xmlns:a16="http://schemas.microsoft.com/office/drawing/2014/main" id="{BC9A734B-C2D7-4217-A7A6-46278776233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40" name="TextBox 5">
          <a:extLst>
            <a:ext uri="{FF2B5EF4-FFF2-40B4-BE49-F238E27FC236}">
              <a16:creationId xmlns:a16="http://schemas.microsoft.com/office/drawing/2014/main" id="{F5519B2B-D9AB-4493-8576-CCD9CDDF7C2B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41" name="TextBox 5">
          <a:extLst>
            <a:ext uri="{FF2B5EF4-FFF2-40B4-BE49-F238E27FC236}">
              <a16:creationId xmlns:a16="http://schemas.microsoft.com/office/drawing/2014/main" id="{F14CC3ED-6414-4874-8914-216A7708D845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42" name="TextBox 5">
          <a:extLst>
            <a:ext uri="{FF2B5EF4-FFF2-40B4-BE49-F238E27FC236}">
              <a16:creationId xmlns:a16="http://schemas.microsoft.com/office/drawing/2014/main" id="{3DDC2821-A6D2-44C6-AA17-C69ACD1DA422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43" name="TextBox 5">
          <a:extLst>
            <a:ext uri="{FF2B5EF4-FFF2-40B4-BE49-F238E27FC236}">
              <a16:creationId xmlns:a16="http://schemas.microsoft.com/office/drawing/2014/main" id="{150D5507-50A7-4410-9035-869FF3284EC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44" name="TextBox 5">
          <a:extLst>
            <a:ext uri="{FF2B5EF4-FFF2-40B4-BE49-F238E27FC236}">
              <a16:creationId xmlns:a16="http://schemas.microsoft.com/office/drawing/2014/main" id="{442CF48A-168C-408E-8967-D6E750F596B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45" name="TextBox 5">
          <a:extLst>
            <a:ext uri="{FF2B5EF4-FFF2-40B4-BE49-F238E27FC236}">
              <a16:creationId xmlns:a16="http://schemas.microsoft.com/office/drawing/2014/main" id="{B3CC81BD-BBCE-4203-896C-1C372796015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46" name="TextBox 5">
          <a:extLst>
            <a:ext uri="{FF2B5EF4-FFF2-40B4-BE49-F238E27FC236}">
              <a16:creationId xmlns:a16="http://schemas.microsoft.com/office/drawing/2014/main" id="{C9D66412-DF35-48AC-8434-12CE9E0E6CA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47" name="TextBox 5">
          <a:extLst>
            <a:ext uri="{FF2B5EF4-FFF2-40B4-BE49-F238E27FC236}">
              <a16:creationId xmlns:a16="http://schemas.microsoft.com/office/drawing/2014/main" id="{835CD300-6B14-40AA-A70E-C05DBD8C604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48" name="TextBox 5">
          <a:extLst>
            <a:ext uri="{FF2B5EF4-FFF2-40B4-BE49-F238E27FC236}">
              <a16:creationId xmlns:a16="http://schemas.microsoft.com/office/drawing/2014/main" id="{12853270-363D-4153-86E1-DE6E6A5C472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49" name="TextBox 5">
          <a:extLst>
            <a:ext uri="{FF2B5EF4-FFF2-40B4-BE49-F238E27FC236}">
              <a16:creationId xmlns:a16="http://schemas.microsoft.com/office/drawing/2014/main" id="{31A756F5-160E-47AE-BFE9-9301E420756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50" name="TextBox 5">
          <a:extLst>
            <a:ext uri="{FF2B5EF4-FFF2-40B4-BE49-F238E27FC236}">
              <a16:creationId xmlns:a16="http://schemas.microsoft.com/office/drawing/2014/main" id="{5157C8D8-71B6-4AE0-863E-FEBA884849E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097D3658-A8EA-4052-A3E9-B47ED5A470D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52" name="TextBox 5">
          <a:extLst>
            <a:ext uri="{FF2B5EF4-FFF2-40B4-BE49-F238E27FC236}">
              <a16:creationId xmlns:a16="http://schemas.microsoft.com/office/drawing/2014/main" id="{922B6A5E-38CF-48EF-8DC6-E298AD78741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F2CA657F-A3C4-463E-8E25-6EB6C58373C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54" name="TextBox 5">
          <a:extLst>
            <a:ext uri="{FF2B5EF4-FFF2-40B4-BE49-F238E27FC236}">
              <a16:creationId xmlns:a16="http://schemas.microsoft.com/office/drawing/2014/main" id="{EA0480AF-E7FD-4F07-815B-EFFAEE5385C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39D39422-2DB8-446D-932D-BF1C0034A8B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56" name="TextBox 5">
          <a:extLst>
            <a:ext uri="{FF2B5EF4-FFF2-40B4-BE49-F238E27FC236}">
              <a16:creationId xmlns:a16="http://schemas.microsoft.com/office/drawing/2014/main" id="{7617B137-7F97-46F1-A013-0E8D45EE4B1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E28B65A1-7962-4D70-89AF-C7AC029D771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58" name="TextBox 5">
          <a:extLst>
            <a:ext uri="{FF2B5EF4-FFF2-40B4-BE49-F238E27FC236}">
              <a16:creationId xmlns:a16="http://schemas.microsoft.com/office/drawing/2014/main" id="{EC0050D6-EFA9-44D2-B8BA-93EACE478438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0DC9AFD-B8F3-4EDF-BE52-10698A9C33E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60" name="TextBox 5">
          <a:extLst>
            <a:ext uri="{FF2B5EF4-FFF2-40B4-BE49-F238E27FC236}">
              <a16:creationId xmlns:a16="http://schemas.microsoft.com/office/drawing/2014/main" id="{7EB157D9-A838-403E-9052-26ECA27AA77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FC7DF90F-1D33-4C4C-B8CC-2A5EB7B1ACB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62" name="TextBox 5">
          <a:extLst>
            <a:ext uri="{FF2B5EF4-FFF2-40B4-BE49-F238E27FC236}">
              <a16:creationId xmlns:a16="http://schemas.microsoft.com/office/drawing/2014/main" id="{963F9183-6B47-401F-A918-34F8A7F324F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73004470-D17C-41B0-A581-64E4EAFD252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64" name="TextBox 5">
          <a:extLst>
            <a:ext uri="{FF2B5EF4-FFF2-40B4-BE49-F238E27FC236}">
              <a16:creationId xmlns:a16="http://schemas.microsoft.com/office/drawing/2014/main" id="{0E34BFDB-63D1-47F1-B546-6D80B89A739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C14F08CA-27F8-45F7-A83D-03EFF1271CDE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66" name="TextBox 5">
          <a:extLst>
            <a:ext uri="{FF2B5EF4-FFF2-40B4-BE49-F238E27FC236}">
              <a16:creationId xmlns:a16="http://schemas.microsoft.com/office/drawing/2014/main" id="{06C7C329-86F5-445E-AD7B-818B543EC90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180571C7-626D-4F15-B0DF-FC4639DEBC1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68" name="TextBox 5">
          <a:extLst>
            <a:ext uri="{FF2B5EF4-FFF2-40B4-BE49-F238E27FC236}">
              <a16:creationId xmlns:a16="http://schemas.microsoft.com/office/drawing/2014/main" id="{7F325D4D-23F0-4CA4-A78A-6FF1CEA08B6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45CD396C-8874-4415-9657-B1474190F26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70" name="TextBox 5">
          <a:extLst>
            <a:ext uri="{FF2B5EF4-FFF2-40B4-BE49-F238E27FC236}">
              <a16:creationId xmlns:a16="http://schemas.microsoft.com/office/drawing/2014/main" id="{1F38F703-EE0D-41B7-9BE9-59284840C452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71" name="TextBox 5">
          <a:extLst>
            <a:ext uri="{FF2B5EF4-FFF2-40B4-BE49-F238E27FC236}">
              <a16:creationId xmlns:a16="http://schemas.microsoft.com/office/drawing/2014/main" id="{1624DC60-6E77-4D6A-B86D-9FAB7E664F6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72" name="TextBox 5">
          <a:extLst>
            <a:ext uri="{FF2B5EF4-FFF2-40B4-BE49-F238E27FC236}">
              <a16:creationId xmlns:a16="http://schemas.microsoft.com/office/drawing/2014/main" id="{9F024533-E8C9-478A-8C8E-7A43CAB0426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73" name="TextBox 5">
          <a:extLst>
            <a:ext uri="{FF2B5EF4-FFF2-40B4-BE49-F238E27FC236}">
              <a16:creationId xmlns:a16="http://schemas.microsoft.com/office/drawing/2014/main" id="{FCB68E1F-86E3-4654-8562-F02777E0328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74" name="TextBox 5">
          <a:extLst>
            <a:ext uri="{FF2B5EF4-FFF2-40B4-BE49-F238E27FC236}">
              <a16:creationId xmlns:a16="http://schemas.microsoft.com/office/drawing/2014/main" id="{C1CF8A89-5F85-4940-9213-23DC6892B2F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75" name="TextBox 5">
          <a:extLst>
            <a:ext uri="{FF2B5EF4-FFF2-40B4-BE49-F238E27FC236}">
              <a16:creationId xmlns:a16="http://schemas.microsoft.com/office/drawing/2014/main" id="{331A4E04-0338-4312-803A-C5E1C729D3E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76" name="TextBox 5">
          <a:extLst>
            <a:ext uri="{FF2B5EF4-FFF2-40B4-BE49-F238E27FC236}">
              <a16:creationId xmlns:a16="http://schemas.microsoft.com/office/drawing/2014/main" id="{23C184E2-1933-4C26-8BF0-78AC1158F83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77" name="TextBox 5">
          <a:extLst>
            <a:ext uri="{FF2B5EF4-FFF2-40B4-BE49-F238E27FC236}">
              <a16:creationId xmlns:a16="http://schemas.microsoft.com/office/drawing/2014/main" id="{C2E096C4-E26A-4D2A-8E54-A9C00E2BFB5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78" name="TextBox 5">
          <a:extLst>
            <a:ext uri="{FF2B5EF4-FFF2-40B4-BE49-F238E27FC236}">
              <a16:creationId xmlns:a16="http://schemas.microsoft.com/office/drawing/2014/main" id="{5F1045EF-39BA-441B-98A1-FF562E05779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79" name="TextBox 5">
          <a:extLst>
            <a:ext uri="{FF2B5EF4-FFF2-40B4-BE49-F238E27FC236}">
              <a16:creationId xmlns:a16="http://schemas.microsoft.com/office/drawing/2014/main" id="{9A2B9155-8CB5-41C1-B2B5-3A9B79EB39E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80" name="TextBox 5">
          <a:extLst>
            <a:ext uri="{FF2B5EF4-FFF2-40B4-BE49-F238E27FC236}">
              <a16:creationId xmlns:a16="http://schemas.microsoft.com/office/drawing/2014/main" id="{A7D5C444-ABB7-4E97-80E3-E4CA3590B12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81" name="TextBox 5">
          <a:extLst>
            <a:ext uri="{FF2B5EF4-FFF2-40B4-BE49-F238E27FC236}">
              <a16:creationId xmlns:a16="http://schemas.microsoft.com/office/drawing/2014/main" id="{4D7380E6-8990-475F-AB25-B45C9A2B58B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82" name="TextBox 5">
          <a:extLst>
            <a:ext uri="{FF2B5EF4-FFF2-40B4-BE49-F238E27FC236}">
              <a16:creationId xmlns:a16="http://schemas.microsoft.com/office/drawing/2014/main" id="{380DF501-AE59-4195-A3B7-2C75CD6D9D5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83" name="TextBox 5">
          <a:extLst>
            <a:ext uri="{FF2B5EF4-FFF2-40B4-BE49-F238E27FC236}">
              <a16:creationId xmlns:a16="http://schemas.microsoft.com/office/drawing/2014/main" id="{76F6C300-4932-4D86-912A-9A3DDCA9A32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84" name="TextBox 5">
          <a:extLst>
            <a:ext uri="{FF2B5EF4-FFF2-40B4-BE49-F238E27FC236}">
              <a16:creationId xmlns:a16="http://schemas.microsoft.com/office/drawing/2014/main" id="{9CFF9771-84BA-46C4-8E55-28BF2013514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85" name="TextBox 5">
          <a:extLst>
            <a:ext uri="{FF2B5EF4-FFF2-40B4-BE49-F238E27FC236}">
              <a16:creationId xmlns:a16="http://schemas.microsoft.com/office/drawing/2014/main" id="{FB01B3A2-DB2E-43B8-B68E-B834BD9F0E5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86" name="TextBox 5">
          <a:extLst>
            <a:ext uri="{FF2B5EF4-FFF2-40B4-BE49-F238E27FC236}">
              <a16:creationId xmlns:a16="http://schemas.microsoft.com/office/drawing/2014/main" id="{A9F009A4-D365-4383-AB46-F47DEE526278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87" name="TextBox 5">
          <a:extLst>
            <a:ext uri="{FF2B5EF4-FFF2-40B4-BE49-F238E27FC236}">
              <a16:creationId xmlns:a16="http://schemas.microsoft.com/office/drawing/2014/main" id="{DDC992A0-7CFB-4587-B585-EB58C916F44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88" name="TextBox 5">
          <a:extLst>
            <a:ext uri="{FF2B5EF4-FFF2-40B4-BE49-F238E27FC236}">
              <a16:creationId xmlns:a16="http://schemas.microsoft.com/office/drawing/2014/main" id="{6DE69954-92AF-49C7-85AA-EA88B0CAAEB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89" name="TextBox 5">
          <a:extLst>
            <a:ext uri="{FF2B5EF4-FFF2-40B4-BE49-F238E27FC236}">
              <a16:creationId xmlns:a16="http://schemas.microsoft.com/office/drawing/2014/main" id="{59E4D3FB-AB4D-4B61-9674-9FCA3BC975B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90" name="TextBox 5">
          <a:extLst>
            <a:ext uri="{FF2B5EF4-FFF2-40B4-BE49-F238E27FC236}">
              <a16:creationId xmlns:a16="http://schemas.microsoft.com/office/drawing/2014/main" id="{403962E5-43E9-46E9-9B10-168A3B72B2F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91" name="TextBox 5">
          <a:extLst>
            <a:ext uri="{FF2B5EF4-FFF2-40B4-BE49-F238E27FC236}">
              <a16:creationId xmlns:a16="http://schemas.microsoft.com/office/drawing/2014/main" id="{3C1D9735-5377-4A79-8630-9E2A99B7A39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92" name="TextBox 5">
          <a:extLst>
            <a:ext uri="{FF2B5EF4-FFF2-40B4-BE49-F238E27FC236}">
              <a16:creationId xmlns:a16="http://schemas.microsoft.com/office/drawing/2014/main" id="{2D003C45-F057-496B-9E28-BA26C8E19D7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93" name="TextBox 5">
          <a:extLst>
            <a:ext uri="{FF2B5EF4-FFF2-40B4-BE49-F238E27FC236}">
              <a16:creationId xmlns:a16="http://schemas.microsoft.com/office/drawing/2014/main" id="{10FD431C-AA69-46F6-91CA-781013A91E4E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94" name="TextBox 5">
          <a:extLst>
            <a:ext uri="{FF2B5EF4-FFF2-40B4-BE49-F238E27FC236}">
              <a16:creationId xmlns:a16="http://schemas.microsoft.com/office/drawing/2014/main" id="{E1E7B3D6-72F2-42C1-9535-ED7B308A2B6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D669BB85-99DC-465F-A6E8-E6FB191A908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396" name="TextBox 5">
          <a:extLst>
            <a:ext uri="{FF2B5EF4-FFF2-40B4-BE49-F238E27FC236}">
              <a16:creationId xmlns:a16="http://schemas.microsoft.com/office/drawing/2014/main" id="{934819F9-DF86-4405-94E0-AF0507AAD8F9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97" name="TextBox 5">
          <a:extLst>
            <a:ext uri="{FF2B5EF4-FFF2-40B4-BE49-F238E27FC236}">
              <a16:creationId xmlns:a16="http://schemas.microsoft.com/office/drawing/2014/main" id="{174C8CCE-2913-4E07-85CD-AC961CDB52B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398" name="TextBox 5">
          <a:extLst>
            <a:ext uri="{FF2B5EF4-FFF2-40B4-BE49-F238E27FC236}">
              <a16:creationId xmlns:a16="http://schemas.microsoft.com/office/drawing/2014/main" id="{542226F7-29A3-40B3-82B4-CC0B98029C30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399" name="TextBox 5">
          <a:extLst>
            <a:ext uri="{FF2B5EF4-FFF2-40B4-BE49-F238E27FC236}">
              <a16:creationId xmlns:a16="http://schemas.microsoft.com/office/drawing/2014/main" id="{DB937D3F-7AB6-43A3-AEBA-8FFB745E179C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00" name="TextBox 5">
          <a:extLst>
            <a:ext uri="{FF2B5EF4-FFF2-40B4-BE49-F238E27FC236}">
              <a16:creationId xmlns:a16="http://schemas.microsoft.com/office/drawing/2014/main" id="{675A947C-B097-4C3A-9C85-4F70E3D253BD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01" name="TextBox 5">
          <a:extLst>
            <a:ext uri="{FF2B5EF4-FFF2-40B4-BE49-F238E27FC236}">
              <a16:creationId xmlns:a16="http://schemas.microsoft.com/office/drawing/2014/main" id="{728288E9-6899-4A16-8855-2A6504BCD90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02" name="TextBox 5">
          <a:extLst>
            <a:ext uri="{FF2B5EF4-FFF2-40B4-BE49-F238E27FC236}">
              <a16:creationId xmlns:a16="http://schemas.microsoft.com/office/drawing/2014/main" id="{C6541B9B-7AAD-4D6D-9230-E31183575F5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03" name="TextBox 5">
          <a:extLst>
            <a:ext uri="{FF2B5EF4-FFF2-40B4-BE49-F238E27FC236}">
              <a16:creationId xmlns:a16="http://schemas.microsoft.com/office/drawing/2014/main" id="{32EC127F-BC0B-4203-AA69-B39BB5CB081A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04" name="TextBox 5">
          <a:extLst>
            <a:ext uri="{FF2B5EF4-FFF2-40B4-BE49-F238E27FC236}">
              <a16:creationId xmlns:a16="http://schemas.microsoft.com/office/drawing/2014/main" id="{C296354C-5E98-44FC-A5C3-8014CD45900D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05" name="TextBox 5">
          <a:extLst>
            <a:ext uri="{FF2B5EF4-FFF2-40B4-BE49-F238E27FC236}">
              <a16:creationId xmlns:a16="http://schemas.microsoft.com/office/drawing/2014/main" id="{A8FD9CFB-52F7-4E9D-8F37-07147E9F0E8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06" name="TextBox 5">
          <a:extLst>
            <a:ext uri="{FF2B5EF4-FFF2-40B4-BE49-F238E27FC236}">
              <a16:creationId xmlns:a16="http://schemas.microsoft.com/office/drawing/2014/main" id="{B168BFB3-68CE-4129-88C7-E433F120FEDC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07" name="TextBox 5">
          <a:extLst>
            <a:ext uri="{FF2B5EF4-FFF2-40B4-BE49-F238E27FC236}">
              <a16:creationId xmlns:a16="http://schemas.microsoft.com/office/drawing/2014/main" id="{73845878-F0B5-40FB-B98C-B4E3834969C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08" name="TextBox 5">
          <a:extLst>
            <a:ext uri="{FF2B5EF4-FFF2-40B4-BE49-F238E27FC236}">
              <a16:creationId xmlns:a16="http://schemas.microsoft.com/office/drawing/2014/main" id="{F06C3E5A-0FBC-46F9-84AF-39C189E511FA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09" name="TextBox 5">
          <a:extLst>
            <a:ext uri="{FF2B5EF4-FFF2-40B4-BE49-F238E27FC236}">
              <a16:creationId xmlns:a16="http://schemas.microsoft.com/office/drawing/2014/main" id="{C4155AD9-3C64-45BF-BEFE-A24544CDDF07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10" name="TextBox 5">
          <a:extLst>
            <a:ext uri="{FF2B5EF4-FFF2-40B4-BE49-F238E27FC236}">
              <a16:creationId xmlns:a16="http://schemas.microsoft.com/office/drawing/2014/main" id="{64886A40-A051-48B8-AE1F-0F4C5DD969E5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11" name="TextBox 5">
          <a:extLst>
            <a:ext uri="{FF2B5EF4-FFF2-40B4-BE49-F238E27FC236}">
              <a16:creationId xmlns:a16="http://schemas.microsoft.com/office/drawing/2014/main" id="{9A0B747D-6273-46BF-84A3-36B509C1E46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12" name="TextBox 5">
          <a:extLst>
            <a:ext uri="{FF2B5EF4-FFF2-40B4-BE49-F238E27FC236}">
              <a16:creationId xmlns:a16="http://schemas.microsoft.com/office/drawing/2014/main" id="{AAF1CCB2-3D71-4679-8F96-19CC54D0EA0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13" name="TextBox 5">
          <a:extLst>
            <a:ext uri="{FF2B5EF4-FFF2-40B4-BE49-F238E27FC236}">
              <a16:creationId xmlns:a16="http://schemas.microsoft.com/office/drawing/2014/main" id="{32C01331-436F-4F6B-A523-E64CDA9B92D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14" name="TextBox 5">
          <a:extLst>
            <a:ext uri="{FF2B5EF4-FFF2-40B4-BE49-F238E27FC236}">
              <a16:creationId xmlns:a16="http://schemas.microsoft.com/office/drawing/2014/main" id="{7BDB352F-4F85-4E94-AABC-D178F820F60B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15" name="TextBox 5">
          <a:extLst>
            <a:ext uri="{FF2B5EF4-FFF2-40B4-BE49-F238E27FC236}">
              <a16:creationId xmlns:a16="http://schemas.microsoft.com/office/drawing/2014/main" id="{F19BE127-9E7D-401B-B508-67C9316638BC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16" name="TextBox 5">
          <a:extLst>
            <a:ext uri="{FF2B5EF4-FFF2-40B4-BE49-F238E27FC236}">
              <a16:creationId xmlns:a16="http://schemas.microsoft.com/office/drawing/2014/main" id="{4133362B-4144-40A4-B9D5-F740156A91C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17" name="TextBox 5">
          <a:extLst>
            <a:ext uri="{FF2B5EF4-FFF2-40B4-BE49-F238E27FC236}">
              <a16:creationId xmlns:a16="http://schemas.microsoft.com/office/drawing/2014/main" id="{6A036D3C-E469-4FB9-B8E9-4163D3EFB85A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18" name="TextBox 5">
          <a:extLst>
            <a:ext uri="{FF2B5EF4-FFF2-40B4-BE49-F238E27FC236}">
              <a16:creationId xmlns:a16="http://schemas.microsoft.com/office/drawing/2014/main" id="{C50A7617-FC66-4C0E-9CF8-90F60BEE6DD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19" name="TextBox 5">
          <a:extLst>
            <a:ext uri="{FF2B5EF4-FFF2-40B4-BE49-F238E27FC236}">
              <a16:creationId xmlns:a16="http://schemas.microsoft.com/office/drawing/2014/main" id="{BBEEB344-CAC8-4DFA-AD4F-0B31FFBD3364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20" name="TextBox 5">
          <a:extLst>
            <a:ext uri="{FF2B5EF4-FFF2-40B4-BE49-F238E27FC236}">
              <a16:creationId xmlns:a16="http://schemas.microsoft.com/office/drawing/2014/main" id="{D9C9E6D4-C2C1-4C7C-A423-3BE58CF40E0D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1D06D400-76A9-49CD-A5C9-4A6F6F08A554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2" name="TextBox 5">
          <a:extLst>
            <a:ext uri="{FF2B5EF4-FFF2-40B4-BE49-F238E27FC236}">
              <a16:creationId xmlns:a16="http://schemas.microsoft.com/office/drawing/2014/main" id="{797A9FE1-B160-4E30-82F6-E5B9209F34B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3" name="TextBox 5">
          <a:extLst>
            <a:ext uri="{FF2B5EF4-FFF2-40B4-BE49-F238E27FC236}">
              <a16:creationId xmlns:a16="http://schemas.microsoft.com/office/drawing/2014/main" id="{F9829C4C-1FD6-4043-8C97-5D7CA99583E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24" name="TextBox 5">
          <a:extLst>
            <a:ext uri="{FF2B5EF4-FFF2-40B4-BE49-F238E27FC236}">
              <a16:creationId xmlns:a16="http://schemas.microsoft.com/office/drawing/2014/main" id="{0854F7F9-DA12-49A9-BCDB-67AF2F6579A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5" name="TextBox 5">
          <a:extLst>
            <a:ext uri="{FF2B5EF4-FFF2-40B4-BE49-F238E27FC236}">
              <a16:creationId xmlns:a16="http://schemas.microsoft.com/office/drawing/2014/main" id="{F487F0CB-1320-4A53-8B20-A56B4FA9460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26" name="TextBox 5">
          <a:extLst>
            <a:ext uri="{FF2B5EF4-FFF2-40B4-BE49-F238E27FC236}">
              <a16:creationId xmlns:a16="http://schemas.microsoft.com/office/drawing/2014/main" id="{D76AE6EA-3593-4BE7-8B6A-C5CEBFC0B9D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27" name="TextBox 5">
          <a:extLst>
            <a:ext uri="{FF2B5EF4-FFF2-40B4-BE49-F238E27FC236}">
              <a16:creationId xmlns:a16="http://schemas.microsoft.com/office/drawing/2014/main" id="{2380727D-4901-4FDC-B355-C7B7A323CA71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28" name="TextBox 5">
          <a:extLst>
            <a:ext uri="{FF2B5EF4-FFF2-40B4-BE49-F238E27FC236}">
              <a16:creationId xmlns:a16="http://schemas.microsoft.com/office/drawing/2014/main" id="{EB61E4E4-F9FF-41C6-973A-580DC83526D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29" name="TextBox 5">
          <a:extLst>
            <a:ext uri="{FF2B5EF4-FFF2-40B4-BE49-F238E27FC236}">
              <a16:creationId xmlns:a16="http://schemas.microsoft.com/office/drawing/2014/main" id="{2C4C417A-E6CE-4DC1-ABE3-7B82F2CB77F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30" name="TextBox 5">
          <a:extLst>
            <a:ext uri="{FF2B5EF4-FFF2-40B4-BE49-F238E27FC236}">
              <a16:creationId xmlns:a16="http://schemas.microsoft.com/office/drawing/2014/main" id="{6A0BC3A0-0F3C-4CC8-A76F-E26AA6ED735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31" name="TextBox 5">
          <a:extLst>
            <a:ext uri="{FF2B5EF4-FFF2-40B4-BE49-F238E27FC236}">
              <a16:creationId xmlns:a16="http://schemas.microsoft.com/office/drawing/2014/main" id="{C00C26CE-7A77-4BCF-9D0F-AB11D5CCC505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32" name="TextBox 5">
          <a:extLst>
            <a:ext uri="{FF2B5EF4-FFF2-40B4-BE49-F238E27FC236}">
              <a16:creationId xmlns:a16="http://schemas.microsoft.com/office/drawing/2014/main" id="{3E764F53-8355-4CC9-9146-478C58817AA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33" name="TextBox 5">
          <a:extLst>
            <a:ext uri="{FF2B5EF4-FFF2-40B4-BE49-F238E27FC236}">
              <a16:creationId xmlns:a16="http://schemas.microsoft.com/office/drawing/2014/main" id="{2B342482-C898-4FA5-8834-C6CF445EC3B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34" name="TextBox 5">
          <a:extLst>
            <a:ext uri="{FF2B5EF4-FFF2-40B4-BE49-F238E27FC236}">
              <a16:creationId xmlns:a16="http://schemas.microsoft.com/office/drawing/2014/main" id="{0A9A7C18-3025-4730-93D6-7E47228D51E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35" name="TextBox 5">
          <a:extLst>
            <a:ext uri="{FF2B5EF4-FFF2-40B4-BE49-F238E27FC236}">
              <a16:creationId xmlns:a16="http://schemas.microsoft.com/office/drawing/2014/main" id="{06C70BAE-43D2-494F-B0A4-8CB8BD3861E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36" name="TextBox 5">
          <a:extLst>
            <a:ext uri="{FF2B5EF4-FFF2-40B4-BE49-F238E27FC236}">
              <a16:creationId xmlns:a16="http://schemas.microsoft.com/office/drawing/2014/main" id="{EFA5DA56-A77C-41DE-9730-F7BCE0663B1D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37" name="TextBox 5">
          <a:extLst>
            <a:ext uri="{FF2B5EF4-FFF2-40B4-BE49-F238E27FC236}">
              <a16:creationId xmlns:a16="http://schemas.microsoft.com/office/drawing/2014/main" id="{7B6EF325-E21C-4A1D-A10D-14B76D53162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38" name="TextBox 5">
          <a:extLst>
            <a:ext uri="{FF2B5EF4-FFF2-40B4-BE49-F238E27FC236}">
              <a16:creationId xmlns:a16="http://schemas.microsoft.com/office/drawing/2014/main" id="{17CE128C-9A4A-4A0B-B6FF-93C906152F7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39" name="TextBox 5">
          <a:extLst>
            <a:ext uri="{FF2B5EF4-FFF2-40B4-BE49-F238E27FC236}">
              <a16:creationId xmlns:a16="http://schemas.microsoft.com/office/drawing/2014/main" id="{2FC80047-78AE-45EB-BABE-76198CA703E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0" name="TextBox 5">
          <a:extLst>
            <a:ext uri="{FF2B5EF4-FFF2-40B4-BE49-F238E27FC236}">
              <a16:creationId xmlns:a16="http://schemas.microsoft.com/office/drawing/2014/main" id="{CB472FFB-5F92-4379-A238-A95CD9AEDAA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41" name="TextBox 5">
          <a:extLst>
            <a:ext uri="{FF2B5EF4-FFF2-40B4-BE49-F238E27FC236}">
              <a16:creationId xmlns:a16="http://schemas.microsoft.com/office/drawing/2014/main" id="{D8291A47-F277-4A2F-AF6C-096AE9D1205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42" name="TextBox 5">
          <a:extLst>
            <a:ext uri="{FF2B5EF4-FFF2-40B4-BE49-F238E27FC236}">
              <a16:creationId xmlns:a16="http://schemas.microsoft.com/office/drawing/2014/main" id="{8AC863B7-E225-4A56-BC31-1311E83EF4A2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43" name="TextBox 5">
          <a:extLst>
            <a:ext uri="{FF2B5EF4-FFF2-40B4-BE49-F238E27FC236}">
              <a16:creationId xmlns:a16="http://schemas.microsoft.com/office/drawing/2014/main" id="{F0FB925C-7179-4CCF-BA46-AB23FB4EA5B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44" name="TextBox 5">
          <a:extLst>
            <a:ext uri="{FF2B5EF4-FFF2-40B4-BE49-F238E27FC236}">
              <a16:creationId xmlns:a16="http://schemas.microsoft.com/office/drawing/2014/main" id="{F87757FA-6809-4D2A-B390-E77D80A4237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5" name="TextBox 5">
          <a:extLst>
            <a:ext uri="{FF2B5EF4-FFF2-40B4-BE49-F238E27FC236}">
              <a16:creationId xmlns:a16="http://schemas.microsoft.com/office/drawing/2014/main" id="{214C292F-109B-4FA4-961C-2371127A52E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7956BDB0-3968-4A1C-BA5A-66E5C7DD740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47" name="TextBox 5">
          <a:extLst>
            <a:ext uri="{FF2B5EF4-FFF2-40B4-BE49-F238E27FC236}">
              <a16:creationId xmlns:a16="http://schemas.microsoft.com/office/drawing/2014/main" id="{DB618226-03A0-4451-9399-34D4FFF2058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8538C2F0-49B7-4EDA-8089-179ED63DC15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49" name="TextBox 5">
          <a:extLst>
            <a:ext uri="{FF2B5EF4-FFF2-40B4-BE49-F238E27FC236}">
              <a16:creationId xmlns:a16="http://schemas.microsoft.com/office/drawing/2014/main" id="{57DFC95E-D614-4CD2-8B13-8382B7E432FF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821FDD77-3CE6-4F5F-8B3E-DBD550EFB0EC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51" name="TextBox 5">
          <a:extLst>
            <a:ext uri="{FF2B5EF4-FFF2-40B4-BE49-F238E27FC236}">
              <a16:creationId xmlns:a16="http://schemas.microsoft.com/office/drawing/2014/main" id="{A704361B-A881-476A-B3C8-2E00698BB0F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9FB488C1-E7FA-4F76-9D81-B3A416A17428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53" name="TextBox 5">
          <a:extLst>
            <a:ext uri="{FF2B5EF4-FFF2-40B4-BE49-F238E27FC236}">
              <a16:creationId xmlns:a16="http://schemas.microsoft.com/office/drawing/2014/main" id="{6E7D9C10-2F72-4C3E-8E16-589319D1D22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B12151C3-3222-4AF5-A620-F5FFB7DA6A7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55" name="TextBox 5">
          <a:extLst>
            <a:ext uri="{FF2B5EF4-FFF2-40B4-BE49-F238E27FC236}">
              <a16:creationId xmlns:a16="http://schemas.microsoft.com/office/drawing/2014/main" id="{BAAA1714-6B8F-4232-AA3A-CC3203BEC978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889345E0-B49D-40BC-A8B5-16B380BD24AD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57" name="TextBox 5">
          <a:extLst>
            <a:ext uri="{FF2B5EF4-FFF2-40B4-BE49-F238E27FC236}">
              <a16:creationId xmlns:a16="http://schemas.microsoft.com/office/drawing/2014/main" id="{89CAA112-58A0-446A-AE23-7C483E871AE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E9C17DE8-438B-4BE0-A18F-2C8A04974FF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59" name="TextBox 5">
          <a:extLst>
            <a:ext uri="{FF2B5EF4-FFF2-40B4-BE49-F238E27FC236}">
              <a16:creationId xmlns:a16="http://schemas.microsoft.com/office/drawing/2014/main" id="{5F13C6D7-CC78-4A06-8591-4383CC944C83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B9B4445E-7EA7-4C17-A64E-07ABE633B1CE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61" name="TextBox 5">
          <a:extLst>
            <a:ext uri="{FF2B5EF4-FFF2-40B4-BE49-F238E27FC236}">
              <a16:creationId xmlns:a16="http://schemas.microsoft.com/office/drawing/2014/main" id="{2491DEED-1693-4CE0-99E8-EEEB53C0DD1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1CF3629B-8CCE-4C62-BED3-81914E1C7DC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63" name="TextBox 5">
          <a:extLst>
            <a:ext uri="{FF2B5EF4-FFF2-40B4-BE49-F238E27FC236}">
              <a16:creationId xmlns:a16="http://schemas.microsoft.com/office/drawing/2014/main" id="{BA0BC79E-83B0-49A6-9B42-93CA9607CA5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E955A8BC-0ABC-4A2C-A86C-A011412549D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65" name="TextBox 5">
          <a:extLst>
            <a:ext uri="{FF2B5EF4-FFF2-40B4-BE49-F238E27FC236}">
              <a16:creationId xmlns:a16="http://schemas.microsoft.com/office/drawing/2014/main" id="{87B79D92-2D41-441F-A191-0A4C61929E32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66" name="TextBox 5">
          <a:extLst>
            <a:ext uri="{FF2B5EF4-FFF2-40B4-BE49-F238E27FC236}">
              <a16:creationId xmlns:a16="http://schemas.microsoft.com/office/drawing/2014/main" id="{1DDF6D54-C0F2-4B0A-A38D-0B8E6C534F28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67" name="TextBox 5">
          <a:extLst>
            <a:ext uri="{FF2B5EF4-FFF2-40B4-BE49-F238E27FC236}">
              <a16:creationId xmlns:a16="http://schemas.microsoft.com/office/drawing/2014/main" id="{2F8CABC1-BB0C-4A5F-BCB8-E9B949141CFD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68" name="TextBox 5">
          <a:extLst>
            <a:ext uri="{FF2B5EF4-FFF2-40B4-BE49-F238E27FC236}">
              <a16:creationId xmlns:a16="http://schemas.microsoft.com/office/drawing/2014/main" id="{5D1CAF45-DFA5-444A-8BF2-18A12C260151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69" name="TextBox 5">
          <a:extLst>
            <a:ext uri="{FF2B5EF4-FFF2-40B4-BE49-F238E27FC236}">
              <a16:creationId xmlns:a16="http://schemas.microsoft.com/office/drawing/2014/main" id="{07F15F71-C925-4BA7-AD45-70073ADC1D5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70" name="TextBox 5">
          <a:extLst>
            <a:ext uri="{FF2B5EF4-FFF2-40B4-BE49-F238E27FC236}">
              <a16:creationId xmlns:a16="http://schemas.microsoft.com/office/drawing/2014/main" id="{52846B17-D9D5-40B8-BA72-14895E3A389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71" name="TextBox 5">
          <a:extLst>
            <a:ext uri="{FF2B5EF4-FFF2-40B4-BE49-F238E27FC236}">
              <a16:creationId xmlns:a16="http://schemas.microsoft.com/office/drawing/2014/main" id="{5A471661-666D-4606-89F3-7955E3466508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72" name="TextBox 5">
          <a:extLst>
            <a:ext uri="{FF2B5EF4-FFF2-40B4-BE49-F238E27FC236}">
              <a16:creationId xmlns:a16="http://schemas.microsoft.com/office/drawing/2014/main" id="{E356F579-2638-4F4D-AADE-EE4EF40315E0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73" name="TextBox 5">
          <a:extLst>
            <a:ext uri="{FF2B5EF4-FFF2-40B4-BE49-F238E27FC236}">
              <a16:creationId xmlns:a16="http://schemas.microsoft.com/office/drawing/2014/main" id="{FBC3270A-9C30-458F-ADDB-255B4CEDD3EF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74" name="TextBox 5">
          <a:extLst>
            <a:ext uri="{FF2B5EF4-FFF2-40B4-BE49-F238E27FC236}">
              <a16:creationId xmlns:a16="http://schemas.microsoft.com/office/drawing/2014/main" id="{C61695E9-9CA9-4AE4-9206-2BF5EC1F439C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75" name="TextBox 5">
          <a:extLst>
            <a:ext uri="{FF2B5EF4-FFF2-40B4-BE49-F238E27FC236}">
              <a16:creationId xmlns:a16="http://schemas.microsoft.com/office/drawing/2014/main" id="{6BEDE046-3BBD-49B4-91BE-01C18BC0F2D4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476" name="TextBox 5">
          <a:extLst>
            <a:ext uri="{FF2B5EF4-FFF2-40B4-BE49-F238E27FC236}">
              <a16:creationId xmlns:a16="http://schemas.microsoft.com/office/drawing/2014/main" id="{758009C6-604E-4A81-B484-D2F5FA1D9EEA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477" name="TextBox 5">
          <a:extLst>
            <a:ext uri="{FF2B5EF4-FFF2-40B4-BE49-F238E27FC236}">
              <a16:creationId xmlns:a16="http://schemas.microsoft.com/office/drawing/2014/main" id="{889580CD-0AB0-4266-9C01-D41343C87638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478" name="TextBox 5">
          <a:extLst>
            <a:ext uri="{FF2B5EF4-FFF2-40B4-BE49-F238E27FC236}">
              <a16:creationId xmlns:a16="http://schemas.microsoft.com/office/drawing/2014/main" id="{FA365656-C289-4B86-B798-98DC30D3C9C2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79" name="TextBox 5">
          <a:extLst>
            <a:ext uri="{FF2B5EF4-FFF2-40B4-BE49-F238E27FC236}">
              <a16:creationId xmlns:a16="http://schemas.microsoft.com/office/drawing/2014/main" id="{A3EBA027-A0BA-492E-8DE6-BE6D4E13FE39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480" name="TextBox 5">
          <a:extLst>
            <a:ext uri="{FF2B5EF4-FFF2-40B4-BE49-F238E27FC236}">
              <a16:creationId xmlns:a16="http://schemas.microsoft.com/office/drawing/2014/main" id="{5E19A6AE-A205-4C14-A3D6-0E631501128C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481" name="TextBox 5">
          <a:extLst>
            <a:ext uri="{FF2B5EF4-FFF2-40B4-BE49-F238E27FC236}">
              <a16:creationId xmlns:a16="http://schemas.microsoft.com/office/drawing/2014/main" id="{42CFDDA6-2126-4814-8D38-A46CE1D5A22D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482" name="TextBox 5">
          <a:extLst>
            <a:ext uri="{FF2B5EF4-FFF2-40B4-BE49-F238E27FC236}">
              <a16:creationId xmlns:a16="http://schemas.microsoft.com/office/drawing/2014/main" id="{CADA54B9-4D06-4E6B-81D4-2CCD2D068705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83" name="TextBox 5">
          <a:extLst>
            <a:ext uri="{FF2B5EF4-FFF2-40B4-BE49-F238E27FC236}">
              <a16:creationId xmlns:a16="http://schemas.microsoft.com/office/drawing/2014/main" id="{F34204E0-5905-4079-A67C-98C1B1CCEB9D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484" name="TextBox 5">
          <a:extLst>
            <a:ext uri="{FF2B5EF4-FFF2-40B4-BE49-F238E27FC236}">
              <a16:creationId xmlns:a16="http://schemas.microsoft.com/office/drawing/2014/main" id="{9E9C727D-4873-42C0-94D2-300B93DAE8DB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485" name="TextBox 5">
          <a:extLst>
            <a:ext uri="{FF2B5EF4-FFF2-40B4-BE49-F238E27FC236}">
              <a16:creationId xmlns:a16="http://schemas.microsoft.com/office/drawing/2014/main" id="{23C7FF14-7F3F-40A5-BC5C-47808DF7E8CB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486" name="TextBox 5">
          <a:extLst>
            <a:ext uri="{FF2B5EF4-FFF2-40B4-BE49-F238E27FC236}">
              <a16:creationId xmlns:a16="http://schemas.microsoft.com/office/drawing/2014/main" id="{8635451C-17A1-4B84-B1C5-6AD34F7D2285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87" name="TextBox 5">
          <a:extLst>
            <a:ext uri="{FF2B5EF4-FFF2-40B4-BE49-F238E27FC236}">
              <a16:creationId xmlns:a16="http://schemas.microsoft.com/office/drawing/2014/main" id="{A5B2A73A-CED4-4F28-B081-1A99CA572458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88" name="TextBox 5">
          <a:extLst>
            <a:ext uri="{FF2B5EF4-FFF2-40B4-BE49-F238E27FC236}">
              <a16:creationId xmlns:a16="http://schemas.microsoft.com/office/drawing/2014/main" id="{7C919738-9A32-41D3-9B2E-8435728DAD36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489" name="TextBox 5">
          <a:extLst>
            <a:ext uri="{FF2B5EF4-FFF2-40B4-BE49-F238E27FC236}">
              <a16:creationId xmlns:a16="http://schemas.microsoft.com/office/drawing/2014/main" id="{3BDD0630-06D7-4873-AE63-C7417B36DDDF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99D5D767-08E8-49C3-B30B-F8BA867E861A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491" name="TextBox 5">
          <a:extLst>
            <a:ext uri="{FF2B5EF4-FFF2-40B4-BE49-F238E27FC236}">
              <a16:creationId xmlns:a16="http://schemas.microsoft.com/office/drawing/2014/main" id="{0558FB96-02C8-4BDF-B3CB-23CDEDC75F36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92" name="TextBox 5">
          <a:extLst>
            <a:ext uri="{FF2B5EF4-FFF2-40B4-BE49-F238E27FC236}">
              <a16:creationId xmlns:a16="http://schemas.microsoft.com/office/drawing/2014/main" id="{5B8F69E4-E4F8-4295-83EB-B16E73BC93C8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93" name="TextBox 5">
          <a:extLst>
            <a:ext uri="{FF2B5EF4-FFF2-40B4-BE49-F238E27FC236}">
              <a16:creationId xmlns:a16="http://schemas.microsoft.com/office/drawing/2014/main" id="{E78000A6-DA70-49C5-B29C-8A47558A6B0B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94" name="TextBox 5">
          <a:extLst>
            <a:ext uri="{FF2B5EF4-FFF2-40B4-BE49-F238E27FC236}">
              <a16:creationId xmlns:a16="http://schemas.microsoft.com/office/drawing/2014/main" id="{4E1223E4-5FFC-48EF-8D7E-EDB7446BB329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495" name="TextBox 5">
          <a:extLst>
            <a:ext uri="{FF2B5EF4-FFF2-40B4-BE49-F238E27FC236}">
              <a16:creationId xmlns:a16="http://schemas.microsoft.com/office/drawing/2014/main" id="{A3ECD3B6-460F-49B8-9ABC-E3F3C370CC72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496" name="TextBox 5">
          <a:extLst>
            <a:ext uri="{FF2B5EF4-FFF2-40B4-BE49-F238E27FC236}">
              <a16:creationId xmlns:a16="http://schemas.microsoft.com/office/drawing/2014/main" id="{AF574D31-4D4F-4BB1-ABC0-1E303A9238C2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497" name="TextBox 5">
          <a:extLst>
            <a:ext uri="{FF2B5EF4-FFF2-40B4-BE49-F238E27FC236}">
              <a16:creationId xmlns:a16="http://schemas.microsoft.com/office/drawing/2014/main" id="{5CC8DD11-6BAF-461F-9B9E-349F964D400A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498" name="TextBox 5">
          <a:extLst>
            <a:ext uri="{FF2B5EF4-FFF2-40B4-BE49-F238E27FC236}">
              <a16:creationId xmlns:a16="http://schemas.microsoft.com/office/drawing/2014/main" id="{410B941C-0CE4-4BC2-8A0C-48184FF4266C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499" name="TextBox 5">
          <a:extLst>
            <a:ext uri="{FF2B5EF4-FFF2-40B4-BE49-F238E27FC236}">
              <a16:creationId xmlns:a16="http://schemas.microsoft.com/office/drawing/2014/main" id="{D03F6DCA-347E-420F-8073-43E6C9F8A6DF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500" name="TextBox 5">
          <a:extLst>
            <a:ext uri="{FF2B5EF4-FFF2-40B4-BE49-F238E27FC236}">
              <a16:creationId xmlns:a16="http://schemas.microsoft.com/office/drawing/2014/main" id="{E4A1CDE9-EE94-4321-A662-AA20FB31E0FD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501" name="TextBox 5">
          <a:extLst>
            <a:ext uri="{FF2B5EF4-FFF2-40B4-BE49-F238E27FC236}">
              <a16:creationId xmlns:a16="http://schemas.microsoft.com/office/drawing/2014/main" id="{5A3BE20B-532C-4269-AEA0-D1E7CEBD1B79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502" name="TextBox 5">
          <a:extLst>
            <a:ext uri="{FF2B5EF4-FFF2-40B4-BE49-F238E27FC236}">
              <a16:creationId xmlns:a16="http://schemas.microsoft.com/office/drawing/2014/main" id="{F1A6A006-C663-4BBC-AA25-010AE9BB2775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03" name="TextBox 5">
          <a:extLst>
            <a:ext uri="{FF2B5EF4-FFF2-40B4-BE49-F238E27FC236}">
              <a16:creationId xmlns:a16="http://schemas.microsoft.com/office/drawing/2014/main" id="{AD1BD4B9-B505-4470-81FB-ED180147CF2D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504" name="TextBox 5">
          <a:extLst>
            <a:ext uri="{FF2B5EF4-FFF2-40B4-BE49-F238E27FC236}">
              <a16:creationId xmlns:a16="http://schemas.microsoft.com/office/drawing/2014/main" id="{98EC42B3-FFE2-4F51-96A2-24816F71DF7B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505" name="TextBox 5">
          <a:extLst>
            <a:ext uri="{FF2B5EF4-FFF2-40B4-BE49-F238E27FC236}">
              <a16:creationId xmlns:a16="http://schemas.microsoft.com/office/drawing/2014/main" id="{B0551E1E-81F3-45CF-AF7E-15E472E2E492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506" name="TextBox 5">
          <a:extLst>
            <a:ext uri="{FF2B5EF4-FFF2-40B4-BE49-F238E27FC236}">
              <a16:creationId xmlns:a16="http://schemas.microsoft.com/office/drawing/2014/main" id="{1FDB1224-59E0-4DE1-ADC3-5B27DA2663B0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507" name="TextBox 5">
          <a:extLst>
            <a:ext uri="{FF2B5EF4-FFF2-40B4-BE49-F238E27FC236}">
              <a16:creationId xmlns:a16="http://schemas.microsoft.com/office/drawing/2014/main" id="{E4E2D341-C1AF-4958-A95E-C9DA52805351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08" name="TextBox 5">
          <a:extLst>
            <a:ext uri="{FF2B5EF4-FFF2-40B4-BE49-F238E27FC236}">
              <a16:creationId xmlns:a16="http://schemas.microsoft.com/office/drawing/2014/main" id="{45896A0E-D07C-4F12-9116-0E48FBCA89B9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509" name="TextBox 5">
          <a:extLst>
            <a:ext uri="{FF2B5EF4-FFF2-40B4-BE49-F238E27FC236}">
              <a16:creationId xmlns:a16="http://schemas.microsoft.com/office/drawing/2014/main" id="{D4BC7D18-581C-4B21-A020-75F7E3625C1C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510" name="TextBox 5">
          <a:extLst>
            <a:ext uri="{FF2B5EF4-FFF2-40B4-BE49-F238E27FC236}">
              <a16:creationId xmlns:a16="http://schemas.microsoft.com/office/drawing/2014/main" id="{F7DC6553-AFC4-45CC-823F-6E094E524F58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1" name="TextBox 5">
          <a:extLst>
            <a:ext uri="{FF2B5EF4-FFF2-40B4-BE49-F238E27FC236}">
              <a16:creationId xmlns:a16="http://schemas.microsoft.com/office/drawing/2014/main" id="{39218136-C2B7-45BB-A281-BA670898EC49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2" name="TextBox 5">
          <a:extLst>
            <a:ext uri="{FF2B5EF4-FFF2-40B4-BE49-F238E27FC236}">
              <a16:creationId xmlns:a16="http://schemas.microsoft.com/office/drawing/2014/main" id="{5E8BA7F1-0100-4DCE-A340-1526F6D8C6D4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3" name="Text Box 4">
          <a:extLst>
            <a:ext uri="{FF2B5EF4-FFF2-40B4-BE49-F238E27FC236}">
              <a16:creationId xmlns:a16="http://schemas.microsoft.com/office/drawing/2014/main" id="{78859918-0C46-4D46-AA59-19E8FBD1EB40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4" name="Text Box 5">
          <a:extLst>
            <a:ext uri="{FF2B5EF4-FFF2-40B4-BE49-F238E27FC236}">
              <a16:creationId xmlns:a16="http://schemas.microsoft.com/office/drawing/2014/main" id="{B9150E4F-B378-47FC-9E7A-CFA87F4AFFBA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5" name="TextBox 5">
          <a:extLst>
            <a:ext uri="{FF2B5EF4-FFF2-40B4-BE49-F238E27FC236}">
              <a16:creationId xmlns:a16="http://schemas.microsoft.com/office/drawing/2014/main" id="{FA9C8D99-8373-40AA-B2A5-F792DE4E96FD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3F93BEB6-0851-44EB-9768-92CA373F5FD6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7" name="Text Box 4">
          <a:extLst>
            <a:ext uri="{FF2B5EF4-FFF2-40B4-BE49-F238E27FC236}">
              <a16:creationId xmlns:a16="http://schemas.microsoft.com/office/drawing/2014/main" id="{B7717DD7-2956-4C81-B657-FCF371685EB6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8" name="Text Box 5">
          <a:extLst>
            <a:ext uri="{FF2B5EF4-FFF2-40B4-BE49-F238E27FC236}">
              <a16:creationId xmlns:a16="http://schemas.microsoft.com/office/drawing/2014/main" id="{3BFAD7F3-5200-4F09-A2C8-74FE401CD7B0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19" name="TextBox 5">
          <a:extLst>
            <a:ext uri="{FF2B5EF4-FFF2-40B4-BE49-F238E27FC236}">
              <a16:creationId xmlns:a16="http://schemas.microsoft.com/office/drawing/2014/main" id="{FE9BD22B-FA4D-4532-B263-91DB59F431A2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20" name="TextBox 5">
          <a:extLst>
            <a:ext uri="{FF2B5EF4-FFF2-40B4-BE49-F238E27FC236}">
              <a16:creationId xmlns:a16="http://schemas.microsoft.com/office/drawing/2014/main" id="{B7E706BD-CBBE-45D6-BC9F-9FCCD1A293ED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21" name="TextBox 5">
          <a:extLst>
            <a:ext uri="{FF2B5EF4-FFF2-40B4-BE49-F238E27FC236}">
              <a16:creationId xmlns:a16="http://schemas.microsoft.com/office/drawing/2014/main" id="{72BD6C8F-7500-4BEC-A7F2-840A69AE56FC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22" name="TextBox 5">
          <a:extLst>
            <a:ext uri="{FF2B5EF4-FFF2-40B4-BE49-F238E27FC236}">
              <a16:creationId xmlns:a16="http://schemas.microsoft.com/office/drawing/2014/main" id="{AAD66456-C38C-46DD-A481-6B8DC27841A5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23" name="TextBox 5">
          <a:extLst>
            <a:ext uri="{FF2B5EF4-FFF2-40B4-BE49-F238E27FC236}">
              <a16:creationId xmlns:a16="http://schemas.microsoft.com/office/drawing/2014/main" id="{F196D437-70EF-4E60-AC92-09DDFEE90184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524" name="TextBox 5">
          <a:extLst>
            <a:ext uri="{FF2B5EF4-FFF2-40B4-BE49-F238E27FC236}">
              <a16:creationId xmlns:a16="http://schemas.microsoft.com/office/drawing/2014/main" id="{FD9F5D9B-8691-4F2E-81C8-DD7EDBAE6B3B}"/>
            </a:ext>
          </a:extLst>
        </xdr:cNvPr>
        <xdr:cNvSpPr txBox="1"/>
      </xdr:nvSpPr>
      <xdr:spPr>
        <a:xfrm>
          <a:off x="6753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25" name="TextBox 5">
          <a:extLst>
            <a:ext uri="{FF2B5EF4-FFF2-40B4-BE49-F238E27FC236}">
              <a16:creationId xmlns:a16="http://schemas.microsoft.com/office/drawing/2014/main" id="{B37D7A77-6477-4FD3-B073-2654DD6FE7CE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26" name="TextBox 5">
          <a:extLst>
            <a:ext uri="{FF2B5EF4-FFF2-40B4-BE49-F238E27FC236}">
              <a16:creationId xmlns:a16="http://schemas.microsoft.com/office/drawing/2014/main" id="{83DBE425-915B-47A0-8720-EBBC9AB9A2E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27" name="TextBox 5">
          <a:extLst>
            <a:ext uri="{FF2B5EF4-FFF2-40B4-BE49-F238E27FC236}">
              <a16:creationId xmlns:a16="http://schemas.microsoft.com/office/drawing/2014/main" id="{7EAE3536-A8AF-46CA-985D-B367D9E7615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28" name="TextBox 5">
          <a:extLst>
            <a:ext uri="{FF2B5EF4-FFF2-40B4-BE49-F238E27FC236}">
              <a16:creationId xmlns:a16="http://schemas.microsoft.com/office/drawing/2014/main" id="{9EEF3FD0-7194-42B7-8D39-1D0A46A6187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29" name="TextBox 5">
          <a:extLst>
            <a:ext uri="{FF2B5EF4-FFF2-40B4-BE49-F238E27FC236}">
              <a16:creationId xmlns:a16="http://schemas.microsoft.com/office/drawing/2014/main" id="{D0C10483-E227-4C38-B701-1934259E39F4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30" name="TextBox 5">
          <a:extLst>
            <a:ext uri="{FF2B5EF4-FFF2-40B4-BE49-F238E27FC236}">
              <a16:creationId xmlns:a16="http://schemas.microsoft.com/office/drawing/2014/main" id="{699933F9-0474-4B01-A148-DFF68A826E12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31" name="TextBox 5">
          <a:extLst>
            <a:ext uri="{FF2B5EF4-FFF2-40B4-BE49-F238E27FC236}">
              <a16:creationId xmlns:a16="http://schemas.microsoft.com/office/drawing/2014/main" id="{AC8AF83D-5951-4BDC-BE8D-CFBD05D0CCC8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532" name="TextBox 5">
          <a:extLst>
            <a:ext uri="{FF2B5EF4-FFF2-40B4-BE49-F238E27FC236}">
              <a16:creationId xmlns:a16="http://schemas.microsoft.com/office/drawing/2014/main" id="{5B300956-F081-46F3-9A33-C714B80D4B22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33" name="TextBox 5">
          <a:extLst>
            <a:ext uri="{FF2B5EF4-FFF2-40B4-BE49-F238E27FC236}">
              <a16:creationId xmlns:a16="http://schemas.microsoft.com/office/drawing/2014/main" id="{E369F321-876A-4F7E-8B0F-32B63BFFB63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34" name="TextBox 5">
          <a:extLst>
            <a:ext uri="{FF2B5EF4-FFF2-40B4-BE49-F238E27FC236}">
              <a16:creationId xmlns:a16="http://schemas.microsoft.com/office/drawing/2014/main" id="{0E7244CF-499E-49D3-B658-0A715B898809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35" name="TextBox 5">
          <a:extLst>
            <a:ext uri="{FF2B5EF4-FFF2-40B4-BE49-F238E27FC236}">
              <a16:creationId xmlns:a16="http://schemas.microsoft.com/office/drawing/2014/main" id="{94E78FBD-C31B-467C-A419-869F4180AB9E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36" name="TextBox 5">
          <a:extLst>
            <a:ext uri="{FF2B5EF4-FFF2-40B4-BE49-F238E27FC236}">
              <a16:creationId xmlns:a16="http://schemas.microsoft.com/office/drawing/2014/main" id="{4D1DDAEA-B51F-48E4-A096-4AF0C2C9F62D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37" name="TextBox 5">
          <a:extLst>
            <a:ext uri="{FF2B5EF4-FFF2-40B4-BE49-F238E27FC236}">
              <a16:creationId xmlns:a16="http://schemas.microsoft.com/office/drawing/2014/main" id="{B933EEB8-8907-4ED0-B08B-AC271B16451D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38" name="TextBox 5">
          <a:extLst>
            <a:ext uri="{FF2B5EF4-FFF2-40B4-BE49-F238E27FC236}">
              <a16:creationId xmlns:a16="http://schemas.microsoft.com/office/drawing/2014/main" id="{A1ED7CD4-B043-47EB-A013-7E7DD7A461C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39" name="TextBox 5">
          <a:extLst>
            <a:ext uri="{FF2B5EF4-FFF2-40B4-BE49-F238E27FC236}">
              <a16:creationId xmlns:a16="http://schemas.microsoft.com/office/drawing/2014/main" id="{ACFB8796-D225-4F7E-AFB8-F1B409F329EC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40" name="TextBox 5">
          <a:extLst>
            <a:ext uri="{FF2B5EF4-FFF2-40B4-BE49-F238E27FC236}">
              <a16:creationId xmlns:a16="http://schemas.microsoft.com/office/drawing/2014/main" id="{FA13D1BB-960C-4E82-A93E-62EE5FCDCDC2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4AFDB252-F189-4C6A-A947-F3503D581346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42" name="TextBox 5">
          <a:extLst>
            <a:ext uri="{FF2B5EF4-FFF2-40B4-BE49-F238E27FC236}">
              <a16:creationId xmlns:a16="http://schemas.microsoft.com/office/drawing/2014/main" id="{8AB8774D-E9EE-4FE3-B809-B620AE4399A1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1B35CE94-C546-4DBF-9DC8-06A25DE89FC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44" name="TextBox 5">
          <a:extLst>
            <a:ext uri="{FF2B5EF4-FFF2-40B4-BE49-F238E27FC236}">
              <a16:creationId xmlns:a16="http://schemas.microsoft.com/office/drawing/2014/main" id="{4DD0F0EC-4E10-44D7-A8E4-A5AC9BF1FE6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C71AF5C5-24CB-4EED-9F42-29AABCF6B3F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46" name="TextBox 5">
          <a:extLst>
            <a:ext uri="{FF2B5EF4-FFF2-40B4-BE49-F238E27FC236}">
              <a16:creationId xmlns:a16="http://schemas.microsoft.com/office/drawing/2014/main" id="{65F26AAB-B9B4-4FC5-8992-215068BEB167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CBB3845-8873-4220-969F-CA40584EE232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48" name="TextBox 5">
          <a:extLst>
            <a:ext uri="{FF2B5EF4-FFF2-40B4-BE49-F238E27FC236}">
              <a16:creationId xmlns:a16="http://schemas.microsoft.com/office/drawing/2014/main" id="{03BED95F-0434-4EDB-A9CB-FA8924FD8CFB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8CE45CD5-747F-4F94-A7EF-4DD15CBB219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50" name="TextBox 5">
          <a:extLst>
            <a:ext uri="{FF2B5EF4-FFF2-40B4-BE49-F238E27FC236}">
              <a16:creationId xmlns:a16="http://schemas.microsoft.com/office/drawing/2014/main" id="{A1549973-851E-46DC-853C-BF00625080D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EE0EF342-E8AB-46B8-B94E-B6A1E551A0A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52" name="TextBox 5">
          <a:extLst>
            <a:ext uri="{FF2B5EF4-FFF2-40B4-BE49-F238E27FC236}">
              <a16:creationId xmlns:a16="http://schemas.microsoft.com/office/drawing/2014/main" id="{346DF33B-AECB-48ED-AED4-C1CA80647C8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AF43B87-DE9F-4F94-AFD4-7594F5C85BA2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54" name="TextBox 5">
          <a:extLst>
            <a:ext uri="{FF2B5EF4-FFF2-40B4-BE49-F238E27FC236}">
              <a16:creationId xmlns:a16="http://schemas.microsoft.com/office/drawing/2014/main" id="{51858C40-1BB5-4935-A994-6A92858DE83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96391CBC-5FCC-4E5B-A7B6-294BC95FB21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56" name="TextBox 5">
          <a:extLst>
            <a:ext uri="{FF2B5EF4-FFF2-40B4-BE49-F238E27FC236}">
              <a16:creationId xmlns:a16="http://schemas.microsoft.com/office/drawing/2014/main" id="{B014FAF1-2B9A-4683-8EBF-18FAD7ABE52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CB6FD728-DFDD-4A86-A4D7-D30F0F047E3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58" name="TextBox 5">
          <a:extLst>
            <a:ext uri="{FF2B5EF4-FFF2-40B4-BE49-F238E27FC236}">
              <a16:creationId xmlns:a16="http://schemas.microsoft.com/office/drawing/2014/main" id="{9F086B0B-EA1A-4251-9506-91B37E67EFA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5D87E694-7D7E-4EB8-A5B2-41C9A70BA57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60" name="TextBox 5">
          <a:extLst>
            <a:ext uri="{FF2B5EF4-FFF2-40B4-BE49-F238E27FC236}">
              <a16:creationId xmlns:a16="http://schemas.microsoft.com/office/drawing/2014/main" id="{9C0D9DBB-B2B4-4FF9-BD82-A05A7B7E87C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61" name="TextBox 5">
          <a:extLst>
            <a:ext uri="{FF2B5EF4-FFF2-40B4-BE49-F238E27FC236}">
              <a16:creationId xmlns:a16="http://schemas.microsoft.com/office/drawing/2014/main" id="{B9811245-9AC2-445E-A95C-7CFCBD1FDCB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62" name="TextBox 5">
          <a:extLst>
            <a:ext uri="{FF2B5EF4-FFF2-40B4-BE49-F238E27FC236}">
              <a16:creationId xmlns:a16="http://schemas.microsoft.com/office/drawing/2014/main" id="{B6A1FC3A-32D4-4162-96C8-88B4386D365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63" name="TextBox 5">
          <a:extLst>
            <a:ext uri="{FF2B5EF4-FFF2-40B4-BE49-F238E27FC236}">
              <a16:creationId xmlns:a16="http://schemas.microsoft.com/office/drawing/2014/main" id="{EDE24235-4977-4469-8F8F-C46C9BC75EDE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64" name="TextBox 5">
          <a:extLst>
            <a:ext uri="{FF2B5EF4-FFF2-40B4-BE49-F238E27FC236}">
              <a16:creationId xmlns:a16="http://schemas.microsoft.com/office/drawing/2014/main" id="{3C87C50A-2F3F-42E1-ABE8-9FE73B7859F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65" name="TextBox 5">
          <a:extLst>
            <a:ext uri="{FF2B5EF4-FFF2-40B4-BE49-F238E27FC236}">
              <a16:creationId xmlns:a16="http://schemas.microsoft.com/office/drawing/2014/main" id="{357BFA9E-B918-43F5-B2B7-280D43E53B14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66" name="TextBox 5">
          <a:extLst>
            <a:ext uri="{FF2B5EF4-FFF2-40B4-BE49-F238E27FC236}">
              <a16:creationId xmlns:a16="http://schemas.microsoft.com/office/drawing/2014/main" id="{ADEBECAC-3F6E-413F-810E-41092E9CBB2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67" name="TextBox 5">
          <a:extLst>
            <a:ext uri="{FF2B5EF4-FFF2-40B4-BE49-F238E27FC236}">
              <a16:creationId xmlns:a16="http://schemas.microsoft.com/office/drawing/2014/main" id="{CCBCFACD-2179-47F1-82FD-55416B39508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68" name="TextBox 5">
          <a:extLst>
            <a:ext uri="{FF2B5EF4-FFF2-40B4-BE49-F238E27FC236}">
              <a16:creationId xmlns:a16="http://schemas.microsoft.com/office/drawing/2014/main" id="{7B9985B7-F229-4603-8071-75212E0A3E9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69" name="TextBox 5">
          <a:extLst>
            <a:ext uri="{FF2B5EF4-FFF2-40B4-BE49-F238E27FC236}">
              <a16:creationId xmlns:a16="http://schemas.microsoft.com/office/drawing/2014/main" id="{74A40C7B-01AF-49A7-A9AB-8E8D240F8F9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70" name="TextBox 5">
          <a:extLst>
            <a:ext uri="{FF2B5EF4-FFF2-40B4-BE49-F238E27FC236}">
              <a16:creationId xmlns:a16="http://schemas.microsoft.com/office/drawing/2014/main" id="{32A18AE4-A97C-4DAE-9436-26202548228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71" name="TextBox 5">
          <a:extLst>
            <a:ext uri="{FF2B5EF4-FFF2-40B4-BE49-F238E27FC236}">
              <a16:creationId xmlns:a16="http://schemas.microsoft.com/office/drawing/2014/main" id="{1BEF2858-C7C8-4587-BB43-82DBB96CE279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72" name="TextBox 5">
          <a:extLst>
            <a:ext uri="{FF2B5EF4-FFF2-40B4-BE49-F238E27FC236}">
              <a16:creationId xmlns:a16="http://schemas.microsoft.com/office/drawing/2014/main" id="{066F5C9D-CDB6-41E6-A79E-374607CAB6D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73" name="TextBox 5">
          <a:extLst>
            <a:ext uri="{FF2B5EF4-FFF2-40B4-BE49-F238E27FC236}">
              <a16:creationId xmlns:a16="http://schemas.microsoft.com/office/drawing/2014/main" id="{CEAED216-4CD9-43C1-BACA-6FB5BD59B38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74" name="TextBox 5">
          <a:extLst>
            <a:ext uri="{FF2B5EF4-FFF2-40B4-BE49-F238E27FC236}">
              <a16:creationId xmlns:a16="http://schemas.microsoft.com/office/drawing/2014/main" id="{17C43772-8AF4-4C9F-B5C9-4766D035F9F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75" name="TextBox 5">
          <a:extLst>
            <a:ext uri="{FF2B5EF4-FFF2-40B4-BE49-F238E27FC236}">
              <a16:creationId xmlns:a16="http://schemas.microsoft.com/office/drawing/2014/main" id="{1DF2D463-6F62-403A-B8B3-316C5C8B1B71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76" name="TextBox 5">
          <a:extLst>
            <a:ext uri="{FF2B5EF4-FFF2-40B4-BE49-F238E27FC236}">
              <a16:creationId xmlns:a16="http://schemas.microsoft.com/office/drawing/2014/main" id="{F7DAE13B-757E-4C09-8F4E-F1E1CE72828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77" name="TextBox 5">
          <a:extLst>
            <a:ext uri="{FF2B5EF4-FFF2-40B4-BE49-F238E27FC236}">
              <a16:creationId xmlns:a16="http://schemas.microsoft.com/office/drawing/2014/main" id="{58F32A6E-3C0B-48D3-8490-DD99FB7FD6D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78" name="TextBox 5">
          <a:extLst>
            <a:ext uri="{FF2B5EF4-FFF2-40B4-BE49-F238E27FC236}">
              <a16:creationId xmlns:a16="http://schemas.microsoft.com/office/drawing/2014/main" id="{CAE60E61-6CCC-4070-B1D9-BE0EC838933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79" name="TextBox 5">
          <a:extLst>
            <a:ext uri="{FF2B5EF4-FFF2-40B4-BE49-F238E27FC236}">
              <a16:creationId xmlns:a16="http://schemas.microsoft.com/office/drawing/2014/main" id="{60E3E5E4-EB97-4917-BB63-0033AEEDB88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80" name="TextBox 5">
          <a:extLst>
            <a:ext uri="{FF2B5EF4-FFF2-40B4-BE49-F238E27FC236}">
              <a16:creationId xmlns:a16="http://schemas.microsoft.com/office/drawing/2014/main" id="{B6520D26-D072-44E3-B269-D827E6804535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81" name="TextBox 5">
          <a:extLst>
            <a:ext uri="{FF2B5EF4-FFF2-40B4-BE49-F238E27FC236}">
              <a16:creationId xmlns:a16="http://schemas.microsoft.com/office/drawing/2014/main" id="{9557E43A-9126-4B65-817B-561CAEEEF3D2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82" name="TextBox 5">
          <a:extLst>
            <a:ext uri="{FF2B5EF4-FFF2-40B4-BE49-F238E27FC236}">
              <a16:creationId xmlns:a16="http://schemas.microsoft.com/office/drawing/2014/main" id="{B77D451D-C81D-4123-AB41-2992B76E0BF4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83" name="TextBox 5">
          <a:extLst>
            <a:ext uri="{FF2B5EF4-FFF2-40B4-BE49-F238E27FC236}">
              <a16:creationId xmlns:a16="http://schemas.microsoft.com/office/drawing/2014/main" id="{F85E6D66-E7DB-42DF-A96B-783FA7FDC2FD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84" name="TextBox 5">
          <a:extLst>
            <a:ext uri="{FF2B5EF4-FFF2-40B4-BE49-F238E27FC236}">
              <a16:creationId xmlns:a16="http://schemas.microsoft.com/office/drawing/2014/main" id="{23518BBF-D604-483C-865B-92B824F4B8C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7EA341D1-2DAB-4390-90A6-1739AC3532A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86" name="TextBox 5">
          <a:extLst>
            <a:ext uri="{FF2B5EF4-FFF2-40B4-BE49-F238E27FC236}">
              <a16:creationId xmlns:a16="http://schemas.microsoft.com/office/drawing/2014/main" id="{BF126041-AD79-482B-ACB5-9C5C9EFF7549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87" name="TextBox 5">
          <a:extLst>
            <a:ext uri="{FF2B5EF4-FFF2-40B4-BE49-F238E27FC236}">
              <a16:creationId xmlns:a16="http://schemas.microsoft.com/office/drawing/2014/main" id="{1A91EC18-1C28-43AB-9973-23F4E7376A92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88" name="TextBox 5">
          <a:extLst>
            <a:ext uri="{FF2B5EF4-FFF2-40B4-BE49-F238E27FC236}">
              <a16:creationId xmlns:a16="http://schemas.microsoft.com/office/drawing/2014/main" id="{FD52EE1D-C3F3-434B-B219-864081D1DBCD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89" name="TextBox 5">
          <a:extLst>
            <a:ext uri="{FF2B5EF4-FFF2-40B4-BE49-F238E27FC236}">
              <a16:creationId xmlns:a16="http://schemas.microsoft.com/office/drawing/2014/main" id="{2D698EE5-C28F-4379-95A2-D53EA7A1680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90" name="TextBox 5">
          <a:extLst>
            <a:ext uri="{FF2B5EF4-FFF2-40B4-BE49-F238E27FC236}">
              <a16:creationId xmlns:a16="http://schemas.microsoft.com/office/drawing/2014/main" id="{A686B160-94A8-4335-8CE2-957E803199F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91" name="TextBox 5">
          <a:extLst>
            <a:ext uri="{FF2B5EF4-FFF2-40B4-BE49-F238E27FC236}">
              <a16:creationId xmlns:a16="http://schemas.microsoft.com/office/drawing/2014/main" id="{DCA07842-049C-4BF1-89C9-6D9C8F0A786D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92" name="TextBox 5">
          <a:extLst>
            <a:ext uri="{FF2B5EF4-FFF2-40B4-BE49-F238E27FC236}">
              <a16:creationId xmlns:a16="http://schemas.microsoft.com/office/drawing/2014/main" id="{82CD9554-6FD6-4D57-AFF7-18086C3B82A1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93" name="TextBox 5">
          <a:extLst>
            <a:ext uri="{FF2B5EF4-FFF2-40B4-BE49-F238E27FC236}">
              <a16:creationId xmlns:a16="http://schemas.microsoft.com/office/drawing/2014/main" id="{99317DF6-F3C7-49EC-80A7-118AE2A9AB92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94" name="TextBox 5">
          <a:extLst>
            <a:ext uri="{FF2B5EF4-FFF2-40B4-BE49-F238E27FC236}">
              <a16:creationId xmlns:a16="http://schemas.microsoft.com/office/drawing/2014/main" id="{1DF3A217-B10B-40BA-B661-76993A7A685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95" name="TextBox 5">
          <a:extLst>
            <a:ext uri="{FF2B5EF4-FFF2-40B4-BE49-F238E27FC236}">
              <a16:creationId xmlns:a16="http://schemas.microsoft.com/office/drawing/2014/main" id="{6C4D69E0-D4CF-4772-8E21-877DB8D9807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96" name="TextBox 5">
          <a:extLst>
            <a:ext uri="{FF2B5EF4-FFF2-40B4-BE49-F238E27FC236}">
              <a16:creationId xmlns:a16="http://schemas.microsoft.com/office/drawing/2014/main" id="{FCA87A26-62EB-4873-9A02-3997C0021899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97" name="TextBox 5">
          <a:extLst>
            <a:ext uri="{FF2B5EF4-FFF2-40B4-BE49-F238E27FC236}">
              <a16:creationId xmlns:a16="http://schemas.microsoft.com/office/drawing/2014/main" id="{B5503A15-C84F-45A9-84BE-B06279F5835B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98" name="TextBox 5">
          <a:extLst>
            <a:ext uri="{FF2B5EF4-FFF2-40B4-BE49-F238E27FC236}">
              <a16:creationId xmlns:a16="http://schemas.microsoft.com/office/drawing/2014/main" id="{C6CFD777-ACE4-4E5C-9F04-A9208A7E2B25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99" name="TextBox 5">
          <a:extLst>
            <a:ext uri="{FF2B5EF4-FFF2-40B4-BE49-F238E27FC236}">
              <a16:creationId xmlns:a16="http://schemas.microsoft.com/office/drawing/2014/main" id="{CAE0453D-C675-4451-BFFB-9E244F21DBCE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00" name="TextBox 5">
          <a:extLst>
            <a:ext uri="{FF2B5EF4-FFF2-40B4-BE49-F238E27FC236}">
              <a16:creationId xmlns:a16="http://schemas.microsoft.com/office/drawing/2014/main" id="{5861BA80-7DC8-4F92-B75A-36611EF0A0B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01" name="TextBox 5">
          <a:extLst>
            <a:ext uri="{FF2B5EF4-FFF2-40B4-BE49-F238E27FC236}">
              <a16:creationId xmlns:a16="http://schemas.microsoft.com/office/drawing/2014/main" id="{8AD8F9D0-4C0B-4A55-AE06-6D295428EDE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02" name="TextBox 5">
          <a:extLst>
            <a:ext uri="{FF2B5EF4-FFF2-40B4-BE49-F238E27FC236}">
              <a16:creationId xmlns:a16="http://schemas.microsoft.com/office/drawing/2014/main" id="{0A66FF4F-5373-4059-AF38-BDA09D77806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03" name="TextBox 5">
          <a:extLst>
            <a:ext uri="{FF2B5EF4-FFF2-40B4-BE49-F238E27FC236}">
              <a16:creationId xmlns:a16="http://schemas.microsoft.com/office/drawing/2014/main" id="{5CA5394A-6883-47F4-8BA4-0319FEA96A0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04" name="TextBox 5">
          <a:extLst>
            <a:ext uri="{FF2B5EF4-FFF2-40B4-BE49-F238E27FC236}">
              <a16:creationId xmlns:a16="http://schemas.microsoft.com/office/drawing/2014/main" id="{7BE9E3D3-FADD-4C45-AEA2-7D0ABA793101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05" name="TextBox 5">
          <a:extLst>
            <a:ext uri="{FF2B5EF4-FFF2-40B4-BE49-F238E27FC236}">
              <a16:creationId xmlns:a16="http://schemas.microsoft.com/office/drawing/2014/main" id="{0B11B728-B42B-4DB3-B833-6EEBF5D527E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06" name="TextBox 5">
          <a:extLst>
            <a:ext uri="{FF2B5EF4-FFF2-40B4-BE49-F238E27FC236}">
              <a16:creationId xmlns:a16="http://schemas.microsoft.com/office/drawing/2014/main" id="{4959D026-F8E4-4B03-B16C-2A1F70D2452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07" name="TextBox 5">
          <a:extLst>
            <a:ext uri="{FF2B5EF4-FFF2-40B4-BE49-F238E27FC236}">
              <a16:creationId xmlns:a16="http://schemas.microsoft.com/office/drawing/2014/main" id="{7A8BAC9B-01B0-416D-8CB1-D809A86AC17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08" name="TextBox 5">
          <a:extLst>
            <a:ext uri="{FF2B5EF4-FFF2-40B4-BE49-F238E27FC236}">
              <a16:creationId xmlns:a16="http://schemas.microsoft.com/office/drawing/2014/main" id="{4ACE4FDA-541E-4BD1-B9D1-43CAB152542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09" name="TextBox 5">
          <a:extLst>
            <a:ext uri="{FF2B5EF4-FFF2-40B4-BE49-F238E27FC236}">
              <a16:creationId xmlns:a16="http://schemas.microsoft.com/office/drawing/2014/main" id="{11F38F4A-042E-4E67-9374-6BC0A6DAD995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10" name="TextBox 5">
          <a:extLst>
            <a:ext uri="{FF2B5EF4-FFF2-40B4-BE49-F238E27FC236}">
              <a16:creationId xmlns:a16="http://schemas.microsoft.com/office/drawing/2014/main" id="{F8997C1D-78C7-4F12-A7A9-B25A3DEB2A6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D7C3A2BA-56B4-4DE4-A6EE-829332CE08E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12" name="TextBox 5">
          <a:extLst>
            <a:ext uri="{FF2B5EF4-FFF2-40B4-BE49-F238E27FC236}">
              <a16:creationId xmlns:a16="http://schemas.microsoft.com/office/drawing/2014/main" id="{A5A3CD6B-8696-4C8B-9B4B-7BBE248E6D7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13" name="TextBox 5">
          <a:extLst>
            <a:ext uri="{FF2B5EF4-FFF2-40B4-BE49-F238E27FC236}">
              <a16:creationId xmlns:a16="http://schemas.microsoft.com/office/drawing/2014/main" id="{6E00ABFE-9EAD-4EA8-B7D6-BBEBAD5B586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14" name="TextBox 5">
          <a:extLst>
            <a:ext uri="{FF2B5EF4-FFF2-40B4-BE49-F238E27FC236}">
              <a16:creationId xmlns:a16="http://schemas.microsoft.com/office/drawing/2014/main" id="{0E679050-61F6-44ED-8265-B9594BBF624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15" name="TextBox 5">
          <a:extLst>
            <a:ext uri="{FF2B5EF4-FFF2-40B4-BE49-F238E27FC236}">
              <a16:creationId xmlns:a16="http://schemas.microsoft.com/office/drawing/2014/main" id="{888482F5-593C-4146-84AA-C5431EC6C218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16" name="TextBox 5">
          <a:extLst>
            <a:ext uri="{FF2B5EF4-FFF2-40B4-BE49-F238E27FC236}">
              <a16:creationId xmlns:a16="http://schemas.microsoft.com/office/drawing/2014/main" id="{7EF1FB44-E3BA-4401-BA19-4A75AF648FB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17" name="TextBox 5">
          <a:extLst>
            <a:ext uri="{FF2B5EF4-FFF2-40B4-BE49-F238E27FC236}">
              <a16:creationId xmlns:a16="http://schemas.microsoft.com/office/drawing/2014/main" id="{208E5216-9D1F-44F1-8296-F06016C6532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18" name="TextBox 5">
          <a:extLst>
            <a:ext uri="{FF2B5EF4-FFF2-40B4-BE49-F238E27FC236}">
              <a16:creationId xmlns:a16="http://schemas.microsoft.com/office/drawing/2014/main" id="{BA626D8D-ADAF-4A0F-9137-BBFC141F45B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19" name="TextBox 5">
          <a:extLst>
            <a:ext uri="{FF2B5EF4-FFF2-40B4-BE49-F238E27FC236}">
              <a16:creationId xmlns:a16="http://schemas.microsoft.com/office/drawing/2014/main" id="{2765C1DA-2C6F-4E0E-BB6B-6AD8285B787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20" name="TextBox 5">
          <a:extLst>
            <a:ext uri="{FF2B5EF4-FFF2-40B4-BE49-F238E27FC236}">
              <a16:creationId xmlns:a16="http://schemas.microsoft.com/office/drawing/2014/main" id="{B126DD92-366A-423F-89C1-C99D06DD6C2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21" name="TextBox 5">
          <a:extLst>
            <a:ext uri="{FF2B5EF4-FFF2-40B4-BE49-F238E27FC236}">
              <a16:creationId xmlns:a16="http://schemas.microsoft.com/office/drawing/2014/main" id="{BD5306A8-3863-40C3-969E-BA94C3BF8CE1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22" name="TextBox 5">
          <a:extLst>
            <a:ext uri="{FF2B5EF4-FFF2-40B4-BE49-F238E27FC236}">
              <a16:creationId xmlns:a16="http://schemas.microsoft.com/office/drawing/2014/main" id="{CCA81D1E-9062-4184-986A-55B7A00114A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23" name="TextBox 5">
          <a:extLst>
            <a:ext uri="{FF2B5EF4-FFF2-40B4-BE49-F238E27FC236}">
              <a16:creationId xmlns:a16="http://schemas.microsoft.com/office/drawing/2014/main" id="{EAFC864D-4FA0-4A34-8FB0-70F6601B8C4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24" name="TextBox 5">
          <a:extLst>
            <a:ext uri="{FF2B5EF4-FFF2-40B4-BE49-F238E27FC236}">
              <a16:creationId xmlns:a16="http://schemas.microsoft.com/office/drawing/2014/main" id="{4F9A798A-75BB-4AF6-BBDD-274753051BA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25" name="TextBox 5">
          <a:extLst>
            <a:ext uri="{FF2B5EF4-FFF2-40B4-BE49-F238E27FC236}">
              <a16:creationId xmlns:a16="http://schemas.microsoft.com/office/drawing/2014/main" id="{D59D9381-5FD6-4C6B-8C19-7F54ECEAD8B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26" name="TextBox 5">
          <a:extLst>
            <a:ext uri="{FF2B5EF4-FFF2-40B4-BE49-F238E27FC236}">
              <a16:creationId xmlns:a16="http://schemas.microsoft.com/office/drawing/2014/main" id="{30C90D3D-8A10-435E-943F-D2BF09ADFCF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27" name="TextBox 5">
          <a:extLst>
            <a:ext uri="{FF2B5EF4-FFF2-40B4-BE49-F238E27FC236}">
              <a16:creationId xmlns:a16="http://schemas.microsoft.com/office/drawing/2014/main" id="{3F3D17D9-413F-4848-95A8-DD75DD2B786A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28" name="TextBox 5">
          <a:extLst>
            <a:ext uri="{FF2B5EF4-FFF2-40B4-BE49-F238E27FC236}">
              <a16:creationId xmlns:a16="http://schemas.microsoft.com/office/drawing/2014/main" id="{8FDB38D7-A8AA-46AA-8B39-D3ABE194545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29" name="TextBox 5">
          <a:extLst>
            <a:ext uri="{FF2B5EF4-FFF2-40B4-BE49-F238E27FC236}">
              <a16:creationId xmlns:a16="http://schemas.microsoft.com/office/drawing/2014/main" id="{98AAA58A-C758-48DC-AB45-CA3A203C719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30" name="TextBox 5">
          <a:extLst>
            <a:ext uri="{FF2B5EF4-FFF2-40B4-BE49-F238E27FC236}">
              <a16:creationId xmlns:a16="http://schemas.microsoft.com/office/drawing/2014/main" id="{CE9A36A3-5544-4579-BAAD-D32373CB2AC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31" name="TextBox 5">
          <a:extLst>
            <a:ext uri="{FF2B5EF4-FFF2-40B4-BE49-F238E27FC236}">
              <a16:creationId xmlns:a16="http://schemas.microsoft.com/office/drawing/2014/main" id="{DF69D3A5-423C-4343-BCF6-881F70100D8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32" name="TextBox 5">
          <a:extLst>
            <a:ext uri="{FF2B5EF4-FFF2-40B4-BE49-F238E27FC236}">
              <a16:creationId xmlns:a16="http://schemas.microsoft.com/office/drawing/2014/main" id="{A6F4158E-6880-4F25-B47F-B9720BC50245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33" name="TextBox 5">
          <a:extLst>
            <a:ext uri="{FF2B5EF4-FFF2-40B4-BE49-F238E27FC236}">
              <a16:creationId xmlns:a16="http://schemas.microsoft.com/office/drawing/2014/main" id="{54C436E8-4E76-4F6C-BDBB-506D07018A55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34" name="TextBox 5">
          <a:extLst>
            <a:ext uri="{FF2B5EF4-FFF2-40B4-BE49-F238E27FC236}">
              <a16:creationId xmlns:a16="http://schemas.microsoft.com/office/drawing/2014/main" id="{4A5FAA5D-A00B-4A8F-A761-CAC2EC582214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35" name="TextBox 5">
          <a:extLst>
            <a:ext uri="{FF2B5EF4-FFF2-40B4-BE49-F238E27FC236}">
              <a16:creationId xmlns:a16="http://schemas.microsoft.com/office/drawing/2014/main" id="{F75F65F5-D378-4EA5-A069-CF9A6856277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BE95A236-3532-498C-A991-23CF390984B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37" name="TextBox 5">
          <a:extLst>
            <a:ext uri="{FF2B5EF4-FFF2-40B4-BE49-F238E27FC236}">
              <a16:creationId xmlns:a16="http://schemas.microsoft.com/office/drawing/2014/main" id="{46941FF3-FC07-4434-B81C-C83970C60AA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997AA602-BAB4-49E4-AE03-92C29C13BC09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39" name="TextBox 5">
          <a:extLst>
            <a:ext uri="{FF2B5EF4-FFF2-40B4-BE49-F238E27FC236}">
              <a16:creationId xmlns:a16="http://schemas.microsoft.com/office/drawing/2014/main" id="{0B2A0ECC-61F7-416B-8499-3D6ECA9191D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01280561-39F4-4052-8347-368C3C49E18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41" name="TextBox 5">
          <a:extLst>
            <a:ext uri="{FF2B5EF4-FFF2-40B4-BE49-F238E27FC236}">
              <a16:creationId xmlns:a16="http://schemas.microsoft.com/office/drawing/2014/main" id="{DC62BE1E-9780-4E64-BE25-4EC2DE5CB49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59E3B995-B95A-4BB0-B3CC-60CC9EEB39E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43" name="TextBox 5">
          <a:extLst>
            <a:ext uri="{FF2B5EF4-FFF2-40B4-BE49-F238E27FC236}">
              <a16:creationId xmlns:a16="http://schemas.microsoft.com/office/drawing/2014/main" id="{24DA476E-BC4D-4442-AB1A-2F03DCE1DBE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9633489D-0928-4E71-929D-2212D38FAE3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45" name="TextBox 5">
          <a:extLst>
            <a:ext uri="{FF2B5EF4-FFF2-40B4-BE49-F238E27FC236}">
              <a16:creationId xmlns:a16="http://schemas.microsoft.com/office/drawing/2014/main" id="{D983FC4F-B644-42E4-8C35-9D04FCE81E1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0005733E-CDF8-4AC3-B187-5EBB70EB432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47" name="TextBox 5">
          <a:extLst>
            <a:ext uri="{FF2B5EF4-FFF2-40B4-BE49-F238E27FC236}">
              <a16:creationId xmlns:a16="http://schemas.microsoft.com/office/drawing/2014/main" id="{49EBD051-0701-4390-9809-E1FD98C9747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66AA4922-5DED-4284-AB66-E0A196F2307D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49" name="TextBox 5">
          <a:extLst>
            <a:ext uri="{FF2B5EF4-FFF2-40B4-BE49-F238E27FC236}">
              <a16:creationId xmlns:a16="http://schemas.microsoft.com/office/drawing/2014/main" id="{19AA21AE-ACAE-451B-8612-2C7A1CB079A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B0531FB3-A151-429E-B2EA-13049A1CCCC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51" name="TextBox 5">
          <a:extLst>
            <a:ext uri="{FF2B5EF4-FFF2-40B4-BE49-F238E27FC236}">
              <a16:creationId xmlns:a16="http://schemas.microsoft.com/office/drawing/2014/main" id="{0D1E27F3-1F0C-4F4E-A29F-4FD94D51C34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7354E39C-DFAF-4565-B7D7-812B6FBFEC6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53" name="TextBox 5">
          <a:extLst>
            <a:ext uri="{FF2B5EF4-FFF2-40B4-BE49-F238E27FC236}">
              <a16:creationId xmlns:a16="http://schemas.microsoft.com/office/drawing/2014/main" id="{5B94B90B-8525-4FD4-AE0E-EF0B0972BE2A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54" name="TextBox 5">
          <a:extLst>
            <a:ext uri="{FF2B5EF4-FFF2-40B4-BE49-F238E27FC236}">
              <a16:creationId xmlns:a16="http://schemas.microsoft.com/office/drawing/2014/main" id="{D2D4D731-229A-4A23-B0DD-3D273A34406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55" name="TextBox 5">
          <a:extLst>
            <a:ext uri="{FF2B5EF4-FFF2-40B4-BE49-F238E27FC236}">
              <a16:creationId xmlns:a16="http://schemas.microsoft.com/office/drawing/2014/main" id="{6831A56B-E7B3-4326-BBFE-64B70DC4F1BF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56" name="TextBox 5">
          <a:extLst>
            <a:ext uri="{FF2B5EF4-FFF2-40B4-BE49-F238E27FC236}">
              <a16:creationId xmlns:a16="http://schemas.microsoft.com/office/drawing/2014/main" id="{2375BDAF-DC8B-4EAA-82C7-7F832802D85A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57" name="TextBox 5">
          <a:extLst>
            <a:ext uri="{FF2B5EF4-FFF2-40B4-BE49-F238E27FC236}">
              <a16:creationId xmlns:a16="http://schemas.microsoft.com/office/drawing/2014/main" id="{185E70E8-5069-4815-9F23-A8492FD7D405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58" name="TextBox 5">
          <a:extLst>
            <a:ext uri="{FF2B5EF4-FFF2-40B4-BE49-F238E27FC236}">
              <a16:creationId xmlns:a16="http://schemas.microsoft.com/office/drawing/2014/main" id="{8FBB1C83-59B8-45C9-9A62-404A8D2A1F10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59" name="TextBox 5">
          <a:extLst>
            <a:ext uri="{FF2B5EF4-FFF2-40B4-BE49-F238E27FC236}">
              <a16:creationId xmlns:a16="http://schemas.microsoft.com/office/drawing/2014/main" id="{E2B92E0B-ADE5-4048-ADC9-43A1DB53147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60" name="TextBox 5">
          <a:extLst>
            <a:ext uri="{FF2B5EF4-FFF2-40B4-BE49-F238E27FC236}">
              <a16:creationId xmlns:a16="http://schemas.microsoft.com/office/drawing/2014/main" id="{24E520B2-D67C-43F7-9AB0-E9C63B4B2801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61" name="TextBox 5">
          <a:extLst>
            <a:ext uri="{FF2B5EF4-FFF2-40B4-BE49-F238E27FC236}">
              <a16:creationId xmlns:a16="http://schemas.microsoft.com/office/drawing/2014/main" id="{640ABFE3-6D9B-4FEA-B954-6AD8DAF19146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62" name="TextBox 5">
          <a:extLst>
            <a:ext uri="{FF2B5EF4-FFF2-40B4-BE49-F238E27FC236}">
              <a16:creationId xmlns:a16="http://schemas.microsoft.com/office/drawing/2014/main" id="{FC09CEBB-5B38-46AF-BF36-9646C1DED1D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63" name="TextBox 5">
          <a:extLst>
            <a:ext uri="{FF2B5EF4-FFF2-40B4-BE49-F238E27FC236}">
              <a16:creationId xmlns:a16="http://schemas.microsoft.com/office/drawing/2014/main" id="{78EB88EE-5EDA-4F2D-9291-9275BB6671C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64" name="TextBox 5">
          <a:extLst>
            <a:ext uri="{FF2B5EF4-FFF2-40B4-BE49-F238E27FC236}">
              <a16:creationId xmlns:a16="http://schemas.microsoft.com/office/drawing/2014/main" id="{D47DA72C-6641-49B2-AEAE-EF6E6806ED5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65" name="TextBox 5">
          <a:extLst>
            <a:ext uri="{FF2B5EF4-FFF2-40B4-BE49-F238E27FC236}">
              <a16:creationId xmlns:a16="http://schemas.microsoft.com/office/drawing/2014/main" id="{25FE2BD7-1607-4640-8012-8B07AB51774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66" name="TextBox 5">
          <a:extLst>
            <a:ext uri="{FF2B5EF4-FFF2-40B4-BE49-F238E27FC236}">
              <a16:creationId xmlns:a16="http://schemas.microsoft.com/office/drawing/2014/main" id="{10D94F7E-61A1-476A-B0E5-6E8C38D613D2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67" name="TextBox 5">
          <a:extLst>
            <a:ext uri="{FF2B5EF4-FFF2-40B4-BE49-F238E27FC236}">
              <a16:creationId xmlns:a16="http://schemas.microsoft.com/office/drawing/2014/main" id="{2C741B90-108C-40F2-83D7-EDB8E52FF6E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68" name="TextBox 5">
          <a:extLst>
            <a:ext uri="{FF2B5EF4-FFF2-40B4-BE49-F238E27FC236}">
              <a16:creationId xmlns:a16="http://schemas.microsoft.com/office/drawing/2014/main" id="{8BF13F51-8CD8-4D00-9CB0-F9A4F0994CF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69" name="TextBox 5">
          <a:extLst>
            <a:ext uri="{FF2B5EF4-FFF2-40B4-BE49-F238E27FC236}">
              <a16:creationId xmlns:a16="http://schemas.microsoft.com/office/drawing/2014/main" id="{8D67E831-CDA9-4185-A970-10A2AB93FC91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70" name="TextBox 5">
          <a:extLst>
            <a:ext uri="{FF2B5EF4-FFF2-40B4-BE49-F238E27FC236}">
              <a16:creationId xmlns:a16="http://schemas.microsoft.com/office/drawing/2014/main" id="{8B381C03-72C1-47B9-A4B0-31803223D5B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71" name="TextBox 5">
          <a:extLst>
            <a:ext uri="{FF2B5EF4-FFF2-40B4-BE49-F238E27FC236}">
              <a16:creationId xmlns:a16="http://schemas.microsoft.com/office/drawing/2014/main" id="{93BF82B4-5298-445E-8BED-B7EBF81F1EA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72" name="TextBox 5">
          <a:extLst>
            <a:ext uri="{FF2B5EF4-FFF2-40B4-BE49-F238E27FC236}">
              <a16:creationId xmlns:a16="http://schemas.microsoft.com/office/drawing/2014/main" id="{58FC2C6C-3F35-4003-924C-096B2DC7E4B4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73" name="TextBox 5">
          <a:extLst>
            <a:ext uri="{FF2B5EF4-FFF2-40B4-BE49-F238E27FC236}">
              <a16:creationId xmlns:a16="http://schemas.microsoft.com/office/drawing/2014/main" id="{DACE9446-B2B5-4E51-93CB-BB971042EA7E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74" name="TextBox 5">
          <a:extLst>
            <a:ext uri="{FF2B5EF4-FFF2-40B4-BE49-F238E27FC236}">
              <a16:creationId xmlns:a16="http://schemas.microsoft.com/office/drawing/2014/main" id="{9277B03C-D7CA-43F0-870B-351F14B9BBBB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75" name="TextBox 5">
          <a:extLst>
            <a:ext uri="{FF2B5EF4-FFF2-40B4-BE49-F238E27FC236}">
              <a16:creationId xmlns:a16="http://schemas.microsoft.com/office/drawing/2014/main" id="{D54900F5-89AD-4243-9C5B-5210F7E3E8A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76" name="TextBox 5">
          <a:extLst>
            <a:ext uri="{FF2B5EF4-FFF2-40B4-BE49-F238E27FC236}">
              <a16:creationId xmlns:a16="http://schemas.microsoft.com/office/drawing/2014/main" id="{7AA9877A-13BF-4A9F-8A43-827C7CD48786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77" name="TextBox 5">
          <a:extLst>
            <a:ext uri="{FF2B5EF4-FFF2-40B4-BE49-F238E27FC236}">
              <a16:creationId xmlns:a16="http://schemas.microsoft.com/office/drawing/2014/main" id="{38239A36-7CA8-43B3-B8B6-708B164DE3F6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78" name="TextBox 5">
          <a:extLst>
            <a:ext uri="{FF2B5EF4-FFF2-40B4-BE49-F238E27FC236}">
              <a16:creationId xmlns:a16="http://schemas.microsoft.com/office/drawing/2014/main" id="{2FAAF596-DEC0-4664-A36C-E6FE8B4931C8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79" name="TextBox 5">
          <a:extLst>
            <a:ext uri="{FF2B5EF4-FFF2-40B4-BE49-F238E27FC236}">
              <a16:creationId xmlns:a16="http://schemas.microsoft.com/office/drawing/2014/main" id="{180579B9-FD67-4CB1-9134-083C705E1A1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80" name="TextBox 5">
          <a:extLst>
            <a:ext uri="{FF2B5EF4-FFF2-40B4-BE49-F238E27FC236}">
              <a16:creationId xmlns:a16="http://schemas.microsoft.com/office/drawing/2014/main" id="{72B54E53-F6C8-4B41-9F25-D0E55899D18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81" name="TextBox 5">
          <a:extLst>
            <a:ext uri="{FF2B5EF4-FFF2-40B4-BE49-F238E27FC236}">
              <a16:creationId xmlns:a16="http://schemas.microsoft.com/office/drawing/2014/main" id="{645501DF-1CB6-4137-8ABC-ECD987D9F63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82" name="TextBox 5">
          <a:extLst>
            <a:ext uri="{FF2B5EF4-FFF2-40B4-BE49-F238E27FC236}">
              <a16:creationId xmlns:a16="http://schemas.microsoft.com/office/drawing/2014/main" id="{F7196ACA-33C0-4D00-8989-2E3F5790098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83" name="TextBox 5">
          <a:extLst>
            <a:ext uri="{FF2B5EF4-FFF2-40B4-BE49-F238E27FC236}">
              <a16:creationId xmlns:a16="http://schemas.microsoft.com/office/drawing/2014/main" id="{9716154F-6431-457E-ADDB-336E3D24A1F6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84" name="TextBox 5">
          <a:extLst>
            <a:ext uri="{FF2B5EF4-FFF2-40B4-BE49-F238E27FC236}">
              <a16:creationId xmlns:a16="http://schemas.microsoft.com/office/drawing/2014/main" id="{8AEC7C4B-937D-4A7D-BF57-CE538150643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85" name="TextBox 5">
          <a:extLst>
            <a:ext uri="{FF2B5EF4-FFF2-40B4-BE49-F238E27FC236}">
              <a16:creationId xmlns:a16="http://schemas.microsoft.com/office/drawing/2014/main" id="{BDA02B15-AF1E-4000-A0CB-FA884D400FE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86" name="TextBox 5">
          <a:extLst>
            <a:ext uri="{FF2B5EF4-FFF2-40B4-BE49-F238E27FC236}">
              <a16:creationId xmlns:a16="http://schemas.microsoft.com/office/drawing/2014/main" id="{E0608DC1-99C5-4491-8CC6-6EDC899960D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87" name="TextBox 5">
          <a:extLst>
            <a:ext uri="{FF2B5EF4-FFF2-40B4-BE49-F238E27FC236}">
              <a16:creationId xmlns:a16="http://schemas.microsoft.com/office/drawing/2014/main" id="{92C936C0-1E24-4532-94CF-41103B23169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88" name="TextBox 5">
          <a:extLst>
            <a:ext uri="{FF2B5EF4-FFF2-40B4-BE49-F238E27FC236}">
              <a16:creationId xmlns:a16="http://schemas.microsoft.com/office/drawing/2014/main" id="{CA2CF56E-C8CD-4149-8B22-344657571A39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89" name="TextBox 5">
          <a:extLst>
            <a:ext uri="{FF2B5EF4-FFF2-40B4-BE49-F238E27FC236}">
              <a16:creationId xmlns:a16="http://schemas.microsoft.com/office/drawing/2014/main" id="{2969B425-F693-4A1D-971D-CC363E557F5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90" name="TextBox 5">
          <a:extLst>
            <a:ext uri="{FF2B5EF4-FFF2-40B4-BE49-F238E27FC236}">
              <a16:creationId xmlns:a16="http://schemas.microsoft.com/office/drawing/2014/main" id="{4C4A882F-73D4-4425-9E91-4F60EC61698A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91" name="TextBox 5">
          <a:extLst>
            <a:ext uri="{FF2B5EF4-FFF2-40B4-BE49-F238E27FC236}">
              <a16:creationId xmlns:a16="http://schemas.microsoft.com/office/drawing/2014/main" id="{253E2305-3E40-4DD5-8FB7-CB88FAFF9A1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92" name="TextBox 5">
          <a:extLst>
            <a:ext uri="{FF2B5EF4-FFF2-40B4-BE49-F238E27FC236}">
              <a16:creationId xmlns:a16="http://schemas.microsoft.com/office/drawing/2014/main" id="{9F719166-F554-4C6B-9032-46557166C69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93" name="TextBox 5">
          <a:extLst>
            <a:ext uri="{FF2B5EF4-FFF2-40B4-BE49-F238E27FC236}">
              <a16:creationId xmlns:a16="http://schemas.microsoft.com/office/drawing/2014/main" id="{9877B7A7-4308-468D-99AB-D0F503B3F17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94" name="TextBox 5">
          <a:extLst>
            <a:ext uri="{FF2B5EF4-FFF2-40B4-BE49-F238E27FC236}">
              <a16:creationId xmlns:a16="http://schemas.microsoft.com/office/drawing/2014/main" id="{562BDB14-B5FE-40B8-8721-C0272A3E795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95" name="TextBox 5">
          <a:extLst>
            <a:ext uri="{FF2B5EF4-FFF2-40B4-BE49-F238E27FC236}">
              <a16:creationId xmlns:a16="http://schemas.microsoft.com/office/drawing/2014/main" id="{95C8533C-006A-479E-BF53-09601BA4DE3F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96" name="TextBox 5">
          <a:extLst>
            <a:ext uri="{FF2B5EF4-FFF2-40B4-BE49-F238E27FC236}">
              <a16:creationId xmlns:a16="http://schemas.microsoft.com/office/drawing/2014/main" id="{E94C43C7-2F75-4039-8CA7-9ECC5B389C5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97" name="TextBox 5">
          <a:extLst>
            <a:ext uri="{FF2B5EF4-FFF2-40B4-BE49-F238E27FC236}">
              <a16:creationId xmlns:a16="http://schemas.microsoft.com/office/drawing/2014/main" id="{BCE101B2-DD42-436A-B560-C8416705EEA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98" name="TextBox 5">
          <a:extLst>
            <a:ext uri="{FF2B5EF4-FFF2-40B4-BE49-F238E27FC236}">
              <a16:creationId xmlns:a16="http://schemas.microsoft.com/office/drawing/2014/main" id="{48D5079A-4286-416E-B1CB-40AC9AF16D8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99" name="TextBox 5">
          <a:extLst>
            <a:ext uri="{FF2B5EF4-FFF2-40B4-BE49-F238E27FC236}">
              <a16:creationId xmlns:a16="http://schemas.microsoft.com/office/drawing/2014/main" id="{05FE4E96-B794-4A17-A32C-DFC36DE4E40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00" name="TextBox 5">
          <a:extLst>
            <a:ext uri="{FF2B5EF4-FFF2-40B4-BE49-F238E27FC236}">
              <a16:creationId xmlns:a16="http://schemas.microsoft.com/office/drawing/2014/main" id="{B079346E-58B3-4CF2-AC86-4B30EECF1555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01" name="TextBox 5">
          <a:extLst>
            <a:ext uri="{FF2B5EF4-FFF2-40B4-BE49-F238E27FC236}">
              <a16:creationId xmlns:a16="http://schemas.microsoft.com/office/drawing/2014/main" id="{CB1F470F-3286-4943-BCFA-24EF77CD6C4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02" name="TextBox 5">
          <a:extLst>
            <a:ext uri="{FF2B5EF4-FFF2-40B4-BE49-F238E27FC236}">
              <a16:creationId xmlns:a16="http://schemas.microsoft.com/office/drawing/2014/main" id="{CE647192-7409-4F14-BB98-8F206BB566D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03" name="TextBox 5">
          <a:extLst>
            <a:ext uri="{FF2B5EF4-FFF2-40B4-BE49-F238E27FC236}">
              <a16:creationId xmlns:a16="http://schemas.microsoft.com/office/drawing/2014/main" id="{A87D0038-3FFC-408C-90FB-8F03DE5B44B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04" name="TextBox 5">
          <a:extLst>
            <a:ext uri="{FF2B5EF4-FFF2-40B4-BE49-F238E27FC236}">
              <a16:creationId xmlns:a16="http://schemas.microsoft.com/office/drawing/2014/main" id="{FBC12950-BEFC-4C3A-9CD3-CF0F99769A9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05" name="TextBox 5">
          <a:extLst>
            <a:ext uri="{FF2B5EF4-FFF2-40B4-BE49-F238E27FC236}">
              <a16:creationId xmlns:a16="http://schemas.microsoft.com/office/drawing/2014/main" id="{7E6EF09C-6C91-4DA4-9FC7-49D5995CC3F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06" name="TextBox 5">
          <a:extLst>
            <a:ext uri="{FF2B5EF4-FFF2-40B4-BE49-F238E27FC236}">
              <a16:creationId xmlns:a16="http://schemas.microsoft.com/office/drawing/2014/main" id="{402A033E-B92C-4FA6-9BD3-5FBA1519C94C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07" name="TextBox 5">
          <a:extLst>
            <a:ext uri="{FF2B5EF4-FFF2-40B4-BE49-F238E27FC236}">
              <a16:creationId xmlns:a16="http://schemas.microsoft.com/office/drawing/2014/main" id="{683A1FF3-4E18-4703-BC96-B29248B4E942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08" name="TextBox 5">
          <a:extLst>
            <a:ext uri="{FF2B5EF4-FFF2-40B4-BE49-F238E27FC236}">
              <a16:creationId xmlns:a16="http://schemas.microsoft.com/office/drawing/2014/main" id="{6478B5A1-8FA8-4E7D-B8FD-76BD70F08EC1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09" name="TextBox 5">
          <a:extLst>
            <a:ext uri="{FF2B5EF4-FFF2-40B4-BE49-F238E27FC236}">
              <a16:creationId xmlns:a16="http://schemas.microsoft.com/office/drawing/2014/main" id="{0D4B68EE-068D-47AA-8F4D-335B5157627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10" name="TextBox 5">
          <a:extLst>
            <a:ext uri="{FF2B5EF4-FFF2-40B4-BE49-F238E27FC236}">
              <a16:creationId xmlns:a16="http://schemas.microsoft.com/office/drawing/2014/main" id="{FD7DB640-466A-4032-B233-ACB85574E45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11" name="TextBox 5">
          <a:extLst>
            <a:ext uri="{FF2B5EF4-FFF2-40B4-BE49-F238E27FC236}">
              <a16:creationId xmlns:a16="http://schemas.microsoft.com/office/drawing/2014/main" id="{6DE8A011-2D2E-4B55-8C1B-1A06310B1E21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12" name="TextBox 5">
          <a:extLst>
            <a:ext uri="{FF2B5EF4-FFF2-40B4-BE49-F238E27FC236}">
              <a16:creationId xmlns:a16="http://schemas.microsoft.com/office/drawing/2014/main" id="{60044A02-D2A5-4871-A31D-129FD8ACF65A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13" name="TextBox 5">
          <a:extLst>
            <a:ext uri="{FF2B5EF4-FFF2-40B4-BE49-F238E27FC236}">
              <a16:creationId xmlns:a16="http://schemas.microsoft.com/office/drawing/2014/main" id="{06C3E22F-4CAF-498C-9781-EDD7C029C8A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14" name="TextBox 5">
          <a:extLst>
            <a:ext uri="{FF2B5EF4-FFF2-40B4-BE49-F238E27FC236}">
              <a16:creationId xmlns:a16="http://schemas.microsoft.com/office/drawing/2014/main" id="{3AB639FE-0768-448E-9CE4-B29BC06040ED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15" name="TextBox 5">
          <a:extLst>
            <a:ext uri="{FF2B5EF4-FFF2-40B4-BE49-F238E27FC236}">
              <a16:creationId xmlns:a16="http://schemas.microsoft.com/office/drawing/2014/main" id="{3AA1EB6B-6EFE-4694-90F4-7151257D6AD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16" name="TextBox 5">
          <a:extLst>
            <a:ext uri="{FF2B5EF4-FFF2-40B4-BE49-F238E27FC236}">
              <a16:creationId xmlns:a16="http://schemas.microsoft.com/office/drawing/2014/main" id="{C4EBDFF5-16A0-4081-9DD0-0C2C6E5848BB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17" name="TextBox 5">
          <a:extLst>
            <a:ext uri="{FF2B5EF4-FFF2-40B4-BE49-F238E27FC236}">
              <a16:creationId xmlns:a16="http://schemas.microsoft.com/office/drawing/2014/main" id="{1D6DF52B-1FD2-40A5-B5A8-4F01213E9408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18" name="TextBox 5">
          <a:extLst>
            <a:ext uri="{FF2B5EF4-FFF2-40B4-BE49-F238E27FC236}">
              <a16:creationId xmlns:a16="http://schemas.microsoft.com/office/drawing/2014/main" id="{3EC6884F-A2A8-43D2-B205-38C596CDAE3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19" name="TextBox 5">
          <a:extLst>
            <a:ext uri="{FF2B5EF4-FFF2-40B4-BE49-F238E27FC236}">
              <a16:creationId xmlns:a16="http://schemas.microsoft.com/office/drawing/2014/main" id="{9224F193-B007-4C4D-8758-9DC55583D99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20" name="TextBox 5">
          <a:extLst>
            <a:ext uri="{FF2B5EF4-FFF2-40B4-BE49-F238E27FC236}">
              <a16:creationId xmlns:a16="http://schemas.microsoft.com/office/drawing/2014/main" id="{92E6AB8F-A589-4911-BFCF-E02B6885B3B3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21" name="TextBox 5">
          <a:extLst>
            <a:ext uri="{FF2B5EF4-FFF2-40B4-BE49-F238E27FC236}">
              <a16:creationId xmlns:a16="http://schemas.microsoft.com/office/drawing/2014/main" id="{F8E649C2-6E1B-4128-803D-F32B4D40328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22" name="TextBox 5">
          <a:extLst>
            <a:ext uri="{FF2B5EF4-FFF2-40B4-BE49-F238E27FC236}">
              <a16:creationId xmlns:a16="http://schemas.microsoft.com/office/drawing/2014/main" id="{15751198-9690-40B1-9ACD-3D2AFE77F5D5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23" name="TextBox 5">
          <a:extLst>
            <a:ext uri="{FF2B5EF4-FFF2-40B4-BE49-F238E27FC236}">
              <a16:creationId xmlns:a16="http://schemas.microsoft.com/office/drawing/2014/main" id="{A148BAFB-E894-4B26-B45A-730F93F136DA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24" name="TextBox 5">
          <a:extLst>
            <a:ext uri="{FF2B5EF4-FFF2-40B4-BE49-F238E27FC236}">
              <a16:creationId xmlns:a16="http://schemas.microsoft.com/office/drawing/2014/main" id="{BEFD5821-6F75-49EF-B629-D7FFFD1AA2F1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25" name="TextBox 5">
          <a:extLst>
            <a:ext uri="{FF2B5EF4-FFF2-40B4-BE49-F238E27FC236}">
              <a16:creationId xmlns:a16="http://schemas.microsoft.com/office/drawing/2014/main" id="{E0019AC8-FC65-467B-B693-88A6771C498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26" name="TextBox 5">
          <a:extLst>
            <a:ext uri="{FF2B5EF4-FFF2-40B4-BE49-F238E27FC236}">
              <a16:creationId xmlns:a16="http://schemas.microsoft.com/office/drawing/2014/main" id="{EE2F360D-A145-43F6-AC2A-096481E0264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27" name="TextBox 5">
          <a:extLst>
            <a:ext uri="{FF2B5EF4-FFF2-40B4-BE49-F238E27FC236}">
              <a16:creationId xmlns:a16="http://schemas.microsoft.com/office/drawing/2014/main" id="{ED5F1A00-B9B0-4AC6-9F48-4BE61490FBA4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28" name="TextBox 5">
          <a:extLst>
            <a:ext uri="{FF2B5EF4-FFF2-40B4-BE49-F238E27FC236}">
              <a16:creationId xmlns:a16="http://schemas.microsoft.com/office/drawing/2014/main" id="{3C3044BC-F6B6-4950-9FB5-E1CE3A0B00E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29" name="TextBox 5">
          <a:extLst>
            <a:ext uri="{FF2B5EF4-FFF2-40B4-BE49-F238E27FC236}">
              <a16:creationId xmlns:a16="http://schemas.microsoft.com/office/drawing/2014/main" id="{A9E1B9F0-6F50-4FA3-A30F-58A9D5C73C9C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30" name="TextBox 5">
          <a:extLst>
            <a:ext uri="{FF2B5EF4-FFF2-40B4-BE49-F238E27FC236}">
              <a16:creationId xmlns:a16="http://schemas.microsoft.com/office/drawing/2014/main" id="{65E16C2F-2FDE-4E23-802B-361E14EDAD65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31" name="TextBox 5">
          <a:extLst>
            <a:ext uri="{FF2B5EF4-FFF2-40B4-BE49-F238E27FC236}">
              <a16:creationId xmlns:a16="http://schemas.microsoft.com/office/drawing/2014/main" id="{A95FEC39-9544-43BE-9283-F9FDBFAA8B0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32" name="TextBox 5">
          <a:extLst>
            <a:ext uri="{FF2B5EF4-FFF2-40B4-BE49-F238E27FC236}">
              <a16:creationId xmlns:a16="http://schemas.microsoft.com/office/drawing/2014/main" id="{882A5AF0-FA24-4F04-9834-983A0D6417A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33" name="TextBox 5">
          <a:extLst>
            <a:ext uri="{FF2B5EF4-FFF2-40B4-BE49-F238E27FC236}">
              <a16:creationId xmlns:a16="http://schemas.microsoft.com/office/drawing/2014/main" id="{8770164C-D14A-4D38-830B-7114BD9D50B5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34" name="TextBox 5">
          <a:extLst>
            <a:ext uri="{FF2B5EF4-FFF2-40B4-BE49-F238E27FC236}">
              <a16:creationId xmlns:a16="http://schemas.microsoft.com/office/drawing/2014/main" id="{9FF77C3F-BA92-4F1A-BA3E-89B230992C1B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35" name="TextBox 5">
          <a:extLst>
            <a:ext uri="{FF2B5EF4-FFF2-40B4-BE49-F238E27FC236}">
              <a16:creationId xmlns:a16="http://schemas.microsoft.com/office/drawing/2014/main" id="{0C7091B3-EF86-419A-AD7C-963BF6DE5C88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36" name="TextBox 5">
          <a:extLst>
            <a:ext uri="{FF2B5EF4-FFF2-40B4-BE49-F238E27FC236}">
              <a16:creationId xmlns:a16="http://schemas.microsoft.com/office/drawing/2014/main" id="{BE48AA0D-ECF4-4051-9B9E-6F2943A319E9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37" name="TextBox 5">
          <a:extLst>
            <a:ext uri="{FF2B5EF4-FFF2-40B4-BE49-F238E27FC236}">
              <a16:creationId xmlns:a16="http://schemas.microsoft.com/office/drawing/2014/main" id="{EE567977-C02C-4F62-8744-21E2C689C0CF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38" name="TextBox 5">
          <a:extLst>
            <a:ext uri="{FF2B5EF4-FFF2-40B4-BE49-F238E27FC236}">
              <a16:creationId xmlns:a16="http://schemas.microsoft.com/office/drawing/2014/main" id="{B892F801-DF0E-49C0-AEFE-2BB9E2A27C3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39" name="TextBox 5">
          <a:extLst>
            <a:ext uri="{FF2B5EF4-FFF2-40B4-BE49-F238E27FC236}">
              <a16:creationId xmlns:a16="http://schemas.microsoft.com/office/drawing/2014/main" id="{8C731BEA-13AD-4DAB-8D3C-7D2F22AC52B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40" name="TextBox 5">
          <a:extLst>
            <a:ext uri="{FF2B5EF4-FFF2-40B4-BE49-F238E27FC236}">
              <a16:creationId xmlns:a16="http://schemas.microsoft.com/office/drawing/2014/main" id="{9BCAB2C1-5A48-46A4-8E86-985386BB4C39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41" name="TextBox 5">
          <a:extLst>
            <a:ext uri="{FF2B5EF4-FFF2-40B4-BE49-F238E27FC236}">
              <a16:creationId xmlns:a16="http://schemas.microsoft.com/office/drawing/2014/main" id="{88823E94-477E-4CDF-B612-637807CE6744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42" name="TextBox 5">
          <a:extLst>
            <a:ext uri="{FF2B5EF4-FFF2-40B4-BE49-F238E27FC236}">
              <a16:creationId xmlns:a16="http://schemas.microsoft.com/office/drawing/2014/main" id="{5BDD0496-D841-4A6E-BCD5-C47E7C497C35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43" name="TextBox 5">
          <a:extLst>
            <a:ext uri="{FF2B5EF4-FFF2-40B4-BE49-F238E27FC236}">
              <a16:creationId xmlns:a16="http://schemas.microsoft.com/office/drawing/2014/main" id="{455D6EB7-1781-4CD3-AC9E-AA0F6008685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44" name="TextBox 5">
          <a:extLst>
            <a:ext uri="{FF2B5EF4-FFF2-40B4-BE49-F238E27FC236}">
              <a16:creationId xmlns:a16="http://schemas.microsoft.com/office/drawing/2014/main" id="{54271F8B-939D-4FED-9E68-E51F94A8E0C6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45" name="TextBox 5">
          <a:extLst>
            <a:ext uri="{FF2B5EF4-FFF2-40B4-BE49-F238E27FC236}">
              <a16:creationId xmlns:a16="http://schemas.microsoft.com/office/drawing/2014/main" id="{D3947EC7-FDC2-4747-BD52-DE934C5B89D7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46" name="TextBox 5">
          <a:extLst>
            <a:ext uri="{FF2B5EF4-FFF2-40B4-BE49-F238E27FC236}">
              <a16:creationId xmlns:a16="http://schemas.microsoft.com/office/drawing/2014/main" id="{76AF1827-B99C-41AA-A360-D170CEAA0F0B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47" name="TextBox 5">
          <a:extLst>
            <a:ext uri="{FF2B5EF4-FFF2-40B4-BE49-F238E27FC236}">
              <a16:creationId xmlns:a16="http://schemas.microsoft.com/office/drawing/2014/main" id="{F6DBACE1-0DE4-48E1-958A-0A946601BB8E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48" name="TextBox 5">
          <a:extLst>
            <a:ext uri="{FF2B5EF4-FFF2-40B4-BE49-F238E27FC236}">
              <a16:creationId xmlns:a16="http://schemas.microsoft.com/office/drawing/2014/main" id="{A22B8410-7CCD-4BA4-B05B-3449FFF61A5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49" name="TextBox 5">
          <a:extLst>
            <a:ext uri="{FF2B5EF4-FFF2-40B4-BE49-F238E27FC236}">
              <a16:creationId xmlns:a16="http://schemas.microsoft.com/office/drawing/2014/main" id="{565039E8-ECD7-482B-80FF-C04DE92A145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50" name="TextBox 5">
          <a:extLst>
            <a:ext uri="{FF2B5EF4-FFF2-40B4-BE49-F238E27FC236}">
              <a16:creationId xmlns:a16="http://schemas.microsoft.com/office/drawing/2014/main" id="{E0E28274-0D65-420A-A926-E8A3218229F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51" name="TextBox 5">
          <a:extLst>
            <a:ext uri="{FF2B5EF4-FFF2-40B4-BE49-F238E27FC236}">
              <a16:creationId xmlns:a16="http://schemas.microsoft.com/office/drawing/2014/main" id="{D1C8E5CE-CFFF-4BD4-AA79-AA3CC0F79CE2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52" name="TextBox 5">
          <a:extLst>
            <a:ext uri="{FF2B5EF4-FFF2-40B4-BE49-F238E27FC236}">
              <a16:creationId xmlns:a16="http://schemas.microsoft.com/office/drawing/2014/main" id="{33BC292A-E428-4C0C-96B6-09103BD25183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53" name="TextBox 5">
          <a:extLst>
            <a:ext uri="{FF2B5EF4-FFF2-40B4-BE49-F238E27FC236}">
              <a16:creationId xmlns:a16="http://schemas.microsoft.com/office/drawing/2014/main" id="{726E537A-93FB-4A76-B3D3-F09101F189BE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54" name="TextBox 5">
          <a:extLst>
            <a:ext uri="{FF2B5EF4-FFF2-40B4-BE49-F238E27FC236}">
              <a16:creationId xmlns:a16="http://schemas.microsoft.com/office/drawing/2014/main" id="{FC244C2B-57B3-40D4-9A7B-7B02704510D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55" name="TextBox 5">
          <a:extLst>
            <a:ext uri="{FF2B5EF4-FFF2-40B4-BE49-F238E27FC236}">
              <a16:creationId xmlns:a16="http://schemas.microsoft.com/office/drawing/2014/main" id="{9C031543-46B2-4103-A01E-3A431DFB731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56" name="TextBox 5">
          <a:extLst>
            <a:ext uri="{FF2B5EF4-FFF2-40B4-BE49-F238E27FC236}">
              <a16:creationId xmlns:a16="http://schemas.microsoft.com/office/drawing/2014/main" id="{8BBCE005-B544-4679-8518-EC6DFC70644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57" name="TextBox 5">
          <a:extLst>
            <a:ext uri="{FF2B5EF4-FFF2-40B4-BE49-F238E27FC236}">
              <a16:creationId xmlns:a16="http://schemas.microsoft.com/office/drawing/2014/main" id="{6AD00DB1-4A83-4D3B-921D-F4989020C8E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58" name="TextBox 5">
          <a:extLst>
            <a:ext uri="{FF2B5EF4-FFF2-40B4-BE49-F238E27FC236}">
              <a16:creationId xmlns:a16="http://schemas.microsoft.com/office/drawing/2014/main" id="{7775D940-033E-4E54-A311-4F9AE93CD179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59" name="TextBox 5">
          <a:extLst>
            <a:ext uri="{FF2B5EF4-FFF2-40B4-BE49-F238E27FC236}">
              <a16:creationId xmlns:a16="http://schemas.microsoft.com/office/drawing/2014/main" id="{72679270-D4B6-4784-AC58-BBD405211CC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60" name="TextBox 5">
          <a:extLst>
            <a:ext uri="{FF2B5EF4-FFF2-40B4-BE49-F238E27FC236}">
              <a16:creationId xmlns:a16="http://schemas.microsoft.com/office/drawing/2014/main" id="{0BDDD944-C52E-4177-B20C-0642E0B3A95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61" name="TextBox 5">
          <a:extLst>
            <a:ext uri="{FF2B5EF4-FFF2-40B4-BE49-F238E27FC236}">
              <a16:creationId xmlns:a16="http://schemas.microsoft.com/office/drawing/2014/main" id="{D872FC0B-3CED-4290-AEB9-80AEF6CD5D2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62" name="TextBox 5">
          <a:extLst>
            <a:ext uri="{FF2B5EF4-FFF2-40B4-BE49-F238E27FC236}">
              <a16:creationId xmlns:a16="http://schemas.microsoft.com/office/drawing/2014/main" id="{21053FA7-7884-4011-BCC7-227562FBC48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63" name="TextBox 5">
          <a:extLst>
            <a:ext uri="{FF2B5EF4-FFF2-40B4-BE49-F238E27FC236}">
              <a16:creationId xmlns:a16="http://schemas.microsoft.com/office/drawing/2014/main" id="{7595AFC1-094F-4B8C-A3AE-63A5DEBF69A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64" name="TextBox 5">
          <a:extLst>
            <a:ext uri="{FF2B5EF4-FFF2-40B4-BE49-F238E27FC236}">
              <a16:creationId xmlns:a16="http://schemas.microsoft.com/office/drawing/2014/main" id="{35099BF1-80C0-480E-BC08-2F580D67A66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65" name="TextBox 5">
          <a:extLst>
            <a:ext uri="{FF2B5EF4-FFF2-40B4-BE49-F238E27FC236}">
              <a16:creationId xmlns:a16="http://schemas.microsoft.com/office/drawing/2014/main" id="{87E50CCD-3D9E-41F6-B0A6-C76B327CB7FC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66" name="TextBox 5">
          <a:extLst>
            <a:ext uri="{FF2B5EF4-FFF2-40B4-BE49-F238E27FC236}">
              <a16:creationId xmlns:a16="http://schemas.microsoft.com/office/drawing/2014/main" id="{1ABB7E5F-F13F-4DEB-AE0B-2124F17D79A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67" name="TextBox 5">
          <a:extLst>
            <a:ext uri="{FF2B5EF4-FFF2-40B4-BE49-F238E27FC236}">
              <a16:creationId xmlns:a16="http://schemas.microsoft.com/office/drawing/2014/main" id="{DFBA4877-D70A-4A7E-80F7-9556D4A27B4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68" name="TextBox 5">
          <a:extLst>
            <a:ext uri="{FF2B5EF4-FFF2-40B4-BE49-F238E27FC236}">
              <a16:creationId xmlns:a16="http://schemas.microsoft.com/office/drawing/2014/main" id="{7B1BB4E5-F402-41D1-8CE1-21E2B96664C1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69" name="TextBox 5">
          <a:extLst>
            <a:ext uri="{FF2B5EF4-FFF2-40B4-BE49-F238E27FC236}">
              <a16:creationId xmlns:a16="http://schemas.microsoft.com/office/drawing/2014/main" id="{56FEF189-38EF-4126-8C30-13AE4143E0F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70" name="TextBox 5">
          <a:extLst>
            <a:ext uri="{FF2B5EF4-FFF2-40B4-BE49-F238E27FC236}">
              <a16:creationId xmlns:a16="http://schemas.microsoft.com/office/drawing/2014/main" id="{C0B5D8BC-AAE6-4A18-9077-BC02329C4FD8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71" name="TextBox 5">
          <a:extLst>
            <a:ext uri="{FF2B5EF4-FFF2-40B4-BE49-F238E27FC236}">
              <a16:creationId xmlns:a16="http://schemas.microsoft.com/office/drawing/2014/main" id="{02B5B519-C34B-4469-B647-F4FA194C46F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72" name="TextBox 5">
          <a:extLst>
            <a:ext uri="{FF2B5EF4-FFF2-40B4-BE49-F238E27FC236}">
              <a16:creationId xmlns:a16="http://schemas.microsoft.com/office/drawing/2014/main" id="{7D1055DC-8BA3-40A1-AF4A-C110AB90C69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73" name="TextBox 5">
          <a:extLst>
            <a:ext uri="{FF2B5EF4-FFF2-40B4-BE49-F238E27FC236}">
              <a16:creationId xmlns:a16="http://schemas.microsoft.com/office/drawing/2014/main" id="{11D79BA2-E954-49EB-AC00-78F80C46E4A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74" name="TextBox 5">
          <a:extLst>
            <a:ext uri="{FF2B5EF4-FFF2-40B4-BE49-F238E27FC236}">
              <a16:creationId xmlns:a16="http://schemas.microsoft.com/office/drawing/2014/main" id="{E518AFCB-2836-4B41-8AF9-78EE9348A5F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75" name="TextBox 5">
          <a:extLst>
            <a:ext uri="{FF2B5EF4-FFF2-40B4-BE49-F238E27FC236}">
              <a16:creationId xmlns:a16="http://schemas.microsoft.com/office/drawing/2014/main" id="{7BBFA754-EFC5-452A-A05C-65361235150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76" name="TextBox 5">
          <a:extLst>
            <a:ext uri="{FF2B5EF4-FFF2-40B4-BE49-F238E27FC236}">
              <a16:creationId xmlns:a16="http://schemas.microsoft.com/office/drawing/2014/main" id="{145B94C3-E093-407A-ABE6-7099632E098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77" name="TextBox 5">
          <a:extLst>
            <a:ext uri="{FF2B5EF4-FFF2-40B4-BE49-F238E27FC236}">
              <a16:creationId xmlns:a16="http://schemas.microsoft.com/office/drawing/2014/main" id="{0BE52CFD-3C9B-49E0-BC0F-573D8359154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78" name="TextBox 5">
          <a:extLst>
            <a:ext uri="{FF2B5EF4-FFF2-40B4-BE49-F238E27FC236}">
              <a16:creationId xmlns:a16="http://schemas.microsoft.com/office/drawing/2014/main" id="{3662BEF2-09F7-4CD8-A8D8-52259CF964C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79" name="TextBox 5">
          <a:extLst>
            <a:ext uri="{FF2B5EF4-FFF2-40B4-BE49-F238E27FC236}">
              <a16:creationId xmlns:a16="http://schemas.microsoft.com/office/drawing/2014/main" id="{7E780E65-9B4E-49BA-B6CF-3940F346775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80" name="TextBox 5">
          <a:extLst>
            <a:ext uri="{FF2B5EF4-FFF2-40B4-BE49-F238E27FC236}">
              <a16:creationId xmlns:a16="http://schemas.microsoft.com/office/drawing/2014/main" id="{D285D017-0075-4C88-8F40-CC3B3FB1D64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81" name="TextBox 5">
          <a:extLst>
            <a:ext uri="{FF2B5EF4-FFF2-40B4-BE49-F238E27FC236}">
              <a16:creationId xmlns:a16="http://schemas.microsoft.com/office/drawing/2014/main" id="{7C3FBC9A-03BF-4513-BC61-0A7F791B722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82" name="TextBox 5">
          <a:extLst>
            <a:ext uri="{FF2B5EF4-FFF2-40B4-BE49-F238E27FC236}">
              <a16:creationId xmlns:a16="http://schemas.microsoft.com/office/drawing/2014/main" id="{5152F20C-0F27-4AF6-AC17-7D55CAA79EED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6A4F1CFD-7819-49D9-B955-260ED9E729AB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B355631D-B1BD-4553-A74F-B1942CE31FCE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85" name="TextBox 5">
          <a:extLst>
            <a:ext uri="{FF2B5EF4-FFF2-40B4-BE49-F238E27FC236}">
              <a16:creationId xmlns:a16="http://schemas.microsoft.com/office/drawing/2014/main" id="{4885FA56-2033-4EC1-8362-B748BE9EBE6A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786" name="TextBox 5">
          <a:extLst>
            <a:ext uri="{FF2B5EF4-FFF2-40B4-BE49-F238E27FC236}">
              <a16:creationId xmlns:a16="http://schemas.microsoft.com/office/drawing/2014/main" id="{3B058AA3-099C-440F-B9F2-4BA0CAED4985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787" name="TextBox 5">
          <a:extLst>
            <a:ext uri="{FF2B5EF4-FFF2-40B4-BE49-F238E27FC236}">
              <a16:creationId xmlns:a16="http://schemas.microsoft.com/office/drawing/2014/main" id="{E1046548-E466-437A-A53F-51AF75B0C5ED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788" name="TextBox 5">
          <a:extLst>
            <a:ext uri="{FF2B5EF4-FFF2-40B4-BE49-F238E27FC236}">
              <a16:creationId xmlns:a16="http://schemas.microsoft.com/office/drawing/2014/main" id="{0E7752BD-EECF-44BE-99F6-AA34C5697A40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89" name="TextBox 5">
          <a:extLst>
            <a:ext uri="{FF2B5EF4-FFF2-40B4-BE49-F238E27FC236}">
              <a16:creationId xmlns:a16="http://schemas.microsoft.com/office/drawing/2014/main" id="{4F7FD8DC-A81F-4267-BCD4-34B9C70DE8AF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61371ED4-C0B4-43E0-BB79-60E2F316F02B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91" name="Text Box 5">
          <a:extLst>
            <a:ext uri="{FF2B5EF4-FFF2-40B4-BE49-F238E27FC236}">
              <a16:creationId xmlns:a16="http://schemas.microsoft.com/office/drawing/2014/main" id="{70EFB370-C085-4111-A2F9-D6536419F842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92" name="TextBox 5">
          <a:extLst>
            <a:ext uri="{FF2B5EF4-FFF2-40B4-BE49-F238E27FC236}">
              <a16:creationId xmlns:a16="http://schemas.microsoft.com/office/drawing/2014/main" id="{C684FC1B-1516-476C-AF2E-276931B39CA0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793" name="TextBox 5">
          <a:extLst>
            <a:ext uri="{FF2B5EF4-FFF2-40B4-BE49-F238E27FC236}">
              <a16:creationId xmlns:a16="http://schemas.microsoft.com/office/drawing/2014/main" id="{9D7B1A94-0AF0-4A4A-A95B-2F52B4267FA5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794" name="TextBox 5">
          <a:extLst>
            <a:ext uri="{FF2B5EF4-FFF2-40B4-BE49-F238E27FC236}">
              <a16:creationId xmlns:a16="http://schemas.microsoft.com/office/drawing/2014/main" id="{FBFDC253-7302-4E35-95C7-00F24F0B6A4D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795" name="TextBox 5">
          <a:extLst>
            <a:ext uri="{FF2B5EF4-FFF2-40B4-BE49-F238E27FC236}">
              <a16:creationId xmlns:a16="http://schemas.microsoft.com/office/drawing/2014/main" id="{879F3AE4-E1C6-466A-90C3-C89E685C098F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96" name="TextBox 5">
          <a:extLst>
            <a:ext uri="{FF2B5EF4-FFF2-40B4-BE49-F238E27FC236}">
              <a16:creationId xmlns:a16="http://schemas.microsoft.com/office/drawing/2014/main" id="{3B5584ED-AD16-4CA4-BBC8-E110A48E2A02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97" name="TextBox 5">
          <a:extLst>
            <a:ext uri="{FF2B5EF4-FFF2-40B4-BE49-F238E27FC236}">
              <a16:creationId xmlns:a16="http://schemas.microsoft.com/office/drawing/2014/main" id="{8F361B8E-8DEF-46C3-892B-E4FE2B39ACFF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798" name="TextBox 5">
          <a:extLst>
            <a:ext uri="{FF2B5EF4-FFF2-40B4-BE49-F238E27FC236}">
              <a16:creationId xmlns:a16="http://schemas.microsoft.com/office/drawing/2014/main" id="{90516907-758F-4CDE-8E3F-5A587590E503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799" name="TextBox 5">
          <a:extLst>
            <a:ext uri="{FF2B5EF4-FFF2-40B4-BE49-F238E27FC236}">
              <a16:creationId xmlns:a16="http://schemas.microsoft.com/office/drawing/2014/main" id="{4DA7B970-31EE-453A-893C-5B37014F101B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800" name="TextBox 5">
          <a:extLst>
            <a:ext uri="{FF2B5EF4-FFF2-40B4-BE49-F238E27FC236}">
              <a16:creationId xmlns:a16="http://schemas.microsoft.com/office/drawing/2014/main" id="{63CA6F6B-F748-41AE-97FB-5171D9E0D7D3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801" name="TextBox 5">
          <a:extLst>
            <a:ext uri="{FF2B5EF4-FFF2-40B4-BE49-F238E27FC236}">
              <a16:creationId xmlns:a16="http://schemas.microsoft.com/office/drawing/2014/main" id="{826DAB91-61D4-43DE-A74F-EADE4E2220DC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802" name="TextBox 5">
          <a:extLst>
            <a:ext uri="{FF2B5EF4-FFF2-40B4-BE49-F238E27FC236}">
              <a16:creationId xmlns:a16="http://schemas.microsoft.com/office/drawing/2014/main" id="{F49762C8-889C-408F-89BA-3086F10EBB22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803" name="TextBox 5">
          <a:extLst>
            <a:ext uri="{FF2B5EF4-FFF2-40B4-BE49-F238E27FC236}">
              <a16:creationId xmlns:a16="http://schemas.microsoft.com/office/drawing/2014/main" id="{DBC430C4-4D79-4A59-8DC4-748CA649C460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804" name="TextBox 5">
          <a:extLst>
            <a:ext uri="{FF2B5EF4-FFF2-40B4-BE49-F238E27FC236}">
              <a16:creationId xmlns:a16="http://schemas.microsoft.com/office/drawing/2014/main" id="{21F8621B-5F0D-4C35-9B3E-5733101FE177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805" name="TextBox 5">
          <a:extLst>
            <a:ext uri="{FF2B5EF4-FFF2-40B4-BE49-F238E27FC236}">
              <a16:creationId xmlns:a16="http://schemas.microsoft.com/office/drawing/2014/main" id="{EF83ABB3-974D-4B9B-94F6-E9432149456D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806" name="TextBox 5">
          <a:extLst>
            <a:ext uri="{FF2B5EF4-FFF2-40B4-BE49-F238E27FC236}">
              <a16:creationId xmlns:a16="http://schemas.microsoft.com/office/drawing/2014/main" id="{682EC701-8D5F-4655-8CC3-07276332A317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807" name="TextBox 5">
          <a:extLst>
            <a:ext uri="{FF2B5EF4-FFF2-40B4-BE49-F238E27FC236}">
              <a16:creationId xmlns:a16="http://schemas.microsoft.com/office/drawing/2014/main" id="{12D81CEE-8600-49DA-9251-82FF287ACAE3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08" name="TextBox 5">
          <a:extLst>
            <a:ext uri="{FF2B5EF4-FFF2-40B4-BE49-F238E27FC236}">
              <a16:creationId xmlns:a16="http://schemas.microsoft.com/office/drawing/2014/main" id="{10AD6E9E-02DA-4490-9505-F716E683566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09" name="TextBox 5">
          <a:extLst>
            <a:ext uri="{FF2B5EF4-FFF2-40B4-BE49-F238E27FC236}">
              <a16:creationId xmlns:a16="http://schemas.microsoft.com/office/drawing/2014/main" id="{156BA5A9-EB1F-4DCC-B7DD-6F4E0B8618F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10" name="TextBox 5">
          <a:extLst>
            <a:ext uri="{FF2B5EF4-FFF2-40B4-BE49-F238E27FC236}">
              <a16:creationId xmlns:a16="http://schemas.microsoft.com/office/drawing/2014/main" id="{C144E21E-1977-421D-B5BA-BC3FDCCD5A4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11" name="TextBox 5">
          <a:extLst>
            <a:ext uri="{FF2B5EF4-FFF2-40B4-BE49-F238E27FC236}">
              <a16:creationId xmlns:a16="http://schemas.microsoft.com/office/drawing/2014/main" id="{FAD6B8E6-59AF-465A-BFA2-309BDCCF910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12" name="TextBox 5">
          <a:extLst>
            <a:ext uri="{FF2B5EF4-FFF2-40B4-BE49-F238E27FC236}">
              <a16:creationId xmlns:a16="http://schemas.microsoft.com/office/drawing/2014/main" id="{AB85725F-E340-42FF-AFA9-ACA3A6796BBE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13" name="TextBox 5">
          <a:extLst>
            <a:ext uri="{FF2B5EF4-FFF2-40B4-BE49-F238E27FC236}">
              <a16:creationId xmlns:a16="http://schemas.microsoft.com/office/drawing/2014/main" id="{6E3C0D2C-6E8A-4271-A4C4-AE3EA0367DE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14" name="TextBox 5">
          <a:extLst>
            <a:ext uri="{FF2B5EF4-FFF2-40B4-BE49-F238E27FC236}">
              <a16:creationId xmlns:a16="http://schemas.microsoft.com/office/drawing/2014/main" id="{0351C10F-A62C-4E4D-B3D2-7F895DCCE14E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15" name="TextBox 5">
          <a:extLst>
            <a:ext uri="{FF2B5EF4-FFF2-40B4-BE49-F238E27FC236}">
              <a16:creationId xmlns:a16="http://schemas.microsoft.com/office/drawing/2014/main" id="{AC803964-0D71-4CA6-B381-A83AA39821F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16" name="TextBox 5">
          <a:extLst>
            <a:ext uri="{FF2B5EF4-FFF2-40B4-BE49-F238E27FC236}">
              <a16:creationId xmlns:a16="http://schemas.microsoft.com/office/drawing/2014/main" id="{B0521705-480A-4283-BD0C-BAED8C5A1BB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17" name="TextBox 5">
          <a:extLst>
            <a:ext uri="{FF2B5EF4-FFF2-40B4-BE49-F238E27FC236}">
              <a16:creationId xmlns:a16="http://schemas.microsoft.com/office/drawing/2014/main" id="{18F45354-E185-4FD0-A9A8-E66C97ABFEDE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18" name="TextBox 5">
          <a:extLst>
            <a:ext uri="{FF2B5EF4-FFF2-40B4-BE49-F238E27FC236}">
              <a16:creationId xmlns:a16="http://schemas.microsoft.com/office/drawing/2014/main" id="{1C259A86-4298-4908-A63B-59F3F9545FF1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19" name="TextBox 5">
          <a:extLst>
            <a:ext uri="{FF2B5EF4-FFF2-40B4-BE49-F238E27FC236}">
              <a16:creationId xmlns:a16="http://schemas.microsoft.com/office/drawing/2014/main" id="{970D3164-F8C6-4CF1-95E7-E69F168858F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20" name="TextBox 5">
          <a:extLst>
            <a:ext uri="{FF2B5EF4-FFF2-40B4-BE49-F238E27FC236}">
              <a16:creationId xmlns:a16="http://schemas.microsoft.com/office/drawing/2014/main" id="{6B400F87-87DE-4521-807A-E460B846761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21" name="TextBox 5">
          <a:extLst>
            <a:ext uri="{FF2B5EF4-FFF2-40B4-BE49-F238E27FC236}">
              <a16:creationId xmlns:a16="http://schemas.microsoft.com/office/drawing/2014/main" id="{56EA7ED7-9AD3-4AB9-822B-3F22F3932E6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22" name="TextBox 5">
          <a:extLst>
            <a:ext uri="{FF2B5EF4-FFF2-40B4-BE49-F238E27FC236}">
              <a16:creationId xmlns:a16="http://schemas.microsoft.com/office/drawing/2014/main" id="{392E32EB-4CAA-486B-AEC2-6CF2BDECA45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23" name="TextBox 5">
          <a:extLst>
            <a:ext uri="{FF2B5EF4-FFF2-40B4-BE49-F238E27FC236}">
              <a16:creationId xmlns:a16="http://schemas.microsoft.com/office/drawing/2014/main" id="{AC6C42DA-CF7B-4D19-A2E2-7DF5586AB552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24" name="TextBox 5">
          <a:extLst>
            <a:ext uri="{FF2B5EF4-FFF2-40B4-BE49-F238E27FC236}">
              <a16:creationId xmlns:a16="http://schemas.microsoft.com/office/drawing/2014/main" id="{E3486267-DFAC-42F4-9D08-ED6BD918E2AA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25" name="TextBox 5">
          <a:extLst>
            <a:ext uri="{FF2B5EF4-FFF2-40B4-BE49-F238E27FC236}">
              <a16:creationId xmlns:a16="http://schemas.microsoft.com/office/drawing/2014/main" id="{1C9045D9-FC0F-4A2D-80F2-9E511F1236F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26" name="TextBox 5">
          <a:extLst>
            <a:ext uri="{FF2B5EF4-FFF2-40B4-BE49-F238E27FC236}">
              <a16:creationId xmlns:a16="http://schemas.microsoft.com/office/drawing/2014/main" id="{3D4C8A21-2FC8-432D-B3BC-51F800B63B0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27" name="TextBox 5">
          <a:extLst>
            <a:ext uri="{FF2B5EF4-FFF2-40B4-BE49-F238E27FC236}">
              <a16:creationId xmlns:a16="http://schemas.microsoft.com/office/drawing/2014/main" id="{F8C76DBD-31B1-4182-BBB6-89F9D8D5DC9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28" name="TextBox 5">
          <a:extLst>
            <a:ext uri="{FF2B5EF4-FFF2-40B4-BE49-F238E27FC236}">
              <a16:creationId xmlns:a16="http://schemas.microsoft.com/office/drawing/2014/main" id="{3ABBC6E5-75AC-48C4-A786-9F98003142B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29" name="TextBox 5">
          <a:extLst>
            <a:ext uri="{FF2B5EF4-FFF2-40B4-BE49-F238E27FC236}">
              <a16:creationId xmlns:a16="http://schemas.microsoft.com/office/drawing/2014/main" id="{9806A01B-E9FE-4638-9BCD-A248811C97B8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30" name="TextBox 5">
          <a:extLst>
            <a:ext uri="{FF2B5EF4-FFF2-40B4-BE49-F238E27FC236}">
              <a16:creationId xmlns:a16="http://schemas.microsoft.com/office/drawing/2014/main" id="{8FBEF4FB-6E1C-43AC-8616-55592B2BA52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31" name="TextBox 5">
          <a:extLst>
            <a:ext uri="{FF2B5EF4-FFF2-40B4-BE49-F238E27FC236}">
              <a16:creationId xmlns:a16="http://schemas.microsoft.com/office/drawing/2014/main" id="{5954ED94-EAA1-4EF6-884A-50FBF4909F0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32" name="TextBox 5">
          <a:extLst>
            <a:ext uri="{FF2B5EF4-FFF2-40B4-BE49-F238E27FC236}">
              <a16:creationId xmlns:a16="http://schemas.microsoft.com/office/drawing/2014/main" id="{73D4F5BF-592B-4C4D-A3A3-D0DAD20ECCB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833" name="TextBox 5">
          <a:extLst>
            <a:ext uri="{FF2B5EF4-FFF2-40B4-BE49-F238E27FC236}">
              <a16:creationId xmlns:a16="http://schemas.microsoft.com/office/drawing/2014/main" id="{F950BDBE-AB8B-43F4-89BF-377A6691BDB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34" name="TextBox 5">
          <a:extLst>
            <a:ext uri="{FF2B5EF4-FFF2-40B4-BE49-F238E27FC236}">
              <a16:creationId xmlns:a16="http://schemas.microsoft.com/office/drawing/2014/main" id="{2A057C2E-72D9-4961-8454-397DCCE406F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835" name="TextBox 5">
          <a:extLst>
            <a:ext uri="{FF2B5EF4-FFF2-40B4-BE49-F238E27FC236}">
              <a16:creationId xmlns:a16="http://schemas.microsoft.com/office/drawing/2014/main" id="{0E4BAD58-7837-4C1E-9A45-754BA258BACE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836" name="TextBox 5">
          <a:extLst>
            <a:ext uri="{FF2B5EF4-FFF2-40B4-BE49-F238E27FC236}">
              <a16:creationId xmlns:a16="http://schemas.microsoft.com/office/drawing/2014/main" id="{EB1B9A20-DBEA-4E3A-A1C7-D037A041B9A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837" name="TextBox 5">
          <a:extLst>
            <a:ext uri="{FF2B5EF4-FFF2-40B4-BE49-F238E27FC236}">
              <a16:creationId xmlns:a16="http://schemas.microsoft.com/office/drawing/2014/main" id="{5781B2C7-781C-4701-BE2B-3A842AE20BD5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838" name="TextBox 5">
          <a:extLst>
            <a:ext uri="{FF2B5EF4-FFF2-40B4-BE49-F238E27FC236}">
              <a16:creationId xmlns:a16="http://schemas.microsoft.com/office/drawing/2014/main" id="{0465F6BA-D43E-438F-9DC0-E4F215508ABA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39" name="TextBox 5">
          <a:extLst>
            <a:ext uri="{FF2B5EF4-FFF2-40B4-BE49-F238E27FC236}">
              <a16:creationId xmlns:a16="http://schemas.microsoft.com/office/drawing/2014/main" id="{023D09EC-93A2-4731-B2D0-97B03667F97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840" name="TextBox 5">
          <a:extLst>
            <a:ext uri="{FF2B5EF4-FFF2-40B4-BE49-F238E27FC236}">
              <a16:creationId xmlns:a16="http://schemas.microsoft.com/office/drawing/2014/main" id="{31C26DF8-9996-45A9-861C-0899CDAAA7F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841" name="TextBox 5">
          <a:extLst>
            <a:ext uri="{FF2B5EF4-FFF2-40B4-BE49-F238E27FC236}">
              <a16:creationId xmlns:a16="http://schemas.microsoft.com/office/drawing/2014/main" id="{27B59556-E34C-4698-BB8D-2049972275FD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842" name="TextBox 5">
          <a:extLst>
            <a:ext uri="{FF2B5EF4-FFF2-40B4-BE49-F238E27FC236}">
              <a16:creationId xmlns:a16="http://schemas.microsoft.com/office/drawing/2014/main" id="{8D15EC7E-60ED-4C1F-BB43-584F888EF6C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843" name="TextBox 5">
          <a:extLst>
            <a:ext uri="{FF2B5EF4-FFF2-40B4-BE49-F238E27FC236}">
              <a16:creationId xmlns:a16="http://schemas.microsoft.com/office/drawing/2014/main" id="{3FAF025F-99CB-4AD1-BE94-5BFEA98F3A5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44" name="TextBox 5">
          <a:extLst>
            <a:ext uri="{FF2B5EF4-FFF2-40B4-BE49-F238E27FC236}">
              <a16:creationId xmlns:a16="http://schemas.microsoft.com/office/drawing/2014/main" id="{86094D0E-FD06-4F3B-B24E-5B4321DB65E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845" name="TextBox 5">
          <a:extLst>
            <a:ext uri="{FF2B5EF4-FFF2-40B4-BE49-F238E27FC236}">
              <a16:creationId xmlns:a16="http://schemas.microsoft.com/office/drawing/2014/main" id="{C104AF39-A3DF-4B97-B6F8-DAEC9F0E4EFE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846" name="TextBox 5">
          <a:extLst>
            <a:ext uri="{FF2B5EF4-FFF2-40B4-BE49-F238E27FC236}">
              <a16:creationId xmlns:a16="http://schemas.microsoft.com/office/drawing/2014/main" id="{3F614B05-5228-434C-A894-9E17EF71AD80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847" name="TextBox 5">
          <a:extLst>
            <a:ext uri="{FF2B5EF4-FFF2-40B4-BE49-F238E27FC236}">
              <a16:creationId xmlns:a16="http://schemas.microsoft.com/office/drawing/2014/main" id="{2EA8A635-98BD-4109-A5A9-D93B8F89DB8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48" name="TextBox 5">
          <a:extLst>
            <a:ext uri="{FF2B5EF4-FFF2-40B4-BE49-F238E27FC236}">
              <a16:creationId xmlns:a16="http://schemas.microsoft.com/office/drawing/2014/main" id="{7A73FC6D-09CC-409A-BEE0-192C44EF892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849" name="TextBox 5">
          <a:extLst>
            <a:ext uri="{FF2B5EF4-FFF2-40B4-BE49-F238E27FC236}">
              <a16:creationId xmlns:a16="http://schemas.microsoft.com/office/drawing/2014/main" id="{66A9B9A6-D9CC-4D2C-81B5-661AA533DDCA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50" name="TextBox 5">
          <a:extLst>
            <a:ext uri="{FF2B5EF4-FFF2-40B4-BE49-F238E27FC236}">
              <a16:creationId xmlns:a16="http://schemas.microsoft.com/office/drawing/2014/main" id="{4BF7457C-1954-4B23-9786-F4F33CF7711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851" name="TextBox 5">
          <a:extLst>
            <a:ext uri="{FF2B5EF4-FFF2-40B4-BE49-F238E27FC236}">
              <a16:creationId xmlns:a16="http://schemas.microsoft.com/office/drawing/2014/main" id="{70DD4869-E82B-424F-9B63-A85D071EF1E5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852" name="TextBox 5">
          <a:extLst>
            <a:ext uri="{FF2B5EF4-FFF2-40B4-BE49-F238E27FC236}">
              <a16:creationId xmlns:a16="http://schemas.microsoft.com/office/drawing/2014/main" id="{D60D7837-00EC-4864-960B-25E7BFCE5EFB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853" name="TextBox 5">
          <a:extLst>
            <a:ext uri="{FF2B5EF4-FFF2-40B4-BE49-F238E27FC236}">
              <a16:creationId xmlns:a16="http://schemas.microsoft.com/office/drawing/2014/main" id="{9F3EC26D-4C2F-44B9-9A85-B095BE48578F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854" name="TextBox 5">
          <a:extLst>
            <a:ext uri="{FF2B5EF4-FFF2-40B4-BE49-F238E27FC236}">
              <a16:creationId xmlns:a16="http://schemas.microsoft.com/office/drawing/2014/main" id="{E96D7747-3E47-4D89-AF4C-68C01148F5C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55" name="TextBox 5">
          <a:extLst>
            <a:ext uri="{FF2B5EF4-FFF2-40B4-BE49-F238E27FC236}">
              <a16:creationId xmlns:a16="http://schemas.microsoft.com/office/drawing/2014/main" id="{473810C2-AE9C-44D8-9501-CA1E6F74004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856" name="TextBox 5">
          <a:extLst>
            <a:ext uri="{FF2B5EF4-FFF2-40B4-BE49-F238E27FC236}">
              <a16:creationId xmlns:a16="http://schemas.microsoft.com/office/drawing/2014/main" id="{9DC5E192-3E9A-494B-ADD4-6102F98BF88B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857" name="TextBox 5">
          <a:extLst>
            <a:ext uri="{FF2B5EF4-FFF2-40B4-BE49-F238E27FC236}">
              <a16:creationId xmlns:a16="http://schemas.microsoft.com/office/drawing/2014/main" id="{6B7A1C11-EC6E-4E02-B418-08EDE421E365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858" name="TextBox 5">
          <a:extLst>
            <a:ext uri="{FF2B5EF4-FFF2-40B4-BE49-F238E27FC236}">
              <a16:creationId xmlns:a16="http://schemas.microsoft.com/office/drawing/2014/main" id="{4F2DF0C2-CC55-40DB-8730-A144E84A0BDE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59" name="TextBox 5">
          <a:extLst>
            <a:ext uri="{FF2B5EF4-FFF2-40B4-BE49-F238E27FC236}">
              <a16:creationId xmlns:a16="http://schemas.microsoft.com/office/drawing/2014/main" id="{12FD7A41-99A5-4C94-96F4-E708C30DDD96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60" name="TextBox 5">
          <a:extLst>
            <a:ext uri="{FF2B5EF4-FFF2-40B4-BE49-F238E27FC236}">
              <a16:creationId xmlns:a16="http://schemas.microsoft.com/office/drawing/2014/main" id="{AA6A7505-D52B-4A98-8677-553011F22DE5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61" name="TextBox 5">
          <a:extLst>
            <a:ext uri="{FF2B5EF4-FFF2-40B4-BE49-F238E27FC236}">
              <a16:creationId xmlns:a16="http://schemas.microsoft.com/office/drawing/2014/main" id="{038BBB38-5EFE-4C46-98B0-8BC43E3A002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62" name="TextBox 5">
          <a:extLst>
            <a:ext uri="{FF2B5EF4-FFF2-40B4-BE49-F238E27FC236}">
              <a16:creationId xmlns:a16="http://schemas.microsoft.com/office/drawing/2014/main" id="{B6B9425A-7A28-4CA0-BC1A-9F2F537CD5E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63" name="TextBox 5">
          <a:extLst>
            <a:ext uri="{FF2B5EF4-FFF2-40B4-BE49-F238E27FC236}">
              <a16:creationId xmlns:a16="http://schemas.microsoft.com/office/drawing/2014/main" id="{DDE0ADED-5052-4109-92D1-76F742A0A199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64" name="TextBox 5">
          <a:extLst>
            <a:ext uri="{FF2B5EF4-FFF2-40B4-BE49-F238E27FC236}">
              <a16:creationId xmlns:a16="http://schemas.microsoft.com/office/drawing/2014/main" id="{C4F688D0-8D75-4C41-8FFD-EEB2E511694D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65" name="TextBox 5">
          <a:extLst>
            <a:ext uri="{FF2B5EF4-FFF2-40B4-BE49-F238E27FC236}">
              <a16:creationId xmlns:a16="http://schemas.microsoft.com/office/drawing/2014/main" id="{2C7CB494-9551-4AD6-B773-CFF1EF62F186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66" name="TextBox 5">
          <a:extLst>
            <a:ext uri="{FF2B5EF4-FFF2-40B4-BE49-F238E27FC236}">
              <a16:creationId xmlns:a16="http://schemas.microsoft.com/office/drawing/2014/main" id="{8A5593C1-DED7-4DD8-B503-8BB1543ECF3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67" name="TextBox 5">
          <a:extLst>
            <a:ext uri="{FF2B5EF4-FFF2-40B4-BE49-F238E27FC236}">
              <a16:creationId xmlns:a16="http://schemas.microsoft.com/office/drawing/2014/main" id="{E4760E98-148A-4A85-9D6A-F5188179FEEF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68" name="TextBox 5">
          <a:extLst>
            <a:ext uri="{FF2B5EF4-FFF2-40B4-BE49-F238E27FC236}">
              <a16:creationId xmlns:a16="http://schemas.microsoft.com/office/drawing/2014/main" id="{D6341998-050A-49A4-8093-A1DB298FEFF4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69" name="TextBox 5">
          <a:extLst>
            <a:ext uri="{FF2B5EF4-FFF2-40B4-BE49-F238E27FC236}">
              <a16:creationId xmlns:a16="http://schemas.microsoft.com/office/drawing/2014/main" id="{FEAE6076-0691-4DCF-9FC0-0C550403D06C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70" name="TextBox 5">
          <a:extLst>
            <a:ext uri="{FF2B5EF4-FFF2-40B4-BE49-F238E27FC236}">
              <a16:creationId xmlns:a16="http://schemas.microsoft.com/office/drawing/2014/main" id="{4F2899A4-2C7B-462C-AEF2-B617FCDB485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71" name="TextBox 5">
          <a:extLst>
            <a:ext uri="{FF2B5EF4-FFF2-40B4-BE49-F238E27FC236}">
              <a16:creationId xmlns:a16="http://schemas.microsoft.com/office/drawing/2014/main" id="{ADE6FFB2-628F-4311-B005-475E045B43D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72" name="TextBox 5">
          <a:extLst>
            <a:ext uri="{FF2B5EF4-FFF2-40B4-BE49-F238E27FC236}">
              <a16:creationId xmlns:a16="http://schemas.microsoft.com/office/drawing/2014/main" id="{DCCC179D-D309-4746-8C00-B76BE97CEFAE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73" name="TextBox 5">
          <a:extLst>
            <a:ext uri="{FF2B5EF4-FFF2-40B4-BE49-F238E27FC236}">
              <a16:creationId xmlns:a16="http://schemas.microsoft.com/office/drawing/2014/main" id="{19B1E5A4-21B5-4E6D-B1A7-FA4F1B7BECB3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74" name="TextBox 5">
          <a:extLst>
            <a:ext uri="{FF2B5EF4-FFF2-40B4-BE49-F238E27FC236}">
              <a16:creationId xmlns:a16="http://schemas.microsoft.com/office/drawing/2014/main" id="{A1778D1D-3CF0-45E4-AAFB-B1DAC0FA99AC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75" name="TextBox 5">
          <a:extLst>
            <a:ext uri="{FF2B5EF4-FFF2-40B4-BE49-F238E27FC236}">
              <a16:creationId xmlns:a16="http://schemas.microsoft.com/office/drawing/2014/main" id="{6FE470FE-7829-4162-BBC8-EA0AEEDFAFBF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76" name="TextBox 5">
          <a:extLst>
            <a:ext uri="{FF2B5EF4-FFF2-40B4-BE49-F238E27FC236}">
              <a16:creationId xmlns:a16="http://schemas.microsoft.com/office/drawing/2014/main" id="{6F83601F-DA23-4308-A3AD-261A49FEDF7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77" name="TextBox 5">
          <a:extLst>
            <a:ext uri="{FF2B5EF4-FFF2-40B4-BE49-F238E27FC236}">
              <a16:creationId xmlns:a16="http://schemas.microsoft.com/office/drawing/2014/main" id="{00A93DB8-E63F-4E13-A593-B5946ED6211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78" name="TextBox 5">
          <a:extLst>
            <a:ext uri="{FF2B5EF4-FFF2-40B4-BE49-F238E27FC236}">
              <a16:creationId xmlns:a16="http://schemas.microsoft.com/office/drawing/2014/main" id="{827F9669-49A3-4D9E-83EC-E9D695CE1D8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79" name="TextBox 5">
          <a:extLst>
            <a:ext uri="{FF2B5EF4-FFF2-40B4-BE49-F238E27FC236}">
              <a16:creationId xmlns:a16="http://schemas.microsoft.com/office/drawing/2014/main" id="{F1821076-3B74-4015-B4DB-CB1A5839C48B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80" name="TextBox 5">
          <a:extLst>
            <a:ext uri="{FF2B5EF4-FFF2-40B4-BE49-F238E27FC236}">
              <a16:creationId xmlns:a16="http://schemas.microsoft.com/office/drawing/2014/main" id="{3FFA4DD1-26A5-4E94-8838-5C437F4DB635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81" name="TextBox 5">
          <a:extLst>
            <a:ext uri="{FF2B5EF4-FFF2-40B4-BE49-F238E27FC236}">
              <a16:creationId xmlns:a16="http://schemas.microsoft.com/office/drawing/2014/main" id="{736F094A-88DA-4807-AB23-4627810D2F24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2" name="TextBox 5">
          <a:extLst>
            <a:ext uri="{FF2B5EF4-FFF2-40B4-BE49-F238E27FC236}">
              <a16:creationId xmlns:a16="http://schemas.microsoft.com/office/drawing/2014/main" id="{9CA25979-0B35-4722-A8E5-3BACCD0E376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3" name="TextBox 5">
          <a:extLst>
            <a:ext uri="{FF2B5EF4-FFF2-40B4-BE49-F238E27FC236}">
              <a16:creationId xmlns:a16="http://schemas.microsoft.com/office/drawing/2014/main" id="{EFDDD3A7-CCC5-45C0-A1FF-8778BC74626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84" name="TextBox 5">
          <a:extLst>
            <a:ext uri="{FF2B5EF4-FFF2-40B4-BE49-F238E27FC236}">
              <a16:creationId xmlns:a16="http://schemas.microsoft.com/office/drawing/2014/main" id="{BB16B34D-7856-4BEE-B2DA-BB077688F97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5" name="TextBox 5">
          <a:extLst>
            <a:ext uri="{FF2B5EF4-FFF2-40B4-BE49-F238E27FC236}">
              <a16:creationId xmlns:a16="http://schemas.microsoft.com/office/drawing/2014/main" id="{D16430D1-A9AB-44E2-A718-8DA6A2CE88B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86" name="TextBox 5">
          <a:extLst>
            <a:ext uri="{FF2B5EF4-FFF2-40B4-BE49-F238E27FC236}">
              <a16:creationId xmlns:a16="http://schemas.microsoft.com/office/drawing/2014/main" id="{9AD0A24E-C26A-4DE1-96B6-162447D7117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87" name="TextBox 5">
          <a:extLst>
            <a:ext uri="{FF2B5EF4-FFF2-40B4-BE49-F238E27FC236}">
              <a16:creationId xmlns:a16="http://schemas.microsoft.com/office/drawing/2014/main" id="{65DC9349-D02E-47D1-B2DC-B4694E1CD86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88" name="TextBox 5">
          <a:extLst>
            <a:ext uri="{FF2B5EF4-FFF2-40B4-BE49-F238E27FC236}">
              <a16:creationId xmlns:a16="http://schemas.microsoft.com/office/drawing/2014/main" id="{D5283B49-0A72-4D06-85A3-7F438CBDE33A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89" name="TextBox 5">
          <a:extLst>
            <a:ext uri="{FF2B5EF4-FFF2-40B4-BE49-F238E27FC236}">
              <a16:creationId xmlns:a16="http://schemas.microsoft.com/office/drawing/2014/main" id="{AF8D1CBA-6A01-457C-B698-41971F091B0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0" name="TextBox 5">
          <a:extLst>
            <a:ext uri="{FF2B5EF4-FFF2-40B4-BE49-F238E27FC236}">
              <a16:creationId xmlns:a16="http://schemas.microsoft.com/office/drawing/2014/main" id="{CDAC93D8-2AC4-4840-94A6-1256C33A5D9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91" name="TextBox 5">
          <a:extLst>
            <a:ext uri="{FF2B5EF4-FFF2-40B4-BE49-F238E27FC236}">
              <a16:creationId xmlns:a16="http://schemas.microsoft.com/office/drawing/2014/main" id="{AC09E562-2593-470F-A207-F53394D3651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92" name="TextBox 5">
          <a:extLst>
            <a:ext uri="{FF2B5EF4-FFF2-40B4-BE49-F238E27FC236}">
              <a16:creationId xmlns:a16="http://schemas.microsoft.com/office/drawing/2014/main" id="{EAC50399-FFC0-4C3D-B0DA-D4EEACCB25D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93" name="TextBox 5">
          <a:extLst>
            <a:ext uri="{FF2B5EF4-FFF2-40B4-BE49-F238E27FC236}">
              <a16:creationId xmlns:a16="http://schemas.microsoft.com/office/drawing/2014/main" id="{008B87E4-30DC-446E-BB13-6499F51BCC1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94" name="TextBox 5">
          <a:extLst>
            <a:ext uri="{FF2B5EF4-FFF2-40B4-BE49-F238E27FC236}">
              <a16:creationId xmlns:a16="http://schemas.microsoft.com/office/drawing/2014/main" id="{407969F9-F6E0-48D8-80A9-A62729AAD08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5" name="TextBox 5">
          <a:extLst>
            <a:ext uri="{FF2B5EF4-FFF2-40B4-BE49-F238E27FC236}">
              <a16:creationId xmlns:a16="http://schemas.microsoft.com/office/drawing/2014/main" id="{4B7C16A9-56C7-4EE7-80F1-43005903902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96" name="TextBox 5">
          <a:extLst>
            <a:ext uri="{FF2B5EF4-FFF2-40B4-BE49-F238E27FC236}">
              <a16:creationId xmlns:a16="http://schemas.microsoft.com/office/drawing/2014/main" id="{595E1C90-0ADB-4BCA-9C4C-95FE02FEF72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97" name="TextBox 5">
          <a:extLst>
            <a:ext uri="{FF2B5EF4-FFF2-40B4-BE49-F238E27FC236}">
              <a16:creationId xmlns:a16="http://schemas.microsoft.com/office/drawing/2014/main" id="{92C595BA-BEF3-4F0C-922C-6BB1D8FB354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98" name="TextBox 5">
          <a:extLst>
            <a:ext uri="{FF2B5EF4-FFF2-40B4-BE49-F238E27FC236}">
              <a16:creationId xmlns:a16="http://schemas.microsoft.com/office/drawing/2014/main" id="{61D89B90-8939-4995-97CE-77D98427756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9" name="TextBox 5">
          <a:extLst>
            <a:ext uri="{FF2B5EF4-FFF2-40B4-BE49-F238E27FC236}">
              <a16:creationId xmlns:a16="http://schemas.microsoft.com/office/drawing/2014/main" id="{71B5C201-F82E-4A30-B17C-65EB8F848F4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0" name="TextBox 5">
          <a:extLst>
            <a:ext uri="{FF2B5EF4-FFF2-40B4-BE49-F238E27FC236}">
              <a16:creationId xmlns:a16="http://schemas.microsoft.com/office/drawing/2014/main" id="{135D565F-125F-4F2A-B0EB-979687E8925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01" name="TextBox 5">
          <a:extLst>
            <a:ext uri="{FF2B5EF4-FFF2-40B4-BE49-F238E27FC236}">
              <a16:creationId xmlns:a16="http://schemas.microsoft.com/office/drawing/2014/main" id="{BE0BB277-A0A3-4D93-AA69-77A4A5D839F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02" name="TextBox 5">
          <a:extLst>
            <a:ext uri="{FF2B5EF4-FFF2-40B4-BE49-F238E27FC236}">
              <a16:creationId xmlns:a16="http://schemas.microsoft.com/office/drawing/2014/main" id="{A9923D2C-FDEC-4718-B743-03B49FC37C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03" name="TextBox 5">
          <a:extLst>
            <a:ext uri="{FF2B5EF4-FFF2-40B4-BE49-F238E27FC236}">
              <a16:creationId xmlns:a16="http://schemas.microsoft.com/office/drawing/2014/main" id="{F2F7E791-95B0-4FB4-9B9D-359BF2D7E2A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04" name="TextBox 5">
          <a:extLst>
            <a:ext uri="{FF2B5EF4-FFF2-40B4-BE49-F238E27FC236}">
              <a16:creationId xmlns:a16="http://schemas.microsoft.com/office/drawing/2014/main" id="{6810A271-CE33-475A-9A6C-57B1D0D27318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5" name="TextBox 5">
          <a:extLst>
            <a:ext uri="{FF2B5EF4-FFF2-40B4-BE49-F238E27FC236}">
              <a16:creationId xmlns:a16="http://schemas.microsoft.com/office/drawing/2014/main" id="{AC609E75-B348-4713-AD44-4D6C8DBB817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06" name="TextBox 5">
          <a:extLst>
            <a:ext uri="{FF2B5EF4-FFF2-40B4-BE49-F238E27FC236}">
              <a16:creationId xmlns:a16="http://schemas.microsoft.com/office/drawing/2014/main" id="{D0ABAE75-F731-4A14-801E-2F75F999DEA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07" name="TextBox 5">
          <a:extLst>
            <a:ext uri="{FF2B5EF4-FFF2-40B4-BE49-F238E27FC236}">
              <a16:creationId xmlns:a16="http://schemas.microsoft.com/office/drawing/2014/main" id="{469D5592-9E81-4EB6-A16A-BF82020CC90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08" name="TextBox 5">
          <a:extLst>
            <a:ext uri="{FF2B5EF4-FFF2-40B4-BE49-F238E27FC236}">
              <a16:creationId xmlns:a16="http://schemas.microsoft.com/office/drawing/2014/main" id="{E88105C8-E87D-4A09-A584-532302141F2D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09" name="TextBox 5">
          <a:extLst>
            <a:ext uri="{FF2B5EF4-FFF2-40B4-BE49-F238E27FC236}">
              <a16:creationId xmlns:a16="http://schemas.microsoft.com/office/drawing/2014/main" id="{B8FFCBA7-3685-423E-95F0-B0F5481AE33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10" name="TextBox 5">
          <a:extLst>
            <a:ext uri="{FF2B5EF4-FFF2-40B4-BE49-F238E27FC236}">
              <a16:creationId xmlns:a16="http://schemas.microsoft.com/office/drawing/2014/main" id="{5B17BC09-45AA-4A81-9513-659E6AB4944F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11" name="TextBox 5">
          <a:extLst>
            <a:ext uri="{FF2B5EF4-FFF2-40B4-BE49-F238E27FC236}">
              <a16:creationId xmlns:a16="http://schemas.microsoft.com/office/drawing/2014/main" id="{C2F3459C-BD43-4674-925D-4DC4CB1FDD57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12" name="TextBox 5">
          <a:extLst>
            <a:ext uri="{FF2B5EF4-FFF2-40B4-BE49-F238E27FC236}">
              <a16:creationId xmlns:a16="http://schemas.microsoft.com/office/drawing/2014/main" id="{7D973D23-EC87-4432-ACD2-60604563D46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13" name="TextBox 5">
          <a:extLst>
            <a:ext uri="{FF2B5EF4-FFF2-40B4-BE49-F238E27FC236}">
              <a16:creationId xmlns:a16="http://schemas.microsoft.com/office/drawing/2014/main" id="{E0FFB3C5-2908-4AA0-AEDA-88F9A1C75C84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914" name="TextBox 5">
          <a:extLst>
            <a:ext uri="{FF2B5EF4-FFF2-40B4-BE49-F238E27FC236}">
              <a16:creationId xmlns:a16="http://schemas.microsoft.com/office/drawing/2014/main" id="{0A0C0625-B141-45BD-B5E9-64879CFF4A15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915" name="TextBox 5">
          <a:extLst>
            <a:ext uri="{FF2B5EF4-FFF2-40B4-BE49-F238E27FC236}">
              <a16:creationId xmlns:a16="http://schemas.microsoft.com/office/drawing/2014/main" id="{739C83DB-B2ED-403D-B852-2FB1FABB13C2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916" name="TextBox 5">
          <a:extLst>
            <a:ext uri="{FF2B5EF4-FFF2-40B4-BE49-F238E27FC236}">
              <a16:creationId xmlns:a16="http://schemas.microsoft.com/office/drawing/2014/main" id="{95BDB745-B9CD-4EF0-A0B1-51A69FCEBDBD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17" name="TextBox 5">
          <a:extLst>
            <a:ext uri="{FF2B5EF4-FFF2-40B4-BE49-F238E27FC236}">
              <a16:creationId xmlns:a16="http://schemas.microsoft.com/office/drawing/2014/main" id="{B31D7BA9-E9A8-43FB-AB97-5FE4B474E44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18" name="TextBox 5">
          <a:extLst>
            <a:ext uri="{FF2B5EF4-FFF2-40B4-BE49-F238E27FC236}">
              <a16:creationId xmlns:a16="http://schemas.microsoft.com/office/drawing/2014/main" id="{AE257BDD-21DD-4A24-A66D-EFB964632D9F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919" name="TextBox 5">
          <a:extLst>
            <a:ext uri="{FF2B5EF4-FFF2-40B4-BE49-F238E27FC236}">
              <a16:creationId xmlns:a16="http://schemas.microsoft.com/office/drawing/2014/main" id="{C42C2AFE-4177-44BB-AE9A-40B23EB53897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920" name="TextBox 5">
          <a:extLst>
            <a:ext uri="{FF2B5EF4-FFF2-40B4-BE49-F238E27FC236}">
              <a16:creationId xmlns:a16="http://schemas.microsoft.com/office/drawing/2014/main" id="{56DD0160-8EB5-47A5-9842-81E77F204004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921" name="TextBox 5">
          <a:extLst>
            <a:ext uri="{FF2B5EF4-FFF2-40B4-BE49-F238E27FC236}">
              <a16:creationId xmlns:a16="http://schemas.microsoft.com/office/drawing/2014/main" id="{B3762982-F1A3-4477-BC94-CF4B3DBDBB2F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22" name="TextBox 5">
          <a:extLst>
            <a:ext uri="{FF2B5EF4-FFF2-40B4-BE49-F238E27FC236}">
              <a16:creationId xmlns:a16="http://schemas.microsoft.com/office/drawing/2014/main" id="{1792C993-D6B0-4F2B-A762-53F54BCAE89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23" name="TextBox 5">
          <a:extLst>
            <a:ext uri="{FF2B5EF4-FFF2-40B4-BE49-F238E27FC236}">
              <a16:creationId xmlns:a16="http://schemas.microsoft.com/office/drawing/2014/main" id="{78F0CCD9-E9A8-4FE9-8743-F6795126CEC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924" name="TextBox 5">
          <a:extLst>
            <a:ext uri="{FF2B5EF4-FFF2-40B4-BE49-F238E27FC236}">
              <a16:creationId xmlns:a16="http://schemas.microsoft.com/office/drawing/2014/main" id="{F1301CF9-F1B8-4BCC-8AFF-0F827F3B933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925" name="TextBox 5">
          <a:extLst>
            <a:ext uri="{FF2B5EF4-FFF2-40B4-BE49-F238E27FC236}">
              <a16:creationId xmlns:a16="http://schemas.microsoft.com/office/drawing/2014/main" id="{3CBF3429-A6FC-4F4E-A6CA-53D4D38532AF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926" name="TextBox 5">
          <a:extLst>
            <a:ext uri="{FF2B5EF4-FFF2-40B4-BE49-F238E27FC236}">
              <a16:creationId xmlns:a16="http://schemas.microsoft.com/office/drawing/2014/main" id="{9A64712E-E941-43AA-B898-632FE01966DD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27" name="TextBox 5">
          <a:extLst>
            <a:ext uri="{FF2B5EF4-FFF2-40B4-BE49-F238E27FC236}">
              <a16:creationId xmlns:a16="http://schemas.microsoft.com/office/drawing/2014/main" id="{6772933A-BEB3-4044-A649-CA26102A022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28" name="TextBox 5">
          <a:extLst>
            <a:ext uri="{FF2B5EF4-FFF2-40B4-BE49-F238E27FC236}">
              <a16:creationId xmlns:a16="http://schemas.microsoft.com/office/drawing/2014/main" id="{FCB6DF85-C278-4F83-A03E-FF586D328B8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929" name="TextBox 5">
          <a:extLst>
            <a:ext uri="{FF2B5EF4-FFF2-40B4-BE49-F238E27FC236}">
              <a16:creationId xmlns:a16="http://schemas.microsoft.com/office/drawing/2014/main" id="{1BBF789B-C0FD-4C27-B7F3-4122E142CF59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930" name="TextBox 5">
          <a:extLst>
            <a:ext uri="{FF2B5EF4-FFF2-40B4-BE49-F238E27FC236}">
              <a16:creationId xmlns:a16="http://schemas.microsoft.com/office/drawing/2014/main" id="{15906B35-F3F2-4A8D-8E9B-78B3A7754FAA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931" name="TextBox 5">
          <a:extLst>
            <a:ext uri="{FF2B5EF4-FFF2-40B4-BE49-F238E27FC236}">
              <a16:creationId xmlns:a16="http://schemas.microsoft.com/office/drawing/2014/main" id="{6FBB03A2-B801-4C1F-A7FA-369AD4308287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932" name="TextBox 5">
          <a:extLst>
            <a:ext uri="{FF2B5EF4-FFF2-40B4-BE49-F238E27FC236}">
              <a16:creationId xmlns:a16="http://schemas.microsoft.com/office/drawing/2014/main" id="{2849BF7D-852C-497E-B479-B26BD0EDB572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3" name="TextBox 5">
          <a:extLst>
            <a:ext uri="{FF2B5EF4-FFF2-40B4-BE49-F238E27FC236}">
              <a16:creationId xmlns:a16="http://schemas.microsoft.com/office/drawing/2014/main" id="{E399C8A9-5F3C-4C2F-BE2B-5F4FA07B1C6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4" name="TextBox 5">
          <a:extLst>
            <a:ext uri="{FF2B5EF4-FFF2-40B4-BE49-F238E27FC236}">
              <a16:creationId xmlns:a16="http://schemas.microsoft.com/office/drawing/2014/main" id="{604B7B84-F4CF-4172-A178-14428A86258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35" name="TextBox 5">
          <a:extLst>
            <a:ext uri="{FF2B5EF4-FFF2-40B4-BE49-F238E27FC236}">
              <a16:creationId xmlns:a16="http://schemas.microsoft.com/office/drawing/2014/main" id="{24C5E3D3-2327-46CF-90E5-75B609ED100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6" name="TextBox 5">
          <a:extLst>
            <a:ext uri="{FF2B5EF4-FFF2-40B4-BE49-F238E27FC236}">
              <a16:creationId xmlns:a16="http://schemas.microsoft.com/office/drawing/2014/main" id="{21B0613E-05E7-4397-88FC-180B7B725D8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37" name="TextBox 5">
          <a:extLst>
            <a:ext uri="{FF2B5EF4-FFF2-40B4-BE49-F238E27FC236}">
              <a16:creationId xmlns:a16="http://schemas.microsoft.com/office/drawing/2014/main" id="{19625447-E59E-4FFB-87CE-F9389FAE07D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38" name="TextBox 5">
          <a:extLst>
            <a:ext uri="{FF2B5EF4-FFF2-40B4-BE49-F238E27FC236}">
              <a16:creationId xmlns:a16="http://schemas.microsoft.com/office/drawing/2014/main" id="{495ECC6E-AEED-4829-B8FF-E3A4D98BC26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39" name="TextBox 5">
          <a:extLst>
            <a:ext uri="{FF2B5EF4-FFF2-40B4-BE49-F238E27FC236}">
              <a16:creationId xmlns:a16="http://schemas.microsoft.com/office/drawing/2014/main" id="{D7FD5277-4F2C-469B-B8CA-BAD8CAA0888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40" name="TextBox 5">
          <a:extLst>
            <a:ext uri="{FF2B5EF4-FFF2-40B4-BE49-F238E27FC236}">
              <a16:creationId xmlns:a16="http://schemas.microsoft.com/office/drawing/2014/main" id="{8B948E37-011B-4037-949A-F9F6593F4DF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41" name="TextBox 5">
          <a:extLst>
            <a:ext uri="{FF2B5EF4-FFF2-40B4-BE49-F238E27FC236}">
              <a16:creationId xmlns:a16="http://schemas.microsoft.com/office/drawing/2014/main" id="{685188FD-C856-4DC4-86F3-02DE37EC690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42" name="TextBox 5">
          <a:extLst>
            <a:ext uri="{FF2B5EF4-FFF2-40B4-BE49-F238E27FC236}">
              <a16:creationId xmlns:a16="http://schemas.microsoft.com/office/drawing/2014/main" id="{9A62905A-3A13-4B7B-A43F-C38D8BB01C9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43" name="TextBox 5">
          <a:extLst>
            <a:ext uri="{FF2B5EF4-FFF2-40B4-BE49-F238E27FC236}">
              <a16:creationId xmlns:a16="http://schemas.microsoft.com/office/drawing/2014/main" id="{38833EE6-C0BD-48C0-8520-936CCDC8A3FD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44" name="TextBox 5">
          <a:extLst>
            <a:ext uri="{FF2B5EF4-FFF2-40B4-BE49-F238E27FC236}">
              <a16:creationId xmlns:a16="http://schemas.microsoft.com/office/drawing/2014/main" id="{70AD47F8-DC66-4B2C-A144-5D7C2B4BDBB9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45" name="TextBox 5">
          <a:extLst>
            <a:ext uri="{FF2B5EF4-FFF2-40B4-BE49-F238E27FC236}">
              <a16:creationId xmlns:a16="http://schemas.microsoft.com/office/drawing/2014/main" id="{3CFE6EAA-DFC7-4335-8E90-0E014F97C94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46" name="TextBox 5">
          <a:extLst>
            <a:ext uri="{FF2B5EF4-FFF2-40B4-BE49-F238E27FC236}">
              <a16:creationId xmlns:a16="http://schemas.microsoft.com/office/drawing/2014/main" id="{30876918-F522-4C85-B3B3-AA763D863BB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47" name="TextBox 5">
          <a:extLst>
            <a:ext uri="{FF2B5EF4-FFF2-40B4-BE49-F238E27FC236}">
              <a16:creationId xmlns:a16="http://schemas.microsoft.com/office/drawing/2014/main" id="{E2A1D9E8-86A8-40A7-B85C-5CB46D7900F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48" name="TextBox 5">
          <a:extLst>
            <a:ext uri="{FF2B5EF4-FFF2-40B4-BE49-F238E27FC236}">
              <a16:creationId xmlns:a16="http://schemas.microsoft.com/office/drawing/2014/main" id="{13C831E4-6656-4684-9FF1-5BD191F6F59A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49" name="TextBox 5">
          <a:extLst>
            <a:ext uri="{FF2B5EF4-FFF2-40B4-BE49-F238E27FC236}">
              <a16:creationId xmlns:a16="http://schemas.microsoft.com/office/drawing/2014/main" id="{D7D5E3BA-533C-4408-83D9-6008FDFF011F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50" name="TextBox 5">
          <a:extLst>
            <a:ext uri="{FF2B5EF4-FFF2-40B4-BE49-F238E27FC236}">
              <a16:creationId xmlns:a16="http://schemas.microsoft.com/office/drawing/2014/main" id="{CC92C5B7-74CA-444B-BB7D-8C5A9AB87A0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51" name="TextBox 5">
          <a:extLst>
            <a:ext uri="{FF2B5EF4-FFF2-40B4-BE49-F238E27FC236}">
              <a16:creationId xmlns:a16="http://schemas.microsoft.com/office/drawing/2014/main" id="{EF30CB1D-FDAB-415F-B30F-8048003B521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52" name="TextBox 5">
          <a:extLst>
            <a:ext uri="{FF2B5EF4-FFF2-40B4-BE49-F238E27FC236}">
              <a16:creationId xmlns:a16="http://schemas.microsoft.com/office/drawing/2014/main" id="{57412AB4-A20F-427F-B586-64F47BFB06D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53" name="TextBox 5">
          <a:extLst>
            <a:ext uri="{FF2B5EF4-FFF2-40B4-BE49-F238E27FC236}">
              <a16:creationId xmlns:a16="http://schemas.microsoft.com/office/drawing/2014/main" id="{69994C13-F1D2-42F4-B8F0-156199AD267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54" name="TextBox 5">
          <a:extLst>
            <a:ext uri="{FF2B5EF4-FFF2-40B4-BE49-F238E27FC236}">
              <a16:creationId xmlns:a16="http://schemas.microsoft.com/office/drawing/2014/main" id="{508182E0-CC51-4005-9F76-B62E44307B8A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55" name="TextBox 5">
          <a:extLst>
            <a:ext uri="{FF2B5EF4-FFF2-40B4-BE49-F238E27FC236}">
              <a16:creationId xmlns:a16="http://schemas.microsoft.com/office/drawing/2014/main" id="{3553911A-8731-4691-A2AD-482B816210B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56" name="TextBox 5">
          <a:extLst>
            <a:ext uri="{FF2B5EF4-FFF2-40B4-BE49-F238E27FC236}">
              <a16:creationId xmlns:a16="http://schemas.microsoft.com/office/drawing/2014/main" id="{A9BEEF2E-4F00-4695-A226-E5D7103D1FB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57" name="TextBox 5">
          <a:extLst>
            <a:ext uri="{FF2B5EF4-FFF2-40B4-BE49-F238E27FC236}">
              <a16:creationId xmlns:a16="http://schemas.microsoft.com/office/drawing/2014/main" id="{B71E77E8-0CCD-4FDC-A9A8-6B9A05B69F7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58" name="TextBox 5">
          <a:extLst>
            <a:ext uri="{FF2B5EF4-FFF2-40B4-BE49-F238E27FC236}">
              <a16:creationId xmlns:a16="http://schemas.microsoft.com/office/drawing/2014/main" id="{22D5CF35-88F5-42B3-BA2A-24C58CB5B796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59" name="TextBox 5">
          <a:extLst>
            <a:ext uri="{FF2B5EF4-FFF2-40B4-BE49-F238E27FC236}">
              <a16:creationId xmlns:a16="http://schemas.microsoft.com/office/drawing/2014/main" id="{EC94258B-7AC2-4DE5-B2D6-7C7BA2EC6F9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60" name="TextBox 5">
          <a:extLst>
            <a:ext uri="{FF2B5EF4-FFF2-40B4-BE49-F238E27FC236}">
              <a16:creationId xmlns:a16="http://schemas.microsoft.com/office/drawing/2014/main" id="{B1088F06-3A55-4792-BEC6-70C1DDBD4F6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61" name="TextBox 5">
          <a:extLst>
            <a:ext uri="{FF2B5EF4-FFF2-40B4-BE49-F238E27FC236}">
              <a16:creationId xmlns:a16="http://schemas.microsoft.com/office/drawing/2014/main" id="{752A4551-6AE1-4C6C-95B9-A30E50E0B39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62" name="TextBox 5">
          <a:extLst>
            <a:ext uri="{FF2B5EF4-FFF2-40B4-BE49-F238E27FC236}">
              <a16:creationId xmlns:a16="http://schemas.microsoft.com/office/drawing/2014/main" id="{497DDC2D-5A6F-42D5-916C-9B6A98F644F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63" name="TextBox 5">
          <a:extLst>
            <a:ext uri="{FF2B5EF4-FFF2-40B4-BE49-F238E27FC236}">
              <a16:creationId xmlns:a16="http://schemas.microsoft.com/office/drawing/2014/main" id="{EE83E3C0-C48A-4F0A-B606-3F3350ED035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64" name="TextBox 5">
          <a:extLst>
            <a:ext uri="{FF2B5EF4-FFF2-40B4-BE49-F238E27FC236}">
              <a16:creationId xmlns:a16="http://schemas.microsoft.com/office/drawing/2014/main" id="{259AB737-594D-4843-A558-8A65A72F013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65" name="TextBox 5">
          <a:extLst>
            <a:ext uri="{FF2B5EF4-FFF2-40B4-BE49-F238E27FC236}">
              <a16:creationId xmlns:a16="http://schemas.microsoft.com/office/drawing/2014/main" id="{31C513B5-E0D6-4D17-8808-7E5EFB83118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66" name="TextBox 5">
          <a:extLst>
            <a:ext uri="{FF2B5EF4-FFF2-40B4-BE49-F238E27FC236}">
              <a16:creationId xmlns:a16="http://schemas.microsoft.com/office/drawing/2014/main" id="{F9F8DEA4-74E5-40AC-AC05-D98E884C5E48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67" name="TextBox 5">
          <a:extLst>
            <a:ext uri="{FF2B5EF4-FFF2-40B4-BE49-F238E27FC236}">
              <a16:creationId xmlns:a16="http://schemas.microsoft.com/office/drawing/2014/main" id="{568C80AD-214D-4603-865E-C33C4E95C66F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68" name="TextBox 5">
          <a:extLst>
            <a:ext uri="{FF2B5EF4-FFF2-40B4-BE49-F238E27FC236}">
              <a16:creationId xmlns:a16="http://schemas.microsoft.com/office/drawing/2014/main" id="{B429C14D-4C58-413A-8713-6CCE4F34152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69" name="TextBox 5">
          <a:extLst>
            <a:ext uri="{FF2B5EF4-FFF2-40B4-BE49-F238E27FC236}">
              <a16:creationId xmlns:a16="http://schemas.microsoft.com/office/drawing/2014/main" id="{749D849B-17AB-4B0F-AD12-4892E906640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70" name="TextBox 5">
          <a:extLst>
            <a:ext uri="{FF2B5EF4-FFF2-40B4-BE49-F238E27FC236}">
              <a16:creationId xmlns:a16="http://schemas.microsoft.com/office/drawing/2014/main" id="{C3BF5315-9313-403E-9AEF-B42ADFDB4BD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71" name="TextBox 5">
          <a:extLst>
            <a:ext uri="{FF2B5EF4-FFF2-40B4-BE49-F238E27FC236}">
              <a16:creationId xmlns:a16="http://schemas.microsoft.com/office/drawing/2014/main" id="{0E416A59-ECCB-439D-9D2F-3E157D7F9C6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72" name="TextBox 5">
          <a:extLst>
            <a:ext uri="{FF2B5EF4-FFF2-40B4-BE49-F238E27FC236}">
              <a16:creationId xmlns:a16="http://schemas.microsoft.com/office/drawing/2014/main" id="{DA47DB39-3942-4810-B6C3-EF8531969B08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73" name="TextBox 5">
          <a:extLst>
            <a:ext uri="{FF2B5EF4-FFF2-40B4-BE49-F238E27FC236}">
              <a16:creationId xmlns:a16="http://schemas.microsoft.com/office/drawing/2014/main" id="{2FB5751C-69C3-4739-B966-E9DCD025DC6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74" name="TextBox 5">
          <a:extLst>
            <a:ext uri="{FF2B5EF4-FFF2-40B4-BE49-F238E27FC236}">
              <a16:creationId xmlns:a16="http://schemas.microsoft.com/office/drawing/2014/main" id="{EA2312EE-36E4-4558-BF67-A0BF95EAB3F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75" name="TextBox 5">
          <a:extLst>
            <a:ext uri="{FF2B5EF4-FFF2-40B4-BE49-F238E27FC236}">
              <a16:creationId xmlns:a16="http://schemas.microsoft.com/office/drawing/2014/main" id="{7AC9A132-3CC9-4F47-8A44-ABFBE0C04015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76" name="TextBox 5">
          <a:extLst>
            <a:ext uri="{FF2B5EF4-FFF2-40B4-BE49-F238E27FC236}">
              <a16:creationId xmlns:a16="http://schemas.microsoft.com/office/drawing/2014/main" id="{1D4AD5A3-007C-4B91-9635-EEF7478C0D8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77" name="TextBox 5">
          <a:extLst>
            <a:ext uri="{FF2B5EF4-FFF2-40B4-BE49-F238E27FC236}">
              <a16:creationId xmlns:a16="http://schemas.microsoft.com/office/drawing/2014/main" id="{A9ED25F0-8DBD-4B81-BF82-1CF7CE642A5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78" name="TextBox 5">
          <a:extLst>
            <a:ext uri="{FF2B5EF4-FFF2-40B4-BE49-F238E27FC236}">
              <a16:creationId xmlns:a16="http://schemas.microsoft.com/office/drawing/2014/main" id="{FDEFDD84-5A3E-45B0-A420-17FADC46120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79" name="TextBox 5">
          <a:extLst>
            <a:ext uri="{FF2B5EF4-FFF2-40B4-BE49-F238E27FC236}">
              <a16:creationId xmlns:a16="http://schemas.microsoft.com/office/drawing/2014/main" id="{F20214BD-0FF6-4894-A890-3B0EE1A0CE8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80" name="TextBox 5">
          <a:extLst>
            <a:ext uri="{FF2B5EF4-FFF2-40B4-BE49-F238E27FC236}">
              <a16:creationId xmlns:a16="http://schemas.microsoft.com/office/drawing/2014/main" id="{875E6CA5-BC14-4890-824E-58B7CCF00E0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81" name="TextBox 5">
          <a:extLst>
            <a:ext uri="{FF2B5EF4-FFF2-40B4-BE49-F238E27FC236}">
              <a16:creationId xmlns:a16="http://schemas.microsoft.com/office/drawing/2014/main" id="{57BB7C64-0387-418E-B144-944BF8963036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82" name="TextBox 5">
          <a:extLst>
            <a:ext uri="{FF2B5EF4-FFF2-40B4-BE49-F238E27FC236}">
              <a16:creationId xmlns:a16="http://schemas.microsoft.com/office/drawing/2014/main" id="{0DABC344-F994-4874-926C-F2281D70A8E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83" name="TextBox 5">
          <a:extLst>
            <a:ext uri="{FF2B5EF4-FFF2-40B4-BE49-F238E27FC236}">
              <a16:creationId xmlns:a16="http://schemas.microsoft.com/office/drawing/2014/main" id="{7787C5F7-B951-499C-AFF9-30152DD84BB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84" name="TextBox 5">
          <a:extLst>
            <a:ext uri="{FF2B5EF4-FFF2-40B4-BE49-F238E27FC236}">
              <a16:creationId xmlns:a16="http://schemas.microsoft.com/office/drawing/2014/main" id="{39EE13DB-07C2-4C99-B4BE-CC0DB1D4C05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85" name="TextBox 5">
          <a:extLst>
            <a:ext uri="{FF2B5EF4-FFF2-40B4-BE49-F238E27FC236}">
              <a16:creationId xmlns:a16="http://schemas.microsoft.com/office/drawing/2014/main" id="{CD4ED682-D082-4947-A1B5-3947EF9721B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86" name="TextBox 5">
          <a:extLst>
            <a:ext uri="{FF2B5EF4-FFF2-40B4-BE49-F238E27FC236}">
              <a16:creationId xmlns:a16="http://schemas.microsoft.com/office/drawing/2014/main" id="{9677F5F4-FE2D-488B-861E-0638D017AAEB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87" name="TextBox 5">
          <a:extLst>
            <a:ext uri="{FF2B5EF4-FFF2-40B4-BE49-F238E27FC236}">
              <a16:creationId xmlns:a16="http://schemas.microsoft.com/office/drawing/2014/main" id="{74E8A356-85DE-4391-9578-6208727409A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88" name="TextBox 5">
          <a:extLst>
            <a:ext uri="{FF2B5EF4-FFF2-40B4-BE49-F238E27FC236}">
              <a16:creationId xmlns:a16="http://schemas.microsoft.com/office/drawing/2014/main" id="{5576F737-2B7D-46C4-9F62-DAB2DA76398C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89" name="TextBox 5">
          <a:extLst>
            <a:ext uri="{FF2B5EF4-FFF2-40B4-BE49-F238E27FC236}">
              <a16:creationId xmlns:a16="http://schemas.microsoft.com/office/drawing/2014/main" id="{611D9025-01BD-4CF4-8C98-BD23CC34AC1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90" name="TextBox 5">
          <a:extLst>
            <a:ext uri="{FF2B5EF4-FFF2-40B4-BE49-F238E27FC236}">
              <a16:creationId xmlns:a16="http://schemas.microsoft.com/office/drawing/2014/main" id="{FFDF52B2-C1F3-42AA-BD40-D5AC91757FA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91" name="TextBox 5">
          <a:extLst>
            <a:ext uri="{FF2B5EF4-FFF2-40B4-BE49-F238E27FC236}">
              <a16:creationId xmlns:a16="http://schemas.microsoft.com/office/drawing/2014/main" id="{91095EB5-B3F8-4200-AEDB-548A39DB4630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92" name="TextBox 5">
          <a:extLst>
            <a:ext uri="{FF2B5EF4-FFF2-40B4-BE49-F238E27FC236}">
              <a16:creationId xmlns:a16="http://schemas.microsoft.com/office/drawing/2014/main" id="{68589AA4-D534-49F8-BD75-F07278A74DC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93" name="TextBox 5">
          <a:extLst>
            <a:ext uri="{FF2B5EF4-FFF2-40B4-BE49-F238E27FC236}">
              <a16:creationId xmlns:a16="http://schemas.microsoft.com/office/drawing/2014/main" id="{DF6A0A08-213F-44FE-B7AD-F6A3740C3AB3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94" name="TextBox 5">
          <a:extLst>
            <a:ext uri="{FF2B5EF4-FFF2-40B4-BE49-F238E27FC236}">
              <a16:creationId xmlns:a16="http://schemas.microsoft.com/office/drawing/2014/main" id="{835DB1EB-F498-45D4-B4BD-A0E83F9E3FBE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95" name="TextBox 5">
          <a:extLst>
            <a:ext uri="{FF2B5EF4-FFF2-40B4-BE49-F238E27FC236}">
              <a16:creationId xmlns:a16="http://schemas.microsoft.com/office/drawing/2014/main" id="{2B1922A7-4426-4234-824F-213A401F0743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96" name="TextBox 5">
          <a:extLst>
            <a:ext uri="{FF2B5EF4-FFF2-40B4-BE49-F238E27FC236}">
              <a16:creationId xmlns:a16="http://schemas.microsoft.com/office/drawing/2014/main" id="{116A425E-C0C6-44CC-AE85-623BB44543A0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97" name="TextBox 5">
          <a:extLst>
            <a:ext uri="{FF2B5EF4-FFF2-40B4-BE49-F238E27FC236}">
              <a16:creationId xmlns:a16="http://schemas.microsoft.com/office/drawing/2014/main" id="{4E414823-2346-4467-8182-C10C6F4DE2F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98" name="TextBox 5">
          <a:extLst>
            <a:ext uri="{FF2B5EF4-FFF2-40B4-BE49-F238E27FC236}">
              <a16:creationId xmlns:a16="http://schemas.microsoft.com/office/drawing/2014/main" id="{A50E85A6-8315-4B70-AD58-74287697375E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99" name="TextBox 5">
          <a:extLst>
            <a:ext uri="{FF2B5EF4-FFF2-40B4-BE49-F238E27FC236}">
              <a16:creationId xmlns:a16="http://schemas.microsoft.com/office/drawing/2014/main" id="{0D41DF2B-2F60-429F-B15E-86FD68B24B15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00" name="TextBox 5">
          <a:extLst>
            <a:ext uri="{FF2B5EF4-FFF2-40B4-BE49-F238E27FC236}">
              <a16:creationId xmlns:a16="http://schemas.microsoft.com/office/drawing/2014/main" id="{09D1C561-E640-480E-80F4-15056CC315DA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01" name="TextBox 5">
          <a:extLst>
            <a:ext uri="{FF2B5EF4-FFF2-40B4-BE49-F238E27FC236}">
              <a16:creationId xmlns:a16="http://schemas.microsoft.com/office/drawing/2014/main" id="{AE7D3A29-C815-467E-A34A-715B42404C6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02" name="TextBox 5">
          <a:extLst>
            <a:ext uri="{FF2B5EF4-FFF2-40B4-BE49-F238E27FC236}">
              <a16:creationId xmlns:a16="http://schemas.microsoft.com/office/drawing/2014/main" id="{79938EC2-3EDD-4707-B9D3-FF55EE80EC2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03" name="TextBox 5">
          <a:extLst>
            <a:ext uri="{FF2B5EF4-FFF2-40B4-BE49-F238E27FC236}">
              <a16:creationId xmlns:a16="http://schemas.microsoft.com/office/drawing/2014/main" id="{837DB284-A121-48BE-976B-4918DC61B52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04" name="TextBox 5">
          <a:extLst>
            <a:ext uri="{FF2B5EF4-FFF2-40B4-BE49-F238E27FC236}">
              <a16:creationId xmlns:a16="http://schemas.microsoft.com/office/drawing/2014/main" id="{79F1EA88-8232-4758-9AAF-CB109D6A0540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05" name="TextBox 5">
          <a:extLst>
            <a:ext uri="{FF2B5EF4-FFF2-40B4-BE49-F238E27FC236}">
              <a16:creationId xmlns:a16="http://schemas.microsoft.com/office/drawing/2014/main" id="{1EDB32D1-EAEF-4657-A498-EFB4648DD4A8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06" name="TextBox 5">
          <a:extLst>
            <a:ext uri="{FF2B5EF4-FFF2-40B4-BE49-F238E27FC236}">
              <a16:creationId xmlns:a16="http://schemas.microsoft.com/office/drawing/2014/main" id="{C6F31FAA-FF6A-46B8-9BB3-8CA91FC0D2C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07" name="TextBox 5">
          <a:extLst>
            <a:ext uri="{FF2B5EF4-FFF2-40B4-BE49-F238E27FC236}">
              <a16:creationId xmlns:a16="http://schemas.microsoft.com/office/drawing/2014/main" id="{2DF97C9F-D745-4F9E-B2C8-C95B1D57191D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08" name="TextBox 5">
          <a:extLst>
            <a:ext uri="{FF2B5EF4-FFF2-40B4-BE49-F238E27FC236}">
              <a16:creationId xmlns:a16="http://schemas.microsoft.com/office/drawing/2014/main" id="{8B39E933-C032-4CBC-822C-D450CFDDA5E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09" name="TextBox 5">
          <a:extLst>
            <a:ext uri="{FF2B5EF4-FFF2-40B4-BE49-F238E27FC236}">
              <a16:creationId xmlns:a16="http://schemas.microsoft.com/office/drawing/2014/main" id="{40ACCFC1-30EC-4B97-80EA-A83A719F7F63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10" name="TextBox 5">
          <a:extLst>
            <a:ext uri="{FF2B5EF4-FFF2-40B4-BE49-F238E27FC236}">
              <a16:creationId xmlns:a16="http://schemas.microsoft.com/office/drawing/2014/main" id="{12B65321-8837-406E-8DD0-0D9EB3DAABE0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11" name="TextBox 5">
          <a:extLst>
            <a:ext uri="{FF2B5EF4-FFF2-40B4-BE49-F238E27FC236}">
              <a16:creationId xmlns:a16="http://schemas.microsoft.com/office/drawing/2014/main" id="{B230240A-9B03-4ED6-A752-CDD8629CD50A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12" name="TextBox 5">
          <a:extLst>
            <a:ext uri="{FF2B5EF4-FFF2-40B4-BE49-F238E27FC236}">
              <a16:creationId xmlns:a16="http://schemas.microsoft.com/office/drawing/2014/main" id="{626FFCE0-B4CC-4824-8F5F-701FD38549F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13" name="TextBox 5">
          <a:extLst>
            <a:ext uri="{FF2B5EF4-FFF2-40B4-BE49-F238E27FC236}">
              <a16:creationId xmlns:a16="http://schemas.microsoft.com/office/drawing/2014/main" id="{A169CA6E-4D96-4334-B373-1B7D8E71BA7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14" name="TextBox 5">
          <a:extLst>
            <a:ext uri="{FF2B5EF4-FFF2-40B4-BE49-F238E27FC236}">
              <a16:creationId xmlns:a16="http://schemas.microsoft.com/office/drawing/2014/main" id="{8F35D922-2D48-4948-976A-96ADEB9DA23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15" name="TextBox 5">
          <a:extLst>
            <a:ext uri="{FF2B5EF4-FFF2-40B4-BE49-F238E27FC236}">
              <a16:creationId xmlns:a16="http://schemas.microsoft.com/office/drawing/2014/main" id="{BFC2B1DE-0459-4CA1-8A89-148452C2FF7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1016" name="TextBox 5">
          <a:extLst>
            <a:ext uri="{FF2B5EF4-FFF2-40B4-BE49-F238E27FC236}">
              <a16:creationId xmlns:a16="http://schemas.microsoft.com/office/drawing/2014/main" id="{F4ED8269-5DFC-47A9-A269-D7705919DB3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1017" name="TextBox 5">
          <a:extLst>
            <a:ext uri="{FF2B5EF4-FFF2-40B4-BE49-F238E27FC236}">
              <a16:creationId xmlns:a16="http://schemas.microsoft.com/office/drawing/2014/main" id="{D64E68BC-0F3E-4B7E-A4DB-0E5AAFB9F36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1018" name="TextBox 5">
          <a:extLst>
            <a:ext uri="{FF2B5EF4-FFF2-40B4-BE49-F238E27FC236}">
              <a16:creationId xmlns:a16="http://schemas.microsoft.com/office/drawing/2014/main" id="{A92DC3A3-5ED9-4E61-9F31-35D75C75AD9C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19" name="TextBox 5">
          <a:extLst>
            <a:ext uri="{FF2B5EF4-FFF2-40B4-BE49-F238E27FC236}">
              <a16:creationId xmlns:a16="http://schemas.microsoft.com/office/drawing/2014/main" id="{540B765A-09EE-4187-99AB-C65584C94C5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20" name="TextBox 5">
          <a:extLst>
            <a:ext uri="{FF2B5EF4-FFF2-40B4-BE49-F238E27FC236}">
              <a16:creationId xmlns:a16="http://schemas.microsoft.com/office/drawing/2014/main" id="{17ECFAE9-C41E-44F2-A5F7-C5819A0760B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1021" name="TextBox 5">
          <a:extLst>
            <a:ext uri="{FF2B5EF4-FFF2-40B4-BE49-F238E27FC236}">
              <a16:creationId xmlns:a16="http://schemas.microsoft.com/office/drawing/2014/main" id="{C2B4B32D-A828-4CCD-851D-1A3B72E00DF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1022" name="TextBox 5">
          <a:extLst>
            <a:ext uri="{FF2B5EF4-FFF2-40B4-BE49-F238E27FC236}">
              <a16:creationId xmlns:a16="http://schemas.microsoft.com/office/drawing/2014/main" id="{ACB17AA5-0031-40CA-864E-CAE8CB7420B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1023" name="TextBox 5">
          <a:extLst>
            <a:ext uri="{FF2B5EF4-FFF2-40B4-BE49-F238E27FC236}">
              <a16:creationId xmlns:a16="http://schemas.microsoft.com/office/drawing/2014/main" id="{DE8D96C9-F1DA-4798-B079-D8C97059F35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24" name="TextBox 5">
          <a:extLst>
            <a:ext uri="{FF2B5EF4-FFF2-40B4-BE49-F238E27FC236}">
              <a16:creationId xmlns:a16="http://schemas.microsoft.com/office/drawing/2014/main" id="{0A162E7F-4665-41E4-9927-26E3DACAB88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25" name="TextBox 5">
          <a:extLst>
            <a:ext uri="{FF2B5EF4-FFF2-40B4-BE49-F238E27FC236}">
              <a16:creationId xmlns:a16="http://schemas.microsoft.com/office/drawing/2014/main" id="{6E2897CE-5840-46A6-A6DD-4A2BD07973D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1026" name="TextBox 5">
          <a:extLst>
            <a:ext uri="{FF2B5EF4-FFF2-40B4-BE49-F238E27FC236}">
              <a16:creationId xmlns:a16="http://schemas.microsoft.com/office/drawing/2014/main" id="{29F7C330-008B-44DF-B9BD-5A397DA4EBF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1027" name="TextBox 5">
          <a:extLst>
            <a:ext uri="{FF2B5EF4-FFF2-40B4-BE49-F238E27FC236}">
              <a16:creationId xmlns:a16="http://schemas.microsoft.com/office/drawing/2014/main" id="{3811CFCC-09FC-4701-B086-4CE3732E6F8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1028" name="TextBox 5">
          <a:extLst>
            <a:ext uri="{FF2B5EF4-FFF2-40B4-BE49-F238E27FC236}">
              <a16:creationId xmlns:a16="http://schemas.microsoft.com/office/drawing/2014/main" id="{FA5084AB-C83D-4D8D-A5CA-56C03904F16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29" name="TextBox 5">
          <a:extLst>
            <a:ext uri="{FF2B5EF4-FFF2-40B4-BE49-F238E27FC236}">
              <a16:creationId xmlns:a16="http://schemas.microsoft.com/office/drawing/2014/main" id="{E1E203A0-559D-4B8D-B2FA-4EE3945AEF2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30" name="TextBox 5">
          <a:extLst>
            <a:ext uri="{FF2B5EF4-FFF2-40B4-BE49-F238E27FC236}">
              <a16:creationId xmlns:a16="http://schemas.microsoft.com/office/drawing/2014/main" id="{20AA9EBD-6385-4AA3-9A33-23DE89BE8E4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031" name="TextBox 5">
          <a:extLst>
            <a:ext uri="{FF2B5EF4-FFF2-40B4-BE49-F238E27FC236}">
              <a16:creationId xmlns:a16="http://schemas.microsoft.com/office/drawing/2014/main" id="{53AC77D5-B59B-4E9A-AE1C-F646ED3A012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1032" name="TextBox 5">
          <a:extLst>
            <a:ext uri="{FF2B5EF4-FFF2-40B4-BE49-F238E27FC236}">
              <a16:creationId xmlns:a16="http://schemas.microsoft.com/office/drawing/2014/main" id="{2AB951C6-693B-4CA0-94E8-FA5EA0AE79D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1033" name="TextBox 5">
          <a:extLst>
            <a:ext uri="{FF2B5EF4-FFF2-40B4-BE49-F238E27FC236}">
              <a16:creationId xmlns:a16="http://schemas.microsoft.com/office/drawing/2014/main" id="{E0DEBEEA-2C54-4990-BE05-1122460A9BCD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1034" name="TextBox 5">
          <a:extLst>
            <a:ext uri="{FF2B5EF4-FFF2-40B4-BE49-F238E27FC236}">
              <a16:creationId xmlns:a16="http://schemas.microsoft.com/office/drawing/2014/main" id="{40E443F8-2218-4922-BBB4-8E647CA605C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35" name="TextBox 5">
          <a:extLst>
            <a:ext uri="{FF2B5EF4-FFF2-40B4-BE49-F238E27FC236}">
              <a16:creationId xmlns:a16="http://schemas.microsoft.com/office/drawing/2014/main" id="{B28E6FCE-230F-49EF-9B63-10B8BDF55C0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36" name="TextBox 5">
          <a:extLst>
            <a:ext uri="{FF2B5EF4-FFF2-40B4-BE49-F238E27FC236}">
              <a16:creationId xmlns:a16="http://schemas.microsoft.com/office/drawing/2014/main" id="{2C853EA2-D1CB-498B-BF38-8F7D637F474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37" name="TextBox 5">
          <a:extLst>
            <a:ext uri="{FF2B5EF4-FFF2-40B4-BE49-F238E27FC236}">
              <a16:creationId xmlns:a16="http://schemas.microsoft.com/office/drawing/2014/main" id="{ADF9BC79-2E67-4B96-87B6-E11B49EB7E4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38" name="TextBox 5">
          <a:extLst>
            <a:ext uri="{FF2B5EF4-FFF2-40B4-BE49-F238E27FC236}">
              <a16:creationId xmlns:a16="http://schemas.microsoft.com/office/drawing/2014/main" id="{26CBF8D6-74E6-45FD-884E-48600C34D5F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39" name="TextBox 5">
          <a:extLst>
            <a:ext uri="{FF2B5EF4-FFF2-40B4-BE49-F238E27FC236}">
              <a16:creationId xmlns:a16="http://schemas.microsoft.com/office/drawing/2014/main" id="{4738A53F-D337-4A6B-B774-9BE703FA6810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40" name="TextBox 5">
          <a:extLst>
            <a:ext uri="{FF2B5EF4-FFF2-40B4-BE49-F238E27FC236}">
              <a16:creationId xmlns:a16="http://schemas.microsoft.com/office/drawing/2014/main" id="{3EEF337F-5DEC-4D54-B50B-D13DCF73D977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41" name="TextBox 5">
          <a:extLst>
            <a:ext uri="{FF2B5EF4-FFF2-40B4-BE49-F238E27FC236}">
              <a16:creationId xmlns:a16="http://schemas.microsoft.com/office/drawing/2014/main" id="{3F90CF46-0AE0-4933-AFB9-7539FFE318A3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42" name="TextBox 5">
          <a:extLst>
            <a:ext uri="{FF2B5EF4-FFF2-40B4-BE49-F238E27FC236}">
              <a16:creationId xmlns:a16="http://schemas.microsoft.com/office/drawing/2014/main" id="{DD891565-23F1-41DC-9E91-A30576AA6C56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43" name="TextBox 5">
          <a:extLst>
            <a:ext uri="{FF2B5EF4-FFF2-40B4-BE49-F238E27FC236}">
              <a16:creationId xmlns:a16="http://schemas.microsoft.com/office/drawing/2014/main" id="{E981AC30-7CB5-4C33-B158-AED41DD127D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44" name="TextBox 5">
          <a:extLst>
            <a:ext uri="{FF2B5EF4-FFF2-40B4-BE49-F238E27FC236}">
              <a16:creationId xmlns:a16="http://schemas.microsoft.com/office/drawing/2014/main" id="{7639CE83-8F53-4116-A9B7-A7E6E1D262E1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45" name="TextBox 5">
          <a:extLst>
            <a:ext uri="{FF2B5EF4-FFF2-40B4-BE49-F238E27FC236}">
              <a16:creationId xmlns:a16="http://schemas.microsoft.com/office/drawing/2014/main" id="{000EBB73-0421-4D63-A563-5BF309CB8F2F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46" name="TextBox 5">
          <a:extLst>
            <a:ext uri="{FF2B5EF4-FFF2-40B4-BE49-F238E27FC236}">
              <a16:creationId xmlns:a16="http://schemas.microsoft.com/office/drawing/2014/main" id="{D82D83B9-1961-4B23-9DCF-88D1434D29FC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47" name="TextBox 5">
          <a:extLst>
            <a:ext uri="{FF2B5EF4-FFF2-40B4-BE49-F238E27FC236}">
              <a16:creationId xmlns:a16="http://schemas.microsoft.com/office/drawing/2014/main" id="{6BECD8E9-BCD2-4468-9241-B2274E17B407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48" name="TextBox 5">
          <a:extLst>
            <a:ext uri="{FF2B5EF4-FFF2-40B4-BE49-F238E27FC236}">
              <a16:creationId xmlns:a16="http://schemas.microsoft.com/office/drawing/2014/main" id="{215AB3AA-8C3C-46B4-887E-FF4B262C21A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49" name="TextBox 5">
          <a:extLst>
            <a:ext uri="{FF2B5EF4-FFF2-40B4-BE49-F238E27FC236}">
              <a16:creationId xmlns:a16="http://schemas.microsoft.com/office/drawing/2014/main" id="{A539D994-9669-40F6-ADFE-8C300B15940A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50" name="TextBox 5">
          <a:extLst>
            <a:ext uri="{FF2B5EF4-FFF2-40B4-BE49-F238E27FC236}">
              <a16:creationId xmlns:a16="http://schemas.microsoft.com/office/drawing/2014/main" id="{D2041978-41D9-4A15-AA6F-772DF8FED541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51" name="TextBox 5">
          <a:extLst>
            <a:ext uri="{FF2B5EF4-FFF2-40B4-BE49-F238E27FC236}">
              <a16:creationId xmlns:a16="http://schemas.microsoft.com/office/drawing/2014/main" id="{A699506D-E83C-4248-A6D8-C9FB65AC096F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52" name="TextBox 5">
          <a:extLst>
            <a:ext uri="{FF2B5EF4-FFF2-40B4-BE49-F238E27FC236}">
              <a16:creationId xmlns:a16="http://schemas.microsoft.com/office/drawing/2014/main" id="{2F398042-A1BD-4526-957F-7DBADDBD020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53" name="TextBox 5">
          <a:extLst>
            <a:ext uri="{FF2B5EF4-FFF2-40B4-BE49-F238E27FC236}">
              <a16:creationId xmlns:a16="http://schemas.microsoft.com/office/drawing/2014/main" id="{ABDE1359-989F-46C4-8C80-D38EA79D31D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54" name="TextBox 5">
          <a:extLst>
            <a:ext uri="{FF2B5EF4-FFF2-40B4-BE49-F238E27FC236}">
              <a16:creationId xmlns:a16="http://schemas.microsoft.com/office/drawing/2014/main" id="{7997E1ED-A472-4F7A-B901-3FC379E40D1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55" name="TextBox 5">
          <a:extLst>
            <a:ext uri="{FF2B5EF4-FFF2-40B4-BE49-F238E27FC236}">
              <a16:creationId xmlns:a16="http://schemas.microsoft.com/office/drawing/2014/main" id="{B836A8D8-6754-4B04-832A-8F82F0F278FD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56" name="TextBox 5">
          <a:extLst>
            <a:ext uri="{FF2B5EF4-FFF2-40B4-BE49-F238E27FC236}">
              <a16:creationId xmlns:a16="http://schemas.microsoft.com/office/drawing/2014/main" id="{70BA604C-142B-477F-B4EE-47949810238F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57" name="TextBox 5">
          <a:extLst>
            <a:ext uri="{FF2B5EF4-FFF2-40B4-BE49-F238E27FC236}">
              <a16:creationId xmlns:a16="http://schemas.microsoft.com/office/drawing/2014/main" id="{D47D910A-1E5B-4868-B6DB-9C1BB4EFC73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1058" name="TextBox 5">
          <a:extLst>
            <a:ext uri="{FF2B5EF4-FFF2-40B4-BE49-F238E27FC236}">
              <a16:creationId xmlns:a16="http://schemas.microsoft.com/office/drawing/2014/main" id="{4431EBAE-F5E0-4910-BF8A-DA6615419845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059" name="TextBox 5">
          <a:extLst>
            <a:ext uri="{FF2B5EF4-FFF2-40B4-BE49-F238E27FC236}">
              <a16:creationId xmlns:a16="http://schemas.microsoft.com/office/drawing/2014/main" id="{8A94E25B-5960-4781-9763-C83B7562858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1060" name="TextBox 5">
          <a:extLst>
            <a:ext uri="{FF2B5EF4-FFF2-40B4-BE49-F238E27FC236}">
              <a16:creationId xmlns:a16="http://schemas.microsoft.com/office/drawing/2014/main" id="{5F60F196-AA6B-4FCD-95D1-D7966EDE3E0C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1061" name="TextBox 5">
          <a:extLst>
            <a:ext uri="{FF2B5EF4-FFF2-40B4-BE49-F238E27FC236}">
              <a16:creationId xmlns:a16="http://schemas.microsoft.com/office/drawing/2014/main" id="{EE74C16D-926F-4854-B5DA-CC3476EEFBF1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1062" name="TextBox 5">
          <a:extLst>
            <a:ext uri="{FF2B5EF4-FFF2-40B4-BE49-F238E27FC236}">
              <a16:creationId xmlns:a16="http://schemas.microsoft.com/office/drawing/2014/main" id="{6CF663C0-D1AF-446F-9471-FFEB0A32E4F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63" name="TextBox 5">
          <a:extLst>
            <a:ext uri="{FF2B5EF4-FFF2-40B4-BE49-F238E27FC236}">
              <a16:creationId xmlns:a16="http://schemas.microsoft.com/office/drawing/2014/main" id="{3143157D-2810-4930-8CFE-9B6976638CB7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64" name="TextBox 5">
          <a:extLst>
            <a:ext uri="{FF2B5EF4-FFF2-40B4-BE49-F238E27FC236}">
              <a16:creationId xmlns:a16="http://schemas.microsoft.com/office/drawing/2014/main" id="{B6527C5E-75C8-4FF7-B31C-77F5A4AD7E07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65" name="TextBox 5">
          <a:extLst>
            <a:ext uri="{FF2B5EF4-FFF2-40B4-BE49-F238E27FC236}">
              <a16:creationId xmlns:a16="http://schemas.microsoft.com/office/drawing/2014/main" id="{C804963A-B294-4443-B3B7-C9FEC6209F87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66" name="TextBox 5">
          <a:extLst>
            <a:ext uri="{FF2B5EF4-FFF2-40B4-BE49-F238E27FC236}">
              <a16:creationId xmlns:a16="http://schemas.microsoft.com/office/drawing/2014/main" id="{E0C932D3-8FD8-4D31-9C10-C7C6E3756149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67" name="TextBox 5">
          <a:extLst>
            <a:ext uri="{FF2B5EF4-FFF2-40B4-BE49-F238E27FC236}">
              <a16:creationId xmlns:a16="http://schemas.microsoft.com/office/drawing/2014/main" id="{D7AE6623-AE7F-42E1-901A-60157A10898E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68" name="TextBox 5">
          <a:extLst>
            <a:ext uri="{FF2B5EF4-FFF2-40B4-BE49-F238E27FC236}">
              <a16:creationId xmlns:a16="http://schemas.microsoft.com/office/drawing/2014/main" id="{BC2E8580-FA7F-4C1E-9C1D-3BABE24164DB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69" name="TextBox 5">
          <a:extLst>
            <a:ext uri="{FF2B5EF4-FFF2-40B4-BE49-F238E27FC236}">
              <a16:creationId xmlns:a16="http://schemas.microsoft.com/office/drawing/2014/main" id="{AB22B130-8DA1-4221-96D9-A9E5C8541448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70" name="TextBox 5">
          <a:extLst>
            <a:ext uri="{FF2B5EF4-FFF2-40B4-BE49-F238E27FC236}">
              <a16:creationId xmlns:a16="http://schemas.microsoft.com/office/drawing/2014/main" id="{5E53BB47-80FE-4444-A220-C0872A239362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71" name="TextBox 5">
          <a:extLst>
            <a:ext uri="{FF2B5EF4-FFF2-40B4-BE49-F238E27FC236}">
              <a16:creationId xmlns:a16="http://schemas.microsoft.com/office/drawing/2014/main" id="{D907B27E-B43E-4CF5-A8E0-B5DD0C7A7F9B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72" name="TextBox 5">
          <a:extLst>
            <a:ext uri="{FF2B5EF4-FFF2-40B4-BE49-F238E27FC236}">
              <a16:creationId xmlns:a16="http://schemas.microsoft.com/office/drawing/2014/main" id="{0BCD297A-F0CB-43AC-859C-CD51A1B8CD35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73" name="TextBox 5">
          <a:extLst>
            <a:ext uri="{FF2B5EF4-FFF2-40B4-BE49-F238E27FC236}">
              <a16:creationId xmlns:a16="http://schemas.microsoft.com/office/drawing/2014/main" id="{6203E558-D41F-4434-A0CE-5EB0E61B2910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74" name="TextBox 5">
          <a:extLst>
            <a:ext uri="{FF2B5EF4-FFF2-40B4-BE49-F238E27FC236}">
              <a16:creationId xmlns:a16="http://schemas.microsoft.com/office/drawing/2014/main" id="{CA9EA4D2-F6E0-4980-AF58-E2E624AF3517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75" name="TextBox 5">
          <a:extLst>
            <a:ext uri="{FF2B5EF4-FFF2-40B4-BE49-F238E27FC236}">
              <a16:creationId xmlns:a16="http://schemas.microsoft.com/office/drawing/2014/main" id="{6F63EF4A-E0CC-4426-BEDB-D0BCFE06F6E0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76" name="TextBox 5">
          <a:extLst>
            <a:ext uri="{FF2B5EF4-FFF2-40B4-BE49-F238E27FC236}">
              <a16:creationId xmlns:a16="http://schemas.microsoft.com/office/drawing/2014/main" id="{E9CAF3ED-155C-498E-B1EE-0D09D0051D63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77" name="TextBox 5">
          <a:extLst>
            <a:ext uri="{FF2B5EF4-FFF2-40B4-BE49-F238E27FC236}">
              <a16:creationId xmlns:a16="http://schemas.microsoft.com/office/drawing/2014/main" id="{DEBA0E4F-064C-4A5C-84C0-9CEE98621BA2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78" name="TextBox 5">
          <a:extLst>
            <a:ext uri="{FF2B5EF4-FFF2-40B4-BE49-F238E27FC236}">
              <a16:creationId xmlns:a16="http://schemas.microsoft.com/office/drawing/2014/main" id="{C29BE38B-A9AE-47E1-9738-2874D05E0A2D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79" name="TextBox 5">
          <a:extLst>
            <a:ext uri="{FF2B5EF4-FFF2-40B4-BE49-F238E27FC236}">
              <a16:creationId xmlns:a16="http://schemas.microsoft.com/office/drawing/2014/main" id="{D1641403-2861-4E68-8E0C-C792F52E68B7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80" name="TextBox 5">
          <a:extLst>
            <a:ext uri="{FF2B5EF4-FFF2-40B4-BE49-F238E27FC236}">
              <a16:creationId xmlns:a16="http://schemas.microsoft.com/office/drawing/2014/main" id="{C5AEDF3A-36CF-4EA1-BC5F-E0B8C19E2A59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81" name="TextBox 5">
          <a:extLst>
            <a:ext uri="{FF2B5EF4-FFF2-40B4-BE49-F238E27FC236}">
              <a16:creationId xmlns:a16="http://schemas.microsoft.com/office/drawing/2014/main" id="{53AEA6F1-BD59-4379-A92F-87A2703B663A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82" name="TextBox 5">
          <a:extLst>
            <a:ext uri="{FF2B5EF4-FFF2-40B4-BE49-F238E27FC236}">
              <a16:creationId xmlns:a16="http://schemas.microsoft.com/office/drawing/2014/main" id="{80292ACF-0892-4C55-8AF2-C6A31C77CC7D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83" name="TextBox 5">
          <a:extLst>
            <a:ext uri="{FF2B5EF4-FFF2-40B4-BE49-F238E27FC236}">
              <a16:creationId xmlns:a16="http://schemas.microsoft.com/office/drawing/2014/main" id="{3823C9E3-7A0A-49D0-989A-C097F9C79710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84" name="TextBox 5">
          <a:extLst>
            <a:ext uri="{FF2B5EF4-FFF2-40B4-BE49-F238E27FC236}">
              <a16:creationId xmlns:a16="http://schemas.microsoft.com/office/drawing/2014/main" id="{74B2FFFF-382B-40F1-8573-B767E34F4D8E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85" name="TextBox 5">
          <a:extLst>
            <a:ext uri="{FF2B5EF4-FFF2-40B4-BE49-F238E27FC236}">
              <a16:creationId xmlns:a16="http://schemas.microsoft.com/office/drawing/2014/main" id="{6009874D-5658-495E-9D6C-AEF075FEE6CA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86" name="TextBox 5">
          <a:extLst>
            <a:ext uri="{FF2B5EF4-FFF2-40B4-BE49-F238E27FC236}">
              <a16:creationId xmlns:a16="http://schemas.microsoft.com/office/drawing/2014/main" id="{16DB0892-5719-491D-AF29-8467F8B154B8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87" name="TextBox 5">
          <a:extLst>
            <a:ext uri="{FF2B5EF4-FFF2-40B4-BE49-F238E27FC236}">
              <a16:creationId xmlns:a16="http://schemas.microsoft.com/office/drawing/2014/main" id="{6DA79DEA-F110-4D6D-A5FE-FA529D609209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88" name="TextBox 5">
          <a:extLst>
            <a:ext uri="{FF2B5EF4-FFF2-40B4-BE49-F238E27FC236}">
              <a16:creationId xmlns:a16="http://schemas.microsoft.com/office/drawing/2014/main" id="{822B707C-A393-4E6D-AF3C-D3E47AD04BFC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89" name="TextBox 5">
          <a:extLst>
            <a:ext uri="{FF2B5EF4-FFF2-40B4-BE49-F238E27FC236}">
              <a16:creationId xmlns:a16="http://schemas.microsoft.com/office/drawing/2014/main" id="{D61601E6-DB03-452D-91E6-F8029D384B3E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90" name="TextBox 5">
          <a:extLst>
            <a:ext uri="{FF2B5EF4-FFF2-40B4-BE49-F238E27FC236}">
              <a16:creationId xmlns:a16="http://schemas.microsoft.com/office/drawing/2014/main" id="{3C96CA3B-4BAC-4B9C-B1B7-9955763B9D2A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91" name="TextBox 5">
          <a:extLst>
            <a:ext uri="{FF2B5EF4-FFF2-40B4-BE49-F238E27FC236}">
              <a16:creationId xmlns:a16="http://schemas.microsoft.com/office/drawing/2014/main" id="{7DA78CF3-FA48-484D-9EC7-F8C4AB927875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92" name="TextBox 5">
          <a:extLst>
            <a:ext uri="{FF2B5EF4-FFF2-40B4-BE49-F238E27FC236}">
              <a16:creationId xmlns:a16="http://schemas.microsoft.com/office/drawing/2014/main" id="{589FEB99-7A5A-41DE-B169-E97C58A4B1D4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93" name="TextBox 5">
          <a:extLst>
            <a:ext uri="{FF2B5EF4-FFF2-40B4-BE49-F238E27FC236}">
              <a16:creationId xmlns:a16="http://schemas.microsoft.com/office/drawing/2014/main" id="{3628F60C-0FB3-4601-8E21-E1C7D67A9662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94" name="TextBox 5">
          <a:extLst>
            <a:ext uri="{FF2B5EF4-FFF2-40B4-BE49-F238E27FC236}">
              <a16:creationId xmlns:a16="http://schemas.microsoft.com/office/drawing/2014/main" id="{23E6C85F-314D-4756-8AE3-6A3B36D3B623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095" name="TextBox 5">
          <a:extLst>
            <a:ext uri="{FF2B5EF4-FFF2-40B4-BE49-F238E27FC236}">
              <a16:creationId xmlns:a16="http://schemas.microsoft.com/office/drawing/2014/main" id="{53F2C5B0-8DA0-4B49-9022-28703E34F8C5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96" name="TextBox 5">
          <a:extLst>
            <a:ext uri="{FF2B5EF4-FFF2-40B4-BE49-F238E27FC236}">
              <a16:creationId xmlns:a16="http://schemas.microsoft.com/office/drawing/2014/main" id="{CB2044DE-738A-47F2-BB92-069A0DE1E6B5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14</xdr:row>
      <xdr:rowOff>158115</xdr:rowOff>
    </xdr:from>
    <xdr:ext cx="76971" cy="157224"/>
    <xdr:sp macro="" textlink="">
      <xdr:nvSpPr>
        <xdr:cNvPr id="1097" name="TextBox 5">
          <a:extLst>
            <a:ext uri="{FF2B5EF4-FFF2-40B4-BE49-F238E27FC236}">
              <a16:creationId xmlns:a16="http://schemas.microsoft.com/office/drawing/2014/main" id="{00F1EBAC-C678-4534-A496-3EF8723B385C}"/>
            </a:ext>
          </a:extLst>
        </xdr:cNvPr>
        <xdr:cNvSpPr txBox="1"/>
      </xdr:nvSpPr>
      <xdr:spPr>
        <a:xfrm>
          <a:off x="60007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098" name="TextBox 5">
          <a:extLst>
            <a:ext uri="{FF2B5EF4-FFF2-40B4-BE49-F238E27FC236}">
              <a16:creationId xmlns:a16="http://schemas.microsoft.com/office/drawing/2014/main" id="{FB9BB44F-F73B-4F8A-A09A-577A799381DB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16</xdr:row>
      <xdr:rowOff>158115</xdr:rowOff>
    </xdr:from>
    <xdr:ext cx="76971" cy="157224"/>
    <xdr:sp macro="" textlink="">
      <xdr:nvSpPr>
        <xdr:cNvPr id="1099" name="TextBox 5">
          <a:extLst>
            <a:ext uri="{FF2B5EF4-FFF2-40B4-BE49-F238E27FC236}">
              <a16:creationId xmlns:a16="http://schemas.microsoft.com/office/drawing/2014/main" id="{C47495F4-B2F3-4CAF-9982-65738C491327}"/>
            </a:ext>
          </a:extLst>
        </xdr:cNvPr>
        <xdr:cNvSpPr txBox="1"/>
      </xdr:nvSpPr>
      <xdr:spPr>
        <a:xfrm>
          <a:off x="600075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17</xdr:row>
      <xdr:rowOff>158115</xdr:rowOff>
    </xdr:from>
    <xdr:ext cx="76971" cy="157224"/>
    <xdr:sp macro="" textlink="">
      <xdr:nvSpPr>
        <xdr:cNvPr id="1100" name="TextBox 5">
          <a:extLst>
            <a:ext uri="{FF2B5EF4-FFF2-40B4-BE49-F238E27FC236}">
              <a16:creationId xmlns:a16="http://schemas.microsoft.com/office/drawing/2014/main" id="{8C36A7F6-FFEB-42B1-9951-D4EA7E6F90CD}"/>
            </a:ext>
          </a:extLst>
        </xdr:cNvPr>
        <xdr:cNvSpPr txBox="1"/>
      </xdr:nvSpPr>
      <xdr:spPr>
        <a:xfrm>
          <a:off x="600075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1" name="TextBox 5">
          <a:extLst>
            <a:ext uri="{FF2B5EF4-FFF2-40B4-BE49-F238E27FC236}">
              <a16:creationId xmlns:a16="http://schemas.microsoft.com/office/drawing/2014/main" id="{41ADA6EC-45E0-4E05-94A8-49066BD48C58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2" name="TextBox 5">
          <a:extLst>
            <a:ext uri="{FF2B5EF4-FFF2-40B4-BE49-F238E27FC236}">
              <a16:creationId xmlns:a16="http://schemas.microsoft.com/office/drawing/2014/main" id="{6586A335-3871-4102-AFC9-BC52CADB0A2C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954613D5-3A2D-41D5-AF26-FCC5F4B6FB78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4" name="Text Box 5">
          <a:extLst>
            <a:ext uri="{FF2B5EF4-FFF2-40B4-BE49-F238E27FC236}">
              <a16:creationId xmlns:a16="http://schemas.microsoft.com/office/drawing/2014/main" id="{BAF2ECBE-8F3D-4F1E-AE43-143BC81672DD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5" name="TextBox 5">
          <a:extLst>
            <a:ext uri="{FF2B5EF4-FFF2-40B4-BE49-F238E27FC236}">
              <a16:creationId xmlns:a16="http://schemas.microsoft.com/office/drawing/2014/main" id="{B6F17EB3-24B9-49D4-9D70-5958EFCD799A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6" name="TextBox 5">
          <a:extLst>
            <a:ext uri="{FF2B5EF4-FFF2-40B4-BE49-F238E27FC236}">
              <a16:creationId xmlns:a16="http://schemas.microsoft.com/office/drawing/2014/main" id="{D426E0A6-08D4-465E-880C-90A9FD029D22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FDEEDF82-0911-4DAE-ADB2-CE8680007ED6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8" name="Text Box 5">
          <a:extLst>
            <a:ext uri="{FF2B5EF4-FFF2-40B4-BE49-F238E27FC236}">
              <a16:creationId xmlns:a16="http://schemas.microsoft.com/office/drawing/2014/main" id="{068B0BC6-04FD-420C-B7DF-B38CBF12D2DE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09" name="TextBox 5">
          <a:extLst>
            <a:ext uri="{FF2B5EF4-FFF2-40B4-BE49-F238E27FC236}">
              <a16:creationId xmlns:a16="http://schemas.microsoft.com/office/drawing/2014/main" id="{38BE2307-DC34-47B0-8F91-5697FFF01F7C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10" name="TextBox 5">
          <a:extLst>
            <a:ext uri="{FF2B5EF4-FFF2-40B4-BE49-F238E27FC236}">
              <a16:creationId xmlns:a16="http://schemas.microsoft.com/office/drawing/2014/main" id="{3DC23F3D-39EA-48C4-81C2-086473B88E7D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11" name="TextBox 5">
          <a:extLst>
            <a:ext uri="{FF2B5EF4-FFF2-40B4-BE49-F238E27FC236}">
              <a16:creationId xmlns:a16="http://schemas.microsoft.com/office/drawing/2014/main" id="{59E3C4C0-1F34-49D9-A9DC-928FBDBF3D57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12" name="TextBox 5">
          <a:extLst>
            <a:ext uri="{FF2B5EF4-FFF2-40B4-BE49-F238E27FC236}">
              <a16:creationId xmlns:a16="http://schemas.microsoft.com/office/drawing/2014/main" id="{47C0BD10-06D2-4102-980F-046A8A0BD438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13" name="TextBox 5">
          <a:extLst>
            <a:ext uri="{FF2B5EF4-FFF2-40B4-BE49-F238E27FC236}">
              <a16:creationId xmlns:a16="http://schemas.microsoft.com/office/drawing/2014/main" id="{61FDF800-7ADB-409A-8118-6776227DDF8D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15</xdr:row>
      <xdr:rowOff>158115</xdr:rowOff>
    </xdr:from>
    <xdr:ext cx="76971" cy="157224"/>
    <xdr:sp macro="" textlink="">
      <xdr:nvSpPr>
        <xdr:cNvPr id="1114" name="TextBox 5">
          <a:extLst>
            <a:ext uri="{FF2B5EF4-FFF2-40B4-BE49-F238E27FC236}">
              <a16:creationId xmlns:a16="http://schemas.microsoft.com/office/drawing/2014/main" id="{9A55E425-4F50-43EA-A818-9DF73A1452CD}"/>
            </a:ext>
          </a:extLst>
        </xdr:cNvPr>
        <xdr:cNvSpPr txBox="1"/>
      </xdr:nvSpPr>
      <xdr:spPr>
        <a:xfrm>
          <a:off x="600075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184731" cy="2645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1D00-000015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1D00-000016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1D00-000017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1D00-000018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00000000-0008-0000-1D00-00001F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2" name="TextBox 5">
          <a:extLst>
            <a:ext uri="{FF2B5EF4-FFF2-40B4-BE49-F238E27FC236}">
              <a16:creationId xmlns:a16="http://schemas.microsoft.com/office/drawing/2014/main" id="{00000000-0008-0000-1D00-000020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" name="TextBox 5">
          <a:extLst>
            <a:ext uri="{FF2B5EF4-FFF2-40B4-BE49-F238E27FC236}">
              <a16:creationId xmlns:a16="http://schemas.microsoft.com/office/drawing/2014/main" id="{00000000-0008-0000-1D00-000021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4" name="TextBox 5">
          <a:extLst>
            <a:ext uri="{FF2B5EF4-FFF2-40B4-BE49-F238E27FC236}">
              <a16:creationId xmlns:a16="http://schemas.microsoft.com/office/drawing/2014/main" id="{00000000-0008-0000-1D00-000022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5" name="TextBox 5">
          <a:extLst>
            <a:ext uri="{FF2B5EF4-FFF2-40B4-BE49-F238E27FC236}">
              <a16:creationId xmlns:a16="http://schemas.microsoft.com/office/drawing/2014/main" id="{00000000-0008-0000-1D00-000023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" name="TextBox 5">
          <a:extLst>
            <a:ext uri="{FF2B5EF4-FFF2-40B4-BE49-F238E27FC236}">
              <a16:creationId xmlns:a16="http://schemas.microsoft.com/office/drawing/2014/main" id="{00000000-0008-0000-1D00-000024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" name="TextBox 5">
          <a:extLst>
            <a:ext uri="{FF2B5EF4-FFF2-40B4-BE49-F238E27FC236}">
              <a16:creationId xmlns:a16="http://schemas.microsoft.com/office/drawing/2014/main" id="{00000000-0008-0000-1D00-000025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" name="TextBox 5">
          <a:extLst>
            <a:ext uri="{FF2B5EF4-FFF2-40B4-BE49-F238E27FC236}">
              <a16:creationId xmlns:a16="http://schemas.microsoft.com/office/drawing/2014/main" id="{00000000-0008-0000-1D00-000026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9" name="TextBox 5">
          <a:extLst>
            <a:ext uri="{FF2B5EF4-FFF2-40B4-BE49-F238E27FC236}">
              <a16:creationId xmlns:a16="http://schemas.microsoft.com/office/drawing/2014/main" id="{00000000-0008-0000-1D00-000027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" name="TextBox 5">
          <a:extLst>
            <a:ext uri="{FF2B5EF4-FFF2-40B4-BE49-F238E27FC236}">
              <a16:creationId xmlns:a16="http://schemas.microsoft.com/office/drawing/2014/main" id="{00000000-0008-0000-1D00-000028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" name="TextBox 5">
          <a:extLst>
            <a:ext uri="{FF2B5EF4-FFF2-40B4-BE49-F238E27FC236}">
              <a16:creationId xmlns:a16="http://schemas.microsoft.com/office/drawing/2014/main" id="{00000000-0008-0000-1D00-000029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2" name="TextBox 5">
          <a:extLst>
            <a:ext uri="{FF2B5EF4-FFF2-40B4-BE49-F238E27FC236}">
              <a16:creationId xmlns:a16="http://schemas.microsoft.com/office/drawing/2014/main" id="{00000000-0008-0000-1D00-00002A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3" name="TextBox 5">
          <a:extLst>
            <a:ext uri="{FF2B5EF4-FFF2-40B4-BE49-F238E27FC236}">
              <a16:creationId xmlns:a16="http://schemas.microsoft.com/office/drawing/2014/main" id="{00000000-0008-0000-1D00-00002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00000000-0008-0000-1D00-00002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" name="TextBox 5">
          <a:extLst>
            <a:ext uri="{FF2B5EF4-FFF2-40B4-BE49-F238E27FC236}">
              <a16:creationId xmlns:a16="http://schemas.microsoft.com/office/drawing/2014/main" id="{00000000-0008-0000-1D00-00002D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" name="TextBox 5">
          <a:extLst>
            <a:ext uri="{FF2B5EF4-FFF2-40B4-BE49-F238E27FC236}">
              <a16:creationId xmlns:a16="http://schemas.microsoft.com/office/drawing/2014/main" id="{00000000-0008-0000-1D00-00002E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D00-00002F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1D00-000030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D00-000031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D00-000032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D00-000033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D00-000034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D00-000035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D00-000036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D00-000037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D00-000038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</xdr:row>
      <xdr:rowOff>158115</xdr:rowOff>
    </xdr:from>
    <xdr:ext cx="184731" cy="26456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4486275" y="2101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6</xdr:col>
      <xdr:colOff>0</xdr:colOff>
      <xdr:row>13</xdr:row>
      <xdr:rowOff>158115</xdr:rowOff>
    </xdr:from>
    <xdr:ext cx="184731" cy="2645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4486275" y="2101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158115</xdr:rowOff>
    </xdr:from>
    <xdr:ext cx="76971" cy="157224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158115</xdr:rowOff>
    </xdr:from>
    <xdr:ext cx="76971" cy="157224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/>
      </xdr:nvSpPr>
      <xdr:spPr>
        <a:xfrm>
          <a:off x="392430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 txBox="1"/>
      </xdr:nvSpPr>
      <xdr:spPr>
        <a:xfrm>
          <a:off x="392430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 txBox="1"/>
      </xdr:nvSpPr>
      <xdr:spPr>
        <a:xfrm>
          <a:off x="3924300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SpPr txBox="1"/>
      </xdr:nvSpPr>
      <xdr:spPr>
        <a:xfrm>
          <a:off x="3924300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1E00-000015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1E00-000016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6</xdr:row>
      <xdr:rowOff>158115</xdr:rowOff>
    </xdr:from>
    <xdr:ext cx="76971" cy="157224"/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1E00-000017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6</xdr:row>
      <xdr:rowOff>158115</xdr:rowOff>
    </xdr:from>
    <xdr:ext cx="76971" cy="157224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1E00-000018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E00-000019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E00-00001A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SpPr txBox="1"/>
      </xdr:nvSpPr>
      <xdr:spPr>
        <a:xfrm>
          <a:off x="392430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SpPr txBox="1"/>
      </xdr:nvSpPr>
      <xdr:spPr>
        <a:xfrm>
          <a:off x="392430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SpPr txBox="1"/>
      </xdr:nvSpPr>
      <xdr:spPr>
        <a:xfrm>
          <a:off x="3362325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SpPr txBox="1"/>
      </xdr:nvSpPr>
      <xdr:spPr>
        <a:xfrm>
          <a:off x="3362325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1E00-00001F000000}"/>
            </a:ext>
          </a:extLst>
        </xdr:cNvPr>
        <xdr:cNvSpPr txBox="1"/>
      </xdr:nvSpPr>
      <xdr:spPr>
        <a:xfrm>
          <a:off x="280035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1E00-000020000000}"/>
            </a:ext>
          </a:extLst>
        </xdr:cNvPr>
        <xdr:cNvSpPr txBox="1"/>
      </xdr:nvSpPr>
      <xdr:spPr>
        <a:xfrm>
          <a:off x="280035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1E00-000021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0000000-0008-0000-1E00-000022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1E00-000023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1E00-000024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1E00-000026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1E00-000027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1E00-000028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76971" cy="157224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1E00-000029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76971" cy="157224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1E00-00002A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1E00-00002B000000}"/>
            </a:ext>
          </a:extLst>
        </xdr:cNvPr>
        <xdr:cNvSpPr txBox="1"/>
      </xdr:nvSpPr>
      <xdr:spPr>
        <a:xfrm>
          <a:off x="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00000000-0008-0000-1E00-00002C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1E00-00002D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1E00-00002E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E00-00002F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1E00-000030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E00-000031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1E00-000032000000}"/>
            </a:ext>
          </a:extLst>
        </xdr:cNvPr>
        <xdr:cNvSpPr txBox="1"/>
      </xdr:nvSpPr>
      <xdr:spPr>
        <a:xfrm>
          <a:off x="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E00-000033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1E00-000034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1E00-000035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E00-000036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E00-000037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E00-000038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1E00-000039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1E00-00003A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1E00-00003B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1E00-00003C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1E00-00003D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1E00-00003E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1E00-00003F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1E00-000040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1E00-000041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1E00-000042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00000000-0008-0000-1E00-000043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1E00-000044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69" name="TextBox 5">
          <a:extLst>
            <a:ext uri="{FF2B5EF4-FFF2-40B4-BE49-F238E27FC236}">
              <a16:creationId xmlns:a16="http://schemas.microsoft.com/office/drawing/2014/main" id="{00000000-0008-0000-1E00-000045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0" name="TextBox 5">
          <a:extLst>
            <a:ext uri="{FF2B5EF4-FFF2-40B4-BE49-F238E27FC236}">
              <a16:creationId xmlns:a16="http://schemas.microsoft.com/office/drawing/2014/main" id="{00000000-0008-0000-1E00-000046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1" name="TextBox 5">
          <a:extLst>
            <a:ext uri="{FF2B5EF4-FFF2-40B4-BE49-F238E27FC236}">
              <a16:creationId xmlns:a16="http://schemas.microsoft.com/office/drawing/2014/main" id="{00000000-0008-0000-1E00-000047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2" name="TextBox 5">
          <a:extLst>
            <a:ext uri="{FF2B5EF4-FFF2-40B4-BE49-F238E27FC236}">
              <a16:creationId xmlns:a16="http://schemas.microsoft.com/office/drawing/2014/main" id="{00000000-0008-0000-1E00-000048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3" name="TextBox 5">
          <a:extLst>
            <a:ext uri="{FF2B5EF4-FFF2-40B4-BE49-F238E27FC236}">
              <a16:creationId xmlns:a16="http://schemas.microsoft.com/office/drawing/2014/main" id="{00000000-0008-0000-1E00-000049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4" name="TextBox 5">
          <a:extLst>
            <a:ext uri="{FF2B5EF4-FFF2-40B4-BE49-F238E27FC236}">
              <a16:creationId xmlns:a16="http://schemas.microsoft.com/office/drawing/2014/main" id="{00000000-0008-0000-1E00-00004A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5" name="TextBox 5">
          <a:extLst>
            <a:ext uri="{FF2B5EF4-FFF2-40B4-BE49-F238E27FC236}">
              <a16:creationId xmlns:a16="http://schemas.microsoft.com/office/drawing/2014/main" id="{00000000-0008-0000-1E00-00004B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6" name="TextBox 5">
          <a:extLst>
            <a:ext uri="{FF2B5EF4-FFF2-40B4-BE49-F238E27FC236}">
              <a16:creationId xmlns:a16="http://schemas.microsoft.com/office/drawing/2014/main" id="{00000000-0008-0000-1E00-00004C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7" name="TextBox 5">
          <a:extLst>
            <a:ext uri="{FF2B5EF4-FFF2-40B4-BE49-F238E27FC236}">
              <a16:creationId xmlns:a16="http://schemas.microsoft.com/office/drawing/2014/main" id="{00000000-0008-0000-1E00-00004D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8" name="TextBox 5">
          <a:extLst>
            <a:ext uri="{FF2B5EF4-FFF2-40B4-BE49-F238E27FC236}">
              <a16:creationId xmlns:a16="http://schemas.microsoft.com/office/drawing/2014/main" id="{00000000-0008-0000-1E00-00004E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0000000-0008-0000-1E00-00004F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1E00-000050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1" name="TextBox 5">
          <a:extLst>
            <a:ext uri="{FF2B5EF4-FFF2-40B4-BE49-F238E27FC236}">
              <a16:creationId xmlns:a16="http://schemas.microsoft.com/office/drawing/2014/main" id="{00000000-0008-0000-1E00-000051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1E00-000052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1E00-000053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4" name="TextBox 5">
          <a:extLst>
            <a:ext uri="{FF2B5EF4-FFF2-40B4-BE49-F238E27FC236}">
              <a16:creationId xmlns:a16="http://schemas.microsoft.com/office/drawing/2014/main" id="{00000000-0008-0000-1E00-000054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5" name="TextBox 5">
          <a:extLst>
            <a:ext uri="{FF2B5EF4-FFF2-40B4-BE49-F238E27FC236}">
              <a16:creationId xmlns:a16="http://schemas.microsoft.com/office/drawing/2014/main" id="{00000000-0008-0000-1E00-000055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6" name="TextBox 5">
          <a:extLst>
            <a:ext uri="{FF2B5EF4-FFF2-40B4-BE49-F238E27FC236}">
              <a16:creationId xmlns:a16="http://schemas.microsoft.com/office/drawing/2014/main" id="{00000000-0008-0000-1E00-000056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7" name="TextBox 5">
          <a:extLst>
            <a:ext uri="{FF2B5EF4-FFF2-40B4-BE49-F238E27FC236}">
              <a16:creationId xmlns:a16="http://schemas.microsoft.com/office/drawing/2014/main" id="{00000000-0008-0000-1E00-000057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8" name="TextBox 5">
          <a:extLst>
            <a:ext uri="{FF2B5EF4-FFF2-40B4-BE49-F238E27FC236}">
              <a16:creationId xmlns:a16="http://schemas.microsoft.com/office/drawing/2014/main" id="{00000000-0008-0000-1E00-000058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9" name="TextBox 5">
          <a:extLst>
            <a:ext uri="{FF2B5EF4-FFF2-40B4-BE49-F238E27FC236}">
              <a16:creationId xmlns:a16="http://schemas.microsoft.com/office/drawing/2014/main" id="{00000000-0008-0000-1E00-000059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1" name="TextBox 5">
          <a:extLst>
            <a:ext uri="{FF2B5EF4-FFF2-40B4-BE49-F238E27FC236}">
              <a16:creationId xmlns:a16="http://schemas.microsoft.com/office/drawing/2014/main" id="{00000000-0008-0000-1E00-00005B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2" name="TextBox 5">
          <a:extLst>
            <a:ext uri="{FF2B5EF4-FFF2-40B4-BE49-F238E27FC236}">
              <a16:creationId xmlns:a16="http://schemas.microsoft.com/office/drawing/2014/main" id="{00000000-0008-0000-1E00-00005C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E00-00005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E00-00005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E00-00005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E00-000062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0000000-0008-0000-1E00-000063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1E00-000064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E00-000065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1E00-000066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3" name="TextBox 5">
          <a:extLst>
            <a:ext uri="{FF2B5EF4-FFF2-40B4-BE49-F238E27FC236}">
              <a16:creationId xmlns:a16="http://schemas.microsoft.com/office/drawing/2014/main" id="{00000000-0008-0000-1E00-000067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4" name="TextBox 5">
          <a:extLst>
            <a:ext uri="{FF2B5EF4-FFF2-40B4-BE49-F238E27FC236}">
              <a16:creationId xmlns:a16="http://schemas.microsoft.com/office/drawing/2014/main" id="{00000000-0008-0000-1E00-000068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0000000-0008-0000-1E00-000069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1E00-00006A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7" name="TextBox 5">
          <a:extLst>
            <a:ext uri="{FF2B5EF4-FFF2-40B4-BE49-F238E27FC236}">
              <a16:creationId xmlns:a16="http://schemas.microsoft.com/office/drawing/2014/main" id="{00000000-0008-0000-1E00-00006B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1E00-00006C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1E00-00006D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1E00-00006E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1E00-00006F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1E00-000070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1E00-000071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1E00-000072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1E00-000073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00000000-0008-0000-1E00-000074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1E00-000075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00000000-0008-0000-1E00-000076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00000000-0008-0000-1E00-000077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00000000-0008-0000-1E00-000078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1" name="TextBox 5">
          <a:extLst>
            <a:ext uri="{FF2B5EF4-FFF2-40B4-BE49-F238E27FC236}">
              <a16:creationId xmlns:a16="http://schemas.microsoft.com/office/drawing/2014/main" id="{00000000-0008-0000-1E00-000079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2" name="TextBox 5">
          <a:extLst>
            <a:ext uri="{FF2B5EF4-FFF2-40B4-BE49-F238E27FC236}">
              <a16:creationId xmlns:a16="http://schemas.microsoft.com/office/drawing/2014/main" id="{00000000-0008-0000-1E00-00007A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3" name="TextBox 5">
          <a:extLst>
            <a:ext uri="{FF2B5EF4-FFF2-40B4-BE49-F238E27FC236}">
              <a16:creationId xmlns:a16="http://schemas.microsoft.com/office/drawing/2014/main" id="{00000000-0008-0000-1E00-00007B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4" name="TextBox 5">
          <a:extLst>
            <a:ext uri="{FF2B5EF4-FFF2-40B4-BE49-F238E27FC236}">
              <a16:creationId xmlns:a16="http://schemas.microsoft.com/office/drawing/2014/main" id="{00000000-0008-0000-1E00-00007C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5" name="TextBox 5">
          <a:extLst>
            <a:ext uri="{FF2B5EF4-FFF2-40B4-BE49-F238E27FC236}">
              <a16:creationId xmlns:a16="http://schemas.microsoft.com/office/drawing/2014/main" id="{00000000-0008-0000-1E00-00007D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6" name="TextBox 5">
          <a:extLst>
            <a:ext uri="{FF2B5EF4-FFF2-40B4-BE49-F238E27FC236}">
              <a16:creationId xmlns:a16="http://schemas.microsoft.com/office/drawing/2014/main" id="{00000000-0008-0000-1E00-00007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7" name="TextBox 5">
          <a:extLst>
            <a:ext uri="{FF2B5EF4-FFF2-40B4-BE49-F238E27FC236}">
              <a16:creationId xmlns:a16="http://schemas.microsoft.com/office/drawing/2014/main" id="{00000000-0008-0000-1E00-00007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8" name="TextBox 5">
          <a:extLst>
            <a:ext uri="{FF2B5EF4-FFF2-40B4-BE49-F238E27FC236}">
              <a16:creationId xmlns:a16="http://schemas.microsoft.com/office/drawing/2014/main" id="{00000000-0008-0000-1E00-00008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9" name="TextBox 5">
          <a:extLst>
            <a:ext uri="{FF2B5EF4-FFF2-40B4-BE49-F238E27FC236}">
              <a16:creationId xmlns:a16="http://schemas.microsoft.com/office/drawing/2014/main" id="{00000000-0008-0000-1E00-000081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30" name="TextBox 5">
          <a:extLst>
            <a:ext uri="{FF2B5EF4-FFF2-40B4-BE49-F238E27FC236}">
              <a16:creationId xmlns:a16="http://schemas.microsoft.com/office/drawing/2014/main" id="{00000000-0008-0000-1E00-000082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1" name="TextBox 5">
          <a:extLst>
            <a:ext uri="{FF2B5EF4-FFF2-40B4-BE49-F238E27FC236}">
              <a16:creationId xmlns:a16="http://schemas.microsoft.com/office/drawing/2014/main" id="{00000000-0008-0000-1E00-000083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2" name="TextBox 5">
          <a:extLst>
            <a:ext uri="{FF2B5EF4-FFF2-40B4-BE49-F238E27FC236}">
              <a16:creationId xmlns:a16="http://schemas.microsoft.com/office/drawing/2014/main" id="{00000000-0008-0000-1E00-000084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3" name="TextBox 5">
          <a:extLst>
            <a:ext uri="{FF2B5EF4-FFF2-40B4-BE49-F238E27FC236}">
              <a16:creationId xmlns:a16="http://schemas.microsoft.com/office/drawing/2014/main" id="{00000000-0008-0000-1E00-00008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1E00-000086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1E00-000087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6" name="TextBox 5">
          <a:extLst>
            <a:ext uri="{FF2B5EF4-FFF2-40B4-BE49-F238E27FC236}">
              <a16:creationId xmlns:a16="http://schemas.microsoft.com/office/drawing/2014/main" id="{00000000-0008-0000-1E00-000088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7" name="TextBox 5">
          <a:extLst>
            <a:ext uri="{FF2B5EF4-FFF2-40B4-BE49-F238E27FC236}">
              <a16:creationId xmlns:a16="http://schemas.microsoft.com/office/drawing/2014/main" id="{00000000-0008-0000-1E00-000089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8" name="TextBox 5">
          <a:extLst>
            <a:ext uri="{FF2B5EF4-FFF2-40B4-BE49-F238E27FC236}">
              <a16:creationId xmlns:a16="http://schemas.microsoft.com/office/drawing/2014/main" id="{00000000-0008-0000-1E00-00008A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9" name="TextBox 5">
          <a:extLst>
            <a:ext uri="{FF2B5EF4-FFF2-40B4-BE49-F238E27FC236}">
              <a16:creationId xmlns:a16="http://schemas.microsoft.com/office/drawing/2014/main" id="{00000000-0008-0000-1E00-00008B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40" name="TextBox 5">
          <a:extLst>
            <a:ext uri="{FF2B5EF4-FFF2-40B4-BE49-F238E27FC236}">
              <a16:creationId xmlns:a16="http://schemas.microsoft.com/office/drawing/2014/main" id="{00000000-0008-0000-1E00-00008C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1" name="TextBox 5">
          <a:extLst>
            <a:ext uri="{FF2B5EF4-FFF2-40B4-BE49-F238E27FC236}">
              <a16:creationId xmlns:a16="http://schemas.microsoft.com/office/drawing/2014/main" id="{00000000-0008-0000-1E00-00008D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2" name="TextBox 5">
          <a:extLst>
            <a:ext uri="{FF2B5EF4-FFF2-40B4-BE49-F238E27FC236}">
              <a16:creationId xmlns:a16="http://schemas.microsoft.com/office/drawing/2014/main" id="{00000000-0008-0000-1E00-00008E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3" name="TextBox 5">
          <a:extLst>
            <a:ext uri="{FF2B5EF4-FFF2-40B4-BE49-F238E27FC236}">
              <a16:creationId xmlns:a16="http://schemas.microsoft.com/office/drawing/2014/main" id="{00000000-0008-0000-1E00-00008F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4" name="TextBox 5">
          <a:extLst>
            <a:ext uri="{FF2B5EF4-FFF2-40B4-BE49-F238E27FC236}">
              <a16:creationId xmlns:a16="http://schemas.microsoft.com/office/drawing/2014/main" id="{00000000-0008-0000-1E00-000090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5" name="TextBox 5">
          <a:extLst>
            <a:ext uri="{FF2B5EF4-FFF2-40B4-BE49-F238E27FC236}">
              <a16:creationId xmlns:a16="http://schemas.microsoft.com/office/drawing/2014/main" id="{00000000-0008-0000-1E00-000091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1E00-000092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7" name="TextBox 5">
          <a:extLst>
            <a:ext uri="{FF2B5EF4-FFF2-40B4-BE49-F238E27FC236}">
              <a16:creationId xmlns:a16="http://schemas.microsoft.com/office/drawing/2014/main" id="{00000000-0008-0000-1E00-000093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8" name="TextBox 5">
          <a:extLst>
            <a:ext uri="{FF2B5EF4-FFF2-40B4-BE49-F238E27FC236}">
              <a16:creationId xmlns:a16="http://schemas.microsoft.com/office/drawing/2014/main" id="{00000000-0008-0000-1E00-000094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9" name="TextBox 5">
          <a:extLst>
            <a:ext uri="{FF2B5EF4-FFF2-40B4-BE49-F238E27FC236}">
              <a16:creationId xmlns:a16="http://schemas.microsoft.com/office/drawing/2014/main" id="{00000000-0008-0000-1E00-000095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0" name="TextBox 5">
          <a:extLst>
            <a:ext uri="{FF2B5EF4-FFF2-40B4-BE49-F238E27FC236}">
              <a16:creationId xmlns:a16="http://schemas.microsoft.com/office/drawing/2014/main" id="{00000000-0008-0000-1E00-000096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1E00-000097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00000000-0008-0000-1E00-000098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3" name="TextBox 5">
          <a:extLst>
            <a:ext uri="{FF2B5EF4-FFF2-40B4-BE49-F238E27FC236}">
              <a16:creationId xmlns:a16="http://schemas.microsoft.com/office/drawing/2014/main" id="{00000000-0008-0000-1E00-000099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4" name="TextBox 5">
          <a:extLst>
            <a:ext uri="{FF2B5EF4-FFF2-40B4-BE49-F238E27FC236}">
              <a16:creationId xmlns:a16="http://schemas.microsoft.com/office/drawing/2014/main" id="{00000000-0008-0000-1E00-00009A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5" name="TextBox 5">
          <a:extLst>
            <a:ext uri="{FF2B5EF4-FFF2-40B4-BE49-F238E27FC236}">
              <a16:creationId xmlns:a16="http://schemas.microsoft.com/office/drawing/2014/main" id="{00000000-0008-0000-1E00-00009B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6" name="TextBox 5">
          <a:extLst>
            <a:ext uri="{FF2B5EF4-FFF2-40B4-BE49-F238E27FC236}">
              <a16:creationId xmlns:a16="http://schemas.microsoft.com/office/drawing/2014/main" id="{00000000-0008-0000-1E00-00009C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1E00-00009D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00000000-0008-0000-1E00-00009E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9" name="TextBox 5">
          <a:extLst>
            <a:ext uri="{FF2B5EF4-FFF2-40B4-BE49-F238E27FC236}">
              <a16:creationId xmlns:a16="http://schemas.microsoft.com/office/drawing/2014/main" id="{00000000-0008-0000-1E00-00009F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0" name="TextBox 5">
          <a:extLst>
            <a:ext uri="{FF2B5EF4-FFF2-40B4-BE49-F238E27FC236}">
              <a16:creationId xmlns:a16="http://schemas.microsoft.com/office/drawing/2014/main" id="{00000000-0008-0000-1E00-0000A0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00000000-0008-0000-1E00-0000A1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0000000-0008-0000-1E00-0000A2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00000000-0008-0000-1E00-0000A3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1E00-0000A4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id="{00000000-0008-0000-1E00-0000A5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1E00-0000A6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1E00-0000A7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1E00-0000A8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1E00-0000A9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1E00-0000AA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1E00-0000AB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00000000-0008-0000-1E00-0000AC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00000000-0008-0000-1E00-0000AD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4" name="TextBox 5">
          <a:extLst>
            <a:ext uri="{FF2B5EF4-FFF2-40B4-BE49-F238E27FC236}">
              <a16:creationId xmlns:a16="http://schemas.microsoft.com/office/drawing/2014/main" id="{00000000-0008-0000-1E00-0000AE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00000000-0008-0000-1E00-0000AF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6" name="TextBox 5">
          <a:extLst>
            <a:ext uri="{FF2B5EF4-FFF2-40B4-BE49-F238E27FC236}">
              <a16:creationId xmlns:a16="http://schemas.microsoft.com/office/drawing/2014/main" id="{00000000-0008-0000-1E00-0000B0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00000000-0008-0000-1E00-0000B1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78" name="TextBox 5">
          <a:extLst>
            <a:ext uri="{FF2B5EF4-FFF2-40B4-BE49-F238E27FC236}">
              <a16:creationId xmlns:a16="http://schemas.microsoft.com/office/drawing/2014/main" id="{00000000-0008-0000-1E00-0000B2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1E00-0000B3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0" name="TextBox 5">
          <a:extLst>
            <a:ext uri="{FF2B5EF4-FFF2-40B4-BE49-F238E27FC236}">
              <a16:creationId xmlns:a16="http://schemas.microsoft.com/office/drawing/2014/main" id="{00000000-0008-0000-1E00-0000B4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1" name="TextBox 5">
          <a:extLst>
            <a:ext uri="{FF2B5EF4-FFF2-40B4-BE49-F238E27FC236}">
              <a16:creationId xmlns:a16="http://schemas.microsoft.com/office/drawing/2014/main" id="{00000000-0008-0000-1E00-0000B5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82" name="TextBox 5">
          <a:extLst>
            <a:ext uri="{FF2B5EF4-FFF2-40B4-BE49-F238E27FC236}">
              <a16:creationId xmlns:a16="http://schemas.microsoft.com/office/drawing/2014/main" id="{00000000-0008-0000-1E00-0000B6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3" name="TextBox 5">
          <a:extLst>
            <a:ext uri="{FF2B5EF4-FFF2-40B4-BE49-F238E27FC236}">
              <a16:creationId xmlns:a16="http://schemas.microsoft.com/office/drawing/2014/main" id="{00000000-0008-0000-1E00-0000B7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4" name="TextBox 5">
          <a:extLst>
            <a:ext uri="{FF2B5EF4-FFF2-40B4-BE49-F238E27FC236}">
              <a16:creationId xmlns:a16="http://schemas.microsoft.com/office/drawing/2014/main" id="{00000000-0008-0000-1E00-0000B8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5" name="TextBox 5">
          <a:extLst>
            <a:ext uri="{FF2B5EF4-FFF2-40B4-BE49-F238E27FC236}">
              <a16:creationId xmlns:a16="http://schemas.microsoft.com/office/drawing/2014/main" id="{00000000-0008-0000-1E00-0000B9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6" name="TextBox 5">
          <a:extLst>
            <a:ext uri="{FF2B5EF4-FFF2-40B4-BE49-F238E27FC236}">
              <a16:creationId xmlns:a16="http://schemas.microsoft.com/office/drawing/2014/main" id="{00000000-0008-0000-1E00-0000BA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7" name="TextBox 5">
          <a:extLst>
            <a:ext uri="{FF2B5EF4-FFF2-40B4-BE49-F238E27FC236}">
              <a16:creationId xmlns:a16="http://schemas.microsoft.com/office/drawing/2014/main" id="{00000000-0008-0000-1E00-0000BB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88" name="TextBox 5">
          <a:extLst>
            <a:ext uri="{FF2B5EF4-FFF2-40B4-BE49-F238E27FC236}">
              <a16:creationId xmlns:a16="http://schemas.microsoft.com/office/drawing/2014/main" id="{00000000-0008-0000-1E00-0000BC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89" name="TextBox 5">
          <a:extLst>
            <a:ext uri="{FF2B5EF4-FFF2-40B4-BE49-F238E27FC236}">
              <a16:creationId xmlns:a16="http://schemas.microsoft.com/office/drawing/2014/main" id="{00000000-0008-0000-1E00-0000BD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0" name="TextBox 5">
          <a:extLst>
            <a:ext uri="{FF2B5EF4-FFF2-40B4-BE49-F238E27FC236}">
              <a16:creationId xmlns:a16="http://schemas.microsoft.com/office/drawing/2014/main" id="{00000000-0008-0000-1E00-0000BE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1" name="TextBox 5">
          <a:extLst>
            <a:ext uri="{FF2B5EF4-FFF2-40B4-BE49-F238E27FC236}">
              <a16:creationId xmlns:a16="http://schemas.microsoft.com/office/drawing/2014/main" id="{00000000-0008-0000-1E00-0000BF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92" name="TextBox 5">
          <a:extLst>
            <a:ext uri="{FF2B5EF4-FFF2-40B4-BE49-F238E27FC236}">
              <a16:creationId xmlns:a16="http://schemas.microsoft.com/office/drawing/2014/main" id="{00000000-0008-0000-1E00-0000C0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3" name="TextBox 5">
          <a:extLst>
            <a:ext uri="{FF2B5EF4-FFF2-40B4-BE49-F238E27FC236}">
              <a16:creationId xmlns:a16="http://schemas.microsoft.com/office/drawing/2014/main" id="{00000000-0008-0000-1E00-0000C1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4" name="TextBox 5">
          <a:extLst>
            <a:ext uri="{FF2B5EF4-FFF2-40B4-BE49-F238E27FC236}">
              <a16:creationId xmlns:a16="http://schemas.microsoft.com/office/drawing/2014/main" id="{00000000-0008-0000-1E00-0000C2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5" name="TextBox 5">
          <a:extLst>
            <a:ext uri="{FF2B5EF4-FFF2-40B4-BE49-F238E27FC236}">
              <a16:creationId xmlns:a16="http://schemas.microsoft.com/office/drawing/2014/main" id="{00000000-0008-0000-1E00-0000C3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6" name="TextBox 5">
          <a:extLst>
            <a:ext uri="{FF2B5EF4-FFF2-40B4-BE49-F238E27FC236}">
              <a16:creationId xmlns:a16="http://schemas.microsoft.com/office/drawing/2014/main" id="{00000000-0008-0000-1E00-0000C4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97" name="TextBox 5">
          <a:extLst>
            <a:ext uri="{FF2B5EF4-FFF2-40B4-BE49-F238E27FC236}">
              <a16:creationId xmlns:a16="http://schemas.microsoft.com/office/drawing/2014/main" id="{00000000-0008-0000-1E00-0000C5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98" name="TextBox 5">
          <a:extLst>
            <a:ext uri="{FF2B5EF4-FFF2-40B4-BE49-F238E27FC236}">
              <a16:creationId xmlns:a16="http://schemas.microsoft.com/office/drawing/2014/main" id="{00000000-0008-0000-1E00-0000C6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99" name="TextBox 5">
          <a:extLst>
            <a:ext uri="{FF2B5EF4-FFF2-40B4-BE49-F238E27FC236}">
              <a16:creationId xmlns:a16="http://schemas.microsoft.com/office/drawing/2014/main" id="{00000000-0008-0000-1E00-0000C7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00" name="TextBox 5">
          <a:extLst>
            <a:ext uri="{FF2B5EF4-FFF2-40B4-BE49-F238E27FC236}">
              <a16:creationId xmlns:a16="http://schemas.microsoft.com/office/drawing/2014/main" id="{00000000-0008-0000-1E00-0000C8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201" name="TextBox 5">
          <a:extLst>
            <a:ext uri="{FF2B5EF4-FFF2-40B4-BE49-F238E27FC236}">
              <a16:creationId xmlns:a16="http://schemas.microsoft.com/office/drawing/2014/main" id="{00000000-0008-0000-1E00-0000C9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1E00-0000CA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1E00-0000CB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4" name="TextBox 5">
          <a:extLst>
            <a:ext uri="{FF2B5EF4-FFF2-40B4-BE49-F238E27FC236}">
              <a16:creationId xmlns:a16="http://schemas.microsoft.com/office/drawing/2014/main" id="{00000000-0008-0000-1E00-0000CC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00000000-0008-0000-1E00-0000CD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6" name="TextBox 5">
          <a:extLst>
            <a:ext uri="{FF2B5EF4-FFF2-40B4-BE49-F238E27FC236}">
              <a16:creationId xmlns:a16="http://schemas.microsoft.com/office/drawing/2014/main" id="{00000000-0008-0000-1E00-0000CE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7" name="TextBox 5">
          <a:extLst>
            <a:ext uri="{FF2B5EF4-FFF2-40B4-BE49-F238E27FC236}">
              <a16:creationId xmlns:a16="http://schemas.microsoft.com/office/drawing/2014/main" id="{00000000-0008-0000-1E00-0000CF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8" name="TextBox 5">
          <a:extLst>
            <a:ext uri="{FF2B5EF4-FFF2-40B4-BE49-F238E27FC236}">
              <a16:creationId xmlns:a16="http://schemas.microsoft.com/office/drawing/2014/main" id="{00000000-0008-0000-1E00-0000D0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9" name="TextBox 5">
          <a:extLst>
            <a:ext uri="{FF2B5EF4-FFF2-40B4-BE49-F238E27FC236}">
              <a16:creationId xmlns:a16="http://schemas.microsoft.com/office/drawing/2014/main" id="{00000000-0008-0000-1E00-0000D1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1E00-0000D2000000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1E00-0000D3000000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1E00-0000D4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1E00-0000D5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1E00-0000D6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1E00-0000D7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1E00-0000D8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1E00-0000D9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1E00-0000DA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1E00-0000DB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1E00-0000DC000000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00000000-0008-0000-1E00-0000DD000000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1E00-0000DE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00000000-0008-0000-1E00-0000DF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1E00-0000E0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00000000-0008-0000-1E00-0000E1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1E00-0000E2000000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0000000-0008-0000-1E00-0000E3000000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1E00-0000E4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1E00-0000E5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1E00-0000E6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00000000-0008-0000-1E00-0000E7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1E00-0000E8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00000000-0008-0000-1E00-0000E9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1E00-0000EA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1E00-0000EB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1E00-0000EC000000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1E00-0000ED000000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1E00-0000EE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00000000-0008-0000-1E00-0000EF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1E00-0000F0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1E00-0000F1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1E00-0000F2000000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00000000-0008-0000-1E00-0000F3000000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1E00-0000F4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00000000-0008-0000-1E00-0000F5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1E00-0000F6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00000000-0008-0000-1E00-0000F7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1E00-0000F8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1E00-0000F9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1E00-0000FA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00000000-0008-0000-1E00-0000FB00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1E00-0000FC000000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00000000-0008-0000-1E00-0000FD000000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1E00-0000FE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00000000-0008-0000-1E00-0000FF000000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1E00-00000001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1E00-00000101000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860E9985-F571-4850-9B51-2F6D5825DEBA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D6A2226B-9AF7-4326-9CD3-AAB15E8D1BBC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8741926A-95DE-411C-AEAA-93B196A3404D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2FAA0278-0C76-40F0-AFBA-F0FD4C370CD2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36A1194A-2CB4-4314-8E14-540D36D5A5A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92CA44F0-D412-444A-965E-A11C263DB477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67BB4CDF-FAF0-4C22-A01A-B24DA45D1BFD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BE2AFABA-0BEA-4B98-A10F-23D8A7EA8D95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C8D9D5D9-1D62-48E6-80D7-BC06AC90A836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DF5EFE75-C108-4C2A-92B0-41202B8663C5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F45190C2-58F0-47A4-AF14-3A36A94FC272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A89F2AF6-0184-4330-BDCB-2F74C523F679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D15CCD8B-8605-4383-9801-78B2701863BB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C47C1904-3A11-416D-89C6-C5684C2089F9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1A78B969-A8F8-4984-9C1F-651DC2B6A93C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7F781A0D-CA0B-4819-A6AC-2C48256D1F3B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EB09E8AA-C5B1-4B1B-813C-F7C92582FA29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3CE3BCCA-BA3B-4691-9FC2-0E2D625692E9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C41A6E15-0345-4E45-97BC-598EC1F22D1D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2F2134BF-F5B5-44D1-BBD5-C41BCCC2EED5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9491FB66-40F0-4E0A-B893-56C93FE1F1C8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6EE15FC6-4D1B-4CDC-9796-68BDCAF63B1D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3FCA8A73-1D95-4BDB-9D92-0105C4B9F7EE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F7DA8757-338D-43E5-9BC2-3E5F0E7FDA6C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E42282B-52BF-40AF-A6EB-CA733A726028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4265CC93-B981-4C86-AB81-60E8F34EC405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25DE2676-9B2C-484F-9E18-850D09F73438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473E2141-E1F2-4EE2-99D6-95DD0E4429A5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BBB4B981-4FE4-4A3C-B821-EF153A54E54C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C3E7643-3075-4367-89D5-17AB75AE7968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8F768055-DB1F-4E9A-AD1E-B5AEC2C36D1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8020FAF6-FE38-4404-B777-D89195E4D519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85B7878-1D0A-4D8B-84A2-DB87EA6A8077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35CD864B-EE98-4F25-A457-0133E2243842}"/>
            </a:ext>
          </a:extLst>
        </xdr:cNvPr>
        <xdr:cNvSpPr txBox="1"/>
      </xdr:nvSpPr>
      <xdr:spPr>
        <a:xfrm>
          <a:off x="393382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380F0523-46F7-4874-9269-FB7E869E849D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DE113537-949D-42B1-BFA7-6B8A3D76B286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CD3B347F-EFC3-4200-8258-02C7F5FA25DB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461EF7D5-1942-4011-A119-4689FF8218CB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F5DA661C-28F7-45E5-A8C9-A39065B6B6F5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2331E1BC-1DE4-4203-B8A4-26A3B4536678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80233E73-5348-4B81-8FF4-3B5EB5CCD630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C98B76B9-2C18-4D62-B9D3-44EDAEB65F42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8946747F-90E2-4DA4-ABC7-853130100977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E412FB0E-5F56-4545-8E43-D3D42C640222}"/>
            </a:ext>
          </a:extLst>
        </xdr:cNvPr>
        <xdr:cNvSpPr txBox="1"/>
      </xdr:nvSpPr>
      <xdr:spPr>
        <a:xfrm>
          <a:off x="224790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BEA67F13-D242-476B-A65F-6DEAA4667FC5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8B47A7A0-D7E9-46DA-89E3-A29DC9BDA60A}"/>
            </a:ext>
          </a:extLst>
        </xdr:cNvPr>
        <xdr:cNvSpPr txBox="1"/>
      </xdr:nvSpPr>
      <xdr:spPr>
        <a:xfrm>
          <a:off x="3371850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6EE659E6-7D18-448C-B58A-D809EB3A65B9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9DB39890-1EAF-4A30-8003-EE97257DC49C}"/>
            </a:ext>
          </a:extLst>
        </xdr:cNvPr>
        <xdr:cNvSpPr txBox="1"/>
      </xdr:nvSpPr>
      <xdr:spPr>
        <a:xfrm>
          <a:off x="2809875" y="1043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</xdr:row>
      <xdr:rowOff>158115</xdr:rowOff>
    </xdr:from>
    <xdr:ext cx="76971" cy="157224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</xdr:row>
      <xdr:rowOff>158115</xdr:rowOff>
    </xdr:from>
    <xdr:ext cx="76971" cy="157224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0" y="8915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SpPr txBox="1"/>
      </xdr:nvSpPr>
      <xdr:spPr>
        <a:xfrm>
          <a:off x="0" y="8915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1F00-00001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1F00-00001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1F00-000016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1F00-000017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4" name="TextBox 5">
          <a:extLst>
            <a:ext uri="{FF2B5EF4-FFF2-40B4-BE49-F238E27FC236}">
              <a16:creationId xmlns:a16="http://schemas.microsoft.com/office/drawing/2014/main" id="{00000000-0008-0000-1F00-00001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1F00-00001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1F00-00001A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" name="TextBox 5">
          <a:extLst>
            <a:ext uri="{FF2B5EF4-FFF2-40B4-BE49-F238E27FC236}">
              <a16:creationId xmlns:a16="http://schemas.microsoft.com/office/drawing/2014/main" id="{00000000-0008-0000-1F00-00001B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F00-00001C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1F00-00001D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00000000-0008-0000-1F00-00001F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1F00-000020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1F00-000021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4" name="TextBox 5">
          <a:extLst>
            <a:ext uri="{FF2B5EF4-FFF2-40B4-BE49-F238E27FC236}">
              <a16:creationId xmlns:a16="http://schemas.microsoft.com/office/drawing/2014/main" id="{00000000-0008-0000-1F00-000022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5" name="TextBox 5">
          <a:extLst>
            <a:ext uri="{FF2B5EF4-FFF2-40B4-BE49-F238E27FC236}">
              <a16:creationId xmlns:a16="http://schemas.microsoft.com/office/drawing/2014/main" id="{00000000-0008-0000-1F00-000023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" name="TextBox 5">
          <a:extLst>
            <a:ext uri="{FF2B5EF4-FFF2-40B4-BE49-F238E27FC236}">
              <a16:creationId xmlns:a16="http://schemas.microsoft.com/office/drawing/2014/main" id="{00000000-0008-0000-1F00-000024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1F00-000025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1F00-00002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1F00-00002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1F00-00002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1F00-00002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1F00-00002A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00000000-0008-0000-1F00-00002B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1F00-00002C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1F00-00002D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1F00-00002E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1F00-00002F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1F00-000030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F00-000031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F00-000032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F00-000033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F00-000034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F00-000035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F00-000036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F00-000037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F00-000038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7" name="TextBox 5">
          <a:extLst>
            <a:ext uri="{FF2B5EF4-FFF2-40B4-BE49-F238E27FC236}">
              <a16:creationId xmlns:a16="http://schemas.microsoft.com/office/drawing/2014/main" id="{00000000-0008-0000-1F00-000039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8" name="TextBox 5">
          <a:extLst>
            <a:ext uri="{FF2B5EF4-FFF2-40B4-BE49-F238E27FC236}">
              <a16:creationId xmlns:a16="http://schemas.microsoft.com/office/drawing/2014/main" id="{00000000-0008-0000-1F00-00003A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1F00-00003B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1F00-00003C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1F00-00003D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1F00-00003E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1F00-00003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1F00-00004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1F00-000041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1F00-00004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4560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1F00-000043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68" name="TextBox 5">
          <a:extLst>
            <a:ext uri="{FF2B5EF4-FFF2-40B4-BE49-F238E27FC236}">
              <a16:creationId xmlns:a16="http://schemas.microsoft.com/office/drawing/2014/main" id="{00000000-0008-0000-1F00-000044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00000000-0008-0000-1F00-000045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1F00-00004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1" name="TextBox 5">
          <a:extLst>
            <a:ext uri="{FF2B5EF4-FFF2-40B4-BE49-F238E27FC236}">
              <a16:creationId xmlns:a16="http://schemas.microsoft.com/office/drawing/2014/main" id="{00000000-0008-0000-1F00-00004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2" name="TextBox 5">
          <a:extLst>
            <a:ext uri="{FF2B5EF4-FFF2-40B4-BE49-F238E27FC236}">
              <a16:creationId xmlns:a16="http://schemas.microsoft.com/office/drawing/2014/main" id="{00000000-0008-0000-1F00-00004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3" name="TextBox 5">
          <a:extLst>
            <a:ext uri="{FF2B5EF4-FFF2-40B4-BE49-F238E27FC236}">
              <a16:creationId xmlns:a16="http://schemas.microsoft.com/office/drawing/2014/main" id="{00000000-0008-0000-1F00-00004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4560"/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1F00-00004A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5" name="TextBox 5">
          <a:extLst>
            <a:ext uri="{FF2B5EF4-FFF2-40B4-BE49-F238E27FC236}">
              <a16:creationId xmlns:a16="http://schemas.microsoft.com/office/drawing/2014/main" id="{00000000-0008-0000-1F00-00004B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0000000-0008-0000-1F00-00004C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1F00-00004D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8" name="TextBox 5">
          <a:extLst>
            <a:ext uri="{FF2B5EF4-FFF2-40B4-BE49-F238E27FC236}">
              <a16:creationId xmlns:a16="http://schemas.microsoft.com/office/drawing/2014/main" id="{00000000-0008-0000-1F00-00004E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9" name="TextBox 5">
          <a:extLst>
            <a:ext uri="{FF2B5EF4-FFF2-40B4-BE49-F238E27FC236}">
              <a16:creationId xmlns:a16="http://schemas.microsoft.com/office/drawing/2014/main" id="{00000000-0008-0000-1F00-00004F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0" name="TextBox 5">
          <a:extLst>
            <a:ext uri="{FF2B5EF4-FFF2-40B4-BE49-F238E27FC236}">
              <a16:creationId xmlns:a16="http://schemas.microsoft.com/office/drawing/2014/main" id="{00000000-0008-0000-1F00-000050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00000000-0008-0000-1F00-000051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1F00-000052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00000000-0008-0000-1F00-000053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1F00-000054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1F00-000055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1F00-00005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1F00-00005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1F00-00005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1F00-00005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1F00-00005A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00000000-0008-0000-1F00-00005B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1F00-00005C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F00-00005D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F00-00005E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F00-00005F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6" name="TextBox 5">
          <a:extLst>
            <a:ext uri="{FF2B5EF4-FFF2-40B4-BE49-F238E27FC236}">
              <a16:creationId xmlns:a16="http://schemas.microsoft.com/office/drawing/2014/main" id="{00000000-0008-0000-1F00-000060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7" name="TextBox 5">
          <a:extLst>
            <a:ext uri="{FF2B5EF4-FFF2-40B4-BE49-F238E27FC236}">
              <a16:creationId xmlns:a16="http://schemas.microsoft.com/office/drawing/2014/main" id="{00000000-0008-0000-1F00-000061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F00-00006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99" name="TextBox 5">
          <a:extLst>
            <a:ext uri="{FF2B5EF4-FFF2-40B4-BE49-F238E27FC236}">
              <a16:creationId xmlns:a16="http://schemas.microsoft.com/office/drawing/2014/main" id="{00000000-0008-0000-1F00-00006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00" name="TextBox 5">
          <a:extLst>
            <a:ext uri="{FF2B5EF4-FFF2-40B4-BE49-F238E27FC236}">
              <a16:creationId xmlns:a16="http://schemas.microsoft.com/office/drawing/2014/main" id="{00000000-0008-0000-1F00-00006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F00-00006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1F00-000066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0000000-0008-0000-1F00-000067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1F00-000068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5" name="TextBox 5">
          <a:extLst>
            <a:ext uri="{FF2B5EF4-FFF2-40B4-BE49-F238E27FC236}">
              <a16:creationId xmlns:a16="http://schemas.microsoft.com/office/drawing/2014/main" id="{00000000-0008-0000-1F00-000069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6" name="TextBox 5">
          <a:extLst>
            <a:ext uri="{FF2B5EF4-FFF2-40B4-BE49-F238E27FC236}">
              <a16:creationId xmlns:a16="http://schemas.microsoft.com/office/drawing/2014/main" id="{00000000-0008-0000-1F00-00006A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7" name="TextBox 5">
          <a:extLst>
            <a:ext uri="{FF2B5EF4-FFF2-40B4-BE49-F238E27FC236}">
              <a16:creationId xmlns:a16="http://schemas.microsoft.com/office/drawing/2014/main" id="{00000000-0008-0000-1F00-00006B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1F00-00006C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1F00-00006D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0" name="TextBox 5">
          <a:extLst>
            <a:ext uri="{FF2B5EF4-FFF2-40B4-BE49-F238E27FC236}">
              <a16:creationId xmlns:a16="http://schemas.microsoft.com/office/drawing/2014/main" id="{00000000-0008-0000-1F00-00006E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1" name="TextBox 5">
          <a:extLst>
            <a:ext uri="{FF2B5EF4-FFF2-40B4-BE49-F238E27FC236}">
              <a16:creationId xmlns:a16="http://schemas.microsoft.com/office/drawing/2014/main" id="{00000000-0008-0000-1F00-00006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2" name="TextBox 5">
          <a:extLst>
            <a:ext uri="{FF2B5EF4-FFF2-40B4-BE49-F238E27FC236}">
              <a16:creationId xmlns:a16="http://schemas.microsoft.com/office/drawing/2014/main" id="{00000000-0008-0000-1F00-00007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3" name="TextBox 5">
          <a:extLst>
            <a:ext uri="{FF2B5EF4-FFF2-40B4-BE49-F238E27FC236}">
              <a16:creationId xmlns:a16="http://schemas.microsoft.com/office/drawing/2014/main" id="{00000000-0008-0000-1F00-000071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4" name="TextBox 5">
          <a:extLst>
            <a:ext uri="{FF2B5EF4-FFF2-40B4-BE49-F238E27FC236}">
              <a16:creationId xmlns:a16="http://schemas.microsoft.com/office/drawing/2014/main" id="{00000000-0008-0000-1F00-00007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5" name="TextBox 5">
          <a:extLst>
            <a:ext uri="{FF2B5EF4-FFF2-40B4-BE49-F238E27FC236}">
              <a16:creationId xmlns:a16="http://schemas.microsoft.com/office/drawing/2014/main" id="{00000000-0008-0000-1F00-00007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6" name="TextBox 5">
          <a:extLst>
            <a:ext uri="{FF2B5EF4-FFF2-40B4-BE49-F238E27FC236}">
              <a16:creationId xmlns:a16="http://schemas.microsoft.com/office/drawing/2014/main" id="{00000000-0008-0000-1F00-00007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7" name="TextBox 5">
          <a:extLst>
            <a:ext uri="{FF2B5EF4-FFF2-40B4-BE49-F238E27FC236}">
              <a16:creationId xmlns:a16="http://schemas.microsoft.com/office/drawing/2014/main" id="{00000000-0008-0000-1F00-00007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8" name="TextBox 5">
          <a:extLst>
            <a:ext uri="{FF2B5EF4-FFF2-40B4-BE49-F238E27FC236}">
              <a16:creationId xmlns:a16="http://schemas.microsoft.com/office/drawing/2014/main" id="{00000000-0008-0000-1F00-000076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19" name="TextBox 5">
          <a:extLst>
            <a:ext uri="{FF2B5EF4-FFF2-40B4-BE49-F238E27FC236}">
              <a16:creationId xmlns:a16="http://schemas.microsoft.com/office/drawing/2014/main" id="{00000000-0008-0000-1F00-000077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00000000-0008-0000-1F00-000078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00000000-0008-0000-1F00-000079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2" name="TextBox 5">
          <a:extLst>
            <a:ext uri="{FF2B5EF4-FFF2-40B4-BE49-F238E27FC236}">
              <a16:creationId xmlns:a16="http://schemas.microsoft.com/office/drawing/2014/main" id="{00000000-0008-0000-1F00-00007A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3" name="TextBox 5">
          <a:extLst>
            <a:ext uri="{FF2B5EF4-FFF2-40B4-BE49-F238E27FC236}">
              <a16:creationId xmlns:a16="http://schemas.microsoft.com/office/drawing/2014/main" id="{00000000-0008-0000-1F00-00007B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4" name="TextBox 5">
          <a:extLst>
            <a:ext uri="{FF2B5EF4-FFF2-40B4-BE49-F238E27FC236}">
              <a16:creationId xmlns:a16="http://schemas.microsoft.com/office/drawing/2014/main" id="{00000000-0008-0000-1F00-00007C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5" name="TextBox 5">
          <a:extLst>
            <a:ext uri="{FF2B5EF4-FFF2-40B4-BE49-F238E27FC236}">
              <a16:creationId xmlns:a16="http://schemas.microsoft.com/office/drawing/2014/main" id="{00000000-0008-0000-1F00-00007D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1F00-00007E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1F00-00007F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8" name="TextBox 5">
          <a:extLst>
            <a:ext uri="{FF2B5EF4-FFF2-40B4-BE49-F238E27FC236}">
              <a16:creationId xmlns:a16="http://schemas.microsoft.com/office/drawing/2014/main" id="{00000000-0008-0000-1F00-000080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9" name="TextBox 5">
          <a:extLst>
            <a:ext uri="{FF2B5EF4-FFF2-40B4-BE49-F238E27FC236}">
              <a16:creationId xmlns:a16="http://schemas.microsoft.com/office/drawing/2014/main" id="{00000000-0008-0000-1F00-000081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0" name="TextBox 5">
          <a:extLst>
            <a:ext uri="{FF2B5EF4-FFF2-40B4-BE49-F238E27FC236}">
              <a16:creationId xmlns:a16="http://schemas.microsoft.com/office/drawing/2014/main" id="{00000000-0008-0000-1F00-000082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1F00-000083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1F00-000084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00000000-0008-0000-1F00-000085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00000000-0008-0000-1F00-000086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00000000-0008-0000-1F00-000087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00000000-0008-0000-1F00-000088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1F00-000089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1F00-00008A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00000000-0008-0000-1F00-00008B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1F00-00008C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1F00-00008D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2" name="TextBox 5">
          <a:extLst>
            <a:ext uri="{FF2B5EF4-FFF2-40B4-BE49-F238E27FC236}">
              <a16:creationId xmlns:a16="http://schemas.microsoft.com/office/drawing/2014/main" id="{00000000-0008-0000-1F00-00008E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3" name="TextBox 5">
          <a:extLst>
            <a:ext uri="{FF2B5EF4-FFF2-40B4-BE49-F238E27FC236}">
              <a16:creationId xmlns:a16="http://schemas.microsoft.com/office/drawing/2014/main" id="{00000000-0008-0000-1F00-00008F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4" name="TextBox 5">
          <a:extLst>
            <a:ext uri="{FF2B5EF4-FFF2-40B4-BE49-F238E27FC236}">
              <a16:creationId xmlns:a16="http://schemas.microsoft.com/office/drawing/2014/main" id="{00000000-0008-0000-1F00-000090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5" name="TextBox 5">
          <a:extLst>
            <a:ext uri="{FF2B5EF4-FFF2-40B4-BE49-F238E27FC236}">
              <a16:creationId xmlns:a16="http://schemas.microsoft.com/office/drawing/2014/main" id="{00000000-0008-0000-1F00-000091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1F00-000092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47" name="TextBox 5">
          <a:extLst>
            <a:ext uri="{FF2B5EF4-FFF2-40B4-BE49-F238E27FC236}">
              <a16:creationId xmlns:a16="http://schemas.microsoft.com/office/drawing/2014/main" id="{00000000-0008-0000-1F00-000093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48" name="TextBox 5">
          <a:extLst>
            <a:ext uri="{FF2B5EF4-FFF2-40B4-BE49-F238E27FC236}">
              <a16:creationId xmlns:a16="http://schemas.microsoft.com/office/drawing/2014/main" id="{00000000-0008-0000-1F00-000094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49" name="TextBox 5">
          <a:extLst>
            <a:ext uri="{FF2B5EF4-FFF2-40B4-BE49-F238E27FC236}">
              <a16:creationId xmlns:a16="http://schemas.microsoft.com/office/drawing/2014/main" id="{00000000-0008-0000-1F00-000095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0" name="TextBox 5">
          <a:extLst>
            <a:ext uri="{FF2B5EF4-FFF2-40B4-BE49-F238E27FC236}">
              <a16:creationId xmlns:a16="http://schemas.microsoft.com/office/drawing/2014/main" id="{00000000-0008-0000-1F00-000096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51" name="TextBox 5">
          <a:extLst>
            <a:ext uri="{FF2B5EF4-FFF2-40B4-BE49-F238E27FC236}">
              <a16:creationId xmlns:a16="http://schemas.microsoft.com/office/drawing/2014/main" id="{00000000-0008-0000-1F00-000097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2" name="TextBox 5">
          <a:extLst>
            <a:ext uri="{FF2B5EF4-FFF2-40B4-BE49-F238E27FC236}">
              <a16:creationId xmlns:a16="http://schemas.microsoft.com/office/drawing/2014/main" id="{00000000-0008-0000-1F00-000098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3" name="TextBox 5">
          <a:extLst>
            <a:ext uri="{FF2B5EF4-FFF2-40B4-BE49-F238E27FC236}">
              <a16:creationId xmlns:a16="http://schemas.microsoft.com/office/drawing/2014/main" id="{00000000-0008-0000-1F00-000099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4" name="TextBox 5">
          <a:extLst>
            <a:ext uri="{FF2B5EF4-FFF2-40B4-BE49-F238E27FC236}">
              <a16:creationId xmlns:a16="http://schemas.microsoft.com/office/drawing/2014/main" id="{00000000-0008-0000-1F00-00009A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5" name="TextBox 5">
          <a:extLst>
            <a:ext uri="{FF2B5EF4-FFF2-40B4-BE49-F238E27FC236}">
              <a16:creationId xmlns:a16="http://schemas.microsoft.com/office/drawing/2014/main" id="{00000000-0008-0000-1F00-00009B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6" name="TextBox 5">
          <a:extLst>
            <a:ext uri="{FF2B5EF4-FFF2-40B4-BE49-F238E27FC236}">
              <a16:creationId xmlns:a16="http://schemas.microsoft.com/office/drawing/2014/main" id="{00000000-0008-0000-1F00-00009C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57" name="TextBox 5">
          <a:extLst>
            <a:ext uri="{FF2B5EF4-FFF2-40B4-BE49-F238E27FC236}">
              <a16:creationId xmlns:a16="http://schemas.microsoft.com/office/drawing/2014/main" id="{00000000-0008-0000-1F00-00009D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58" name="TextBox 5">
          <a:extLst>
            <a:ext uri="{FF2B5EF4-FFF2-40B4-BE49-F238E27FC236}">
              <a16:creationId xmlns:a16="http://schemas.microsoft.com/office/drawing/2014/main" id="{00000000-0008-0000-1F00-00009E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59" name="TextBox 5">
          <a:extLst>
            <a:ext uri="{FF2B5EF4-FFF2-40B4-BE49-F238E27FC236}">
              <a16:creationId xmlns:a16="http://schemas.microsoft.com/office/drawing/2014/main" id="{00000000-0008-0000-1F00-00009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0" name="TextBox 5">
          <a:extLst>
            <a:ext uri="{FF2B5EF4-FFF2-40B4-BE49-F238E27FC236}">
              <a16:creationId xmlns:a16="http://schemas.microsoft.com/office/drawing/2014/main" id="{00000000-0008-0000-1F00-0000A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00000000-0008-0000-1F00-0000A1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1F00-0000A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00000000-0008-0000-1F00-0000A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4" name="TextBox 5">
          <a:extLst>
            <a:ext uri="{FF2B5EF4-FFF2-40B4-BE49-F238E27FC236}">
              <a16:creationId xmlns:a16="http://schemas.microsoft.com/office/drawing/2014/main" id="{00000000-0008-0000-1F00-0000A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00000000-0008-0000-1F00-0000A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6" name="TextBox 5">
          <a:extLst>
            <a:ext uri="{FF2B5EF4-FFF2-40B4-BE49-F238E27FC236}">
              <a16:creationId xmlns:a16="http://schemas.microsoft.com/office/drawing/2014/main" id="{00000000-0008-0000-1F00-0000A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00000000-0008-0000-1F00-0000A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8" name="TextBox 5">
          <a:extLst>
            <a:ext uri="{FF2B5EF4-FFF2-40B4-BE49-F238E27FC236}">
              <a16:creationId xmlns:a16="http://schemas.microsoft.com/office/drawing/2014/main" id="{00000000-0008-0000-1F00-0000A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00000000-0008-0000-1F00-0000A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70" name="TextBox 5">
          <a:extLst>
            <a:ext uri="{FF2B5EF4-FFF2-40B4-BE49-F238E27FC236}">
              <a16:creationId xmlns:a16="http://schemas.microsoft.com/office/drawing/2014/main" id="{00000000-0008-0000-1F00-0000AA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1F00-0000AB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00000000-0008-0000-1F00-0000AC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00000000-0008-0000-1F00-0000AD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4" name="TextBox 5">
          <a:extLst>
            <a:ext uri="{FF2B5EF4-FFF2-40B4-BE49-F238E27FC236}">
              <a16:creationId xmlns:a16="http://schemas.microsoft.com/office/drawing/2014/main" id="{00000000-0008-0000-1F00-0000AE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00000000-0008-0000-1F00-0000AF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6" name="TextBox 5">
          <a:extLst>
            <a:ext uri="{FF2B5EF4-FFF2-40B4-BE49-F238E27FC236}">
              <a16:creationId xmlns:a16="http://schemas.microsoft.com/office/drawing/2014/main" id="{00000000-0008-0000-1F00-0000B0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00000000-0008-0000-1F00-0000B1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8" name="TextBox 5">
          <a:extLst>
            <a:ext uri="{FF2B5EF4-FFF2-40B4-BE49-F238E27FC236}">
              <a16:creationId xmlns:a16="http://schemas.microsoft.com/office/drawing/2014/main" id="{00000000-0008-0000-1F00-0000B2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1F00-0000B3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1F00-0000B4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1F00-0000B5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1F00-0000B6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1F00-0000B7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00000000-0008-0000-1F00-0000B8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00000000-0008-0000-1F00-0000B9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00000000-0008-0000-1F00-0000B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1F00-0000BB000000}"/>
            </a:ext>
          </a:extLst>
        </xdr:cNvPr>
        <xdr:cNvSpPr txBox="1"/>
      </xdr:nvSpPr>
      <xdr:spPr>
        <a:xfrm>
          <a:off x="0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88" name="TextBox 5">
          <a:extLst>
            <a:ext uri="{FF2B5EF4-FFF2-40B4-BE49-F238E27FC236}">
              <a16:creationId xmlns:a16="http://schemas.microsoft.com/office/drawing/2014/main" id="{00000000-0008-0000-1F00-0000BC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1F00-0000BD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1F00-0000BE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1" name="TextBox 5">
          <a:extLst>
            <a:ext uri="{FF2B5EF4-FFF2-40B4-BE49-F238E27FC236}">
              <a16:creationId xmlns:a16="http://schemas.microsoft.com/office/drawing/2014/main" id="{00000000-0008-0000-1F00-0000BF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2" name="TextBox 5">
          <a:extLst>
            <a:ext uri="{FF2B5EF4-FFF2-40B4-BE49-F238E27FC236}">
              <a16:creationId xmlns:a16="http://schemas.microsoft.com/office/drawing/2014/main" id="{00000000-0008-0000-1F00-0000C0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3" name="TextBox 5">
          <a:extLst>
            <a:ext uri="{FF2B5EF4-FFF2-40B4-BE49-F238E27FC236}">
              <a16:creationId xmlns:a16="http://schemas.microsoft.com/office/drawing/2014/main" id="{00000000-0008-0000-1F00-0000C1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00000000-0008-0000-1F00-0000C2000000}"/>
            </a:ext>
          </a:extLst>
        </xdr:cNvPr>
        <xdr:cNvSpPr txBox="1"/>
      </xdr:nvSpPr>
      <xdr:spPr>
        <a:xfrm>
          <a:off x="0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5" name="TextBox 5">
          <a:extLst>
            <a:ext uri="{FF2B5EF4-FFF2-40B4-BE49-F238E27FC236}">
              <a16:creationId xmlns:a16="http://schemas.microsoft.com/office/drawing/2014/main" id="{00000000-0008-0000-1F00-0000C3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1F00-0000C4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1F00-0000C5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8" name="TextBox 5">
          <a:extLst>
            <a:ext uri="{FF2B5EF4-FFF2-40B4-BE49-F238E27FC236}">
              <a16:creationId xmlns:a16="http://schemas.microsoft.com/office/drawing/2014/main" id="{00000000-0008-0000-1F00-0000C6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9" name="TextBox 5">
          <a:extLst>
            <a:ext uri="{FF2B5EF4-FFF2-40B4-BE49-F238E27FC236}">
              <a16:creationId xmlns:a16="http://schemas.microsoft.com/office/drawing/2014/main" id="{00000000-0008-0000-1F00-0000C7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0" name="TextBox 5">
          <a:extLst>
            <a:ext uri="{FF2B5EF4-FFF2-40B4-BE49-F238E27FC236}">
              <a16:creationId xmlns:a16="http://schemas.microsoft.com/office/drawing/2014/main" id="{00000000-0008-0000-1F00-0000C8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1F00-0000C9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1F00-0000CA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1F00-0000CB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0000000-0008-0000-1F00-0000CC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1F00-0000CD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1F00-0000CE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00000000-0008-0000-1F00-0000CF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00000000-0008-0000-1F00-0000D0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00000000-0008-0000-1F00-0000D1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00000000-0008-0000-1F00-0000D2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1F00-0000D3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1F00-0000D4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00000000-0008-0000-1F00-0000D5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00000000-0008-0000-1F00-0000D6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00000000-0008-0000-1F00-0000D7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6" name="TextBox 5">
          <a:extLst>
            <a:ext uri="{FF2B5EF4-FFF2-40B4-BE49-F238E27FC236}">
              <a16:creationId xmlns:a16="http://schemas.microsoft.com/office/drawing/2014/main" id="{00000000-0008-0000-1F00-0000D8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7" name="TextBox 5">
          <a:extLst>
            <a:ext uri="{FF2B5EF4-FFF2-40B4-BE49-F238E27FC236}">
              <a16:creationId xmlns:a16="http://schemas.microsoft.com/office/drawing/2014/main" id="{00000000-0008-0000-1F00-0000D9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18" name="TextBox 5">
          <a:extLst>
            <a:ext uri="{FF2B5EF4-FFF2-40B4-BE49-F238E27FC236}">
              <a16:creationId xmlns:a16="http://schemas.microsoft.com/office/drawing/2014/main" id="{00000000-0008-0000-1F00-0000D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19" name="TextBox 5">
          <a:extLst>
            <a:ext uri="{FF2B5EF4-FFF2-40B4-BE49-F238E27FC236}">
              <a16:creationId xmlns:a16="http://schemas.microsoft.com/office/drawing/2014/main" id="{00000000-0008-0000-1F00-0000D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20" name="TextBox 5">
          <a:extLst>
            <a:ext uri="{FF2B5EF4-FFF2-40B4-BE49-F238E27FC236}">
              <a16:creationId xmlns:a16="http://schemas.microsoft.com/office/drawing/2014/main" id="{00000000-0008-0000-1F00-0000D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21" name="TextBox 5">
          <a:extLst>
            <a:ext uri="{FF2B5EF4-FFF2-40B4-BE49-F238E27FC236}">
              <a16:creationId xmlns:a16="http://schemas.microsoft.com/office/drawing/2014/main" id="{00000000-0008-0000-1F00-0000DD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2" name="TextBox 5">
          <a:extLst>
            <a:ext uri="{FF2B5EF4-FFF2-40B4-BE49-F238E27FC236}">
              <a16:creationId xmlns:a16="http://schemas.microsoft.com/office/drawing/2014/main" id="{00000000-0008-0000-1F00-0000DE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00000000-0008-0000-1F00-0000DF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4" name="Text Box 5">
          <a:extLst>
            <a:ext uri="{FF2B5EF4-FFF2-40B4-BE49-F238E27FC236}">
              <a16:creationId xmlns:a16="http://schemas.microsoft.com/office/drawing/2014/main" id="{00000000-0008-0000-1F00-0000E0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5" name="TextBox 5">
          <a:extLst>
            <a:ext uri="{FF2B5EF4-FFF2-40B4-BE49-F238E27FC236}">
              <a16:creationId xmlns:a16="http://schemas.microsoft.com/office/drawing/2014/main" id="{00000000-0008-0000-1F00-0000E1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6" name="TextBox 5">
          <a:extLst>
            <a:ext uri="{FF2B5EF4-FFF2-40B4-BE49-F238E27FC236}">
              <a16:creationId xmlns:a16="http://schemas.microsoft.com/office/drawing/2014/main" id="{00000000-0008-0000-1F00-0000E2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7" name="TextBox 5">
          <a:extLst>
            <a:ext uri="{FF2B5EF4-FFF2-40B4-BE49-F238E27FC236}">
              <a16:creationId xmlns:a16="http://schemas.microsoft.com/office/drawing/2014/main" id="{00000000-0008-0000-1F00-0000E3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8" name="TextBox 5">
          <a:extLst>
            <a:ext uri="{FF2B5EF4-FFF2-40B4-BE49-F238E27FC236}">
              <a16:creationId xmlns:a16="http://schemas.microsoft.com/office/drawing/2014/main" id="{00000000-0008-0000-1F00-0000E4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9" name="TextBox 5">
          <a:extLst>
            <a:ext uri="{FF2B5EF4-FFF2-40B4-BE49-F238E27FC236}">
              <a16:creationId xmlns:a16="http://schemas.microsoft.com/office/drawing/2014/main" id="{00000000-0008-0000-1F00-0000E5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0" name="TextBox 5">
          <a:extLst>
            <a:ext uri="{FF2B5EF4-FFF2-40B4-BE49-F238E27FC236}">
              <a16:creationId xmlns:a16="http://schemas.microsoft.com/office/drawing/2014/main" id="{00000000-0008-0000-1F00-0000E6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00000000-0008-0000-1F00-0000E7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2" name="TextBox 5">
          <a:extLst>
            <a:ext uri="{FF2B5EF4-FFF2-40B4-BE49-F238E27FC236}">
              <a16:creationId xmlns:a16="http://schemas.microsoft.com/office/drawing/2014/main" id="{00000000-0008-0000-1F00-0000E8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3" name="TextBox 5">
          <a:extLst>
            <a:ext uri="{FF2B5EF4-FFF2-40B4-BE49-F238E27FC236}">
              <a16:creationId xmlns:a16="http://schemas.microsoft.com/office/drawing/2014/main" id="{00000000-0008-0000-1F00-0000E9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4" name="TextBox 5">
          <a:extLst>
            <a:ext uri="{FF2B5EF4-FFF2-40B4-BE49-F238E27FC236}">
              <a16:creationId xmlns:a16="http://schemas.microsoft.com/office/drawing/2014/main" id="{00000000-0008-0000-1F00-0000E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5" name="TextBox 5">
          <a:extLst>
            <a:ext uri="{FF2B5EF4-FFF2-40B4-BE49-F238E27FC236}">
              <a16:creationId xmlns:a16="http://schemas.microsoft.com/office/drawing/2014/main" id="{00000000-0008-0000-1F00-0000E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6" name="TextBox 5">
          <a:extLst>
            <a:ext uri="{FF2B5EF4-FFF2-40B4-BE49-F238E27FC236}">
              <a16:creationId xmlns:a16="http://schemas.microsoft.com/office/drawing/2014/main" id="{00000000-0008-0000-1F00-0000E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7" name="TextBox 5">
          <a:extLst>
            <a:ext uri="{FF2B5EF4-FFF2-40B4-BE49-F238E27FC236}">
              <a16:creationId xmlns:a16="http://schemas.microsoft.com/office/drawing/2014/main" id="{00000000-0008-0000-1F00-0000ED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8" name="TextBox 5">
          <a:extLst>
            <a:ext uri="{FF2B5EF4-FFF2-40B4-BE49-F238E27FC236}">
              <a16:creationId xmlns:a16="http://schemas.microsoft.com/office/drawing/2014/main" id="{00000000-0008-0000-1F00-0000EE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39" name="TextBox 5">
          <a:extLst>
            <a:ext uri="{FF2B5EF4-FFF2-40B4-BE49-F238E27FC236}">
              <a16:creationId xmlns:a16="http://schemas.microsoft.com/office/drawing/2014/main" id="{00000000-0008-0000-1F00-0000EF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00000000-0008-0000-1F00-0000F0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1" name="Text Box 5">
          <a:extLst>
            <a:ext uri="{FF2B5EF4-FFF2-40B4-BE49-F238E27FC236}">
              <a16:creationId xmlns:a16="http://schemas.microsoft.com/office/drawing/2014/main" id="{00000000-0008-0000-1F00-0000F1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2" name="TextBox 5">
          <a:extLst>
            <a:ext uri="{FF2B5EF4-FFF2-40B4-BE49-F238E27FC236}">
              <a16:creationId xmlns:a16="http://schemas.microsoft.com/office/drawing/2014/main" id="{00000000-0008-0000-1F00-0000F2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3" name="TextBox 5">
          <a:extLst>
            <a:ext uri="{FF2B5EF4-FFF2-40B4-BE49-F238E27FC236}">
              <a16:creationId xmlns:a16="http://schemas.microsoft.com/office/drawing/2014/main" id="{00000000-0008-0000-1F00-0000F3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4" name="TextBox 5">
          <a:extLst>
            <a:ext uri="{FF2B5EF4-FFF2-40B4-BE49-F238E27FC236}">
              <a16:creationId xmlns:a16="http://schemas.microsoft.com/office/drawing/2014/main" id="{00000000-0008-0000-1F00-0000F4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5" name="TextBox 5">
          <a:extLst>
            <a:ext uri="{FF2B5EF4-FFF2-40B4-BE49-F238E27FC236}">
              <a16:creationId xmlns:a16="http://schemas.microsoft.com/office/drawing/2014/main" id="{00000000-0008-0000-1F00-0000F5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00000000-0008-0000-1F00-0000F6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id="{00000000-0008-0000-1F00-0000F7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8" name="TextBox 5">
          <a:extLst>
            <a:ext uri="{FF2B5EF4-FFF2-40B4-BE49-F238E27FC236}">
              <a16:creationId xmlns:a16="http://schemas.microsoft.com/office/drawing/2014/main" id="{00000000-0008-0000-1F00-0000F8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9" name="TextBox 5">
          <a:extLst>
            <a:ext uri="{FF2B5EF4-FFF2-40B4-BE49-F238E27FC236}">
              <a16:creationId xmlns:a16="http://schemas.microsoft.com/office/drawing/2014/main" id="{00000000-0008-0000-1F00-0000F9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0" name="TextBox 5">
          <a:extLst>
            <a:ext uri="{FF2B5EF4-FFF2-40B4-BE49-F238E27FC236}">
              <a16:creationId xmlns:a16="http://schemas.microsoft.com/office/drawing/2014/main" id="{00000000-0008-0000-1F00-0000FA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00000000-0008-0000-1F00-0000FB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1F00-0000FC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00000000-0008-0000-1F00-0000FD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4" name="Text Box 5">
          <a:extLst>
            <a:ext uri="{FF2B5EF4-FFF2-40B4-BE49-F238E27FC236}">
              <a16:creationId xmlns:a16="http://schemas.microsoft.com/office/drawing/2014/main" id="{00000000-0008-0000-1F00-0000FE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00000000-0008-0000-1F00-0000FF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6" name="Text Box 5">
          <a:extLst>
            <a:ext uri="{FF2B5EF4-FFF2-40B4-BE49-F238E27FC236}">
              <a16:creationId xmlns:a16="http://schemas.microsoft.com/office/drawing/2014/main" id="{00000000-0008-0000-1F00-000000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0000000-0008-0000-1F00-000001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00000000-0008-0000-1F00-000002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00000000-0008-0000-1F00-000003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00000000-0008-0000-1F00-000004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00000000-0008-0000-1F00-000005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0000000-0008-0000-1F00-000006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3" name="TextBox 5">
          <a:extLst>
            <a:ext uri="{FF2B5EF4-FFF2-40B4-BE49-F238E27FC236}">
              <a16:creationId xmlns:a16="http://schemas.microsoft.com/office/drawing/2014/main" id="{00000000-0008-0000-1F00-000007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00000000-0008-0000-1F00-000008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5" name="TextBox 5">
          <a:extLst>
            <a:ext uri="{FF2B5EF4-FFF2-40B4-BE49-F238E27FC236}">
              <a16:creationId xmlns:a16="http://schemas.microsoft.com/office/drawing/2014/main" id="{00000000-0008-0000-1F00-000009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00000000-0008-0000-1F00-00000A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7" name="TextBox 5">
          <a:extLst>
            <a:ext uri="{FF2B5EF4-FFF2-40B4-BE49-F238E27FC236}">
              <a16:creationId xmlns:a16="http://schemas.microsoft.com/office/drawing/2014/main" id="{00000000-0008-0000-1F00-00000B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00000000-0008-0000-1F00-00000C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9" name="TextBox 5">
          <a:extLst>
            <a:ext uri="{FF2B5EF4-FFF2-40B4-BE49-F238E27FC236}">
              <a16:creationId xmlns:a16="http://schemas.microsoft.com/office/drawing/2014/main" id="{00000000-0008-0000-1F00-00000D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00000000-0008-0000-1F00-00000E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71" name="TextBox 5">
          <a:extLst>
            <a:ext uri="{FF2B5EF4-FFF2-40B4-BE49-F238E27FC236}">
              <a16:creationId xmlns:a16="http://schemas.microsoft.com/office/drawing/2014/main" id="{00000000-0008-0000-1F00-00000F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0000000-0008-0000-1F00-000010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3" name="TextBox 5">
          <a:extLst>
            <a:ext uri="{FF2B5EF4-FFF2-40B4-BE49-F238E27FC236}">
              <a16:creationId xmlns:a16="http://schemas.microsoft.com/office/drawing/2014/main" id="{00000000-0008-0000-1F00-000011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00000000-0008-0000-1F00-000012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5" name="TextBox 5">
          <a:extLst>
            <a:ext uri="{FF2B5EF4-FFF2-40B4-BE49-F238E27FC236}">
              <a16:creationId xmlns:a16="http://schemas.microsoft.com/office/drawing/2014/main" id="{00000000-0008-0000-1F00-000013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6" name="TextBox 5">
          <a:extLst>
            <a:ext uri="{FF2B5EF4-FFF2-40B4-BE49-F238E27FC236}">
              <a16:creationId xmlns:a16="http://schemas.microsoft.com/office/drawing/2014/main" id="{00000000-0008-0000-1F00-000014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7" name="TextBox 5">
          <a:extLst>
            <a:ext uri="{FF2B5EF4-FFF2-40B4-BE49-F238E27FC236}">
              <a16:creationId xmlns:a16="http://schemas.microsoft.com/office/drawing/2014/main" id="{00000000-0008-0000-1F00-000015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8" name="TextBox 5">
          <a:extLst>
            <a:ext uri="{FF2B5EF4-FFF2-40B4-BE49-F238E27FC236}">
              <a16:creationId xmlns:a16="http://schemas.microsoft.com/office/drawing/2014/main" id="{00000000-0008-0000-1F00-000016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9" name="TextBox 5">
          <a:extLst>
            <a:ext uri="{FF2B5EF4-FFF2-40B4-BE49-F238E27FC236}">
              <a16:creationId xmlns:a16="http://schemas.microsoft.com/office/drawing/2014/main" id="{00000000-0008-0000-1F00-000017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0" name="TextBox 5">
          <a:extLst>
            <a:ext uri="{FF2B5EF4-FFF2-40B4-BE49-F238E27FC236}">
              <a16:creationId xmlns:a16="http://schemas.microsoft.com/office/drawing/2014/main" id="{00000000-0008-0000-1F00-000018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81" name="TextBox 5">
          <a:extLst>
            <a:ext uri="{FF2B5EF4-FFF2-40B4-BE49-F238E27FC236}">
              <a16:creationId xmlns:a16="http://schemas.microsoft.com/office/drawing/2014/main" id="{00000000-0008-0000-1F00-000019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2" name="TextBox 5">
          <a:extLst>
            <a:ext uri="{FF2B5EF4-FFF2-40B4-BE49-F238E27FC236}">
              <a16:creationId xmlns:a16="http://schemas.microsoft.com/office/drawing/2014/main" id="{00000000-0008-0000-1F00-00001A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3" name="TextBox 5">
          <a:extLst>
            <a:ext uri="{FF2B5EF4-FFF2-40B4-BE49-F238E27FC236}">
              <a16:creationId xmlns:a16="http://schemas.microsoft.com/office/drawing/2014/main" id="{00000000-0008-0000-1F00-00001B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4" name="TextBox 5">
          <a:extLst>
            <a:ext uri="{FF2B5EF4-FFF2-40B4-BE49-F238E27FC236}">
              <a16:creationId xmlns:a16="http://schemas.microsoft.com/office/drawing/2014/main" id="{00000000-0008-0000-1F00-00001C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5" name="TextBox 5">
          <a:extLst>
            <a:ext uri="{FF2B5EF4-FFF2-40B4-BE49-F238E27FC236}">
              <a16:creationId xmlns:a16="http://schemas.microsoft.com/office/drawing/2014/main" id="{00000000-0008-0000-1F00-00001D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6" name="TextBox 5">
          <a:extLst>
            <a:ext uri="{FF2B5EF4-FFF2-40B4-BE49-F238E27FC236}">
              <a16:creationId xmlns:a16="http://schemas.microsoft.com/office/drawing/2014/main" id="{00000000-0008-0000-1F00-00001E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7" name="TextBox 5">
          <a:extLst>
            <a:ext uri="{FF2B5EF4-FFF2-40B4-BE49-F238E27FC236}">
              <a16:creationId xmlns:a16="http://schemas.microsoft.com/office/drawing/2014/main" id="{00000000-0008-0000-1F00-00001F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8" name="TextBox 5">
          <a:extLst>
            <a:ext uri="{FF2B5EF4-FFF2-40B4-BE49-F238E27FC236}">
              <a16:creationId xmlns:a16="http://schemas.microsoft.com/office/drawing/2014/main" id="{00000000-0008-0000-1F00-000020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9" name="TextBox 5">
          <a:extLst>
            <a:ext uri="{FF2B5EF4-FFF2-40B4-BE49-F238E27FC236}">
              <a16:creationId xmlns:a16="http://schemas.microsoft.com/office/drawing/2014/main" id="{00000000-0008-0000-1F00-000021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90" name="TextBox 5">
          <a:extLst>
            <a:ext uri="{FF2B5EF4-FFF2-40B4-BE49-F238E27FC236}">
              <a16:creationId xmlns:a16="http://schemas.microsoft.com/office/drawing/2014/main" id="{00000000-0008-0000-1F00-000022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1F00-000023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1F00-000024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3" name="TextBox 5">
          <a:extLst>
            <a:ext uri="{FF2B5EF4-FFF2-40B4-BE49-F238E27FC236}">
              <a16:creationId xmlns:a16="http://schemas.microsoft.com/office/drawing/2014/main" id="{00000000-0008-0000-1F00-000025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4" name="TextBox 5">
          <a:extLst>
            <a:ext uri="{FF2B5EF4-FFF2-40B4-BE49-F238E27FC236}">
              <a16:creationId xmlns:a16="http://schemas.microsoft.com/office/drawing/2014/main" id="{00000000-0008-0000-1F00-000026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5" name="TextBox 5">
          <a:extLst>
            <a:ext uri="{FF2B5EF4-FFF2-40B4-BE49-F238E27FC236}">
              <a16:creationId xmlns:a16="http://schemas.microsoft.com/office/drawing/2014/main" id="{00000000-0008-0000-1F00-000027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6" name="TextBox 5">
          <a:extLst>
            <a:ext uri="{FF2B5EF4-FFF2-40B4-BE49-F238E27FC236}">
              <a16:creationId xmlns:a16="http://schemas.microsoft.com/office/drawing/2014/main" id="{00000000-0008-0000-1F00-000028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7" name="TextBox 5">
          <a:extLst>
            <a:ext uri="{FF2B5EF4-FFF2-40B4-BE49-F238E27FC236}">
              <a16:creationId xmlns:a16="http://schemas.microsoft.com/office/drawing/2014/main" id="{00000000-0008-0000-1F00-000029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8" name="TextBox 5">
          <a:extLst>
            <a:ext uri="{FF2B5EF4-FFF2-40B4-BE49-F238E27FC236}">
              <a16:creationId xmlns:a16="http://schemas.microsoft.com/office/drawing/2014/main" id="{00000000-0008-0000-1F00-00002A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6\Tourism\PUBLICATIONS\STATISTICS%20IN%20FOCUS\2009\2009%20Annual\Data%20nights%200902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Tbl2 Nights R+NR"/>
      <sheetName val="Tbl1 Nights _Share"/>
      <sheetName val="Fig2 NR"/>
      <sheetName val="Fig3 R"/>
      <sheetName val="Calculation"/>
      <sheetName val="Calculation monthly"/>
      <sheetName val="Sheet1"/>
      <sheetName val="090213data"/>
      <sheetName val="TablesGraphs MONTHLY"/>
      <sheetName val="G 3.7"/>
    </sheetNames>
    <sheetDataSet>
      <sheetData sheetId="0"/>
      <sheetData sheetId="1">
        <row r="4">
          <cell r="A4" t="str">
            <v>Member State</v>
          </cell>
          <cell r="B4" t="str">
            <v>Percentage 
of EU-27</v>
          </cell>
          <cell r="C4" t="str">
            <v>Cumulative 
percentage</v>
          </cell>
          <cell r="E4" t="str">
            <v>Member State</v>
          </cell>
          <cell r="F4" t="str">
            <v>Percentage 
of EU-27</v>
          </cell>
          <cell r="G4" t="str">
            <v>Cumulative 
percentage</v>
          </cell>
        </row>
        <row r="5">
          <cell r="A5" t="str">
            <v>ES</v>
          </cell>
          <cell r="B5">
            <v>0.17086122456306868</v>
          </cell>
          <cell r="C5">
            <v>0.17086122456306868</v>
          </cell>
          <cell r="E5" t="str">
            <v>BG</v>
          </cell>
          <cell r="F5">
            <v>1.0780761622233272E-2</v>
          </cell>
          <cell r="G5">
            <v>0.93317635303885826</v>
          </cell>
        </row>
        <row r="6">
          <cell r="A6" t="str">
            <v>IT</v>
          </cell>
          <cell r="B6">
            <v>0.15641770101841307</v>
          </cell>
          <cell r="C6">
            <v>0.32727892558148175</v>
          </cell>
          <cell r="E6" t="str">
            <v>BE</v>
          </cell>
          <cell r="F6">
            <v>1.0482067493398171E-2</v>
          </cell>
          <cell r="G6">
            <v>0.94365842053225646</v>
          </cell>
        </row>
        <row r="7">
          <cell r="A7" t="str">
            <v>DE</v>
          </cell>
          <cell r="B7">
            <v>0.13895672029804629</v>
          </cell>
          <cell r="C7">
            <v>0.46623564587952804</v>
          </cell>
          <cell r="E7" t="str">
            <v>HU</v>
          </cell>
          <cell r="F7">
            <v>1.0299186098783811E-2</v>
          </cell>
          <cell r="G7">
            <v>0.95395760663104023</v>
          </cell>
        </row>
        <row r="8">
          <cell r="A8" t="str">
            <v>FR</v>
          </cell>
          <cell r="B8">
            <v>0.12922972274947137</v>
          </cell>
          <cell r="C8">
            <v>0.59546536862899946</v>
          </cell>
          <cell r="E8" t="str">
            <v>FI</v>
          </cell>
          <cell r="F8">
            <v>1.020375718335894E-2</v>
          </cell>
          <cell r="G8">
            <v>0.96416136381439921</v>
          </cell>
        </row>
        <row r="9">
          <cell r="A9" t="str">
            <v>UK</v>
          </cell>
          <cell r="B9">
            <v>0.10949906645617413</v>
          </cell>
          <cell r="C9">
            <v>0.70496443508517359</v>
          </cell>
          <cell r="E9" t="str">
            <v>CY</v>
          </cell>
          <cell r="F9">
            <v>8.6266102505053489E-3</v>
          </cell>
          <cell r="G9">
            <v>0.97278797406490458</v>
          </cell>
        </row>
        <row r="10">
          <cell r="A10" t="str">
            <v>AT</v>
          </cell>
          <cell r="B10">
            <v>5.2018905347154774E-2</v>
          </cell>
          <cell r="C10">
            <v>0.7569833404323284</v>
          </cell>
          <cell r="E10" t="str">
            <v>DK</v>
          </cell>
          <cell r="F10">
            <v>6.8639182128858436E-3</v>
          </cell>
          <cell r="G10">
            <v>0.97965189227779037</v>
          </cell>
        </row>
        <row r="11">
          <cell r="A11" t="str">
            <v>EL</v>
          </cell>
          <cell r="B11">
            <v>3.8726355169856952E-2</v>
          </cell>
          <cell r="C11">
            <v>0.79570969560218541</v>
          </cell>
          <cell r="E11" t="str">
            <v>MT</v>
          </cell>
          <cell r="F11">
            <v>4.9463344504544343E-3</v>
          </cell>
          <cell r="G11">
            <v>0.98459822672824482</v>
          </cell>
        </row>
        <row r="12">
          <cell r="A12" t="str">
            <v>PT</v>
          </cell>
          <cell r="B12">
            <v>2.5024575957529924E-2</v>
          </cell>
          <cell r="C12">
            <v>0.82073427155971534</v>
          </cell>
          <cell r="E12" t="str">
            <v>SK</v>
          </cell>
          <cell r="F12">
            <v>4.9354604779615558E-3</v>
          </cell>
          <cell r="G12">
            <v>0.98953368720620638</v>
          </cell>
        </row>
        <row r="13">
          <cell r="A13" t="str">
            <v>NL</v>
          </cell>
          <cell r="B13">
            <v>2.0829883629164891E-2</v>
          </cell>
          <cell r="C13">
            <v>0.84156415518888028</v>
          </cell>
          <cell r="E13" t="str">
            <v>SI</v>
          </cell>
          <cell r="F13">
            <v>3.581958728670192E-3</v>
          </cell>
          <cell r="G13">
            <v>0.99311564593487656</v>
          </cell>
        </row>
        <row r="14">
          <cell r="A14" t="str">
            <v>IE</v>
          </cell>
          <cell r="B14">
            <v>1.7837808248944327E-2</v>
          </cell>
          <cell r="C14">
            <v>0.8594019634378246</v>
          </cell>
          <cell r="E14" t="str">
            <v>EE</v>
          </cell>
          <cell r="F14">
            <v>2.4569958662961906E-3</v>
          </cell>
          <cell r="G14">
            <v>0.99557264180117278</v>
          </cell>
        </row>
        <row r="15">
          <cell r="A15" t="str">
            <v>CZ</v>
          </cell>
          <cell r="B15">
            <v>1.779336150307818E-2</v>
          </cell>
          <cell r="C15">
            <v>0.8771953249409028</v>
          </cell>
          <cell r="E15" t="str">
            <v>LV</v>
          </cell>
          <cell r="F15">
            <v>1.8292710278568088E-3</v>
          </cell>
          <cell r="G15">
            <v>0.99740191282902957</v>
          </cell>
        </row>
        <row r="16">
          <cell r="A16" t="str">
            <v>SE</v>
          </cell>
          <cell r="B16">
            <v>1.6426079764548119E-2</v>
          </cell>
          <cell r="C16">
            <v>0.89362140470545093</v>
          </cell>
          <cell r="E16" t="str">
            <v>LT</v>
          </cell>
          <cell r="F16">
            <v>1.68716767475283E-3</v>
          </cell>
          <cell r="G16">
            <v>0.99908908050378242</v>
          </cell>
        </row>
        <row r="17">
          <cell r="A17" t="str">
            <v>PL</v>
          </cell>
          <cell r="B17">
            <v>1.6134026180127367E-2</v>
          </cell>
          <cell r="C17">
            <v>0.90975543088557831</v>
          </cell>
          <cell r="E17" t="str">
            <v>LU</v>
          </cell>
          <cell r="F17">
            <v>9.1091949621791859E-4</v>
          </cell>
          <cell r="G17">
            <v>1</v>
          </cell>
        </row>
        <row r="18">
          <cell r="A18" t="str">
            <v>RO</v>
          </cell>
          <cell r="B18">
            <v>1.2640160531046711E-2</v>
          </cell>
          <cell r="C18">
            <v>0.92239559141662497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info-tour@bfs.admin.ch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bfs.admin.ch/bfs/fr/home/statistiques/tourisme/comportement-voyages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bfs.admin.ch/bfs/fr/home/statistiques/tourisme/comportement-voyages.html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fr/home/statistiques/tourisme/aspects-monetaires/indicateurs-annuels.html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fr/home/statistiques/tourisme/aspects-monetaires/indicateurs-annuels.html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fr/home/statistiques/tourisme/aspects-monetaires/indicateurs-annuels.html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s://www.bfs.admin.ch/bfs/fr/home/statistiques/economie-nationale/comptes-nationaux/produit-interieur-brut.html" TargetMode="External"/><Relationship Id="rId1" Type="http://schemas.openxmlformats.org/officeDocument/2006/relationships/hyperlink" Target="mailto:info.vgr-cn@bfs.admin.ch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seco.admin.ch/seco/fr/home/wirtschaftslage---wirtschaftspolitik/Wirtschaftslage/Konsumentenstimmung.html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s://www.bfs.admin.ch/bfs/fr/home/statistiques/economie-nationale/comptes-nationaux/produit-interieur-brut.html" TargetMode="External"/><Relationship Id="rId1" Type="http://schemas.openxmlformats.org/officeDocument/2006/relationships/hyperlink" Target="mailto:info.vgr-cn@bfs.admin.ch" TargetMode="External"/><Relationship Id="rId4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s://www.bfs.admin.ch/bfs/fr/home/statistiques/prix/indice-prix-consommation.html" TargetMode="External"/><Relationship Id="rId4" Type="http://schemas.openxmlformats.org/officeDocument/2006/relationships/drawing" Target="../drawings/drawing4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s://www.bfs.admin.ch/bfs/fr/home/statistiques/prix/prix-consommation-harmonise.html" TargetMode="External"/><Relationship Id="rId4" Type="http://schemas.openxmlformats.org/officeDocument/2006/relationships/drawing" Target="../drawings/drawing5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mailto:LIK@bfs.admin.c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fr/home/statistiques/tourisme/hebergement-touristique/hotellerie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fo-tour@bfs.adm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zoomScaleNormal="100" workbookViewId="0"/>
  </sheetViews>
  <sheetFormatPr baseColWidth="10" defaultRowHeight="12.75"/>
  <cols>
    <col min="2" max="2" width="111.7109375" customWidth="1"/>
  </cols>
  <sheetData>
    <row r="1" spans="1:11" ht="15">
      <c r="A1" s="276" t="s">
        <v>456</v>
      </c>
      <c r="B1" s="61"/>
      <c r="C1" s="71"/>
      <c r="D1" s="71"/>
      <c r="E1" s="71"/>
      <c r="F1" s="71"/>
      <c r="G1" s="71"/>
      <c r="H1" s="61"/>
      <c r="I1" s="61"/>
    </row>
    <row r="2" spans="1:11" ht="14.25">
      <c r="A2" s="71" t="s">
        <v>163</v>
      </c>
      <c r="B2" s="64"/>
      <c r="C2" s="64"/>
      <c r="D2" s="64"/>
      <c r="E2" s="64"/>
      <c r="F2" s="64"/>
      <c r="G2" s="64"/>
      <c r="H2" s="61"/>
      <c r="I2" s="61"/>
    </row>
    <row r="3" spans="1:11" ht="15">
      <c r="A3" s="293"/>
      <c r="B3" s="294" t="s">
        <v>189</v>
      </c>
      <c r="C3" s="292"/>
      <c r="D3" s="292"/>
      <c r="E3" s="292"/>
      <c r="F3" s="64"/>
      <c r="G3" s="64"/>
      <c r="H3" s="61"/>
      <c r="I3" s="61"/>
    </row>
    <row r="4" spans="1:11" s="275" customFormat="1">
      <c r="A4" s="280" t="s">
        <v>161</v>
      </c>
      <c r="B4" s="304" t="s">
        <v>334</v>
      </c>
      <c r="C4" s="274"/>
      <c r="D4" s="274"/>
      <c r="E4" s="274"/>
      <c r="F4" s="71"/>
      <c r="G4" s="71"/>
      <c r="H4" s="71"/>
      <c r="I4" s="277"/>
      <c r="J4" s="71"/>
      <c r="K4" s="71"/>
    </row>
    <row r="5" spans="1:11" s="275" customFormat="1">
      <c r="A5" s="280" t="s">
        <v>366</v>
      </c>
      <c r="B5" s="304" t="s">
        <v>398</v>
      </c>
      <c r="C5" s="274"/>
      <c r="D5" s="274"/>
      <c r="E5" s="274"/>
      <c r="F5" s="71"/>
      <c r="G5" s="71"/>
      <c r="H5" s="71"/>
      <c r="I5" s="71"/>
      <c r="J5" s="71"/>
      <c r="K5" s="71"/>
    </row>
    <row r="6" spans="1:11" s="275" customFormat="1">
      <c r="A6" s="280" t="s">
        <v>188</v>
      </c>
      <c r="B6" s="462" t="s">
        <v>399</v>
      </c>
      <c r="C6" s="274"/>
      <c r="D6" s="274"/>
      <c r="E6" s="274"/>
      <c r="F6" s="71"/>
      <c r="G6" s="71"/>
      <c r="H6" s="71"/>
      <c r="I6" s="71"/>
      <c r="J6" s="302"/>
      <c r="K6" s="71"/>
    </row>
    <row r="7" spans="1:11" s="275" customFormat="1">
      <c r="A7" s="280" t="s">
        <v>384</v>
      </c>
      <c r="B7" s="463" t="s">
        <v>404</v>
      </c>
      <c r="C7" s="274"/>
      <c r="D7" s="274"/>
      <c r="E7" s="274"/>
      <c r="F7" s="71"/>
      <c r="G7" s="71"/>
      <c r="H7" s="71"/>
      <c r="I7" s="71"/>
      <c r="J7" s="71"/>
      <c r="K7" s="71"/>
    </row>
    <row r="8" spans="1:11" s="275" customFormat="1">
      <c r="A8" s="281" t="s">
        <v>383</v>
      </c>
      <c r="B8" s="464" t="s">
        <v>400</v>
      </c>
      <c r="C8" s="274"/>
      <c r="D8" s="274"/>
      <c r="E8" s="274"/>
      <c r="F8" s="71"/>
      <c r="G8" s="71"/>
      <c r="H8" s="71"/>
      <c r="I8" s="71"/>
      <c r="J8" s="71"/>
      <c r="K8" s="71"/>
    </row>
    <row r="9" spans="1:11" s="275" customFormat="1">
      <c r="A9" s="280" t="s">
        <v>382</v>
      </c>
      <c r="B9" s="304" t="s">
        <v>406</v>
      </c>
      <c r="C9" s="274"/>
      <c r="D9" s="274"/>
      <c r="E9" s="274"/>
      <c r="F9" s="71"/>
      <c r="G9" s="71"/>
      <c r="H9" s="71"/>
      <c r="I9" s="71"/>
      <c r="J9" s="71"/>
      <c r="K9" s="71"/>
    </row>
    <row r="10" spans="1:11" s="275" customFormat="1">
      <c r="A10" s="282" t="s">
        <v>462</v>
      </c>
      <c r="B10" s="849" t="s">
        <v>407</v>
      </c>
      <c r="C10" s="274"/>
      <c r="D10" s="274"/>
      <c r="E10" s="274"/>
      <c r="F10" s="71"/>
      <c r="G10" s="71"/>
      <c r="H10" s="71"/>
      <c r="I10" s="71"/>
      <c r="J10" s="71"/>
      <c r="K10" s="71"/>
    </row>
    <row r="11" spans="1:11" s="275" customFormat="1">
      <c r="A11" s="282" t="s">
        <v>461</v>
      </c>
      <c r="B11" s="849" t="s">
        <v>463</v>
      </c>
      <c r="C11" s="274"/>
      <c r="D11" s="274"/>
      <c r="E11" s="274"/>
      <c r="F11" s="71"/>
      <c r="G11" s="71"/>
      <c r="H11" s="71"/>
      <c r="I11" s="71"/>
      <c r="J11" s="71"/>
      <c r="K11" s="71"/>
    </row>
    <row r="12" spans="1:11" s="275" customFormat="1">
      <c r="A12" s="282" t="s">
        <v>374</v>
      </c>
      <c r="B12" s="464" t="s">
        <v>408</v>
      </c>
      <c r="C12" s="274"/>
      <c r="D12" s="274"/>
      <c r="E12" s="274"/>
      <c r="F12" s="71"/>
      <c r="G12" s="71"/>
      <c r="H12" s="71"/>
      <c r="I12" s="71"/>
      <c r="J12" s="71"/>
      <c r="K12" s="71"/>
    </row>
    <row r="13" spans="1:11" s="275" customFormat="1">
      <c r="A13" s="282" t="s">
        <v>381</v>
      </c>
      <c r="B13" s="466" t="s">
        <v>464</v>
      </c>
      <c r="C13" s="274"/>
      <c r="D13" s="274"/>
      <c r="E13" s="274"/>
      <c r="F13" s="71"/>
      <c r="G13" s="71"/>
      <c r="H13" s="71"/>
      <c r="I13" s="71"/>
      <c r="J13" s="71"/>
      <c r="K13" s="71"/>
    </row>
    <row r="14" spans="1:11" s="275" customFormat="1">
      <c r="A14" s="282" t="s">
        <v>380</v>
      </c>
      <c r="B14" s="304" t="s">
        <v>409</v>
      </c>
      <c r="C14" s="274"/>
      <c r="D14" s="274"/>
      <c r="E14" s="274"/>
      <c r="F14" s="71"/>
      <c r="G14" s="71"/>
      <c r="H14" s="71"/>
      <c r="I14" s="71"/>
      <c r="J14" s="71"/>
      <c r="K14" s="71"/>
    </row>
    <row r="15" spans="1:11" s="275" customFormat="1">
      <c r="A15" s="282" t="s">
        <v>379</v>
      </c>
      <c r="B15" s="304" t="s">
        <v>424</v>
      </c>
      <c r="C15" s="274"/>
      <c r="D15" s="274"/>
      <c r="E15" s="274"/>
      <c r="F15" s="71"/>
      <c r="G15" s="71"/>
      <c r="H15" s="71"/>
      <c r="I15" s="71"/>
      <c r="J15" s="71"/>
      <c r="K15" s="71"/>
    </row>
    <row r="16" spans="1:11" s="275" customFormat="1">
      <c r="A16" s="282" t="s">
        <v>446</v>
      </c>
      <c r="B16" s="847" t="str">
        <f>'T2.2.7a'!$A$1</f>
        <v>Evolution de la durée de séjour dans l'hôtellerie de 2012 à 2021</v>
      </c>
      <c r="C16" s="274"/>
      <c r="D16" s="274"/>
      <c r="E16" s="274"/>
      <c r="F16" s="71"/>
      <c r="G16" s="71"/>
      <c r="H16" s="71"/>
      <c r="I16" s="71"/>
      <c r="J16" s="71"/>
      <c r="K16" s="71"/>
    </row>
    <row r="17" spans="1:11" s="275" customFormat="1">
      <c r="A17" s="282" t="s">
        <v>453</v>
      </c>
      <c r="B17" s="848" t="s">
        <v>410</v>
      </c>
      <c r="C17" s="274"/>
      <c r="D17" s="274"/>
      <c r="E17" s="274"/>
      <c r="F17" s="71"/>
      <c r="G17" s="71"/>
      <c r="H17" s="71"/>
      <c r="I17" s="71"/>
      <c r="J17" s="71"/>
      <c r="K17" s="71"/>
    </row>
    <row r="18" spans="1:11" s="275" customFormat="1">
      <c r="A18" s="282" t="s">
        <v>378</v>
      </c>
      <c r="B18" s="304" t="s">
        <v>430</v>
      </c>
      <c r="C18" s="274"/>
      <c r="D18" s="274"/>
      <c r="E18" s="274"/>
      <c r="F18" s="71"/>
      <c r="G18" s="71"/>
      <c r="H18" s="71"/>
      <c r="I18" s="71"/>
      <c r="J18" s="71"/>
      <c r="K18" s="71"/>
    </row>
    <row r="19" spans="1:11" s="275" customFormat="1">
      <c r="A19" s="283" t="s">
        <v>377</v>
      </c>
      <c r="B19" s="462" t="s">
        <v>405</v>
      </c>
      <c r="C19" s="274"/>
      <c r="D19" s="274"/>
      <c r="E19" s="274"/>
      <c r="F19" s="71"/>
      <c r="G19" s="71"/>
      <c r="H19" s="71"/>
      <c r="I19" s="71"/>
      <c r="J19" s="71"/>
      <c r="K19" s="71"/>
    </row>
    <row r="20" spans="1:11" s="275" customFormat="1">
      <c r="A20" s="280" t="s">
        <v>168</v>
      </c>
      <c r="B20" s="462" t="s">
        <v>401</v>
      </c>
      <c r="C20" s="274"/>
      <c r="D20" s="274"/>
      <c r="E20" s="274"/>
      <c r="F20" s="71"/>
      <c r="G20" s="71"/>
      <c r="H20" s="71"/>
      <c r="I20" s="71"/>
      <c r="J20" s="71"/>
      <c r="K20" s="71"/>
    </row>
    <row r="21" spans="1:11" s="275" customFormat="1">
      <c r="A21" s="280" t="s">
        <v>191</v>
      </c>
      <c r="B21" s="462" t="s">
        <v>431</v>
      </c>
      <c r="C21" s="274"/>
      <c r="D21" s="274"/>
      <c r="E21" s="274"/>
      <c r="F21" s="71"/>
      <c r="G21" s="71"/>
      <c r="H21" s="71"/>
      <c r="I21" s="71"/>
      <c r="J21" s="71"/>
      <c r="K21" s="71"/>
    </row>
    <row r="22" spans="1:11" s="275" customFormat="1">
      <c r="A22" s="284" t="s">
        <v>172</v>
      </c>
      <c r="B22" s="304" t="s">
        <v>436</v>
      </c>
      <c r="C22" s="278"/>
      <c r="D22" s="278"/>
      <c r="E22" s="278"/>
      <c r="F22" s="279"/>
      <c r="G22" s="278"/>
      <c r="H22" s="71"/>
      <c r="I22" s="71"/>
      <c r="J22" s="71"/>
      <c r="K22" s="71"/>
    </row>
    <row r="23" spans="1:11" s="275" customFormat="1">
      <c r="A23" s="285" t="s">
        <v>173</v>
      </c>
      <c r="B23" s="462" t="s">
        <v>437</v>
      </c>
      <c r="C23" s="274"/>
      <c r="D23" s="274"/>
      <c r="E23" s="274"/>
      <c r="F23" s="71"/>
      <c r="G23" s="71"/>
      <c r="H23" s="71"/>
      <c r="I23" s="71"/>
      <c r="J23" s="71"/>
      <c r="K23" s="71"/>
    </row>
    <row r="24" spans="1:11" s="275" customFormat="1">
      <c r="A24" s="286" t="s">
        <v>192</v>
      </c>
      <c r="B24" s="462" t="s">
        <v>434</v>
      </c>
      <c r="C24" s="274"/>
      <c r="D24" s="274"/>
      <c r="E24" s="274"/>
      <c r="F24" s="71"/>
      <c r="G24" s="71"/>
      <c r="H24" s="71"/>
      <c r="I24" s="71"/>
      <c r="J24" s="71"/>
      <c r="K24" s="71"/>
    </row>
    <row r="25" spans="1:11" s="275" customFormat="1">
      <c r="A25" s="287" t="s">
        <v>174</v>
      </c>
      <c r="B25" s="465" t="s">
        <v>465</v>
      </c>
      <c r="C25" s="274"/>
      <c r="D25" s="274"/>
      <c r="E25" s="274"/>
      <c r="F25" s="71"/>
      <c r="G25" s="71"/>
      <c r="H25" s="71"/>
      <c r="I25" s="71"/>
      <c r="J25" s="71"/>
      <c r="K25" s="71"/>
    </row>
    <row r="26" spans="1:11" s="275" customFormat="1" ht="15">
      <c r="A26" s="293"/>
      <c r="B26" s="294" t="s">
        <v>402</v>
      </c>
      <c r="C26" s="290"/>
      <c r="D26" s="290"/>
      <c r="E26" s="290"/>
      <c r="F26" s="291"/>
      <c r="G26" s="291"/>
      <c r="H26" s="291"/>
      <c r="I26" s="291"/>
      <c r="J26" s="71"/>
      <c r="K26" s="71"/>
    </row>
    <row r="27" spans="1:11" s="275" customFormat="1">
      <c r="A27" s="287" t="s">
        <v>195</v>
      </c>
      <c r="B27" s="466" t="s">
        <v>196</v>
      </c>
      <c r="C27" s="274"/>
      <c r="D27" s="274"/>
      <c r="E27" s="274"/>
      <c r="F27" s="71"/>
      <c r="G27" s="71"/>
      <c r="H27" s="71"/>
      <c r="I27" s="71"/>
      <c r="J27" s="71"/>
      <c r="K27" s="71"/>
    </row>
    <row r="28" spans="1:11" s="275" customFormat="1">
      <c r="A28" s="287" t="s">
        <v>197</v>
      </c>
      <c r="B28" s="466" t="s">
        <v>198</v>
      </c>
      <c r="C28" s="274"/>
      <c r="D28" s="274"/>
      <c r="E28" s="274"/>
      <c r="F28" s="71"/>
      <c r="G28" s="71"/>
      <c r="H28" s="71"/>
      <c r="I28" s="71"/>
      <c r="J28" s="71"/>
      <c r="K28" s="71"/>
    </row>
    <row r="29" spans="1:11" s="275" customFormat="1" ht="15">
      <c r="A29" s="293"/>
      <c r="B29" s="294" t="s">
        <v>194</v>
      </c>
      <c r="C29" s="274"/>
      <c r="D29" s="274"/>
      <c r="E29" s="274"/>
      <c r="F29" s="71"/>
      <c r="G29" s="71"/>
      <c r="H29" s="71"/>
      <c r="I29" s="71"/>
      <c r="J29" s="71"/>
      <c r="K29" s="71"/>
    </row>
    <row r="30" spans="1:11" s="275" customFormat="1">
      <c r="A30" s="287" t="s">
        <v>199</v>
      </c>
      <c r="B30" s="466" t="s">
        <v>200</v>
      </c>
      <c r="C30" s="274"/>
      <c r="D30" s="274"/>
      <c r="E30" s="274"/>
      <c r="F30" s="71"/>
      <c r="G30" s="71"/>
      <c r="H30" s="71"/>
      <c r="I30" s="71"/>
      <c r="J30" s="71"/>
      <c r="K30" s="71"/>
    </row>
    <row r="31" spans="1:11" s="275" customFormat="1">
      <c r="A31" s="287" t="s">
        <v>201</v>
      </c>
      <c r="B31" s="466" t="s">
        <v>202</v>
      </c>
      <c r="C31" s="274"/>
      <c r="D31" s="274"/>
      <c r="E31" s="274"/>
      <c r="F31" s="71"/>
      <c r="G31" s="71"/>
      <c r="H31" s="71"/>
      <c r="I31" s="71"/>
      <c r="J31" s="71"/>
      <c r="K31" s="71"/>
    </row>
    <row r="32" spans="1:11" s="275" customFormat="1">
      <c r="A32" s="287" t="s">
        <v>203</v>
      </c>
      <c r="B32" s="466" t="s">
        <v>204</v>
      </c>
      <c r="C32" s="274"/>
      <c r="D32" s="274"/>
      <c r="E32" s="274"/>
      <c r="F32" s="71"/>
      <c r="G32" s="71"/>
      <c r="H32" s="71"/>
      <c r="I32" s="71"/>
      <c r="J32" s="71"/>
      <c r="K32" s="71"/>
    </row>
    <row r="33" spans="1:11" s="275" customFormat="1" ht="15">
      <c r="A33" s="293"/>
      <c r="B33" s="294" t="s">
        <v>193</v>
      </c>
      <c r="C33" s="274"/>
      <c r="D33" s="274"/>
      <c r="E33" s="274"/>
      <c r="F33" s="71"/>
      <c r="G33" s="71"/>
      <c r="H33" s="71"/>
      <c r="I33" s="71"/>
      <c r="J33" s="71"/>
      <c r="K33" s="71"/>
    </row>
    <row r="34" spans="1:11" s="275" customFormat="1">
      <c r="A34" s="288" t="s">
        <v>385</v>
      </c>
      <c r="B34" s="462" t="s">
        <v>175</v>
      </c>
      <c r="C34" s="274"/>
      <c r="D34" s="274"/>
      <c r="E34" s="274"/>
      <c r="F34" s="71"/>
      <c r="G34" s="71"/>
      <c r="H34" s="71"/>
      <c r="I34" s="71"/>
      <c r="J34" s="71"/>
      <c r="K34" s="71"/>
    </row>
    <row r="35" spans="1:11" s="275" customFormat="1">
      <c r="A35" s="288" t="s">
        <v>386</v>
      </c>
      <c r="B35" s="462" t="s">
        <v>93</v>
      </c>
      <c r="C35" s="274"/>
      <c r="D35" s="274"/>
      <c r="E35" s="274"/>
      <c r="F35" s="71"/>
      <c r="G35" s="71"/>
      <c r="H35" s="71"/>
      <c r="I35" s="71"/>
      <c r="J35" s="71"/>
      <c r="K35" s="71"/>
    </row>
    <row r="36" spans="1:11" s="275" customFormat="1">
      <c r="A36" s="282" t="s">
        <v>387</v>
      </c>
      <c r="B36" s="304" t="s">
        <v>475</v>
      </c>
      <c r="C36" s="274"/>
      <c r="D36" s="274"/>
      <c r="E36" s="274"/>
      <c r="F36" s="71"/>
      <c r="G36" s="71"/>
      <c r="H36" s="71"/>
      <c r="I36" s="71"/>
      <c r="J36" s="71"/>
      <c r="K36" s="71"/>
    </row>
    <row r="37" spans="1:11" s="275" customFormat="1">
      <c r="A37" s="282" t="s">
        <v>388</v>
      </c>
      <c r="B37" s="462" t="s">
        <v>183</v>
      </c>
      <c r="C37" s="274"/>
      <c r="D37" s="274"/>
      <c r="E37" s="274"/>
      <c r="F37" s="71"/>
      <c r="G37" s="71"/>
      <c r="H37" s="71"/>
      <c r="I37" s="71"/>
      <c r="J37" s="71"/>
      <c r="K37" s="71"/>
    </row>
    <row r="38" spans="1:11">
      <c r="A38" s="282" t="s">
        <v>389</v>
      </c>
      <c r="B38" s="304" t="s">
        <v>185</v>
      </c>
      <c r="C38" s="274"/>
      <c r="D38" s="274"/>
      <c r="E38" s="274"/>
      <c r="F38" s="71"/>
      <c r="G38" s="71"/>
      <c r="H38" s="71"/>
      <c r="I38" s="71"/>
      <c r="J38" s="71"/>
      <c r="K38" s="71"/>
    </row>
    <row r="39" spans="1:11">
      <c r="A39" s="282" t="s">
        <v>390</v>
      </c>
      <c r="B39" s="462" t="s">
        <v>403</v>
      </c>
      <c r="C39" s="274"/>
      <c r="D39" s="274"/>
      <c r="E39" s="274"/>
      <c r="F39" s="71"/>
      <c r="G39" s="71"/>
      <c r="H39" s="71"/>
      <c r="I39" s="71"/>
      <c r="J39" s="71"/>
      <c r="K39" s="71"/>
    </row>
    <row r="40" spans="1:11">
      <c r="A40" s="274"/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>
      <c r="A41" s="274"/>
      <c r="B41" s="71"/>
      <c r="C41" s="71"/>
      <c r="D41" s="71"/>
      <c r="E41" s="71"/>
      <c r="F41" s="71"/>
      <c r="G41" s="71"/>
      <c r="H41" s="71"/>
      <c r="I41" s="71"/>
      <c r="J41" s="71"/>
      <c r="K41" s="71"/>
    </row>
    <row r="42" spans="1:11">
      <c r="A42" s="274"/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>
      <c r="A43" s="274"/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>
      <c r="A44" s="274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>
      <c r="A45" s="274"/>
      <c r="B45" s="71"/>
      <c r="C45" s="71"/>
      <c r="D45" s="71"/>
      <c r="E45" s="71"/>
      <c r="F45" s="71"/>
      <c r="G45" s="71"/>
      <c r="H45" s="71"/>
      <c r="I45" s="71"/>
      <c r="J45" s="71"/>
      <c r="K45" s="71"/>
    </row>
    <row r="46" spans="1:11">
      <c r="A46" s="274"/>
      <c r="B46" s="71"/>
      <c r="C46" s="71"/>
      <c r="D46" s="71"/>
      <c r="E46" s="71"/>
      <c r="F46" s="71"/>
      <c r="G46" s="71"/>
      <c r="H46" s="71"/>
      <c r="I46" s="71"/>
      <c r="J46" s="71"/>
      <c r="K46" s="71"/>
    </row>
    <row r="47" spans="1:11">
      <c r="A47" s="274"/>
      <c r="B47" s="71"/>
      <c r="C47" s="71"/>
      <c r="D47" s="71"/>
      <c r="E47" s="71"/>
      <c r="F47" s="71"/>
      <c r="G47" s="71"/>
      <c r="H47" s="71"/>
      <c r="I47" s="71"/>
      <c r="J47" s="71"/>
      <c r="K47" s="71"/>
    </row>
    <row r="48" spans="1:11">
      <c r="A48" s="274"/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1:11">
      <c r="A49" s="274"/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</row>
    <row r="51" spans="1:1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</row>
    <row r="52" spans="1:1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</row>
  </sheetData>
  <hyperlinks>
    <hyperlink ref="B4" location="T2.1.1!A1" display="Demande suisse et étrangère dans l'hébergement touristique" xr:uid="{00000000-0004-0000-0000-000000000000}"/>
    <hyperlink ref="B5" location="T2.1.2!A1" display="Demande par continent dans l'hébergement touristique, en 2018" xr:uid="{00000000-0004-0000-0000-000001000000}"/>
    <hyperlink ref="B6" location="T2.1.3!A1" display="Ventilation mensuelle des nuitées dans l'hébergement touristique, en 2018" xr:uid="{00000000-0004-0000-0000-000002000000}"/>
    <hyperlink ref="B7" location="T2.1.4!A1" display="Evolution des nuitées dans l'hébergement touristique en Europe et dans les pays limitrophes de la Suisse, de 2017 à 2018" xr:uid="{00000000-0004-0000-0000-000003000000}"/>
    <hyperlink ref="B8" location="T2.2.1!A1" display="Offre dans l'hôtellerie, en 2018" xr:uid="{00000000-0004-0000-0000-000004000000}"/>
    <hyperlink ref="B9" location="T2.2.2!A1" display="Evolution de l'offre dans l'hôtellerie, de 2009 à 2018 et de 2017 à 2018" xr:uid="{00000000-0004-0000-0000-000005000000}"/>
    <hyperlink ref="B10" location="'T 2.2.3a'!A1" display="Demande dans l'hôtellerie, de 2012 à 2021" xr:uid="{00000000-0004-0000-0000-000006000000}"/>
    <hyperlink ref="B14" location="'T 2.2.5a-f'!A1" display="Evolution de la demande par région touristique dans l'hôtellerie, de 2016 à 2020" xr:uid="{00000000-0004-0000-0000-000007000000}"/>
    <hyperlink ref="B18" location="'T 2.2.8'!A1" display="Taux net d'occupation des chambres dans l'hôtellerie, de 2016 à 2020" xr:uid="{00000000-0004-0000-0000-000008000000}"/>
    <hyperlink ref="B19" location="T2.2.9!A1" display="Evolution des nuitées dans les hôtels et établissements similaires selon les pays, de 2019 à 2020" xr:uid="{00000000-0004-0000-0000-000009000000}"/>
    <hyperlink ref="B20" location="T2.3.1!A1" display="Parahôtellerie: offre par grande région par type d'hébergement, en 2018" xr:uid="{00000000-0004-0000-0000-00000A000000}"/>
    <hyperlink ref="B21" location="T2.3.2.1!A1" display="Parahôtellerie: demande par pays de provenance des hôtes par type d'hébergement, de 2017 à 2018" xr:uid="{00000000-0004-0000-0000-00000B000000}"/>
    <hyperlink ref="B22" location="T2.3.2.2!A1" display="Parahôtellerie: demande par grande région par type d'hébergement, de 2017 à 2018" xr:uid="{00000000-0004-0000-0000-00000C000000}"/>
    <hyperlink ref="B23" location="T2.3.3!A1" display="Parahôtellerie: ventilation mensuelle des nuitées par type d'hébergement, de 2017 à 2018" xr:uid="{00000000-0004-0000-0000-00000D000000}"/>
    <hyperlink ref="B24" location="T2.3.4!A1" display="Parahôtellerie: durée de séjour par grande région par type d'hébergement, de 2017 à 2018" xr:uid="{00000000-0004-0000-0000-00000E000000}"/>
    <hyperlink ref="B25" location="T2.3.5!A1" display="Evolution de la demande en Europe et dans les pays limitrophes de la Suisse dans la parahôtellerie, de 2017 à 2018" xr:uid="{00000000-0004-0000-0000-00000F000000}"/>
    <hyperlink ref="B27" location="T3.1!A1" display="Voyages avec nuitées" xr:uid="{00000000-0004-0000-0000-000010000000}"/>
    <hyperlink ref="B28" location="T3.2!A1" display="Voyages sans nuitée" xr:uid="{00000000-0004-0000-0000-000011000000}"/>
    <hyperlink ref="B30" location="T4.1!A1" display="Valeur ajoutée brute du tourisme" xr:uid="{00000000-0004-0000-0000-000012000000}"/>
    <hyperlink ref="B31" location="T4.2!A1" display="Demande touristique" xr:uid="{00000000-0004-0000-0000-000013000000}"/>
    <hyperlink ref="B32" location="T4.3!A1" display="Emploi dans le tourisme" xr:uid="{00000000-0004-0000-0000-000014000000}"/>
    <hyperlink ref="B34" location="T5.1!A1" display="Taux de croissance du produit intérieur brut réel, en %" xr:uid="{00000000-0004-0000-0000-000015000000}"/>
    <hyperlink ref="B35" location="T5.2!A1" display="Indice du climat de consommation" xr:uid="{00000000-0004-0000-0000-000016000000}"/>
    <hyperlink ref="B36" location="T5.3!A1" display="Dépenses de consommation des ménages en Suisse &amp; dépenses restaurants et hôtels en comparaison européenne" xr:uid="{00000000-0004-0000-0000-000017000000}"/>
    <hyperlink ref="B37" location="T5.4!A1" display="Indice suisse des prix à la consommation" xr:uid="{00000000-0004-0000-0000-000018000000}"/>
    <hyperlink ref="B38" location="T5.5!A1" display="Indice des prix à la consommation harmonisé" xr:uid="{00000000-0004-0000-0000-000019000000}"/>
    <hyperlink ref="B39" location="T5.6!A1" display="Indice des niveaux de prix, en 2020" xr:uid="{00000000-0004-0000-0000-00001A000000}"/>
    <hyperlink ref="B12" location="'T 2.2.4a'!A1" display="Evolution des nuitées des hôtes étrangers et suisses dans l'hôtellerie, de 2011 à 2020" xr:uid="{00000000-0004-0000-0000-00001B000000}"/>
    <hyperlink ref="B13" location="'T 2.2.4b'!A1" display="Evolution mensuelle en % des nuitées des hôtes étrangers et suisses dans l'hôtellerie, de 2019 à 2020" xr:uid="{00000000-0004-0000-0000-00001C000000}"/>
    <hyperlink ref="B15" location="T2.2.6!A1" display="Evolution de la demande par région touristique dans l'hôtellerie, de 2016 à 2020" xr:uid="{00000000-0004-0000-0000-00001D000000}"/>
    <hyperlink ref="B17" location="'T 2.2.7b'!A1" display="Durée de séjour dans l'hôtellerie, de 2012 à 2021" xr:uid="{00000000-0004-0000-0000-00001E000000}"/>
    <hyperlink ref="B16" location="T2.2.7a!A1" display="T2.2.7a!A1" xr:uid="{3DF3AD7D-E033-4AA6-8599-EF31D15D7B87}"/>
    <hyperlink ref="B11" location="'T 2.2.3b'!A1" display="Hôtels et établissements de cure, nuitées 2020-2021" xr:uid="{892D9710-C5E7-4003-AE65-DA31890B4F3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showGridLines="0" zoomScaleNormal="100" workbookViewId="0"/>
  </sheetViews>
  <sheetFormatPr baseColWidth="10" defaultColWidth="11.42578125" defaultRowHeight="12.75"/>
  <cols>
    <col min="1" max="3" width="17.7109375" style="9" customWidth="1"/>
    <col min="4" max="4" width="18.7109375" style="4" customWidth="1"/>
    <col min="5" max="5" width="23" style="4" customWidth="1"/>
    <col min="6" max="6" width="9.5703125" style="4" customWidth="1"/>
    <col min="7" max="7" width="13.28515625" style="4" bestFit="1" customWidth="1"/>
    <col min="8" max="16384" width="11.42578125" style="4"/>
  </cols>
  <sheetData>
    <row r="1" spans="1:6" s="62" customFormat="1" ht="12.75" customHeight="1">
      <c r="A1" s="84" t="s">
        <v>408</v>
      </c>
      <c r="B1" s="84"/>
      <c r="C1" s="84"/>
      <c r="E1" s="153" t="s">
        <v>335</v>
      </c>
    </row>
    <row r="2" spans="1:6" s="2" customFormat="1" ht="12.75" customHeight="1">
      <c r="A2" s="142"/>
      <c r="B2" s="142"/>
      <c r="C2" s="142"/>
    </row>
    <row r="3" spans="1:6" s="2" customFormat="1" ht="12.75" customHeight="1">
      <c r="A3" s="488" t="s">
        <v>18</v>
      </c>
      <c r="B3" s="486" t="s">
        <v>325</v>
      </c>
      <c r="C3" s="486" t="s">
        <v>324</v>
      </c>
      <c r="D3" s="486" t="s">
        <v>326</v>
      </c>
      <c r="E3" s="487" t="s">
        <v>124</v>
      </c>
    </row>
    <row r="4" spans="1:6" s="2" customFormat="1" ht="12.75" customHeight="1">
      <c r="A4" s="60">
        <v>2012</v>
      </c>
      <c r="B4" s="317">
        <v>19076238</v>
      </c>
      <c r="C4" s="317">
        <v>15690035</v>
      </c>
      <c r="D4" s="317">
        <v>34766273</v>
      </c>
      <c r="E4" s="359">
        <v>-2.0289066279632317</v>
      </c>
      <c r="F4" s="10"/>
    </row>
    <row r="5" spans="1:6" s="2" customFormat="1" ht="12.75" customHeight="1">
      <c r="A5" s="60">
        <v>2013</v>
      </c>
      <c r="B5" s="317">
        <v>19734657</v>
      </c>
      <c r="C5" s="317">
        <v>15889226</v>
      </c>
      <c r="D5" s="317">
        <v>35623883</v>
      </c>
      <c r="E5" s="359">
        <v>2.466787279729409</v>
      </c>
      <c r="F5" s="10"/>
    </row>
    <row r="6" spans="1:6" s="2" customFormat="1" ht="12.75" customHeight="1">
      <c r="A6" s="60">
        <v>2014</v>
      </c>
      <c r="B6" s="317">
        <v>19907377</v>
      </c>
      <c r="C6" s="317">
        <v>16026135</v>
      </c>
      <c r="D6" s="317">
        <v>35933512</v>
      </c>
      <c r="E6" s="359">
        <v>0.8691612871061809</v>
      </c>
      <c r="F6" s="10"/>
    </row>
    <row r="7" spans="1:6" s="2" customFormat="1" ht="12.75" customHeight="1">
      <c r="A7" s="60">
        <v>2015</v>
      </c>
      <c r="B7" s="317">
        <v>19576295</v>
      </c>
      <c r="C7" s="317">
        <v>16052181</v>
      </c>
      <c r="D7" s="317">
        <v>35628476</v>
      </c>
      <c r="E7" s="359">
        <v>-0.84889002778242206</v>
      </c>
      <c r="F7" s="59"/>
    </row>
    <row r="8" spans="1:6" s="2" customFormat="1" ht="12.75" customHeight="1">
      <c r="A8" s="60">
        <v>2016</v>
      </c>
      <c r="B8" s="317">
        <v>19288015</v>
      </c>
      <c r="C8" s="317">
        <v>16244561</v>
      </c>
      <c r="D8" s="317">
        <v>35532576</v>
      </c>
      <c r="E8" s="359">
        <v>-0.26916671933988978</v>
      </c>
      <c r="F8" s="19"/>
    </row>
    <row r="9" spans="1:6" s="2" customFormat="1" ht="12.75" customHeight="1">
      <c r="A9" s="60">
        <v>2017</v>
      </c>
      <c r="B9" s="317">
        <v>20472865</v>
      </c>
      <c r="C9" s="317">
        <v>16919875</v>
      </c>
      <c r="D9" s="317">
        <v>37392740</v>
      </c>
      <c r="E9" s="359">
        <v>5.2350946916992447</v>
      </c>
      <c r="F9" s="19"/>
    </row>
    <row r="10" spans="1:6" s="2" customFormat="1" ht="12.75" customHeight="1">
      <c r="A10" s="60">
        <v>2018</v>
      </c>
      <c r="B10" s="317">
        <v>21393736</v>
      </c>
      <c r="C10" s="317">
        <v>17413041</v>
      </c>
      <c r="D10" s="317">
        <v>38806777</v>
      </c>
      <c r="E10" s="359">
        <v>3.7815816653179199</v>
      </c>
      <c r="F10" s="19"/>
    </row>
    <row r="11" spans="1:6" s="2" customFormat="1" ht="12.75" customHeight="1">
      <c r="A11" s="60">
        <v>2019</v>
      </c>
      <c r="B11" s="317">
        <v>21639611</v>
      </c>
      <c r="C11" s="317">
        <v>17922428</v>
      </c>
      <c r="D11" s="317">
        <v>39562039</v>
      </c>
      <c r="E11" s="359">
        <v>1.9462116114409604</v>
      </c>
      <c r="F11" s="19"/>
    </row>
    <row r="12" spans="1:6" s="2" customFormat="1" ht="12.75" customHeight="1">
      <c r="A12" s="60">
        <v>2020</v>
      </c>
      <c r="B12" s="299">
        <v>7341347</v>
      </c>
      <c r="C12" s="299">
        <v>16389391</v>
      </c>
      <c r="D12" s="299">
        <v>23730738</v>
      </c>
      <c r="E12" s="359">
        <v>-40.016392987226972</v>
      </c>
      <c r="F12" s="19"/>
    </row>
    <row r="13" spans="1:6" s="2" customFormat="1" ht="12.75" customHeight="1">
      <c r="A13" s="728">
        <v>2021</v>
      </c>
      <c r="B13" s="301">
        <v>8598184</v>
      </c>
      <c r="C13" s="301">
        <v>20960665</v>
      </c>
      <c r="D13" s="301">
        <v>29558849</v>
      </c>
      <c r="E13" s="510">
        <v>24.559333131569698</v>
      </c>
      <c r="F13" s="19"/>
    </row>
    <row r="14" spans="1:6" s="2" customFormat="1" ht="12.75" customHeight="1">
      <c r="A14" s="142"/>
      <c r="B14" s="142"/>
      <c r="C14" s="142"/>
    </row>
    <row r="15" spans="1:6" s="2" customFormat="1" ht="12.75" customHeight="1">
      <c r="A15" s="309" t="s">
        <v>300</v>
      </c>
      <c r="B15" s="309"/>
      <c r="C15" s="309"/>
    </row>
    <row r="16" spans="1:6" s="2" customFormat="1" ht="12.75" customHeight="1">
      <c r="A16" s="45" t="s">
        <v>132</v>
      </c>
      <c r="B16" s="45"/>
      <c r="C16" s="45"/>
    </row>
    <row r="17" spans="1:4" s="2" customFormat="1" ht="12.75" customHeight="1">
      <c r="A17" s="65" t="s">
        <v>413</v>
      </c>
      <c r="B17" s="65"/>
      <c r="C17" s="65"/>
    </row>
    <row r="18" spans="1:4" s="2" customFormat="1" ht="12.75" customHeight="1">
      <c r="A18" s="64"/>
      <c r="B18" s="64"/>
      <c r="C18" s="64"/>
    </row>
    <row r="19" spans="1:4" s="2" customFormat="1" ht="12.75" customHeight="1">
      <c r="A19" s="2" t="s">
        <v>206</v>
      </c>
    </row>
    <row r="20" spans="1:4" s="2" customFormat="1" ht="12.75" customHeight="1">
      <c r="A20" s="310" t="s">
        <v>314</v>
      </c>
      <c r="B20" s="310"/>
      <c r="C20" s="310"/>
    </row>
    <row r="21" spans="1:4" s="2" customFormat="1" ht="12.75" customHeight="1">
      <c r="A21" s="142"/>
      <c r="B21" s="142"/>
      <c r="C21" s="142"/>
    </row>
    <row r="22" spans="1:4" s="2" customFormat="1" ht="12.75" customHeight="1">
      <c r="A22" s="142"/>
      <c r="B22" s="142"/>
      <c r="C22" s="142"/>
    </row>
    <row r="23" spans="1:4" s="2" customFormat="1" ht="12.75" customHeight="1">
      <c r="A23" s="142"/>
      <c r="B23" s="142"/>
      <c r="C23" s="142"/>
    </row>
    <row r="24" spans="1:4" s="2" customFormat="1" ht="12.75" customHeight="1">
      <c r="A24" s="142"/>
      <c r="B24" s="142"/>
      <c r="C24" s="142"/>
    </row>
    <row r="25" spans="1:4" s="2" customFormat="1" ht="12.75" customHeight="1">
      <c r="A25" s="142"/>
      <c r="B25" s="142"/>
      <c r="C25" s="142"/>
    </row>
    <row r="26" spans="1:4" s="2" customFormat="1" ht="12.75" customHeight="1">
      <c r="A26" s="142"/>
      <c r="B26" s="142"/>
      <c r="C26" s="142"/>
    </row>
    <row r="27" spans="1:4" s="2" customFormat="1" ht="11.25">
      <c r="A27" s="142"/>
      <c r="B27" s="142"/>
      <c r="C27" s="142"/>
    </row>
    <row r="28" spans="1:4" s="2" customFormat="1" ht="11.25">
      <c r="A28" s="142"/>
      <c r="B28" s="142"/>
      <c r="C28" s="142"/>
    </row>
    <row r="29" spans="1:4" s="2" customFormat="1" ht="11.25">
      <c r="A29" s="142"/>
      <c r="B29" s="142"/>
      <c r="C29" s="142"/>
      <c r="D29" s="109"/>
    </row>
    <row r="30" spans="1:4" s="2" customFormat="1" ht="11.25">
      <c r="A30" s="142"/>
      <c r="B30" s="142"/>
      <c r="C30" s="142"/>
    </row>
    <row r="31" spans="1:4" s="2" customFormat="1" ht="11.25">
      <c r="A31" s="142"/>
      <c r="B31" s="142"/>
      <c r="C31" s="142"/>
    </row>
    <row r="32" spans="1:4" s="2" customFormat="1" ht="11.25">
      <c r="A32" s="142"/>
      <c r="B32" s="142"/>
      <c r="C32" s="142"/>
    </row>
    <row r="33" spans="1:3" s="2" customFormat="1" ht="11.25">
      <c r="A33" s="142"/>
      <c r="B33" s="142"/>
      <c r="C33" s="142"/>
    </row>
    <row r="34" spans="1:3" s="2" customFormat="1" ht="11.25">
      <c r="A34" s="142"/>
      <c r="B34" s="142"/>
      <c r="C34" s="142"/>
    </row>
    <row r="35" spans="1:3" s="2" customFormat="1" ht="11.25">
      <c r="A35" s="142"/>
      <c r="B35" s="142"/>
      <c r="C35" s="142"/>
    </row>
    <row r="36" spans="1:3" s="2" customFormat="1" ht="11.25">
      <c r="A36" s="142"/>
      <c r="B36" s="142"/>
      <c r="C36" s="142"/>
    </row>
    <row r="37" spans="1:3" s="2" customFormat="1" ht="11.25">
      <c r="A37" s="142"/>
      <c r="B37" s="142"/>
      <c r="C37" s="142"/>
    </row>
    <row r="38" spans="1:3" s="2" customFormat="1" ht="11.25">
      <c r="A38" s="142"/>
      <c r="B38" s="142"/>
      <c r="C38" s="142"/>
    </row>
    <row r="39" spans="1:3" s="2" customFormat="1" ht="11.25">
      <c r="A39" s="142"/>
      <c r="B39" s="142"/>
      <c r="C39" s="142"/>
    </row>
    <row r="40" spans="1:3" s="2" customFormat="1" ht="11.25">
      <c r="A40" s="142"/>
      <c r="B40" s="142"/>
      <c r="C40" s="142"/>
    </row>
    <row r="41" spans="1:3" s="2" customFormat="1" ht="11.25">
      <c r="A41" s="142"/>
      <c r="B41" s="142"/>
      <c r="C41" s="142"/>
    </row>
    <row r="42" spans="1:3" s="2" customFormat="1" ht="11.25">
      <c r="A42" s="142"/>
      <c r="B42" s="142"/>
      <c r="C42" s="142"/>
    </row>
    <row r="43" spans="1:3" s="2" customFormat="1" ht="11.25">
      <c r="A43" s="142"/>
      <c r="B43" s="142"/>
      <c r="C43" s="142"/>
    </row>
    <row r="44" spans="1:3" s="2" customFormat="1" ht="11.25">
      <c r="A44" s="142"/>
      <c r="B44" s="142"/>
      <c r="C44" s="142"/>
    </row>
    <row r="45" spans="1:3" s="2" customFormat="1" ht="11.25">
      <c r="A45" s="142"/>
      <c r="B45" s="142"/>
      <c r="C45" s="142"/>
    </row>
    <row r="46" spans="1:3" s="2" customFormat="1" ht="11.25">
      <c r="A46" s="142"/>
      <c r="B46" s="142"/>
      <c r="C46" s="142"/>
    </row>
    <row r="47" spans="1:3" s="2" customFormat="1" ht="11.25">
      <c r="A47" s="142"/>
      <c r="B47" s="142"/>
      <c r="C47" s="142"/>
    </row>
    <row r="48" spans="1:3" s="2" customFormat="1" ht="11.25">
      <c r="A48" s="142"/>
      <c r="B48" s="142"/>
      <c r="C48" s="142"/>
    </row>
  </sheetData>
  <hyperlinks>
    <hyperlink ref="A15" r:id="rId1" xr:uid="{00000000-0004-0000-0800-000000000000}"/>
    <hyperlink ref="A20" r:id="rId2" xr:uid="{00000000-0004-0000-0800-000001000000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1"/>
  <sheetViews>
    <sheetView showGridLines="0" zoomScaleNormal="100" workbookViewId="0"/>
  </sheetViews>
  <sheetFormatPr baseColWidth="10" defaultColWidth="11.42578125" defaultRowHeight="12.75"/>
  <cols>
    <col min="1" max="1" width="12" style="9" customWidth="1"/>
    <col min="2" max="2" width="22.7109375" style="9" customWidth="1"/>
    <col min="3" max="3" width="24.42578125" style="9" customWidth="1"/>
    <col min="4" max="4" width="24.5703125" style="4" customWidth="1"/>
    <col min="5" max="5" width="19.5703125" style="4" customWidth="1"/>
    <col min="6" max="6" width="19.42578125" style="4" customWidth="1"/>
    <col min="7" max="7" width="22.28515625" style="4" customWidth="1"/>
    <col min="8" max="16384" width="11.42578125" style="4"/>
  </cols>
  <sheetData>
    <row r="1" spans="1:7" s="62" customFormat="1" ht="12.75" customHeight="1">
      <c r="A1" s="84" t="s">
        <v>464</v>
      </c>
      <c r="B1" s="84"/>
      <c r="C1" s="84"/>
      <c r="E1" s="153" t="s">
        <v>336</v>
      </c>
    </row>
    <row r="2" spans="1:7" s="2" customFormat="1" ht="12.75" customHeight="1">
      <c r="A2" s="142"/>
      <c r="B2" s="142"/>
      <c r="C2" s="142"/>
    </row>
    <row r="3" spans="1:7" s="2" customFormat="1" ht="22.15" customHeight="1">
      <c r="A3" s="488"/>
      <c r="B3" s="543" t="s">
        <v>337</v>
      </c>
      <c r="C3" s="543" t="s">
        <v>338</v>
      </c>
      <c r="D3" s="543" t="s">
        <v>418</v>
      </c>
      <c r="E3" s="543" t="s">
        <v>419</v>
      </c>
      <c r="F3" s="544" t="s">
        <v>420</v>
      </c>
      <c r="G3" s="544" t="s">
        <v>421</v>
      </c>
    </row>
    <row r="4" spans="1:7" s="2" customFormat="1" ht="12.75" customHeight="1">
      <c r="A4" s="174" t="s">
        <v>97</v>
      </c>
      <c r="B4" s="542">
        <v>1536861</v>
      </c>
      <c r="C4" s="542">
        <v>1500345</v>
      </c>
      <c r="D4" s="542">
        <v>969875</v>
      </c>
      <c r="E4" s="542">
        <v>303315</v>
      </c>
      <c r="F4" s="729">
        <f>((D4-B4)/B4)*100</f>
        <v>-36.892471082290463</v>
      </c>
      <c r="G4" s="729">
        <f>((E4-C4)/C4)*100</f>
        <v>-79.783649760555079</v>
      </c>
    </row>
    <row r="5" spans="1:7" s="2" customFormat="1" ht="12.75" customHeight="1">
      <c r="A5" s="174" t="s">
        <v>98</v>
      </c>
      <c r="B5" s="542">
        <v>1736304</v>
      </c>
      <c r="C5" s="542">
        <v>1596173</v>
      </c>
      <c r="D5" s="542">
        <v>1686398</v>
      </c>
      <c r="E5" s="542">
        <v>329037</v>
      </c>
      <c r="F5" s="729">
        <f t="shared" ref="F5:G16" si="0">((D5-B5)/B5)*100</f>
        <v>-2.8742662575217244</v>
      </c>
      <c r="G5" s="729">
        <f t="shared" si="0"/>
        <v>-79.385881104366504</v>
      </c>
    </row>
    <row r="6" spans="1:7" s="2" customFormat="1" ht="12.75" customHeight="1">
      <c r="A6" s="174" t="s">
        <v>99</v>
      </c>
      <c r="B6" s="542">
        <v>715208</v>
      </c>
      <c r="C6" s="542">
        <v>555824</v>
      </c>
      <c r="D6" s="542">
        <v>1473910</v>
      </c>
      <c r="E6" s="542">
        <v>404559</v>
      </c>
      <c r="F6" s="729">
        <f t="shared" si="0"/>
        <v>106.08130781534881</v>
      </c>
      <c r="G6" s="729">
        <f t="shared" si="0"/>
        <v>-27.214549929474082</v>
      </c>
    </row>
    <row r="7" spans="1:7" s="2" customFormat="1" ht="12.75" customHeight="1">
      <c r="A7" s="174" t="s">
        <v>100</v>
      </c>
      <c r="B7" s="542">
        <v>161819</v>
      </c>
      <c r="C7" s="542">
        <v>56364</v>
      </c>
      <c r="D7" s="542">
        <v>1678678</v>
      </c>
      <c r="E7" s="542">
        <v>319501</v>
      </c>
      <c r="F7" s="729">
        <f t="shared" si="0"/>
        <v>937.38003571892057</v>
      </c>
      <c r="G7" s="729">
        <f t="shared" si="0"/>
        <v>466.85295578738203</v>
      </c>
    </row>
    <row r="8" spans="1:7" s="2" customFormat="1" ht="12.75" customHeight="1">
      <c r="A8" s="174" t="s">
        <v>101</v>
      </c>
      <c r="B8" s="542">
        <v>559930</v>
      </c>
      <c r="C8" s="542">
        <v>83699</v>
      </c>
      <c r="D8" s="542">
        <v>1672506</v>
      </c>
      <c r="E8" s="542">
        <v>355378</v>
      </c>
      <c r="F8" s="729">
        <f t="shared" si="0"/>
        <v>198.69912310467379</v>
      </c>
      <c r="G8" s="729">
        <f t="shared" si="0"/>
        <v>324.59049689960455</v>
      </c>
    </row>
    <row r="9" spans="1:7" s="2" customFormat="1" ht="12.75" customHeight="1">
      <c r="A9" s="174" t="s">
        <v>102</v>
      </c>
      <c r="B9" s="542">
        <v>1194062</v>
      </c>
      <c r="C9" s="542">
        <v>260769</v>
      </c>
      <c r="D9" s="542">
        <v>1789440</v>
      </c>
      <c r="E9" s="542">
        <v>493509</v>
      </c>
      <c r="F9" s="729">
        <f t="shared" si="0"/>
        <v>49.861564977362981</v>
      </c>
      <c r="G9" s="729">
        <f t="shared" si="0"/>
        <v>89.251406417173811</v>
      </c>
    </row>
    <row r="10" spans="1:7" s="2" customFormat="1" ht="12.75" customHeight="1">
      <c r="A10" s="174" t="s">
        <v>103</v>
      </c>
      <c r="B10" s="542">
        <v>2648721</v>
      </c>
      <c r="C10" s="542">
        <v>780793</v>
      </c>
      <c r="D10" s="542">
        <v>2567003</v>
      </c>
      <c r="E10" s="542">
        <v>1081284</v>
      </c>
      <c r="F10" s="729">
        <f t="shared" si="0"/>
        <v>-3.0851871525917605</v>
      </c>
      <c r="G10" s="729">
        <f t="shared" si="0"/>
        <v>38.485360396417491</v>
      </c>
    </row>
    <row r="11" spans="1:7" s="2" customFormat="1" ht="12.75" customHeight="1">
      <c r="A11" s="174" t="s">
        <v>104</v>
      </c>
      <c r="B11" s="542">
        <v>2265743</v>
      </c>
      <c r="C11" s="542">
        <v>1014173</v>
      </c>
      <c r="D11" s="542">
        <v>2575058</v>
      </c>
      <c r="E11" s="542">
        <v>1601530</v>
      </c>
      <c r="F11" s="729">
        <f t="shared" si="0"/>
        <v>13.651813113843891</v>
      </c>
      <c r="G11" s="729">
        <f t="shared" si="0"/>
        <v>57.914872511888994</v>
      </c>
    </row>
    <row r="12" spans="1:7" s="2" customFormat="1" ht="12.75" customHeight="1">
      <c r="A12" s="174" t="s">
        <v>105</v>
      </c>
      <c r="B12" s="542">
        <v>2056251</v>
      </c>
      <c r="C12" s="542">
        <v>628955</v>
      </c>
      <c r="D12" s="542">
        <v>2107919</v>
      </c>
      <c r="E12" s="542">
        <v>1190788</v>
      </c>
      <c r="F12" s="729">
        <f t="shared" si="0"/>
        <v>2.512728261287168</v>
      </c>
      <c r="G12" s="729">
        <f t="shared" si="0"/>
        <v>89.328012337925614</v>
      </c>
    </row>
    <row r="13" spans="1:7" s="2" customFormat="1" ht="12.75" customHeight="1">
      <c r="A13" s="174" t="s">
        <v>106</v>
      </c>
      <c r="B13" s="542">
        <v>1722540</v>
      </c>
      <c r="C13" s="542">
        <v>346191</v>
      </c>
      <c r="D13" s="542">
        <v>1962447</v>
      </c>
      <c r="E13" s="542">
        <v>931460</v>
      </c>
      <c r="F13" s="729">
        <f t="shared" si="0"/>
        <v>13.927514019993732</v>
      </c>
      <c r="G13" s="729">
        <f t="shared" si="0"/>
        <v>169.05956538442652</v>
      </c>
    </row>
    <row r="14" spans="1:7" s="2" customFormat="1" ht="12.75" customHeight="1">
      <c r="A14" s="174" t="s">
        <v>107</v>
      </c>
      <c r="B14" s="542">
        <v>712148</v>
      </c>
      <c r="C14" s="542">
        <v>184285</v>
      </c>
      <c r="D14" s="542">
        <v>1052010</v>
      </c>
      <c r="E14" s="542">
        <v>693926</v>
      </c>
      <c r="F14" s="729">
        <f t="shared" si="0"/>
        <v>47.723506911484691</v>
      </c>
      <c r="G14" s="729">
        <f t="shared" si="0"/>
        <v>276.55045174593698</v>
      </c>
    </row>
    <row r="15" spans="1:7" s="2" customFormat="1" ht="12.75" customHeight="1">
      <c r="A15" s="174" t="s">
        <v>108</v>
      </c>
      <c r="B15" s="542">
        <v>1079804</v>
      </c>
      <c r="C15" s="542">
        <v>333776</v>
      </c>
      <c r="D15" s="542">
        <v>1425421</v>
      </c>
      <c r="E15" s="542">
        <v>893897</v>
      </c>
      <c r="F15" s="729">
        <f t="shared" si="0"/>
        <v>32.007382821326836</v>
      </c>
      <c r="G15" s="729">
        <f t="shared" si="0"/>
        <v>167.81344374670437</v>
      </c>
    </row>
    <row r="16" spans="1:7" s="2" customFormat="1" ht="12.75" customHeight="1">
      <c r="A16" s="844" t="s">
        <v>19</v>
      </c>
      <c r="B16" s="845">
        <f>SUM(B4:B15)</f>
        <v>16389391</v>
      </c>
      <c r="C16" s="845">
        <f>SUM(C4:C15)</f>
        <v>7341347</v>
      </c>
      <c r="D16" s="845">
        <v>20960665</v>
      </c>
      <c r="E16" s="845">
        <v>8598184</v>
      </c>
      <c r="F16" s="846">
        <f t="shared" si="0"/>
        <v>27.89166479706293</v>
      </c>
      <c r="G16" s="846">
        <f t="shared" si="0"/>
        <v>17.119978118457009</v>
      </c>
    </row>
    <row r="17" spans="1:4" s="2" customFormat="1" ht="12.75" customHeight="1">
      <c r="A17" s="142"/>
      <c r="B17" s="142"/>
      <c r="C17" s="142"/>
    </row>
    <row r="18" spans="1:4" s="2" customFormat="1" ht="12.75" customHeight="1">
      <c r="A18" s="309" t="s">
        <v>300</v>
      </c>
      <c r="B18" s="309"/>
      <c r="C18" s="309"/>
    </row>
    <row r="19" spans="1:4" s="2" customFormat="1" ht="12.75" customHeight="1">
      <c r="A19" s="45" t="s">
        <v>132</v>
      </c>
      <c r="B19" s="45"/>
      <c r="C19" s="45"/>
    </row>
    <row r="20" spans="1:4" s="2" customFormat="1" ht="12.75" customHeight="1">
      <c r="A20" s="65" t="s">
        <v>413</v>
      </c>
      <c r="B20" s="65"/>
      <c r="C20" s="65"/>
    </row>
    <row r="21" spans="1:4" s="2" customFormat="1" ht="12.75" customHeight="1">
      <c r="A21" s="64"/>
      <c r="B21" s="64"/>
      <c r="C21" s="64"/>
    </row>
    <row r="22" spans="1:4" s="2" customFormat="1" ht="12.75" customHeight="1">
      <c r="A22" s="2" t="s">
        <v>206</v>
      </c>
    </row>
    <row r="23" spans="1:4" s="2" customFormat="1" ht="12.75" customHeight="1">
      <c r="A23" s="310" t="s">
        <v>314</v>
      </c>
      <c r="B23" s="310"/>
      <c r="C23" s="310"/>
    </row>
    <row r="24" spans="1:4" s="2" customFormat="1" ht="12.75" customHeight="1">
      <c r="A24" s="142"/>
      <c r="B24" s="142"/>
      <c r="C24" s="142"/>
    </row>
    <row r="25" spans="1:4" s="2" customFormat="1" ht="12.75" customHeight="1">
      <c r="A25" s="142"/>
      <c r="B25" s="142"/>
      <c r="C25" s="142"/>
    </row>
    <row r="26" spans="1:4" s="2" customFormat="1" ht="12.75" customHeight="1">
      <c r="A26" s="142"/>
      <c r="B26" s="142"/>
      <c r="C26" s="142"/>
    </row>
    <row r="27" spans="1:4" s="2" customFormat="1" ht="12.75" customHeight="1">
      <c r="A27" s="142"/>
      <c r="B27" s="142"/>
      <c r="C27" s="142"/>
    </row>
    <row r="28" spans="1:4" s="2" customFormat="1" ht="12.75" customHeight="1">
      <c r="A28" s="142"/>
      <c r="B28" s="142"/>
      <c r="C28" s="142"/>
    </row>
    <row r="29" spans="1:4" s="2" customFormat="1" ht="12.75" customHeight="1">
      <c r="A29" s="142"/>
      <c r="B29" s="142"/>
      <c r="C29" s="142"/>
    </row>
    <row r="30" spans="1:4" s="2" customFormat="1" ht="11.25">
      <c r="A30" s="142"/>
      <c r="B30" s="142"/>
      <c r="C30" s="142"/>
    </row>
    <row r="31" spans="1:4" s="2" customFormat="1" ht="11.25">
      <c r="A31" s="142"/>
      <c r="B31" s="142"/>
      <c r="C31" s="142"/>
    </row>
    <row r="32" spans="1:4" s="2" customFormat="1" ht="11.25">
      <c r="A32" s="142"/>
      <c r="B32" s="142"/>
      <c r="C32" s="142"/>
      <c r="D32" s="109"/>
    </row>
    <row r="33" spans="1:3" s="2" customFormat="1" ht="11.25">
      <c r="A33" s="142"/>
      <c r="B33" s="142"/>
      <c r="C33" s="142"/>
    </row>
    <row r="34" spans="1:3" s="2" customFormat="1" ht="11.25">
      <c r="A34" s="142"/>
      <c r="B34" s="142"/>
      <c r="C34" s="142"/>
    </row>
    <row r="35" spans="1:3" s="2" customFormat="1" ht="11.25">
      <c r="A35" s="142"/>
      <c r="B35" s="142"/>
      <c r="C35" s="142"/>
    </row>
    <row r="36" spans="1:3" s="2" customFormat="1" ht="11.25">
      <c r="A36" s="142"/>
      <c r="B36" s="142"/>
      <c r="C36" s="142"/>
    </row>
    <row r="37" spans="1:3" s="2" customFormat="1" ht="11.25">
      <c r="A37" s="142"/>
      <c r="B37" s="142"/>
      <c r="C37" s="142"/>
    </row>
    <row r="38" spans="1:3" s="2" customFormat="1" ht="11.25">
      <c r="A38" s="142"/>
      <c r="B38" s="142"/>
      <c r="C38" s="142"/>
    </row>
    <row r="39" spans="1:3" s="2" customFormat="1" ht="11.25">
      <c r="A39" s="142"/>
      <c r="B39" s="142"/>
      <c r="C39" s="142"/>
    </row>
    <row r="40" spans="1:3" s="2" customFormat="1" ht="11.25">
      <c r="A40" s="142"/>
      <c r="B40" s="142"/>
      <c r="C40" s="142"/>
    </row>
    <row r="41" spans="1:3" s="2" customFormat="1" ht="11.25">
      <c r="A41" s="142"/>
      <c r="B41" s="142"/>
      <c r="C41" s="142"/>
    </row>
    <row r="42" spans="1:3" s="2" customFormat="1" ht="11.25">
      <c r="A42" s="142"/>
      <c r="B42" s="142"/>
      <c r="C42" s="142"/>
    </row>
    <row r="43" spans="1:3" s="2" customFormat="1" ht="11.25">
      <c r="A43" s="142"/>
      <c r="B43" s="142"/>
      <c r="C43" s="142"/>
    </row>
    <row r="44" spans="1:3" s="2" customFormat="1" ht="11.25">
      <c r="A44" s="142"/>
      <c r="B44" s="142"/>
      <c r="C44" s="142"/>
    </row>
    <row r="45" spans="1:3" s="2" customFormat="1" ht="11.25">
      <c r="A45" s="142"/>
      <c r="B45" s="142"/>
      <c r="C45" s="142"/>
    </row>
    <row r="46" spans="1:3" s="2" customFormat="1" ht="11.25">
      <c r="A46" s="142"/>
      <c r="B46" s="142"/>
      <c r="C46" s="142"/>
    </row>
    <row r="47" spans="1:3" s="2" customFormat="1" ht="11.25">
      <c r="A47" s="142"/>
      <c r="B47" s="142"/>
      <c r="C47" s="142"/>
    </row>
    <row r="48" spans="1:3" s="2" customFormat="1" ht="11.25">
      <c r="A48" s="142"/>
      <c r="B48" s="142"/>
      <c r="C48" s="142"/>
    </row>
    <row r="49" spans="1:3" s="2" customFormat="1" ht="11.25">
      <c r="A49" s="142"/>
      <c r="B49" s="142"/>
      <c r="C49" s="142"/>
    </row>
    <row r="50" spans="1:3" s="2" customFormat="1" ht="11.25">
      <c r="A50" s="142"/>
      <c r="B50" s="142"/>
      <c r="C50" s="142"/>
    </row>
    <row r="51" spans="1:3" s="2" customFormat="1" ht="11.25">
      <c r="A51" s="142"/>
      <c r="B51" s="142"/>
      <c r="C51" s="142"/>
    </row>
  </sheetData>
  <hyperlinks>
    <hyperlink ref="A18" r:id="rId1" xr:uid="{00000000-0004-0000-0900-000000000000}"/>
    <hyperlink ref="A23" r:id="rId2" xr:uid="{00000000-0004-0000-0900-000001000000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76"/>
  <sheetViews>
    <sheetView showGridLines="0" zoomScaleNormal="100" workbookViewId="0"/>
  </sheetViews>
  <sheetFormatPr baseColWidth="10" defaultColWidth="11.42578125" defaultRowHeight="12.75"/>
  <cols>
    <col min="1" max="1" width="20.7109375" style="3" customWidth="1"/>
    <col min="2" max="21" width="12.7109375" style="3" customWidth="1"/>
    <col min="22" max="22" width="13.7109375" style="3" customWidth="1"/>
    <col min="23" max="23" width="11.42578125" style="3"/>
    <col min="24" max="24" width="10.42578125" style="3" customWidth="1"/>
    <col min="25" max="25" width="13.5703125" style="3" bestFit="1" customWidth="1"/>
    <col min="26" max="16384" width="11.42578125" style="3"/>
  </cols>
  <sheetData>
    <row r="1" spans="1:23" s="62" customFormat="1" ht="12.75" customHeight="1">
      <c r="A1" s="674" t="s">
        <v>409</v>
      </c>
      <c r="T1" s="153" t="s">
        <v>339</v>
      </c>
    </row>
    <row r="2" spans="1:23" s="179" customFormat="1" ht="12.75" customHeight="1">
      <c r="S2" s="180"/>
    </row>
    <row r="3" spans="1:23" s="2" customFormat="1" ht="11.25">
      <c r="A3" s="951"/>
      <c r="B3" s="949" t="s">
        <v>21</v>
      </c>
      <c r="C3" s="949"/>
      <c r="D3" s="949"/>
      <c r="E3" s="949"/>
      <c r="F3" s="949"/>
      <c r="G3" s="949"/>
      <c r="H3" s="949"/>
      <c r="I3" s="949"/>
      <c r="J3" s="949"/>
      <c r="K3" s="949"/>
      <c r="L3" s="949" t="s">
        <v>38</v>
      </c>
      <c r="M3" s="949"/>
      <c r="N3" s="949"/>
      <c r="O3" s="949"/>
      <c r="P3" s="949"/>
      <c r="Q3" s="949"/>
      <c r="R3" s="949"/>
      <c r="S3" s="949"/>
      <c r="T3" s="950"/>
      <c r="U3" s="36"/>
      <c r="V3" s="36"/>
    </row>
    <row r="4" spans="1:23" s="2" customFormat="1" ht="11.25">
      <c r="A4" s="952"/>
      <c r="B4" s="730">
        <v>2012</v>
      </c>
      <c r="C4" s="730">
        <v>2013</v>
      </c>
      <c r="D4" s="731">
        <v>2014</v>
      </c>
      <c r="E4" s="731">
        <v>2015</v>
      </c>
      <c r="F4" s="731">
        <v>2016</v>
      </c>
      <c r="G4" s="731">
        <v>2017</v>
      </c>
      <c r="H4" s="731">
        <v>2018</v>
      </c>
      <c r="I4" s="731">
        <v>2019</v>
      </c>
      <c r="J4" s="731">
        <v>2020</v>
      </c>
      <c r="K4" s="731">
        <v>2021</v>
      </c>
      <c r="L4" s="732" t="s">
        <v>70</v>
      </c>
      <c r="M4" s="732" t="s">
        <v>79</v>
      </c>
      <c r="N4" s="732" t="s">
        <v>85</v>
      </c>
      <c r="O4" s="732" t="s">
        <v>126</v>
      </c>
      <c r="P4" s="732" t="s">
        <v>109</v>
      </c>
      <c r="Q4" s="733" t="s">
        <v>158</v>
      </c>
      <c r="R4" s="732" t="s">
        <v>340</v>
      </c>
      <c r="S4" s="733" t="s">
        <v>341</v>
      </c>
      <c r="T4" s="733" t="s">
        <v>422</v>
      </c>
    </row>
    <row r="5" spans="1:23" s="2" customFormat="1" ht="11.25">
      <c r="A5" s="165" t="s">
        <v>19</v>
      </c>
      <c r="B5" s="734">
        <v>34766273</v>
      </c>
      <c r="C5" s="734">
        <v>35623883</v>
      </c>
      <c r="D5" s="734">
        <v>35933512</v>
      </c>
      <c r="E5" s="734">
        <v>35628476</v>
      </c>
      <c r="F5" s="734">
        <v>35532576</v>
      </c>
      <c r="G5" s="734">
        <v>37392740</v>
      </c>
      <c r="H5" s="734">
        <v>38806777</v>
      </c>
      <c r="I5" s="734">
        <v>39562039</v>
      </c>
      <c r="J5" s="734">
        <v>23730738</v>
      </c>
      <c r="K5" s="734">
        <v>29558849</v>
      </c>
      <c r="L5" s="735">
        <f t="shared" ref="L5:T20" si="0">((C5-B5)/B5)*100</f>
        <v>2.466787279729409</v>
      </c>
      <c r="M5" s="735">
        <f t="shared" si="0"/>
        <v>0.8691612871061809</v>
      </c>
      <c r="N5" s="735">
        <f t="shared" si="0"/>
        <v>-0.84889002778242206</v>
      </c>
      <c r="O5" s="735">
        <f t="shared" si="0"/>
        <v>-0.26916671933988978</v>
      </c>
      <c r="P5" s="735">
        <f t="shared" si="0"/>
        <v>5.2350946916992447</v>
      </c>
      <c r="Q5" s="735">
        <f t="shared" si="0"/>
        <v>3.7815816653179199</v>
      </c>
      <c r="R5" s="735">
        <f t="shared" si="0"/>
        <v>1.9462116114409604</v>
      </c>
      <c r="S5" s="735">
        <f t="shared" si="0"/>
        <v>-40.016392987226972</v>
      </c>
      <c r="T5" s="735">
        <f t="shared" si="0"/>
        <v>24.559333131569698</v>
      </c>
    </row>
    <row r="6" spans="1:23" s="121" customFormat="1" ht="11.25">
      <c r="A6" s="182" t="s">
        <v>1</v>
      </c>
      <c r="B6" s="317">
        <v>15690035</v>
      </c>
      <c r="C6" s="317">
        <v>15889226</v>
      </c>
      <c r="D6" s="317">
        <v>16026135</v>
      </c>
      <c r="E6" s="317">
        <v>16052181</v>
      </c>
      <c r="F6" s="317">
        <v>16244561</v>
      </c>
      <c r="G6" s="317">
        <v>16919875</v>
      </c>
      <c r="H6" s="317">
        <v>17413041</v>
      </c>
      <c r="I6" s="317">
        <v>17922428</v>
      </c>
      <c r="J6" s="317">
        <v>16389391</v>
      </c>
      <c r="K6" s="317">
        <v>20960665</v>
      </c>
      <c r="L6" s="360">
        <f t="shared" si="0"/>
        <v>1.2695382770019314</v>
      </c>
      <c r="M6" s="360">
        <f t="shared" si="0"/>
        <v>0.86164675359265452</v>
      </c>
      <c r="N6" s="360">
        <f t="shared" si="0"/>
        <v>0.1625220304209343</v>
      </c>
      <c r="O6" s="360">
        <f t="shared" si="0"/>
        <v>1.1984664264625473</v>
      </c>
      <c r="P6" s="360">
        <f t="shared" si="0"/>
        <v>4.1571698982816461</v>
      </c>
      <c r="Q6" s="360">
        <f t="shared" si="0"/>
        <v>2.9147142044489103</v>
      </c>
      <c r="R6" s="360">
        <f t="shared" si="0"/>
        <v>2.9253190180853537</v>
      </c>
      <c r="S6" s="360">
        <f t="shared" si="0"/>
        <v>-8.5537350184919152</v>
      </c>
      <c r="T6" s="360">
        <f t="shared" si="0"/>
        <v>27.89166479706293</v>
      </c>
    </row>
    <row r="7" spans="1:23" s="121" customFormat="1" ht="11.25">
      <c r="A7" s="182" t="s">
        <v>67</v>
      </c>
      <c r="B7" s="317">
        <v>19076238</v>
      </c>
      <c r="C7" s="317">
        <v>19734657</v>
      </c>
      <c r="D7" s="317">
        <v>19907377</v>
      </c>
      <c r="E7" s="317">
        <v>19576295</v>
      </c>
      <c r="F7" s="317">
        <v>19288015</v>
      </c>
      <c r="G7" s="317">
        <v>20472865</v>
      </c>
      <c r="H7" s="317">
        <v>21393736</v>
      </c>
      <c r="I7" s="317">
        <v>21639611</v>
      </c>
      <c r="J7" s="317">
        <v>7341347</v>
      </c>
      <c r="K7" s="317">
        <v>8598184</v>
      </c>
      <c r="L7" s="360">
        <f t="shared" si="0"/>
        <v>3.4515138676713928</v>
      </c>
      <c r="M7" s="360">
        <f t="shared" si="0"/>
        <v>0.87521156308923931</v>
      </c>
      <c r="N7" s="360">
        <f t="shared" si="0"/>
        <v>-1.6631121217024221</v>
      </c>
      <c r="O7" s="360">
        <f t="shared" si="0"/>
        <v>-1.4725973428577777</v>
      </c>
      <c r="P7" s="360">
        <f t="shared" si="0"/>
        <v>6.1429338374114701</v>
      </c>
      <c r="Q7" s="360">
        <f t="shared" si="0"/>
        <v>4.4980074845411231</v>
      </c>
      <c r="R7" s="360">
        <f t="shared" si="0"/>
        <v>1.1492850056670794</v>
      </c>
      <c r="S7" s="360">
        <f t="shared" si="0"/>
        <v>-66.074496440809412</v>
      </c>
      <c r="T7" s="360">
        <f t="shared" si="0"/>
        <v>17.119978118457009</v>
      </c>
    </row>
    <row r="8" spans="1:23" s="121" customFormat="1" ht="11.25">
      <c r="A8" s="192" t="s">
        <v>22</v>
      </c>
      <c r="B8" s="300">
        <v>13020632</v>
      </c>
      <c r="C8" s="300">
        <v>13257669</v>
      </c>
      <c r="D8" s="300">
        <v>13003781</v>
      </c>
      <c r="E8" s="300">
        <v>11788182</v>
      </c>
      <c r="F8" s="300">
        <v>11616532</v>
      </c>
      <c r="G8" s="300">
        <v>11871346</v>
      </c>
      <c r="H8" s="300">
        <v>12264511</v>
      </c>
      <c r="I8" s="300">
        <v>12238454</v>
      </c>
      <c r="J8" s="319">
        <v>6028024</v>
      </c>
      <c r="K8" s="319">
        <v>6855827</v>
      </c>
      <c r="L8" s="361">
        <f t="shared" si="0"/>
        <v>1.8204723088710288</v>
      </c>
      <c r="M8" s="361">
        <f t="shared" si="0"/>
        <v>-1.9150274456241136</v>
      </c>
      <c r="N8" s="361">
        <f t="shared" si="0"/>
        <v>-9.3480426961973606</v>
      </c>
      <c r="O8" s="361">
        <f t="shared" si="0"/>
        <v>-1.4561193575056781</v>
      </c>
      <c r="P8" s="361">
        <f t="shared" si="0"/>
        <v>2.1935462322145716</v>
      </c>
      <c r="Q8" s="361">
        <f t="shared" si="0"/>
        <v>3.3118822414914026</v>
      </c>
      <c r="R8" s="361">
        <f t="shared" si="0"/>
        <v>-0.2124585317751356</v>
      </c>
      <c r="S8" s="361">
        <f t="shared" si="0"/>
        <v>-50.745216675243455</v>
      </c>
      <c r="T8" s="361">
        <f t="shared" si="0"/>
        <v>13.732576379921513</v>
      </c>
    </row>
    <row r="9" spans="1:23" s="2" customFormat="1" ht="11.25">
      <c r="A9" s="189" t="s">
        <v>28</v>
      </c>
      <c r="B9" s="320">
        <v>4625384</v>
      </c>
      <c r="C9" s="320">
        <v>4573496</v>
      </c>
      <c r="D9" s="320">
        <v>4394457</v>
      </c>
      <c r="E9" s="320">
        <v>3853180</v>
      </c>
      <c r="F9" s="320">
        <v>3703753</v>
      </c>
      <c r="G9" s="320">
        <v>3745134</v>
      </c>
      <c r="H9" s="320">
        <v>3891896</v>
      </c>
      <c r="I9" s="320">
        <v>3925653</v>
      </c>
      <c r="J9" s="320">
        <v>2227431</v>
      </c>
      <c r="K9" s="320">
        <v>2595965</v>
      </c>
      <c r="L9" s="362">
        <f t="shared" si="0"/>
        <v>-1.1218095621898636</v>
      </c>
      <c r="M9" s="362">
        <f t="shared" si="0"/>
        <v>-3.9147076984433786</v>
      </c>
      <c r="N9" s="362">
        <f t="shared" si="0"/>
        <v>-12.31726695698695</v>
      </c>
      <c r="O9" s="362">
        <f t="shared" si="0"/>
        <v>-3.8780176373800344</v>
      </c>
      <c r="P9" s="362">
        <f t="shared" si="0"/>
        <v>1.1172721291079615</v>
      </c>
      <c r="Q9" s="362">
        <f t="shared" si="0"/>
        <v>3.9187382881360184</v>
      </c>
      <c r="R9" s="362">
        <f t="shared" si="0"/>
        <v>0.86736644555764075</v>
      </c>
      <c r="S9" s="362">
        <f t="shared" si="0"/>
        <v>-43.259605472006825</v>
      </c>
      <c r="T9" s="362">
        <f t="shared" si="0"/>
        <v>16.545248764159247</v>
      </c>
    </row>
    <row r="10" spans="1:23" s="2" customFormat="1" ht="11.25">
      <c r="A10" s="189" t="s">
        <v>29</v>
      </c>
      <c r="B10" s="320">
        <v>1544236</v>
      </c>
      <c r="C10" s="320">
        <v>1640091</v>
      </c>
      <c r="D10" s="320">
        <v>1667437</v>
      </c>
      <c r="E10" s="320">
        <v>1640457</v>
      </c>
      <c r="F10" s="320">
        <v>1633232</v>
      </c>
      <c r="G10" s="320">
        <v>1615669</v>
      </c>
      <c r="H10" s="320">
        <v>1652318</v>
      </c>
      <c r="I10" s="320">
        <v>1641429</v>
      </c>
      <c r="J10" s="320">
        <v>523395</v>
      </c>
      <c r="K10" s="320">
        <v>333874</v>
      </c>
      <c r="L10" s="362">
        <f t="shared" si="0"/>
        <v>6.2072766079796091</v>
      </c>
      <c r="M10" s="362">
        <f t="shared" si="0"/>
        <v>1.6673465069925997</v>
      </c>
      <c r="N10" s="362">
        <f t="shared" si="0"/>
        <v>-1.6180521363026008</v>
      </c>
      <c r="O10" s="362">
        <f t="shared" si="0"/>
        <v>-0.44042605200867813</v>
      </c>
      <c r="P10" s="362">
        <f t="shared" si="0"/>
        <v>-1.0753524300283119</v>
      </c>
      <c r="Q10" s="362">
        <f t="shared" si="0"/>
        <v>2.268348281733449</v>
      </c>
      <c r="R10" s="362">
        <f t="shared" si="0"/>
        <v>-0.65901357971044316</v>
      </c>
      <c r="S10" s="362">
        <f t="shared" si="0"/>
        <v>-68.113454800664542</v>
      </c>
      <c r="T10" s="362">
        <f t="shared" si="0"/>
        <v>-36.209937045634746</v>
      </c>
    </row>
    <row r="11" spans="1:23" s="2" customFormat="1" ht="11.25">
      <c r="A11" s="189" t="s">
        <v>30</v>
      </c>
      <c r="B11" s="320">
        <v>1318460</v>
      </c>
      <c r="C11" s="320">
        <v>1350164</v>
      </c>
      <c r="D11" s="320">
        <v>1337882</v>
      </c>
      <c r="E11" s="320">
        <v>1254447</v>
      </c>
      <c r="F11" s="320">
        <v>1244607</v>
      </c>
      <c r="G11" s="320">
        <v>1244402</v>
      </c>
      <c r="H11" s="320">
        <v>1285857</v>
      </c>
      <c r="I11" s="320">
        <v>1277105</v>
      </c>
      <c r="J11" s="320">
        <v>795627</v>
      </c>
      <c r="K11" s="320">
        <v>989005</v>
      </c>
      <c r="L11" s="362">
        <f t="shared" si="0"/>
        <v>2.4046235759901702</v>
      </c>
      <c r="M11" s="362">
        <f t="shared" si="0"/>
        <v>-0.9096672700501568</v>
      </c>
      <c r="N11" s="362">
        <f t="shared" si="0"/>
        <v>-6.2363496930222553</v>
      </c>
      <c r="O11" s="362">
        <f t="shared" si="0"/>
        <v>-0.78440938517131464</v>
      </c>
      <c r="P11" s="362">
        <f t="shared" si="0"/>
        <v>-1.6471062753142154E-2</v>
      </c>
      <c r="Q11" s="362">
        <f t="shared" si="0"/>
        <v>3.3313189789151738</v>
      </c>
      <c r="R11" s="362">
        <f t="shared" si="0"/>
        <v>-0.68063556056388852</v>
      </c>
      <c r="S11" s="362">
        <f t="shared" si="0"/>
        <v>-37.700737214246281</v>
      </c>
      <c r="T11" s="362">
        <f t="shared" si="0"/>
        <v>24.305107795487082</v>
      </c>
    </row>
    <row r="12" spans="1:23" s="2" customFormat="1" ht="11.25">
      <c r="A12" s="189" t="s">
        <v>31</v>
      </c>
      <c r="B12" s="320">
        <v>971776</v>
      </c>
      <c r="C12" s="320">
        <v>980646</v>
      </c>
      <c r="D12" s="320">
        <v>1014058</v>
      </c>
      <c r="E12" s="320">
        <v>936913</v>
      </c>
      <c r="F12" s="320">
        <v>919827</v>
      </c>
      <c r="G12" s="320">
        <v>927346</v>
      </c>
      <c r="H12" s="320">
        <v>919812</v>
      </c>
      <c r="I12" s="320">
        <v>887679</v>
      </c>
      <c r="J12" s="320">
        <v>446533</v>
      </c>
      <c r="K12" s="320">
        <v>545988</v>
      </c>
      <c r="L12" s="362">
        <f t="shared" si="0"/>
        <v>0.91276178872497371</v>
      </c>
      <c r="M12" s="362">
        <f t="shared" si="0"/>
        <v>3.4071418228392303</v>
      </c>
      <c r="N12" s="362">
        <f t="shared" si="0"/>
        <v>-7.6075530196497638</v>
      </c>
      <c r="O12" s="362">
        <f t="shared" si="0"/>
        <v>-1.8236485137894343</v>
      </c>
      <c r="P12" s="362">
        <f t="shared" si="0"/>
        <v>0.81743632226494756</v>
      </c>
      <c r="Q12" s="362">
        <f t="shared" si="0"/>
        <v>-0.81242599849462882</v>
      </c>
      <c r="R12" s="362">
        <f t="shared" si="0"/>
        <v>-3.4934312663892184</v>
      </c>
      <c r="S12" s="362">
        <f t="shared" si="0"/>
        <v>-49.696568241447643</v>
      </c>
      <c r="T12" s="362">
        <f t="shared" si="0"/>
        <v>22.27270996768436</v>
      </c>
    </row>
    <row r="13" spans="1:23" s="2" customFormat="1" ht="11.25">
      <c r="A13" s="189" t="s">
        <v>32</v>
      </c>
      <c r="B13" s="320">
        <v>726636</v>
      </c>
      <c r="C13" s="320">
        <v>709937</v>
      </c>
      <c r="D13" s="320">
        <v>681671</v>
      </c>
      <c r="E13" s="320">
        <v>583831</v>
      </c>
      <c r="F13" s="320">
        <v>584359</v>
      </c>
      <c r="G13" s="320">
        <v>605835</v>
      </c>
      <c r="H13" s="320">
        <v>632963</v>
      </c>
      <c r="I13" s="320">
        <v>648054</v>
      </c>
      <c r="J13" s="320">
        <v>387771</v>
      </c>
      <c r="K13" s="320">
        <v>397070</v>
      </c>
      <c r="L13" s="362">
        <f t="shared" si="0"/>
        <v>-2.2981245080067598</v>
      </c>
      <c r="M13" s="362">
        <f t="shared" si="0"/>
        <v>-3.9814800468210558</v>
      </c>
      <c r="N13" s="362">
        <f t="shared" si="0"/>
        <v>-14.35296499337657</v>
      </c>
      <c r="O13" s="362">
        <f t="shared" si="0"/>
        <v>9.0437129922871506E-2</v>
      </c>
      <c r="P13" s="362">
        <f t="shared" si="0"/>
        <v>3.6751380572558991</v>
      </c>
      <c r="Q13" s="362">
        <f t="shared" si="0"/>
        <v>4.4777868561572047</v>
      </c>
      <c r="R13" s="362">
        <f t="shared" si="0"/>
        <v>2.3841835936697722</v>
      </c>
      <c r="S13" s="362">
        <f t="shared" si="0"/>
        <v>-40.163782647742316</v>
      </c>
      <c r="T13" s="362">
        <f t="shared" si="0"/>
        <v>2.3980648372364102</v>
      </c>
    </row>
    <row r="14" spans="1:23" s="2" customFormat="1">
      <c r="A14" s="189" t="s">
        <v>65</v>
      </c>
      <c r="B14" s="320">
        <v>3834140</v>
      </c>
      <c r="C14" s="320">
        <v>4003335</v>
      </c>
      <c r="D14" s="320">
        <v>3908276</v>
      </c>
      <c r="E14" s="320">
        <v>3519354</v>
      </c>
      <c r="F14" s="320">
        <v>3530754</v>
      </c>
      <c r="G14" s="320">
        <v>3732960</v>
      </c>
      <c r="H14" s="320">
        <v>3881665</v>
      </c>
      <c r="I14" s="320">
        <v>3858534</v>
      </c>
      <c r="J14" s="320">
        <v>1647267</v>
      </c>
      <c r="K14" s="320">
        <v>1993925</v>
      </c>
      <c r="L14" s="362">
        <f t="shared" si="0"/>
        <v>4.4128539907254298</v>
      </c>
      <c r="M14" s="362">
        <f t="shared" si="0"/>
        <v>-2.3744952645731621</v>
      </c>
      <c r="N14" s="362">
        <f t="shared" si="0"/>
        <v>-9.9512419286662457</v>
      </c>
      <c r="O14" s="362">
        <f t="shared" si="0"/>
        <v>0.32392308361136729</v>
      </c>
      <c r="P14" s="362">
        <f t="shared" si="0"/>
        <v>5.726992024932918</v>
      </c>
      <c r="Q14" s="362">
        <f t="shared" si="0"/>
        <v>3.9835679996571089</v>
      </c>
      <c r="R14" s="362">
        <f t="shared" si="0"/>
        <v>-0.59590407724520278</v>
      </c>
      <c r="S14" s="362">
        <f t="shared" si="0"/>
        <v>-57.308475187726735</v>
      </c>
      <c r="T14" s="362">
        <f t="shared" si="0"/>
        <v>21.044432991130158</v>
      </c>
      <c r="U14" s="18"/>
      <c r="V14" s="18"/>
      <c r="W14" s="18"/>
    </row>
    <row r="15" spans="1:23" s="121" customFormat="1" ht="11.25">
      <c r="A15" s="193" t="s">
        <v>23</v>
      </c>
      <c r="B15" s="300">
        <v>3307446</v>
      </c>
      <c r="C15" s="300">
        <v>3635911</v>
      </c>
      <c r="D15" s="300">
        <v>3996839</v>
      </c>
      <c r="E15" s="300">
        <v>4741090</v>
      </c>
      <c r="F15" s="300">
        <v>4581444</v>
      </c>
      <c r="G15" s="300">
        <v>5169870</v>
      </c>
      <c r="H15" s="300">
        <v>5416780</v>
      </c>
      <c r="I15" s="300">
        <v>5439082</v>
      </c>
      <c r="J15" s="319">
        <v>586836</v>
      </c>
      <c r="K15" s="319">
        <v>793764</v>
      </c>
      <c r="L15" s="361">
        <f t="shared" si="0"/>
        <v>9.9310767280856584</v>
      </c>
      <c r="M15" s="361">
        <f t="shared" si="0"/>
        <v>9.9267556329074065</v>
      </c>
      <c r="N15" s="361">
        <f t="shared" si="0"/>
        <v>18.620990237535214</v>
      </c>
      <c r="O15" s="361">
        <f t="shared" si="0"/>
        <v>-3.3672847383196687</v>
      </c>
      <c r="P15" s="361">
        <f t="shared" si="0"/>
        <v>12.843679852902273</v>
      </c>
      <c r="Q15" s="361">
        <f t="shared" si="0"/>
        <v>4.7759421416786108</v>
      </c>
      <c r="R15" s="361">
        <f t="shared" si="0"/>
        <v>0.41172061630710499</v>
      </c>
      <c r="S15" s="361">
        <f t="shared" si="0"/>
        <v>-89.210752843954182</v>
      </c>
      <c r="T15" s="361">
        <f t="shared" si="0"/>
        <v>35.261640390160117</v>
      </c>
    </row>
    <row r="16" spans="1:23" s="2" customFormat="1" ht="11.25">
      <c r="A16" s="190" t="s">
        <v>127</v>
      </c>
      <c r="B16" s="320">
        <v>743656</v>
      </c>
      <c r="C16" s="320">
        <v>894316</v>
      </c>
      <c r="D16" s="320">
        <v>1034275</v>
      </c>
      <c r="E16" s="320">
        <v>1378434</v>
      </c>
      <c r="F16" s="320">
        <v>1130925</v>
      </c>
      <c r="G16" s="320">
        <v>1279216</v>
      </c>
      <c r="H16" s="321">
        <v>1359519</v>
      </c>
      <c r="I16" s="321">
        <v>1392034</v>
      </c>
      <c r="J16" s="321">
        <v>119257</v>
      </c>
      <c r="K16" s="321">
        <v>35960</v>
      </c>
      <c r="L16" s="362">
        <f t="shared" si="0"/>
        <v>20.259367234312638</v>
      </c>
      <c r="M16" s="362">
        <f t="shared" si="0"/>
        <v>15.649837417646559</v>
      </c>
      <c r="N16" s="362">
        <f t="shared" si="0"/>
        <v>33.275386140049797</v>
      </c>
      <c r="O16" s="362">
        <f t="shared" si="0"/>
        <v>-17.955810724343714</v>
      </c>
      <c r="P16" s="362">
        <f t="shared" si="0"/>
        <v>13.112363773017663</v>
      </c>
      <c r="Q16" s="362">
        <f t="shared" si="0"/>
        <v>6.2775168540731201</v>
      </c>
      <c r="R16" s="362">
        <f t="shared" si="0"/>
        <v>2.3916546955209892</v>
      </c>
      <c r="S16" s="362">
        <f t="shared" si="0"/>
        <v>-91.432896035585344</v>
      </c>
      <c r="T16" s="362">
        <f t="shared" si="0"/>
        <v>-69.846633740577062</v>
      </c>
    </row>
    <row r="17" spans="1:26" s="2" customFormat="1" ht="11.25">
      <c r="A17" s="190" t="s">
        <v>34</v>
      </c>
      <c r="B17" s="320">
        <v>518842</v>
      </c>
      <c r="C17" s="320">
        <v>623205</v>
      </c>
      <c r="D17" s="320">
        <v>770725</v>
      </c>
      <c r="E17" s="320">
        <v>929799</v>
      </c>
      <c r="F17" s="320">
        <v>959467</v>
      </c>
      <c r="G17" s="320">
        <v>919968</v>
      </c>
      <c r="H17" s="320">
        <v>946259</v>
      </c>
      <c r="I17" s="320">
        <v>863767</v>
      </c>
      <c r="J17" s="320">
        <v>113788</v>
      </c>
      <c r="K17" s="320">
        <v>425405</v>
      </c>
      <c r="L17" s="362">
        <f t="shared" si="0"/>
        <v>20.114601362264427</v>
      </c>
      <c r="M17" s="362">
        <f t="shared" si="0"/>
        <v>23.671183639412394</v>
      </c>
      <c r="N17" s="362">
        <f t="shared" si="0"/>
        <v>20.639527717408935</v>
      </c>
      <c r="O17" s="362">
        <f t="shared" si="0"/>
        <v>3.1907971507820507</v>
      </c>
      <c r="P17" s="362">
        <f t="shared" si="0"/>
        <v>-4.1167648288059935</v>
      </c>
      <c r="Q17" s="362">
        <f t="shared" si="0"/>
        <v>2.8578167936276042</v>
      </c>
      <c r="R17" s="362">
        <f t="shared" si="0"/>
        <v>-8.7176977973261014</v>
      </c>
      <c r="S17" s="362">
        <f t="shared" si="0"/>
        <v>-86.826540027576883</v>
      </c>
      <c r="T17" s="362">
        <f t="shared" si="0"/>
        <v>273.85752451928147</v>
      </c>
    </row>
    <row r="18" spans="1:26" s="2" customFormat="1" ht="11.25">
      <c r="A18" s="190" t="s">
        <v>33</v>
      </c>
      <c r="B18" s="320">
        <v>509757</v>
      </c>
      <c r="C18" s="320">
        <v>491651</v>
      </c>
      <c r="D18" s="320">
        <v>439894</v>
      </c>
      <c r="E18" s="320">
        <v>394784</v>
      </c>
      <c r="F18" s="320">
        <v>361053</v>
      </c>
      <c r="G18" s="320">
        <v>408258</v>
      </c>
      <c r="H18" s="321">
        <v>382585</v>
      </c>
      <c r="I18" s="321">
        <v>389437</v>
      </c>
      <c r="J18" s="321">
        <v>39032</v>
      </c>
      <c r="K18" s="321">
        <v>16122</v>
      </c>
      <c r="L18" s="362">
        <f t="shared" si="0"/>
        <v>-3.5518884488099229</v>
      </c>
      <c r="M18" s="362">
        <f t="shared" si="0"/>
        <v>-10.527182900065291</v>
      </c>
      <c r="N18" s="362">
        <f t="shared" si="0"/>
        <v>-10.254743188131686</v>
      </c>
      <c r="O18" s="362">
        <f t="shared" si="0"/>
        <v>-8.5441659236443215</v>
      </c>
      <c r="P18" s="362">
        <f t="shared" si="0"/>
        <v>13.074257795946856</v>
      </c>
      <c r="Q18" s="362">
        <f t="shared" si="0"/>
        <v>-6.2884254564515576</v>
      </c>
      <c r="R18" s="362">
        <f t="shared" si="0"/>
        <v>1.7909745546741247</v>
      </c>
      <c r="S18" s="362">
        <f t="shared" si="0"/>
        <v>-89.977326242755566</v>
      </c>
      <c r="T18" s="362">
        <f t="shared" si="0"/>
        <v>-58.695429391268704</v>
      </c>
    </row>
    <row r="19" spans="1:26" s="2" customFormat="1" ht="11.25">
      <c r="A19" s="190" t="s">
        <v>35</v>
      </c>
      <c r="B19" s="320">
        <v>474882</v>
      </c>
      <c r="C19" s="320">
        <v>467967</v>
      </c>
      <c r="D19" s="320">
        <v>485216</v>
      </c>
      <c r="E19" s="320">
        <v>591924</v>
      </c>
      <c r="F19" s="320">
        <v>599062</v>
      </c>
      <c r="G19" s="320">
        <v>739185</v>
      </c>
      <c r="H19" s="321">
        <v>809940</v>
      </c>
      <c r="I19" s="321">
        <v>792607</v>
      </c>
      <c r="J19" s="321">
        <v>54620</v>
      </c>
      <c r="K19" s="321">
        <v>76048</v>
      </c>
      <c r="L19" s="362">
        <f t="shared" si="0"/>
        <v>-1.4561512123011611</v>
      </c>
      <c r="M19" s="362">
        <f t="shared" si="0"/>
        <v>3.6859436669679702</v>
      </c>
      <c r="N19" s="362">
        <f t="shared" si="0"/>
        <v>21.991855173778276</v>
      </c>
      <c r="O19" s="362">
        <f t="shared" si="0"/>
        <v>1.2058980544799671</v>
      </c>
      <c r="P19" s="362">
        <f t="shared" si="0"/>
        <v>23.390400325842734</v>
      </c>
      <c r="Q19" s="362">
        <f t="shared" si="0"/>
        <v>9.5720286531788386</v>
      </c>
      <c r="R19" s="362">
        <f t="shared" si="0"/>
        <v>-2.1400350643257524</v>
      </c>
      <c r="S19" s="362">
        <f t="shared" si="0"/>
        <v>-93.108816853749715</v>
      </c>
      <c r="T19" s="362">
        <f t="shared" si="0"/>
        <v>39.231050897107288</v>
      </c>
    </row>
    <row r="20" spans="1:26" s="2" customFormat="1" ht="11.25">
      <c r="A20" s="190" t="s">
        <v>66</v>
      </c>
      <c r="B20" s="320">
        <v>172467</v>
      </c>
      <c r="C20" s="320">
        <v>187966</v>
      </c>
      <c r="D20" s="320">
        <v>263189</v>
      </c>
      <c r="E20" s="320">
        <v>317022</v>
      </c>
      <c r="F20" s="320">
        <v>339473</v>
      </c>
      <c r="G20" s="320">
        <v>457212</v>
      </c>
      <c r="H20" s="321">
        <v>456250</v>
      </c>
      <c r="I20" s="321">
        <v>438204</v>
      </c>
      <c r="J20" s="321">
        <v>50245</v>
      </c>
      <c r="K20" s="321">
        <v>14478</v>
      </c>
      <c r="L20" s="362">
        <f t="shared" si="0"/>
        <v>8.9866467208219536</v>
      </c>
      <c r="M20" s="362">
        <f t="shared" si="0"/>
        <v>40.019471606567144</v>
      </c>
      <c r="N20" s="362">
        <f t="shared" si="0"/>
        <v>20.454122322741451</v>
      </c>
      <c r="O20" s="362">
        <f t="shared" si="0"/>
        <v>7.0818429004927106</v>
      </c>
      <c r="P20" s="362">
        <f t="shared" si="0"/>
        <v>34.682876105021606</v>
      </c>
      <c r="Q20" s="362">
        <f t="shared" si="0"/>
        <v>-0.21040567614148362</v>
      </c>
      <c r="R20" s="362">
        <f t="shared" si="0"/>
        <v>-3.9552876712328766</v>
      </c>
      <c r="S20" s="362">
        <f t="shared" si="0"/>
        <v>-88.533879197816546</v>
      </c>
      <c r="T20" s="362">
        <f t="shared" si="0"/>
        <v>-71.185192556473282</v>
      </c>
    </row>
    <row r="21" spans="1:26" s="2" customFormat="1" ht="11.25">
      <c r="A21" s="190" t="s">
        <v>61</v>
      </c>
      <c r="B21" s="320">
        <v>887842</v>
      </c>
      <c r="C21" s="320">
        <v>970806</v>
      </c>
      <c r="D21" s="320">
        <v>1003540</v>
      </c>
      <c r="E21" s="320">
        <v>1129127</v>
      </c>
      <c r="F21" s="320">
        <v>1191464</v>
      </c>
      <c r="G21" s="320">
        <v>1366031</v>
      </c>
      <c r="H21" s="321">
        <v>1462227</v>
      </c>
      <c r="I21" s="321">
        <v>1563033</v>
      </c>
      <c r="J21" s="321">
        <v>209894</v>
      </c>
      <c r="K21" s="321">
        <v>225751</v>
      </c>
      <c r="L21" s="362">
        <f t="shared" ref="L21:T28" si="1">((C21-B21)/B21)*100</f>
        <v>9.3444554323854909</v>
      </c>
      <c r="M21" s="362">
        <f t="shared" si="1"/>
        <v>3.3718374216887823</v>
      </c>
      <c r="N21" s="362">
        <f t="shared" si="1"/>
        <v>12.514399027442852</v>
      </c>
      <c r="O21" s="362">
        <f t="shared" si="1"/>
        <v>5.5208138677048728</v>
      </c>
      <c r="P21" s="362">
        <f t="shared" si="1"/>
        <v>14.651470795592649</v>
      </c>
      <c r="Q21" s="362">
        <f t="shared" si="1"/>
        <v>7.0420070993996466</v>
      </c>
      <c r="R21" s="362">
        <f t="shared" si="1"/>
        <v>6.8940048296194778</v>
      </c>
      <c r="S21" s="362">
        <f t="shared" si="1"/>
        <v>-86.571364776047602</v>
      </c>
      <c r="T21" s="362">
        <f t="shared" si="1"/>
        <v>7.5547657388967764</v>
      </c>
    </row>
    <row r="22" spans="1:26" s="121" customFormat="1">
      <c r="A22" s="193" t="s">
        <v>24</v>
      </c>
      <c r="B22" s="300">
        <v>2159916</v>
      </c>
      <c r="C22" s="300">
        <v>2238949</v>
      </c>
      <c r="D22" s="300">
        <v>2310768</v>
      </c>
      <c r="E22" s="300">
        <v>2419448</v>
      </c>
      <c r="F22" s="300">
        <v>2487819</v>
      </c>
      <c r="G22" s="300">
        <v>2794990</v>
      </c>
      <c r="H22" s="300">
        <v>3044301</v>
      </c>
      <c r="I22" s="300">
        <v>3278536</v>
      </c>
      <c r="J22" s="319">
        <v>579937</v>
      </c>
      <c r="K22" s="319">
        <v>835998</v>
      </c>
      <c r="L22" s="361">
        <f t="shared" si="1"/>
        <v>3.6590774826428434</v>
      </c>
      <c r="M22" s="361">
        <f t="shared" si="1"/>
        <v>3.2077104034080275</v>
      </c>
      <c r="N22" s="361">
        <f t="shared" si="1"/>
        <v>4.7031982440470008</v>
      </c>
      <c r="O22" s="361">
        <f t="shared" si="1"/>
        <v>2.8258925176321212</v>
      </c>
      <c r="P22" s="361">
        <f t="shared" si="1"/>
        <v>12.346999520463505</v>
      </c>
      <c r="Q22" s="361">
        <f t="shared" si="1"/>
        <v>8.9199245793365982</v>
      </c>
      <c r="R22" s="361">
        <f t="shared" si="1"/>
        <v>7.6942128915636134</v>
      </c>
      <c r="S22" s="361">
        <f t="shared" si="1"/>
        <v>-82.311098612307447</v>
      </c>
      <c r="T22" s="361">
        <f t="shared" si="1"/>
        <v>44.153244231701031</v>
      </c>
      <c r="U22" s="194"/>
      <c r="V22" s="191"/>
      <c r="W22" s="194"/>
    </row>
    <row r="23" spans="1:26" s="2" customFormat="1" ht="11.25">
      <c r="A23" s="190" t="s">
        <v>36</v>
      </c>
      <c r="B23" s="320">
        <v>1525178</v>
      </c>
      <c r="C23" s="320">
        <v>1585467</v>
      </c>
      <c r="D23" s="320">
        <v>1644424</v>
      </c>
      <c r="E23" s="320">
        <v>1738838</v>
      </c>
      <c r="F23" s="320">
        <v>1834500</v>
      </c>
      <c r="G23" s="320">
        <v>2046380</v>
      </c>
      <c r="H23" s="321">
        <v>2252701</v>
      </c>
      <c r="I23" s="321">
        <v>2474360</v>
      </c>
      <c r="J23" s="321">
        <v>389197</v>
      </c>
      <c r="K23" s="321">
        <v>610427</v>
      </c>
      <c r="L23" s="362">
        <f t="shared" si="1"/>
        <v>3.9529156596803783</v>
      </c>
      <c r="M23" s="362">
        <f t="shared" si="1"/>
        <v>3.7185889078738312</v>
      </c>
      <c r="N23" s="362">
        <f t="shared" si="1"/>
        <v>5.7414632722460874</v>
      </c>
      <c r="O23" s="362">
        <f t="shared" si="1"/>
        <v>5.5014900755562053</v>
      </c>
      <c r="P23" s="362">
        <f t="shared" si="1"/>
        <v>11.549741073862089</v>
      </c>
      <c r="Q23" s="362">
        <f t="shared" si="1"/>
        <v>10.082242789706701</v>
      </c>
      <c r="R23" s="362">
        <f t="shared" si="1"/>
        <v>9.8396990989927193</v>
      </c>
      <c r="S23" s="362">
        <f t="shared" si="1"/>
        <v>-84.270801338527946</v>
      </c>
      <c r="T23" s="362">
        <f t="shared" si="1"/>
        <v>56.842678643463337</v>
      </c>
      <c r="V23" s="24"/>
      <c r="W23" s="24"/>
      <c r="X23" s="24"/>
      <c r="Y23" s="24"/>
      <c r="Z23" s="24"/>
    </row>
    <row r="24" spans="1:26" s="2" customFormat="1" ht="11.25">
      <c r="A24" s="190" t="s">
        <v>63</v>
      </c>
      <c r="B24" s="320">
        <v>201298</v>
      </c>
      <c r="C24" s="320">
        <v>206378</v>
      </c>
      <c r="D24" s="320">
        <v>222211</v>
      </c>
      <c r="E24" s="320">
        <v>225239</v>
      </c>
      <c r="F24" s="320">
        <v>201340</v>
      </c>
      <c r="G24" s="320">
        <v>244854</v>
      </c>
      <c r="H24" s="321">
        <v>242052</v>
      </c>
      <c r="I24" s="321">
        <v>248573</v>
      </c>
      <c r="J24" s="675">
        <v>75516</v>
      </c>
      <c r="K24" s="675">
        <v>92265</v>
      </c>
      <c r="L24" s="362">
        <f t="shared" si="1"/>
        <v>2.5236216951981638</v>
      </c>
      <c r="M24" s="362">
        <f t="shared" si="1"/>
        <v>7.6718448671854551</v>
      </c>
      <c r="N24" s="362">
        <f t="shared" si="1"/>
        <v>1.3626688147751462</v>
      </c>
      <c r="O24" s="362">
        <f t="shared" si="1"/>
        <v>-10.610507061388127</v>
      </c>
      <c r="P24" s="362">
        <f t="shared" si="1"/>
        <v>21.612198271580411</v>
      </c>
      <c r="Q24" s="362">
        <f t="shared" si="1"/>
        <v>-1.1443554117964174</v>
      </c>
      <c r="R24" s="362">
        <f t="shared" si="1"/>
        <v>2.6940492125658948</v>
      </c>
      <c r="S24" s="362">
        <f t="shared" si="1"/>
        <v>-69.62019205625711</v>
      </c>
      <c r="T24" s="362">
        <f t="shared" si="1"/>
        <v>22.179405688860641</v>
      </c>
      <c r="V24" s="24"/>
      <c r="W24" s="24"/>
    </row>
    <row r="25" spans="1:26" s="2" customFormat="1" ht="11.25">
      <c r="A25" s="190" t="s">
        <v>62</v>
      </c>
      <c r="B25" s="320">
        <v>231642</v>
      </c>
      <c r="C25" s="320">
        <v>230189</v>
      </c>
      <c r="D25" s="320">
        <v>230848</v>
      </c>
      <c r="E25" s="320">
        <v>234218</v>
      </c>
      <c r="F25" s="320">
        <v>227173</v>
      </c>
      <c r="G25" s="320">
        <v>247764</v>
      </c>
      <c r="H25" s="321">
        <v>270959</v>
      </c>
      <c r="I25" s="321">
        <v>275205</v>
      </c>
      <c r="J25" s="675">
        <v>53864</v>
      </c>
      <c r="K25" s="675">
        <v>53978</v>
      </c>
      <c r="L25" s="362">
        <f t="shared" si="1"/>
        <v>-0.6272610321098937</v>
      </c>
      <c r="M25" s="362">
        <f t="shared" si="1"/>
        <v>0.28628648632210923</v>
      </c>
      <c r="N25" s="362">
        <f t="shared" si="1"/>
        <v>1.4598350429719988</v>
      </c>
      <c r="O25" s="362">
        <f t="shared" si="1"/>
        <v>-3.0078815462517823</v>
      </c>
      <c r="P25" s="362">
        <f t="shared" si="1"/>
        <v>9.0640172907871985</v>
      </c>
      <c r="Q25" s="362">
        <f t="shared" si="1"/>
        <v>9.3617313249705365</v>
      </c>
      <c r="R25" s="362">
        <f t="shared" si="1"/>
        <v>1.5670267457438209</v>
      </c>
      <c r="S25" s="362">
        <f t="shared" si="1"/>
        <v>-80.42768118311804</v>
      </c>
      <c r="T25" s="362">
        <f t="shared" si="1"/>
        <v>0.21164414079904945</v>
      </c>
      <c r="V25" s="24"/>
      <c r="W25" s="24"/>
    </row>
    <row r="26" spans="1:26" s="2" customFormat="1" ht="11.25">
      <c r="A26" s="190" t="s">
        <v>64</v>
      </c>
      <c r="B26" s="320">
        <v>201798</v>
      </c>
      <c r="C26" s="320">
        <v>216915</v>
      </c>
      <c r="D26" s="320">
        <v>213285</v>
      </c>
      <c r="E26" s="320">
        <v>221153</v>
      </c>
      <c r="F26" s="320">
        <v>224806</v>
      </c>
      <c r="G26" s="320">
        <v>255992</v>
      </c>
      <c r="H26" s="320">
        <v>278589</v>
      </c>
      <c r="I26" s="320">
        <v>280398</v>
      </c>
      <c r="J26" s="320">
        <v>61360</v>
      </c>
      <c r="K26" s="320">
        <v>79328</v>
      </c>
      <c r="L26" s="362">
        <f t="shared" si="1"/>
        <v>7.4911545208574921</v>
      </c>
      <c r="M26" s="362">
        <f t="shared" si="1"/>
        <v>-1.6734665652444507</v>
      </c>
      <c r="N26" s="362">
        <f t="shared" si="1"/>
        <v>3.6889607801767585</v>
      </c>
      <c r="O26" s="362">
        <f t="shared" si="1"/>
        <v>1.651797624269171</v>
      </c>
      <c r="P26" s="362">
        <f t="shared" si="1"/>
        <v>13.872405540777383</v>
      </c>
      <c r="Q26" s="362">
        <f t="shared" si="1"/>
        <v>8.8272289759054967</v>
      </c>
      <c r="R26" s="362">
        <f t="shared" si="1"/>
        <v>0.64934365678472583</v>
      </c>
      <c r="S26" s="362">
        <f t="shared" si="1"/>
        <v>-78.116819663478338</v>
      </c>
      <c r="T26" s="362">
        <f t="shared" si="1"/>
        <v>29.282920469361144</v>
      </c>
      <c r="V26" s="24"/>
      <c r="W26" s="24"/>
    </row>
    <row r="27" spans="1:26" s="121" customFormat="1" ht="11.25">
      <c r="A27" s="193" t="s">
        <v>25</v>
      </c>
      <c r="B27" s="300">
        <v>303534</v>
      </c>
      <c r="C27" s="300">
        <v>293649</v>
      </c>
      <c r="D27" s="300">
        <v>281179</v>
      </c>
      <c r="E27" s="300">
        <v>302201</v>
      </c>
      <c r="F27" s="300">
        <v>278463</v>
      </c>
      <c r="G27" s="300">
        <v>271946</v>
      </c>
      <c r="H27" s="300">
        <v>279595</v>
      </c>
      <c r="I27" s="300">
        <v>285593</v>
      </c>
      <c r="J27" s="319">
        <v>79697</v>
      </c>
      <c r="K27" s="319">
        <v>92081</v>
      </c>
      <c r="L27" s="361">
        <f t="shared" si="1"/>
        <v>-3.2566368182806538</v>
      </c>
      <c r="M27" s="361">
        <f t="shared" si="1"/>
        <v>-4.2465664790276829</v>
      </c>
      <c r="N27" s="361">
        <f t="shared" si="1"/>
        <v>7.4763762585399336</v>
      </c>
      <c r="O27" s="361">
        <f t="shared" si="1"/>
        <v>-7.8550368794279306</v>
      </c>
      <c r="P27" s="361">
        <f t="shared" si="1"/>
        <v>-2.3403468324337524</v>
      </c>
      <c r="Q27" s="361">
        <f t="shared" si="1"/>
        <v>2.8126907547821998</v>
      </c>
      <c r="R27" s="361">
        <f t="shared" si="1"/>
        <v>2.1452458019635543</v>
      </c>
      <c r="S27" s="361">
        <f t="shared" si="1"/>
        <v>-72.094203989593581</v>
      </c>
      <c r="T27" s="361">
        <f t="shared" si="1"/>
        <v>15.538853407280072</v>
      </c>
      <c r="V27" s="24"/>
      <c r="W27" s="24"/>
    </row>
    <row r="28" spans="1:26" s="121" customFormat="1" ht="11.25">
      <c r="A28" s="195" t="s">
        <v>26</v>
      </c>
      <c r="B28" s="736">
        <v>284710</v>
      </c>
      <c r="C28" s="736">
        <v>308479</v>
      </c>
      <c r="D28" s="736">
        <v>314810</v>
      </c>
      <c r="E28" s="736">
        <v>325374</v>
      </c>
      <c r="F28" s="736">
        <v>323757</v>
      </c>
      <c r="G28" s="736">
        <v>364713</v>
      </c>
      <c r="H28" s="736">
        <v>388549</v>
      </c>
      <c r="I28" s="736">
        <v>397946</v>
      </c>
      <c r="J28" s="737">
        <v>66853</v>
      </c>
      <c r="K28" s="737">
        <v>20514</v>
      </c>
      <c r="L28" s="738">
        <f t="shared" si="1"/>
        <v>8.3484949597836398</v>
      </c>
      <c r="M28" s="738">
        <f t="shared" si="1"/>
        <v>2.0523277111245819</v>
      </c>
      <c r="N28" s="738">
        <f t="shared" si="1"/>
        <v>3.3556748514977288</v>
      </c>
      <c r="O28" s="738">
        <f t="shared" si="1"/>
        <v>-0.49696656770362724</v>
      </c>
      <c r="P28" s="738">
        <f t="shared" si="1"/>
        <v>12.650228412049778</v>
      </c>
      <c r="Q28" s="738">
        <f t="shared" si="1"/>
        <v>6.5355498707202653</v>
      </c>
      <c r="R28" s="738">
        <f t="shared" si="1"/>
        <v>2.4184851846227891</v>
      </c>
      <c r="S28" s="738">
        <f t="shared" si="1"/>
        <v>-83.200484487845088</v>
      </c>
      <c r="T28" s="738">
        <f t="shared" si="1"/>
        <v>-69.314765231178853</v>
      </c>
      <c r="V28" s="24"/>
      <c r="W28" s="24"/>
    </row>
    <row r="29" spans="1:26">
      <c r="V29" s="24"/>
      <c r="W29" s="24"/>
    </row>
    <row r="30" spans="1:26" s="2" customFormat="1" ht="11.25">
      <c r="B30" s="109"/>
      <c r="V30" s="24"/>
      <c r="W30" s="24"/>
    </row>
    <row r="31" spans="1:26" s="187" customFormat="1" ht="12">
      <c r="A31" s="183" t="s">
        <v>423</v>
      </c>
      <c r="B31" s="183"/>
      <c r="C31" s="183"/>
      <c r="D31" s="183"/>
      <c r="E31" s="183"/>
      <c r="F31" s="183"/>
      <c r="G31" s="183"/>
      <c r="H31" s="183"/>
      <c r="I31" s="183"/>
      <c r="J31" s="184"/>
      <c r="K31" s="184"/>
      <c r="L31" s="184"/>
      <c r="M31" s="184"/>
      <c r="N31" s="184"/>
      <c r="O31" s="184"/>
      <c r="P31" s="184"/>
      <c r="Q31" s="184"/>
      <c r="R31" s="185"/>
      <c r="S31" s="185"/>
      <c r="T31" s="186"/>
      <c r="U31" s="186"/>
      <c r="V31" s="24"/>
      <c r="W31" s="24"/>
    </row>
    <row r="32" spans="1:26" s="2" customFormat="1" ht="12">
      <c r="A32" s="187"/>
      <c r="B32" s="72"/>
      <c r="C32" s="72"/>
      <c r="D32" s="72"/>
      <c r="E32" s="72"/>
      <c r="F32" s="72"/>
      <c r="G32" s="72"/>
      <c r="H32" s="72"/>
      <c r="I32" s="72"/>
      <c r="J32" s="20"/>
      <c r="K32" s="20"/>
      <c r="L32" s="20"/>
      <c r="M32" s="20"/>
      <c r="N32" s="20"/>
      <c r="O32" s="20"/>
      <c r="P32" s="20"/>
      <c r="Q32" s="20"/>
      <c r="R32" s="21"/>
      <c r="S32" s="21"/>
      <c r="T32" s="22"/>
      <c r="U32" s="22"/>
      <c r="V32" s="23"/>
    </row>
    <row r="33" spans="1:21" s="2" customFormat="1" ht="11.25">
      <c r="A33" s="175"/>
      <c r="B33" s="784" t="s">
        <v>207</v>
      </c>
      <c r="C33" s="785"/>
      <c r="D33" s="784" t="s">
        <v>71</v>
      </c>
      <c r="E33" s="785"/>
      <c r="F33" s="784" t="s">
        <v>80</v>
      </c>
      <c r="G33" s="785"/>
      <c r="H33" s="784" t="s">
        <v>86</v>
      </c>
      <c r="I33" s="785"/>
      <c r="J33" s="784" t="s">
        <v>128</v>
      </c>
      <c r="K33" s="785"/>
      <c r="L33" s="784" t="s">
        <v>129</v>
      </c>
      <c r="M33" s="785"/>
      <c r="N33" s="784" t="s">
        <v>159</v>
      </c>
      <c r="O33" s="785"/>
      <c r="P33" s="786" t="s">
        <v>342</v>
      </c>
      <c r="Q33" s="776"/>
      <c r="R33" s="786" t="s">
        <v>343</v>
      </c>
      <c r="S33" s="776"/>
      <c r="T33" s="786" t="s">
        <v>439</v>
      </c>
      <c r="U33" s="777"/>
    </row>
    <row r="34" spans="1:21" s="2" customFormat="1" ht="11.25">
      <c r="A34" s="481"/>
      <c r="B34" s="177" t="s">
        <v>37</v>
      </c>
      <c r="C34" s="177" t="s">
        <v>46</v>
      </c>
      <c r="D34" s="177" t="s">
        <v>37</v>
      </c>
      <c r="E34" s="177" t="s">
        <v>46</v>
      </c>
      <c r="F34" s="177" t="s">
        <v>37</v>
      </c>
      <c r="G34" s="177" t="s">
        <v>46</v>
      </c>
      <c r="H34" s="177" t="s">
        <v>37</v>
      </c>
      <c r="I34" s="177" t="s">
        <v>46</v>
      </c>
      <c r="J34" s="177" t="s">
        <v>37</v>
      </c>
      <c r="K34" s="177" t="s">
        <v>46</v>
      </c>
      <c r="L34" s="177" t="s">
        <v>37</v>
      </c>
      <c r="M34" s="177" t="s">
        <v>46</v>
      </c>
      <c r="N34" s="177" t="s">
        <v>37</v>
      </c>
      <c r="O34" s="177" t="s">
        <v>46</v>
      </c>
      <c r="P34" s="177" t="s">
        <v>37</v>
      </c>
      <c r="Q34" s="177" t="s">
        <v>46</v>
      </c>
      <c r="R34" s="177" t="s">
        <v>37</v>
      </c>
      <c r="S34" s="177" t="s">
        <v>46</v>
      </c>
      <c r="T34" s="176" t="s">
        <v>37</v>
      </c>
      <c r="U34" s="178" t="s">
        <v>46</v>
      </c>
    </row>
    <row r="35" spans="1:21" s="2" customFormat="1" ht="11.25">
      <c r="A35" s="181" t="s">
        <v>19</v>
      </c>
      <c r="B35" s="373">
        <v>100</v>
      </c>
      <c r="C35" s="373">
        <v>100</v>
      </c>
      <c r="D35" s="373">
        <v>100</v>
      </c>
      <c r="E35" s="373">
        <v>100</v>
      </c>
      <c r="F35" s="373">
        <v>100</v>
      </c>
      <c r="G35" s="373">
        <v>100</v>
      </c>
      <c r="H35" s="373">
        <v>100</v>
      </c>
      <c r="I35" s="373">
        <v>100</v>
      </c>
      <c r="J35" s="373">
        <v>100</v>
      </c>
      <c r="K35" s="374">
        <v>100</v>
      </c>
      <c r="L35" s="373">
        <v>100</v>
      </c>
      <c r="M35" s="374">
        <v>100</v>
      </c>
      <c r="N35" s="373">
        <v>100</v>
      </c>
      <c r="O35" s="374">
        <v>100</v>
      </c>
      <c r="P35" s="373">
        <v>100</v>
      </c>
      <c r="Q35" s="374">
        <v>100</v>
      </c>
      <c r="R35" s="373">
        <v>100</v>
      </c>
      <c r="S35" s="374">
        <v>100</v>
      </c>
      <c r="T35" s="373">
        <v>100</v>
      </c>
      <c r="U35" s="373">
        <v>100</v>
      </c>
    </row>
    <row r="36" spans="1:21" s="121" customFormat="1" ht="11.25">
      <c r="A36" s="182" t="s">
        <v>1</v>
      </c>
      <c r="B36" s="363">
        <f>(B6/$B$5)*100</f>
        <v>45.130046007519994</v>
      </c>
      <c r="C36" s="318">
        <v>100</v>
      </c>
      <c r="D36" s="363">
        <f t="shared" ref="D36:D58" si="2">(C6/$C$5)*100</f>
        <v>44.602734631707605</v>
      </c>
      <c r="E36" s="318">
        <v>100</v>
      </c>
      <c r="F36" s="363">
        <f t="shared" ref="F36:F58" si="3">((D6/$D$5)*100)</f>
        <v>44.599411824816897</v>
      </c>
      <c r="G36" s="318">
        <v>100</v>
      </c>
      <c r="H36" s="363">
        <f t="shared" ref="H36:H58" si="4">((E6/$E$5)*100)</f>
        <v>45.054357643588233</v>
      </c>
      <c r="I36" s="318">
        <v>100</v>
      </c>
      <c r="J36" s="363">
        <f t="shared" ref="J36:J58" si="5">(F6/$F$5)*100</f>
        <v>45.717374951931433</v>
      </c>
      <c r="K36" s="318">
        <v>100</v>
      </c>
      <c r="L36" s="363">
        <f t="shared" ref="L36:L58" si="6">(G6/$G$5)*100</f>
        <v>45.249091133733451</v>
      </c>
      <c r="M36" s="318">
        <v>100</v>
      </c>
      <c r="N36" s="363">
        <f t="shared" ref="N36:N58" si="7">(H6/$H$5)*100</f>
        <v>44.871134235136303</v>
      </c>
      <c r="O36" s="318">
        <v>100</v>
      </c>
      <c r="P36" s="363">
        <f t="shared" ref="P36:P58" si="8">(I6/$I$5)*100</f>
        <v>45.302083646396483</v>
      </c>
      <c r="Q36" s="318">
        <v>100</v>
      </c>
      <c r="R36" s="363">
        <f t="shared" ref="R36:R58" si="9">(J6/$J$5)*100</f>
        <v>69.063975170093741</v>
      </c>
      <c r="S36" s="318">
        <v>100</v>
      </c>
      <c r="T36" s="363">
        <f t="shared" ref="T36:T58" si="10">(K6/$K$5)*100</f>
        <v>70.911641383600553</v>
      </c>
      <c r="U36" s="318">
        <v>100</v>
      </c>
    </row>
    <row r="37" spans="1:21" s="121" customFormat="1" ht="11.25">
      <c r="A37" s="182" t="s">
        <v>67</v>
      </c>
      <c r="B37" s="363">
        <f t="shared" ref="B37:B58" si="11">(B7/$B$5)*100</f>
        <v>54.869953992480013</v>
      </c>
      <c r="C37" s="318">
        <v>100</v>
      </c>
      <c r="D37" s="363">
        <f t="shared" si="2"/>
        <v>55.397265368292395</v>
      </c>
      <c r="E37" s="318">
        <v>100</v>
      </c>
      <c r="F37" s="363">
        <f t="shared" si="3"/>
        <v>55.400588175183096</v>
      </c>
      <c r="G37" s="318">
        <v>100</v>
      </c>
      <c r="H37" s="363">
        <f t="shared" si="4"/>
        <v>54.94564235641176</v>
      </c>
      <c r="I37" s="318">
        <v>100</v>
      </c>
      <c r="J37" s="363">
        <f t="shared" si="5"/>
        <v>54.282625048068567</v>
      </c>
      <c r="K37" s="318">
        <v>100</v>
      </c>
      <c r="L37" s="363">
        <f t="shared" si="6"/>
        <v>54.750908866266556</v>
      </c>
      <c r="M37" s="318">
        <v>100</v>
      </c>
      <c r="N37" s="363">
        <f t="shared" si="7"/>
        <v>55.128865764863697</v>
      </c>
      <c r="O37" s="318">
        <v>100</v>
      </c>
      <c r="P37" s="363">
        <f t="shared" si="8"/>
        <v>54.697916353603517</v>
      </c>
      <c r="Q37" s="318">
        <v>100</v>
      </c>
      <c r="R37" s="363">
        <f t="shared" si="9"/>
        <v>30.936024829906263</v>
      </c>
      <c r="S37" s="318">
        <v>100</v>
      </c>
      <c r="T37" s="363">
        <f>(K7/$K$5)*100</f>
        <v>29.088358616399439</v>
      </c>
      <c r="U37" s="318">
        <v>100</v>
      </c>
    </row>
    <row r="38" spans="1:21" s="2" customFormat="1" ht="11.25">
      <c r="A38" s="193" t="s">
        <v>22</v>
      </c>
      <c r="B38" s="356">
        <f t="shared" si="11"/>
        <v>37.451906334624937</v>
      </c>
      <c r="C38" s="300">
        <v>100</v>
      </c>
      <c r="D38" s="356">
        <f t="shared" si="2"/>
        <v>37.215676348364383</v>
      </c>
      <c r="E38" s="300">
        <v>100</v>
      </c>
      <c r="F38" s="356">
        <f t="shared" si="3"/>
        <v>36.188449934979914</v>
      </c>
      <c r="G38" s="300">
        <v>100</v>
      </c>
      <c r="H38" s="356">
        <f t="shared" si="4"/>
        <v>33.086405379786669</v>
      </c>
      <c r="I38" s="300">
        <f>SUM(I39:I44)</f>
        <v>100</v>
      </c>
      <c r="J38" s="356">
        <f>((F8/$F$5)*100)</f>
        <v>32.692625493856681</v>
      </c>
      <c r="K38" s="300">
        <f>SUM(K39:K44)</f>
        <v>100</v>
      </c>
      <c r="L38" s="356">
        <f t="shared" si="6"/>
        <v>31.747729639496864</v>
      </c>
      <c r="M38" s="300">
        <f>SUM(M39:M44)</f>
        <v>100</v>
      </c>
      <c r="N38" s="356">
        <f t="shared" si="7"/>
        <v>31.604044314218623</v>
      </c>
      <c r="O38" s="300">
        <v>100</v>
      </c>
      <c r="P38" s="356">
        <f t="shared" si="8"/>
        <v>30.934841351326707</v>
      </c>
      <c r="Q38" s="300">
        <v>100</v>
      </c>
      <c r="R38" s="356">
        <f t="shared" si="9"/>
        <v>25.401755309927569</v>
      </c>
      <c r="S38" s="300">
        <v>100</v>
      </c>
      <c r="T38" s="356">
        <f>(K8/$K$5)*100</f>
        <v>23.193822601143907</v>
      </c>
      <c r="U38" s="300">
        <v>100</v>
      </c>
    </row>
    <row r="39" spans="1:21" s="2" customFormat="1" ht="11.25">
      <c r="A39" s="189" t="s">
        <v>28</v>
      </c>
      <c r="B39" s="358">
        <f t="shared" si="11"/>
        <v>13.304227347003806</v>
      </c>
      <c r="C39" s="358">
        <f>((B9/$B$8)*100)</f>
        <v>35.523498398541633</v>
      </c>
      <c r="D39" s="358">
        <f t="shared" si="2"/>
        <v>12.838286045347724</v>
      </c>
      <c r="E39" s="358">
        <f t="shared" ref="E39:E44" si="12">((C9/$C$8)*100)</f>
        <v>34.496984349209505</v>
      </c>
      <c r="F39" s="358">
        <f t="shared" si="3"/>
        <v>12.22941136396576</v>
      </c>
      <c r="G39" s="358">
        <f t="shared" ref="G39:G44" si="13">(D9/$D$8)*100</f>
        <v>33.793686620837434</v>
      </c>
      <c r="H39" s="358">
        <f t="shared" si="4"/>
        <v>10.814888630094647</v>
      </c>
      <c r="I39" s="358">
        <f t="shared" ref="I39:I44" si="14">(E9/$E$8)*100</f>
        <v>32.686804462299612</v>
      </c>
      <c r="J39" s="358">
        <f t="shared" si="5"/>
        <v>10.423542047725446</v>
      </c>
      <c r="K39" s="358">
        <f t="shared" ref="K39:K44" si="15">(F9/$F$8)*100</f>
        <v>31.883465736589891</v>
      </c>
      <c r="L39" s="358">
        <f t="shared" si="6"/>
        <v>10.015671491310881</v>
      </c>
      <c r="M39" s="358">
        <f t="shared" ref="M39:M44" si="16">(G9/$G$8)*100</f>
        <v>31.547677912849988</v>
      </c>
      <c r="N39" s="358">
        <f t="shared" si="7"/>
        <v>10.028908095098958</v>
      </c>
      <c r="O39" s="358">
        <f t="shared" ref="O39:O44" si="17">(H9/$H$8)*100</f>
        <v>31.732989599014587</v>
      </c>
      <c r="P39" s="358">
        <f t="shared" si="8"/>
        <v>9.9227772360266879</v>
      </c>
      <c r="Q39" s="358">
        <f t="shared" ref="Q39:Q44" si="18">(I9/$I$8)*100</f>
        <v>32.076379908769518</v>
      </c>
      <c r="R39" s="358">
        <f t="shared" si="9"/>
        <v>9.3862694029996021</v>
      </c>
      <c r="S39" s="358">
        <f t="shared" ref="S39:S44" si="19">(J9/$J$8)*100</f>
        <v>36.951262967765224</v>
      </c>
      <c r="T39" s="358">
        <f t="shared" si="10"/>
        <v>8.7823615865421552</v>
      </c>
      <c r="U39" s="358">
        <f>(K9/$K$8)*100</f>
        <v>37.865089069487894</v>
      </c>
    </row>
    <row r="40" spans="1:21" s="2" customFormat="1" ht="11.25">
      <c r="A40" s="189" t="s">
        <v>29</v>
      </c>
      <c r="B40" s="358">
        <f t="shared" si="11"/>
        <v>4.4417645802873373</v>
      </c>
      <c r="C40" s="358">
        <f>((B10/$B$8)*100)</f>
        <v>11.859915862763035</v>
      </c>
      <c r="D40" s="358">
        <f t="shared" si="2"/>
        <v>4.6039085632523555</v>
      </c>
      <c r="E40" s="358">
        <f t="shared" si="12"/>
        <v>12.370885108083479</v>
      </c>
      <c r="F40" s="358">
        <f t="shared" si="3"/>
        <v>4.6403396361591378</v>
      </c>
      <c r="G40" s="358">
        <f t="shared" si="13"/>
        <v>12.82270902593638</v>
      </c>
      <c r="H40" s="358">
        <f t="shared" si="4"/>
        <v>4.6043423243812054</v>
      </c>
      <c r="I40" s="358">
        <f t="shared" si="14"/>
        <v>13.916115309383583</v>
      </c>
      <c r="J40" s="358">
        <f t="shared" si="5"/>
        <v>4.5964356763776433</v>
      </c>
      <c r="K40" s="358">
        <f t="shared" si="15"/>
        <v>14.059548925617388</v>
      </c>
      <c r="L40" s="358">
        <f t="shared" si="6"/>
        <v>4.3208093335765172</v>
      </c>
      <c r="M40" s="358">
        <f t="shared" si="16"/>
        <v>13.609821497916075</v>
      </c>
      <c r="N40" s="358">
        <f t="shared" si="7"/>
        <v>4.2578078566019535</v>
      </c>
      <c r="O40" s="358">
        <f t="shared" si="17"/>
        <v>13.472351241725006</v>
      </c>
      <c r="P40" s="358">
        <f t="shared" si="8"/>
        <v>4.1490000047773066</v>
      </c>
      <c r="Q40" s="358">
        <f t="shared" si="18"/>
        <v>13.412061686876465</v>
      </c>
      <c r="R40" s="358">
        <f t="shared" si="9"/>
        <v>2.2055571975890511</v>
      </c>
      <c r="S40" s="358">
        <f t="shared" si="19"/>
        <v>8.6826960211173692</v>
      </c>
      <c r="T40" s="358">
        <f t="shared" si="10"/>
        <v>1.1295230067990807</v>
      </c>
      <c r="U40" s="358">
        <f t="shared" ref="U40:U44" si="20">(K10/$K$8)*100</f>
        <v>4.8699303526766355</v>
      </c>
    </row>
    <row r="41" spans="1:21" s="2" customFormat="1" ht="11.25">
      <c r="A41" s="189" t="s">
        <v>30</v>
      </c>
      <c r="B41" s="358">
        <f t="shared" si="11"/>
        <v>3.7923535836009803</v>
      </c>
      <c r="C41" s="358">
        <f t="shared" ref="C41:C44" si="21">((B11/$B$8)*100)</f>
        <v>10.125929371170308</v>
      </c>
      <c r="D41" s="358">
        <f t="shared" si="2"/>
        <v>3.7900528698682288</v>
      </c>
      <c r="E41" s="358">
        <f t="shared" si="12"/>
        <v>10.184022545743147</v>
      </c>
      <c r="F41" s="358">
        <f t="shared" si="3"/>
        <v>3.7232152537720218</v>
      </c>
      <c r="G41" s="358">
        <f t="shared" si="13"/>
        <v>10.288407656203992</v>
      </c>
      <c r="H41" s="358">
        <f t="shared" si="4"/>
        <v>3.5209111947420935</v>
      </c>
      <c r="I41" s="358">
        <f t="shared" si="14"/>
        <v>10.641564577133268</v>
      </c>
      <c r="J41" s="358">
        <f t="shared" si="5"/>
        <v>3.5027209960797658</v>
      </c>
      <c r="K41" s="358">
        <f t="shared" si="15"/>
        <v>10.714101248117769</v>
      </c>
      <c r="L41" s="358">
        <f t="shared" si="6"/>
        <v>3.32792408365902</v>
      </c>
      <c r="M41" s="358">
        <f t="shared" si="16"/>
        <v>10.482400226562346</v>
      </c>
      <c r="N41" s="358">
        <f t="shared" si="7"/>
        <v>3.3134856831836355</v>
      </c>
      <c r="O41" s="358">
        <f t="shared" si="17"/>
        <v>10.484372348803797</v>
      </c>
      <c r="P41" s="358">
        <f t="shared" si="8"/>
        <v>3.2281071256211034</v>
      </c>
      <c r="Q41" s="358">
        <f t="shared" si="18"/>
        <v>10.435182417648504</v>
      </c>
      <c r="R41" s="358">
        <f t="shared" si="9"/>
        <v>3.3527275890029213</v>
      </c>
      <c r="S41" s="358">
        <f t="shared" si="19"/>
        <v>13.198802791760617</v>
      </c>
      <c r="T41" s="358">
        <f t="shared" si="10"/>
        <v>3.3458846790685253</v>
      </c>
      <c r="U41" s="358">
        <f t="shared" si="20"/>
        <v>14.425757826152848</v>
      </c>
    </row>
    <row r="42" spans="1:21" s="2" customFormat="1" ht="11.25">
      <c r="A42" s="189" t="s">
        <v>31</v>
      </c>
      <c r="B42" s="358">
        <f t="shared" si="11"/>
        <v>2.7951687544995116</v>
      </c>
      <c r="C42" s="358">
        <f t="shared" si="21"/>
        <v>7.4633550813816107</v>
      </c>
      <c r="D42" s="358">
        <f t="shared" si="2"/>
        <v>2.7527768379432418</v>
      </c>
      <c r="E42" s="358">
        <f t="shared" si="12"/>
        <v>7.3968206628178752</v>
      </c>
      <c r="F42" s="358">
        <f t="shared" si="3"/>
        <v>2.822039771676089</v>
      </c>
      <c r="G42" s="358">
        <f t="shared" si="13"/>
        <v>7.7981780837434904</v>
      </c>
      <c r="H42" s="358">
        <f t="shared" si="4"/>
        <v>2.6296746456401894</v>
      </c>
      <c r="I42" s="358">
        <f t="shared" si="14"/>
        <v>7.947900702585013</v>
      </c>
      <c r="J42" s="358">
        <f t="shared" si="5"/>
        <v>2.5886865055885617</v>
      </c>
      <c r="K42" s="358">
        <f t="shared" si="15"/>
        <v>7.9182582202674601</v>
      </c>
      <c r="L42" s="358">
        <f t="shared" si="6"/>
        <v>2.4800161742627043</v>
      </c>
      <c r="M42" s="358">
        <f t="shared" si="16"/>
        <v>7.8116331543196544</v>
      </c>
      <c r="N42" s="358">
        <f t="shared" si="7"/>
        <v>2.3702354874768394</v>
      </c>
      <c r="O42" s="358">
        <f t="shared" si="17"/>
        <v>7.4997853563016079</v>
      </c>
      <c r="P42" s="358">
        <f t="shared" si="8"/>
        <v>2.2437645339766235</v>
      </c>
      <c r="Q42" s="358">
        <f t="shared" si="18"/>
        <v>7.2531955425088821</v>
      </c>
      <c r="R42" s="358">
        <f t="shared" si="9"/>
        <v>1.8816650371345383</v>
      </c>
      <c r="S42" s="358">
        <f t="shared" si="19"/>
        <v>7.4076181514871209</v>
      </c>
      <c r="T42" s="358">
        <f t="shared" si="10"/>
        <v>1.8471219904401555</v>
      </c>
      <c r="U42" s="358">
        <f t="shared" si="20"/>
        <v>7.9638532302521634</v>
      </c>
    </row>
    <row r="43" spans="1:21" s="2" customFormat="1" ht="11.25">
      <c r="A43" s="189" t="s">
        <v>32</v>
      </c>
      <c r="B43" s="358">
        <f t="shared" si="11"/>
        <v>2.0900600993382294</v>
      </c>
      <c r="C43" s="358">
        <f t="shared" si="21"/>
        <v>5.5806507702544703</v>
      </c>
      <c r="D43" s="358">
        <f t="shared" si="2"/>
        <v>1.9928680991906467</v>
      </c>
      <c r="E43" s="358">
        <f t="shared" si="12"/>
        <v>5.3549157095413982</v>
      </c>
      <c r="F43" s="358">
        <f t="shared" si="3"/>
        <v>1.8970341668802091</v>
      </c>
      <c r="G43" s="358">
        <f t="shared" si="13"/>
        <v>5.2420984327558271</v>
      </c>
      <c r="H43" s="358">
        <f t="shared" si="4"/>
        <v>1.6386639720430367</v>
      </c>
      <c r="I43" s="358">
        <f t="shared" si="14"/>
        <v>4.9526805744940141</v>
      </c>
      <c r="J43" s="358">
        <f t="shared" si="5"/>
        <v>1.6445725747550641</v>
      </c>
      <c r="K43" s="358">
        <f t="shared" si="15"/>
        <v>5.0304083869437113</v>
      </c>
      <c r="L43" s="358">
        <f t="shared" si="6"/>
        <v>1.6201941874278269</v>
      </c>
      <c r="M43" s="358">
        <f t="shared" si="16"/>
        <v>5.1033387452442209</v>
      </c>
      <c r="N43" s="358">
        <f t="shared" si="7"/>
        <v>1.6310630486010214</v>
      </c>
      <c r="O43" s="358">
        <f t="shared" si="17"/>
        <v>5.160931406070735</v>
      </c>
      <c r="P43" s="358">
        <f t="shared" si="8"/>
        <v>1.6380702723638687</v>
      </c>
      <c r="Q43" s="358">
        <f t="shared" si="18"/>
        <v>5.2952276488517258</v>
      </c>
      <c r="R43" s="358">
        <f t="shared" si="9"/>
        <v>1.6340452623091621</v>
      </c>
      <c r="S43" s="358">
        <f t="shared" si="19"/>
        <v>6.4328045143814965</v>
      </c>
      <c r="T43" s="358">
        <f t="shared" si="10"/>
        <v>1.3433202355071403</v>
      </c>
      <c r="U43" s="358">
        <f t="shared" si="20"/>
        <v>5.7917155727529295</v>
      </c>
    </row>
    <row r="44" spans="1:21" s="2" customFormat="1" ht="11.25">
      <c r="A44" s="189" t="s">
        <v>65</v>
      </c>
      <c r="B44" s="358">
        <f t="shared" si="11"/>
        <v>11.028331969895076</v>
      </c>
      <c r="C44" s="358">
        <f t="shared" si="21"/>
        <v>29.44665051588894</v>
      </c>
      <c r="D44" s="358">
        <f t="shared" si="2"/>
        <v>11.237783932762186</v>
      </c>
      <c r="E44" s="358">
        <f t="shared" si="12"/>
        <v>30.196371624604595</v>
      </c>
      <c r="F44" s="358">
        <f t="shared" si="3"/>
        <v>10.876409742526699</v>
      </c>
      <c r="G44" s="358">
        <f t="shared" si="13"/>
        <v>30.054920180522881</v>
      </c>
      <c r="H44" s="358">
        <f t="shared" si="4"/>
        <v>9.8779246128854918</v>
      </c>
      <c r="I44" s="358">
        <f t="shared" si="14"/>
        <v>29.854934374104509</v>
      </c>
      <c r="J44" s="358">
        <f t="shared" si="5"/>
        <v>9.9366676933301985</v>
      </c>
      <c r="K44" s="358">
        <f t="shared" si="15"/>
        <v>30.394217482463787</v>
      </c>
      <c r="L44" s="358">
        <f t="shared" si="6"/>
        <v>9.9831143692599156</v>
      </c>
      <c r="M44" s="358">
        <f t="shared" si="16"/>
        <v>31.445128463107725</v>
      </c>
      <c r="N44" s="358">
        <f t="shared" si="7"/>
        <v>10.002544143256216</v>
      </c>
      <c r="O44" s="358">
        <f t="shared" si="17"/>
        <v>31.649570048084264</v>
      </c>
      <c r="P44" s="358">
        <f t="shared" si="8"/>
        <v>9.7531221785611208</v>
      </c>
      <c r="Q44" s="358">
        <f t="shared" si="18"/>
        <v>31.527952795344905</v>
      </c>
      <c r="R44" s="358">
        <f t="shared" si="9"/>
        <v>6.9414908208922963</v>
      </c>
      <c r="S44" s="358">
        <f t="shared" si="19"/>
        <v>27.326815553488178</v>
      </c>
      <c r="T44" s="358">
        <f t="shared" si="10"/>
        <v>6.7456111027868513</v>
      </c>
      <c r="U44" s="358">
        <f t="shared" si="20"/>
        <v>29.083653948677529</v>
      </c>
    </row>
    <row r="45" spans="1:21" s="2" customFormat="1" ht="11.25">
      <c r="A45" s="193" t="s">
        <v>23</v>
      </c>
      <c r="B45" s="356">
        <f t="shared" si="11"/>
        <v>9.513375218563116</v>
      </c>
      <c r="C45" s="300">
        <v>100</v>
      </c>
      <c r="D45" s="356">
        <f t="shared" si="2"/>
        <v>10.2063859798776</v>
      </c>
      <c r="E45" s="300">
        <v>100</v>
      </c>
      <c r="F45" s="356">
        <f t="shared" si="3"/>
        <v>11.122873266604167</v>
      </c>
      <c r="G45" s="300">
        <v>100</v>
      </c>
      <c r="H45" s="356">
        <f t="shared" si="4"/>
        <v>13.307024414965154</v>
      </c>
      <c r="I45" s="300">
        <f>SUM(I46:I51)</f>
        <v>100</v>
      </c>
      <c r="J45" s="356">
        <f>((F15/$F$5)*100)</f>
        <v>12.893644412383724</v>
      </c>
      <c r="K45" s="300">
        <f>SUM(K46:K51)</f>
        <v>100</v>
      </c>
      <c r="L45" s="356">
        <f t="shared" si="6"/>
        <v>13.825865662692813</v>
      </c>
      <c r="M45" s="300">
        <f>SUM(M46:M51)</f>
        <v>100</v>
      </c>
      <c r="N45" s="356">
        <f t="shared" si="7"/>
        <v>13.958335163984373</v>
      </c>
      <c r="O45" s="300">
        <v>100</v>
      </c>
      <c r="P45" s="356">
        <f t="shared" si="8"/>
        <v>13.748234766160561</v>
      </c>
      <c r="Q45" s="300">
        <v>100</v>
      </c>
      <c r="R45" s="356">
        <f t="shared" si="9"/>
        <v>2.4728940161911526</v>
      </c>
      <c r="S45" s="300">
        <v>100</v>
      </c>
      <c r="T45" s="356">
        <f t="shared" si="10"/>
        <v>2.6853684323093905</v>
      </c>
      <c r="U45" s="300">
        <v>100</v>
      </c>
    </row>
    <row r="46" spans="1:21" s="2" customFormat="1" ht="11.25">
      <c r="A46" s="190" t="s">
        <v>127</v>
      </c>
      <c r="B46" s="358">
        <f t="shared" si="11"/>
        <v>2.1390155913462454</v>
      </c>
      <c r="C46" s="358">
        <f t="shared" ref="C46:C51" si="22">((B16/$B$15)*100)</f>
        <v>22.484297551645589</v>
      </c>
      <c r="D46" s="358">
        <f t="shared" si="2"/>
        <v>2.5104394150407465</v>
      </c>
      <c r="E46" s="358">
        <f t="shared" ref="E46:E51" si="23">((C16/$C$15)*100)</f>
        <v>24.596751680665452</v>
      </c>
      <c r="F46" s="358">
        <f t="shared" si="3"/>
        <v>2.8783020151217058</v>
      </c>
      <c r="G46" s="358">
        <f t="shared" ref="G46:G51" si="24">(D16/$D$15)*100</f>
        <v>25.877324555730162</v>
      </c>
      <c r="H46" s="358">
        <f t="shared" si="4"/>
        <v>3.8689109239474626</v>
      </c>
      <c r="I46" s="358">
        <f t="shared" ref="I46:I51" si="25">(E16/$E$15)*100</f>
        <v>29.074200236654441</v>
      </c>
      <c r="J46" s="358">
        <f t="shared" si="5"/>
        <v>3.1827835955377961</v>
      </c>
      <c r="K46" s="358">
        <f t="shared" ref="K46:K51" si="26">(F16/$F$15)*100</f>
        <v>24.684902838493716</v>
      </c>
      <c r="L46" s="358">
        <f t="shared" si="6"/>
        <v>3.4210277182148188</v>
      </c>
      <c r="M46" s="358">
        <f t="shared" ref="M46:M51" si="27">(G16/$G$15)*100</f>
        <v>24.743678274308639</v>
      </c>
      <c r="N46" s="358">
        <f t="shared" si="7"/>
        <v>3.503303044207974</v>
      </c>
      <c r="O46" s="358">
        <f t="shared" ref="O46:O51" si="28">(H16/$H$15)*100</f>
        <v>25.098287174299124</v>
      </c>
      <c r="P46" s="358">
        <f t="shared" si="8"/>
        <v>3.5186103527171588</v>
      </c>
      <c r="Q46" s="358">
        <f t="shared" ref="Q46:Q51" si="29">(I16/$I$15)*100</f>
        <v>25.593179143098045</v>
      </c>
      <c r="R46" s="358">
        <f t="shared" si="9"/>
        <v>0.50254231452894549</v>
      </c>
      <c r="S46" s="358">
        <f t="shared" ref="S46:S50" si="30">(J16/$J$15)*100</f>
        <v>20.322032049840161</v>
      </c>
      <c r="T46" s="358">
        <f t="shared" si="10"/>
        <v>0.12165561656341897</v>
      </c>
      <c r="U46" s="358">
        <f>(K16/$K$15)*100</f>
        <v>4.530313796040133</v>
      </c>
    </row>
    <row r="47" spans="1:21" s="2" customFormat="1" ht="11.25">
      <c r="A47" s="190" t="s">
        <v>34</v>
      </c>
      <c r="B47" s="358">
        <f t="shared" si="11"/>
        <v>1.4923716442081669</v>
      </c>
      <c r="C47" s="358">
        <f t="shared" si="22"/>
        <v>15.687089071144323</v>
      </c>
      <c r="D47" s="358">
        <f t="shared" si="2"/>
        <v>1.7494022198534618</v>
      </c>
      <c r="E47" s="358">
        <f t="shared" si="23"/>
        <v>17.140271035237113</v>
      </c>
      <c r="F47" s="358">
        <f t="shared" si="3"/>
        <v>2.144864103458632</v>
      </c>
      <c r="G47" s="358">
        <f t="shared" si="24"/>
        <v>19.283363678146657</v>
      </c>
      <c r="H47" s="358">
        <f t="shared" si="4"/>
        <v>2.6097074710689281</v>
      </c>
      <c r="I47" s="358">
        <f t="shared" si="25"/>
        <v>19.611502840064205</v>
      </c>
      <c r="J47" s="358">
        <f t="shared" si="5"/>
        <v>2.7002461065586689</v>
      </c>
      <c r="K47" s="358">
        <f t="shared" si="26"/>
        <v>20.942458316635541</v>
      </c>
      <c r="L47" s="358">
        <f t="shared" si="6"/>
        <v>2.4602850713801661</v>
      </c>
      <c r="M47" s="358">
        <f t="shared" si="27"/>
        <v>17.794799482385436</v>
      </c>
      <c r="N47" s="358">
        <f t="shared" si="7"/>
        <v>2.4383859551129436</v>
      </c>
      <c r="O47" s="358">
        <f t="shared" si="28"/>
        <v>17.469031417188809</v>
      </c>
      <c r="P47" s="358">
        <f t="shared" si="8"/>
        <v>2.1833227554322971</v>
      </c>
      <c r="Q47" s="358">
        <f t="shared" si="29"/>
        <v>15.880749729458021</v>
      </c>
      <c r="R47" s="358">
        <f t="shared" si="9"/>
        <v>0.47949625502586563</v>
      </c>
      <c r="S47" s="358">
        <f t="shared" si="30"/>
        <v>19.390085134517992</v>
      </c>
      <c r="T47" s="358">
        <f t="shared" si="10"/>
        <v>1.4391798543982548</v>
      </c>
      <c r="U47" s="358">
        <f t="shared" ref="U47:U51" si="31">(K17/$K$15)*100</f>
        <v>53.593385439500906</v>
      </c>
    </row>
    <row r="48" spans="1:21" s="2" customFormat="1" ht="11.25">
      <c r="A48" s="190" t="s">
        <v>33</v>
      </c>
      <c r="B48" s="358">
        <f t="shared" si="11"/>
        <v>1.4662399964471313</v>
      </c>
      <c r="C48" s="358">
        <f t="shared" si="22"/>
        <v>15.412405826126866</v>
      </c>
      <c r="D48" s="358">
        <f t="shared" si="2"/>
        <v>1.3801162551538808</v>
      </c>
      <c r="E48" s="358">
        <f t="shared" si="23"/>
        <v>13.52208566161273</v>
      </c>
      <c r="F48" s="358">
        <f t="shared" si="3"/>
        <v>1.2241887183195455</v>
      </c>
      <c r="G48" s="358">
        <f t="shared" si="24"/>
        <v>11.00604752905984</v>
      </c>
      <c r="H48" s="358">
        <f t="shared" si="4"/>
        <v>1.1080574987265803</v>
      </c>
      <c r="I48" s="358">
        <f t="shared" si="25"/>
        <v>8.3268615444971505</v>
      </c>
      <c r="J48" s="358">
        <f t="shared" si="5"/>
        <v>1.0161182797441988</v>
      </c>
      <c r="K48" s="358">
        <f t="shared" si="26"/>
        <v>7.8807685961020155</v>
      </c>
      <c r="L48" s="358">
        <f t="shared" si="6"/>
        <v>1.0918108702384473</v>
      </c>
      <c r="M48" s="358">
        <f t="shared" si="27"/>
        <v>7.896871681492958</v>
      </c>
      <c r="N48" s="358">
        <f t="shared" si="7"/>
        <v>0.98587161721778638</v>
      </c>
      <c r="O48" s="358">
        <f t="shared" si="28"/>
        <v>7.0629599134541188</v>
      </c>
      <c r="P48" s="358">
        <f t="shared" si="8"/>
        <v>0.98437039607589483</v>
      </c>
      <c r="Q48" s="358">
        <f t="shared" si="29"/>
        <v>7.1599766284089856</v>
      </c>
      <c r="R48" s="358">
        <f t="shared" si="9"/>
        <v>0.16447866054566024</v>
      </c>
      <c r="S48" s="358">
        <f t="shared" si="30"/>
        <v>6.6512620220981669</v>
      </c>
      <c r="T48" s="358">
        <f t="shared" si="10"/>
        <v>5.4542042553822036E-2</v>
      </c>
      <c r="U48" s="358">
        <f t="shared" si="31"/>
        <v>2.0310822864226648</v>
      </c>
    </row>
    <row r="49" spans="1:23" s="2" customFormat="1" ht="11.25">
      <c r="A49" s="190" t="s">
        <v>35</v>
      </c>
      <c r="B49" s="358">
        <f t="shared" si="11"/>
        <v>1.3659272594448073</v>
      </c>
      <c r="C49" s="358">
        <f t="shared" si="22"/>
        <v>14.357966842089031</v>
      </c>
      <c r="D49" s="358">
        <f t="shared" si="2"/>
        <v>1.3136327670961643</v>
      </c>
      <c r="E49" s="358">
        <f t="shared" si="23"/>
        <v>12.870694579707809</v>
      </c>
      <c r="F49" s="358">
        <f t="shared" si="3"/>
        <v>1.350316106034946</v>
      </c>
      <c r="G49" s="358">
        <f t="shared" si="24"/>
        <v>12.139993629966082</v>
      </c>
      <c r="H49" s="358">
        <f t="shared" si="4"/>
        <v>1.6613789486813861</v>
      </c>
      <c r="I49" s="358">
        <f t="shared" si="25"/>
        <v>12.484977083328939</v>
      </c>
      <c r="J49" s="358">
        <f t="shared" si="5"/>
        <v>1.6859515054579772</v>
      </c>
      <c r="K49" s="358">
        <f t="shared" si="26"/>
        <v>13.075833732770716</v>
      </c>
      <c r="L49" s="358">
        <f t="shared" si="6"/>
        <v>1.9768142158076676</v>
      </c>
      <c r="M49" s="358">
        <f t="shared" si="27"/>
        <v>14.297941727741703</v>
      </c>
      <c r="N49" s="358">
        <f t="shared" si="7"/>
        <v>2.0871096818991179</v>
      </c>
      <c r="O49" s="358">
        <f t="shared" si="28"/>
        <v>14.95242561078722</v>
      </c>
      <c r="P49" s="358">
        <f t="shared" si="8"/>
        <v>2.0034533609352136</v>
      </c>
      <c r="Q49" s="358">
        <f t="shared" si="29"/>
        <v>14.572440717018056</v>
      </c>
      <c r="R49" s="358">
        <f t="shared" si="9"/>
        <v>0.23016561895378052</v>
      </c>
      <c r="S49" s="358">
        <f t="shared" si="30"/>
        <v>9.3075407780027124</v>
      </c>
      <c r="T49" s="358">
        <f t="shared" si="10"/>
        <v>0.25727659422733273</v>
      </c>
      <c r="U49" s="358">
        <f t="shared" si="31"/>
        <v>9.5806814116034484</v>
      </c>
    </row>
    <row r="50" spans="1:23" s="2" customFormat="1" ht="11.25">
      <c r="A50" s="190" t="s">
        <v>66</v>
      </c>
      <c r="B50" s="358">
        <f t="shared" si="11"/>
        <v>0.49607560752917063</v>
      </c>
      <c r="C50" s="358">
        <f t="shared" si="22"/>
        <v>5.2145069035140708</v>
      </c>
      <c r="D50" s="358">
        <f t="shared" si="2"/>
        <v>0.52764040348998453</v>
      </c>
      <c r="E50" s="358">
        <f t="shared" si="23"/>
        <v>5.1697084994654707</v>
      </c>
      <c r="F50" s="358">
        <f t="shared" si="3"/>
        <v>0.73243327843935768</v>
      </c>
      <c r="G50" s="358">
        <f t="shared" si="24"/>
        <v>6.5849287399367356</v>
      </c>
      <c r="H50" s="358">
        <f t="shared" si="4"/>
        <v>0.88979949633545929</v>
      </c>
      <c r="I50" s="358">
        <f t="shared" si="25"/>
        <v>6.6866901914960488</v>
      </c>
      <c r="J50" s="358">
        <f t="shared" si="5"/>
        <v>0.9553852780051747</v>
      </c>
      <c r="K50" s="358">
        <f t="shared" si="26"/>
        <v>7.4097380651165876</v>
      </c>
      <c r="L50" s="358">
        <f t="shared" si="6"/>
        <v>1.2227293319505337</v>
      </c>
      <c r="M50" s="358">
        <f t="shared" si="27"/>
        <v>8.8437813716785918</v>
      </c>
      <c r="N50" s="358">
        <f t="shared" si="7"/>
        <v>1.1756967088506216</v>
      </c>
      <c r="O50" s="358">
        <f t="shared" si="28"/>
        <v>8.4229006900778689</v>
      </c>
      <c r="P50" s="358">
        <f t="shared" si="8"/>
        <v>1.1076375512394596</v>
      </c>
      <c r="Q50" s="358">
        <f t="shared" si="29"/>
        <v>8.0565801361332667</v>
      </c>
      <c r="R50" s="358">
        <f t="shared" si="9"/>
        <v>0.21172961414010807</v>
      </c>
      <c r="S50" s="358">
        <f t="shared" si="30"/>
        <v>8.562017326817033</v>
      </c>
      <c r="T50" s="358">
        <f t="shared" si="10"/>
        <v>4.8980256301590093E-2</v>
      </c>
      <c r="U50" s="358">
        <f t="shared" si="31"/>
        <v>1.8239678292288386</v>
      </c>
    </row>
    <row r="51" spans="1:23">
      <c r="A51" s="190" t="s">
        <v>61</v>
      </c>
      <c r="B51" s="358">
        <f t="shared" si="11"/>
        <v>2.5537451195875955</v>
      </c>
      <c r="C51" s="358">
        <f t="shared" si="22"/>
        <v>26.84373380548012</v>
      </c>
      <c r="D51" s="358">
        <f t="shared" si="2"/>
        <v>2.7251549192433626</v>
      </c>
      <c r="E51" s="358">
        <f t="shared" si="23"/>
        <v>26.70048854331143</v>
      </c>
      <c r="F51" s="358">
        <f t="shared" si="3"/>
        <v>2.7927690452299792</v>
      </c>
      <c r="G51" s="358">
        <f t="shared" si="24"/>
        <v>25.108341867160522</v>
      </c>
      <c r="H51" s="358">
        <f t="shared" si="4"/>
        <v>3.1691700762053361</v>
      </c>
      <c r="I51" s="358">
        <f t="shared" si="25"/>
        <v>23.815768103959218</v>
      </c>
      <c r="J51" s="358">
        <f t="shared" si="5"/>
        <v>3.3531596470799077</v>
      </c>
      <c r="K51" s="358">
        <f t="shared" si="26"/>
        <v>26.006298450881427</v>
      </c>
      <c r="L51" s="358">
        <f t="shared" si="6"/>
        <v>3.6531984551011774</v>
      </c>
      <c r="M51" s="358">
        <f t="shared" si="27"/>
        <v>26.422927462392671</v>
      </c>
      <c r="N51" s="358">
        <f t="shared" si="7"/>
        <v>3.7679681566959298</v>
      </c>
      <c r="O51" s="358">
        <f t="shared" si="28"/>
        <v>26.994395194192862</v>
      </c>
      <c r="P51" s="358">
        <f t="shared" si="8"/>
        <v>3.9508403497605373</v>
      </c>
      <c r="Q51" s="358">
        <f t="shared" si="29"/>
        <v>28.737073645883626</v>
      </c>
      <c r="R51" s="358">
        <f t="shared" si="9"/>
        <v>0.88448155299679265</v>
      </c>
      <c r="S51" s="358">
        <f>(J21/$J$15)*100</f>
        <v>35.767062688723939</v>
      </c>
      <c r="T51" s="358">
        <f t="shared" si="10"/>
        <v>0.76373406826497203</v>
      </c>
      <c r="U51" s="358">
        <f t="shared" si="31"/>
        <v>28.440569237204006</v>
      </c>
    </row>
    <row r="52" spans="1:23">
      <c r="A52" s="193" t="s">
        <v>24</v>
      </c>
      <c r="B52" s="356">
        <f t="shared" si="11"/>
        <v>6.2126762911860007</v>
      </c>
      <c r="C52" s="300">
        <v>100</v>
      </c>
      <c r="D52" s="356">
        <f t="shared" si="2"/>
        <v>6.2849661840625295</v>
      </c>
      <c r="E52" s="300">
        <v>100</v>
      </c>
      <c r="F52" s="356">
        <f t="shared" si="3"/>
        <v>6.4306767454291691</v>
      </c>
      <c r="G52" s="300">
        <v>100</v>
      </c>
      <c r="H52" s="356">
        <f t="shared" si="4"/>
        <v>6.7907703938838129</v>
      </c>
      <c r="I52" s="300">
        <v>100</v>
      </c>
      <c r="J52" s="356">
        <f t="shared" si="5"/>
        <v>7.0015160173019826</v>
      </c>
      <c r="K52" s="300">
        <v>100</v>
      </c>
      <c r="L52" s="356">
        <f t="shared" si="6"/>
        <v>7.4746862626274515</v>
      </c>
      <c r="M52" s="300">
        <v>100</v>
      </c>
      <c r="N52" s="356">
        <f t="shared" si="7"/>
        <v>7.8447663922206159</v>
      </c>
      <c r="O52" s="300">
        <v>100</v>
      </c>
      <c r="P52" s="356">
        <f t="shared" si="8"/>
        <v>8.2870753956842318</v>
      </c>
      <c r="Q52" s="300">
        <v>100</v>
      </c>
      <c r="R52" s="356">
        <f t="shared" si="9"/>
        <v>2.443822016828975</v>
      </c>
      <c r="S52" s="300">
        <v>100</v>
      </c>
      <c r="T52" s="356">
        <f t="shared" si="10"/>
        <v>2.8282495032198312</v>
      </c>
      <c r="U52" s="300">
        <v>100</v>
      </c>
    </row>
    <row r="53" spans="1:23">
      <c r="A53" s="190" t="s">
        <v>36</v>
      </c>
      <c r="B53" s="358">
        <f t="shared" si="11"/>
        <v>4.3869470851822401</v>
      </c>
      <c r="C53" s="358">
        <f>((B23/$B$22)*100)</f>
        <v>70.612838647428873</v>
      </c>
      <c r="D53" s="358">
        <f t="shared" si="2"/>
        <v>4.4505732292013196</v>
      </c>
      <c r="E53" s="358">
        <f>((C23/$C$22)*100)</f>
        <v>70.813001993345978</v>
      </c>
      <c r="F53" s="358">
        <f t="shared" si="3"/>
        <v>4.5762963553353764</v>
      </c>
      <c r="G53" s="358">
        <f>(D23/$D$22)*100</f>
        <v>71.163526585100712</v>
      </c>
      <c r="H53" s="358">
        <f t="shared" si="4"/>
        <v>4.8804725748022451</v>
      </c>
      <c r="I53" s="358">
        <f>(E23/$E$22)*100</f>
        <v>71.869203223214555</v>
      </c>
      <c r="J53" s="358">
        <f t="shared" si="5"/>
        <v>5.1628680115958945</v>
      </c>
      <c r="K53" s="358">
        <f>(F23/$F$22)*100</f>
        <v>73.739287303457374</v>
      </c>
      <c r="L53" s="358">
        <f t="shared" si="6"/>
        <v>5.4726666192421307</v>
      </c>
      <c r="M53" s="358">
        <f>(G23/$G$22)*100</f>
        <v>73.216004350641683</v>
      </c>
      <c r="N53" s="358">
        <f t="shared" si="7"/>
        <v>5.8049164969304199</v>
      </c>
      <c r="O53" s="358">
        <f>(H23/$H$22)*100</f>
        <v>73.997314982979674</v>
      </c>
      <c r="P53" s="358">
        <f t="shared" si="8"/>
        <v>6.2543793559275347</v>
      </c>
      <c r="Q53" s="358">
        <f>(I23/$I$22)*100</f>
        <v>75.471490933758233</v>
      </c>
      <c r="R53" s="358">
        <f t="shared" si="9"/>
        <v>1.6400543463924298</v>
      </c>
      <c r="S53" s="358">
        <f>(J23/$J$22)*100</f>
        <v>67.110220592926467</v>
      </c>
      <c r="T53" s="358">
        <f t="shared" si="10"/>
        <v>2.0651243896540086</v>
      </c>
      <c r="U53" s="358">
        <f>(K23/$K$22)*100</f>
        <v>73.017758415689997</v>
      </c>
    </row>
    <row r="54" spans="1:23">
      <c r="A54" s="190" t="s">
        <v>63</v>
      </c>
      <c r="B54" s="358">
        <f t="shared" si="11"/>
        <v>0.57900367980197365</v>
      </c>
      <c r="C54" s="358">
        <f>((B24/$B$22)*100)</f>
        <v>9.3197142851851638</v>
      </c>
      <c r="D54" s="358">
        <f t="shared" si="2"/>
        <v>0.57932483104101817</v>
      </c>
      <c r="E54" s="358">
        <f>((C24/$C$22)*100)</f>
        <v>9.2176284497771057</v>
      </c>
      <c r="F54" s="358">
        <f t="shared" si="3"/>
        <v>0.61839488441875656</v>
      </c>
      <c r="G54" s="358">
        <f>(D24/$D$22)*100</f>
        <v>9.616326693116747</v>
      </c>
      <c r="H54" s="358">
        <f t="shared" si="4"/>
        <v>0.63218814074449892</v>
      </c>
      <c r="I54" s="358">
        <f>(E24/$E$22)*100</f>
        <v>9.3095201880759575</v>
      </c>
      <c r="J54" s="358">
        <f t="shared" si="5"/>
        <v>0.56663496617864129</v>
      </c>
      <c r="K54" s="358">
        <f>(F24/$F$22)*100</f>
        <v>8.0930324915116412</v>
      </c>
      <c r="L54" s="358">
        <f t="shared" si="6"/>
        <v>0.65481695109799398</v>
      </c>
      <c r="M54" s="358">
        <f>(G24/$G$22)*100</f>
        <v>8.7604606814335657</v>
      </c>
      <c r="N54" s="358">
        <f t="shared" si="7"/>
        <v>0.6237364159358042</v>
      </c>
      <c r="O54" s="358">
        <f>(H24/$H$22)*100</f>
        <v>7.9509877636935373</v>
      </c>
      <c r="P54" s="358">
        <f t="shared" si="8"/>
        <v>0.62831190273079707</v>
      </c>
      <c r="Q54" s="358">
        <f>(I24/$I$22)*100</f>
        <v>7.581829206694696</v>
      </c>
      <c r="R54" s="358">
        <f t="shared" si="9"/>
        <v>0.31822019188783762</v>
      </c>
      <c r="S54" s="358">
        <f>(J24/$J$22)*100</f>
        <v>13.02141439501187</v>
      </c>
      <c r="T54" s="358">
        <f t="shared" si="10"/>
        <v>0.31214002953903919</v>
      </c>
      <c r="U54" s="358">
        <f t="shared" ref="U54:U56" si="32">(K24/$K$22)*100</f>
        <v>11.036509656721668</v>
      </c>
    </row>
    <row r="55" spans="1:23" ht="13.5" customHeight="1">
      <c r="A55" s="190" t="s">
        <v>62</v>
      </c>
      <c r="B55" s="358">
        <f t="shared" si="11"/>
        <v>0.66628367095892038</v>
      </c>
      <c r="C55" s="358">
        <f>((B25/$B$22)*100)</f>
        <v>10.724583733811871</v>
      </c>
      <c r="D55" s="358">
        <f t="shared" si="2"/>
        <v>0.6461648215047191</v>
      </c>
      <c r="E55" s="358">
        <f>((C25/$C$22)*100)</f>
        <v>10.28111850694232</v>
      </c>
      <c r="F55" s="358">
        <f t="shared" si="3"/>
        <v>0.64243094301497716</v>
      </c>
      <c r="G55" s="358">
        <f>(D25/$D$22)*100</f>
        <v>9.9900985300125331</v>
      </c>
      <c r="H55" s="358">
        <f t="shared" si="4"/>
        <v>0.65738989228728162</v>
      </c>
      <c r="I55" s="358">
        <f>(E25/$E$22)*100</f>
        <v>9.6806378975700245</v>
      </c>
      <c r="J55" s="358">
        <f t="shared" si="5"/>
        <v>0.63933726617512898</v>
      </c>
      <c r="K55" s="358">
        <f>(F25/$F$22)*100</f>
        <v>9.131411891299166</v>
      </c>
      <c r="L55" s="358">
        <f t="shared" si="6"/>
        <v>0.66259921043496672</v>
      </c>
      <c r="M55" s="358">
        <f>(G25/$G$22)*100</f>
        <v>8.8645755440985479</v>
      </c>
      <c r="N55" s="358">
        <f t="shared" si="7"/>
        <v>0.69822598253908075</v>
      </c>
      <c r="O55" s="358">
        <f>(H25/$H$22)*100</f>
        <v>8.9005325031920304</v>
      </c>
      <c r="P55" s="358">
        <f t="shared" si="8"/>
        <v>0.69562895886129628</v>
      </c>
      <c r="Q55" s="358">
        <f>(I25/$I$22)*100</f>
        <v>8.3941429955321532</v>
      </c>
      <c r="R55" s="358">
        <f t="shared" si="9"/>
        <v>0.22697987732197794</v>
      </c>
      <c r="S55" s="358">
        <f>(J25/$J$22)*100</f>
        <v>9.2879054104152683</v>
      </c>
      <c r="T55" s="358">
        <f t="shared" si="10"/>
        <v>0.18261198194828224</v>
      </c>
      <c r="U55" s="358">
        <f t="shared" si="32"/>
        <v>6.4567140112775396</v>
      </c>
    </row>
    <row r="56" spans="1:23" ht="12.75" customHeight="1">
      <c r="A56" s="190" t="s">
        <v>64</v>
      </c>
      <c r="B56" s="358">
        <f t="shared" si="11"/>
        <v>0.58044185524286707</v>
      </c>
      <c r="C56" s="358">
        <f>((B26/$B$22)*100)</f>
        <v>9.3428633335740834</v>
      </c>
      <c r="D56" s="358">
        <f t="shared" si="2"/>
        <v>0.60890330231547196</v>
      </c>
      <c r="E56" s="358">
        <f>((C26/$C$22)*100)</f>
        <v>9.6882510499345909</v>
      </c>
      <c r="F56" s="358">
        <f t="shared" si="3"/>
        <v>0.59355456266005946</v>
      </c>
      <c r="G56" s="358">
        <f>(D26/$D$22)*100</f>
        <v>9.2300481917700079</v>
      </c>
      <c r="H56" s="358">
        <f t="shared" si="4"/>
        <v>0.62071978604978784</v>
      </c>
      <c r="I56" s="358">
        <f>(E26/$E$22)*100</f>
        <v>9.1406386911394666</v>
      </c>
      <c r="J56" s="358">
        <f t="shared" si="5"/>
        <v>0.63267577335231762</v>
      </c>
      <c r="K56" s="358">
        <f>(F26/$F$22)*100</f>
        <v>9.036268313731826</v>
      </c>
      <c r="L56" s="358">
        <f t="shared" si="6"/>
        <v>0.68460348185235964</v>
      </c>
      <c r="M56" s="358">
        <f>(G26/$G$22)*100</f>
        <v>9.1589594238262038</v>
      </c>
      <c r="N56" s="358">
        <f t="shared" si="7"/>
        <v>0.71788749681531139</v>
      </c>
      <c r="O56" s="358">
        <f>(H26/$H$22)*100</f>
        <v>9.1511647501347611</v>
      </c>
      <c r="P56" s="358">
        <f t="shared" si="8"/>
        <v>0.70875517816460376</v>
      </c>
      <c r="Q56" s="358">
        <f>(I26/$I$22)*100</f>
        <v>8.5525368640149146</v>
      </c>
      <c r="R56" s="358">
        <f t="shared" si="9"/>
        <v>0.25856760122672962</v>
      </c>
      <c r="S56" s="358">
        <f>(J26/$J$22)*100</f>
        <v>10.580459601646385</v>
      </c>
      <c r="T56" s="358">
        <f t="shared" si="10"/>
        <v>0.26837310207850107</v>
      </c>
      <c r="U56" s="358">
        <f t="shared" si="32"/>
        <v>9.4890179163108037</v>
      </c>
    </row>
    <row r="57" spans="1:23">
      <c r="A57" s="193" t="s">
        <v>25</v>
      </c>
      <c r="B57" s="356">
        <f t="shared" si="11"/>
        <v>0.87307028855235647</v>
      </c>
      <c r="C57" s="300">
        <v>100</v>
      </c>
      <c r="D57" s="356">
        <f t="shared" si="2"/>
        <v>0.82430374027446696</v>
      </c>
      <c r="E57" s="300">
        <v>100</v>
      </c>
      <c r="F57" s="356">
        <f t="shared" si="3"/>
        <v>0.7824979645741279</v>
      </c>
      <c r="G57" s="300">
        <v>100</v>
      </c>
      <c r="H57" s="356">
        <f t="shared" si="4"/>
        <v>0.84820074818805036</v>
      </c>
      <c r="I57" s="300">
        <v>100</v>
      </c>
      <c r="J57" s="356">
        <f t="shared" si="5"/>
        <v>0.7836836822638471</v>
      </c>
      <c r="K57" s="300">
        <v>100</v>
      </c>
      <c r="L57" s="356">
        <f t="shared" si="6"/>
        <v>0.72726951809361928</v>
      </c>
      <c r="M57" s="300">
        <v>100</v>
      </c>
      <c r="N57" s="356">
        <f t="shared" si="7"/>
        <v>0.72047982753115525</v>
      </c>
      <c r="O57" s="300">
        <v>100</v>
      </c>
      <c r="P57" s="356">
        <f t="shared" si="8"/>
        <v>0.72188645281907737</v>
      </c>
      <c r="Q57" s="300">
        <v>100</v>
      </c>
      <c r="R57" s="356">
        <f t="shared" si="9"/>
        <v>0.33583869157377239</v>
      </c>
      <c r="S57" s="300">
        <v>100</v>
      </c>
      <c r="T57" s="356">
        <f t="shared" si="10"/>
        <v>0.31151754251324199</v>
      </c>
      <c r="U57" s="300">
        <v>100</v>
      </c>
    </row>
    <row r="58" spans="1:23">
      <c r="A58" s="195" t="s">
        <v>26</v>
      </c>
      <c r="B58" s="739">
        <f t="shared" si="11"/>
        <v>0.81892585955359676</v>
      </c>
      <c r="C58" s="736">
        <v>100</v>
      </c>
      <c r="D58" s="739">
        <f t="shared" si="2"/>
        <v>0.86593311571341058</v>
      </c>
      <c r="E58" s="736">
        <v>100</v>
      </c>
      <c r="F58" s="739">
        <f t="shared" si="3"/>
        <v>0.87609026359572095</v>
      </c>
      <c r="G58" s="736">
        <v>100</v>
      </c>
      <c r="H58" s="739">
        <f t="shared" si="4"/>
        <v>0.91324141958808447</v>
      </c>
      <c r="I58" s="736">
        <v>100</v>
      </c>
      <c r="J58" s="739">
        <f t="shared" si="5"/>
        <v>0.91115544226233414</v>
      </c>
      <c r="K58" s="736">
        <v>100</v>
      </c>
      <c r="L58" s="739">
        <f t="shared" si="6"/>
        <v>0.97535778335580658</v>
      </c>
      <c r="M58" s="736">
        <v>100</v>
      </c>
      <c r="N58" s="739">
        <f t="shared" si="7"/>
        <v>1.0012400669089321</v>
      </c>
      <c r="O58" s="736">
        <v>100</v>
      </c>
      <c r="P58" s="739">
        <f t="shared" si="8"/>
        <v>1.0058783876129338</v>
      </c>
      <c r="Q58" s="736">
        <v>100</v>
      </c>
      <c r="R58" s="739">
        <f t="shared" si="9"/>
        <v>0.28171479538478744</v>
      </c>
      <c r="S58" s="736">
        <v>100</v>
      </c>
      <c r="T58" s="739">
        <f t="shared" si="10"/>
        <v>6.9400537213069421E-2</v>
      </c>
      <c r="U58" s="736">
        <v>100</v>
      </c>
    </row>
    <row r="59" spans="1:23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>
      <c r="A60" s="309" t="s">
        <v>300</v>
      </c>
      <c r="D60" s="2"/>
      <c r="P60" s="2"/>
    </row>
    <row r="61" spans="1:23">
      <c r="A61" s="45" t="s">
        <v>132</v>
      </c>
      <c r="I61" s="18"/>
      <c r="J61" s="18"/>
      <c r="K61" s="18"/>
      <c r="N61" s="7"/>
      <c r="O61" s="7"/>
      <c r="P61" s="2"/>
    </row>
    <row r="62" spans="1:23">
      <c r="A62" s="65" t="s">
        <v>413</v>
      </c>
      <c r="B62" s="33"/>
      <c r="C62" s="33"/>
      <c r="D62" s="33"/>
      <c r="E62" s="33"/>
      <c r="F62" s="33"/>
      <c r="G62" s="33"/>
      <c r="H62" s="33"/>
      <c r="L62" s="188"/>
      <c r="M62" s="188"/>
    </row>
    <row r="63" spans="1:23">
      <c r="A63" s="64"/>
      <c r="B63" s="33"/>
      <c r="C63" s="33"/>
      <c r="D63" s="33"/>
      <c r="E63" s="33"/>
      <c r="F63" s="33"/>
      <c r="G63" s="33"/>
      <c r="H63" s="33"/>
      <c r="L63" s="188"/>
      <c r="M63" s="188"/>
    </row>
    <row r="64" spans="1:23">
      <c r="A64" s="2" t="s">
        <v>206</v>
      </c>
      <c r="L64" s="188"/>
      <c r="M64" s="188"/>
    </row>
    <row r="65" spans="1:13">
      <c r="A65" s="310" t="s">
        <v>314</v>
      </c>
      <c r="B65"/>
      <c r="C65"/>
      <c r="D65"/>
      <c r="L65" s="188"/>
      <c r="M65" s="188"/>
    </row>
    <row r="66" spans="1:13">
      <c r="A66"/>
      <c r="B66" s="28"/>
      <c r="C66" s="28"/>
      <c r="D66" s="28"/>
      <c r="L66" s="188"/>
      <c r="M66" s="188"/>
    </row>
    <row r="67" spans="1:13">
      <c r="A67"/>
      <c r="B67" s="28"/>
      <c r="C67" s="28"/>
      <c r="D67" s="28"/>
      <c r="F67" s="188"/>
      <c r="G67" s="188"/>
      <c r="H67" s="188"/>
      <c r="L67" s="188"/>
      <c r="M67" s="188"/>
    </row>
    <row r="68" spans="1:13">
      <c r="A68"/>
      <c r="B68" s="28"/>
      <c r="C68" s="28"/>
      <c r="D68" s="28"/>
      <c r="F68" s="188"/>
      <c r="G68" s="188"/>
      <c r="H68" s="188"/>
      <c r="L68" s="188"/>
      <c r="M68" s="188"/>
    </row>
    <row r="69" spans="1:13">
      <c r="A69"/>
      <c r="B69" s="28"/>
      <c r="C69" s="28"/>
      <c r="D69" s="28"/>
      <c r="F69" s="188"/>
      <c r="G69" s="188"/>
      <c r="H69" s="188"/>
    </row>
    <row r="70" spans="1:13">
      <c r="A70"/>
      <c r="B70" s="28"/>
      <c r="C70" s="28"/>
      <c r="D70" s="28"/>
      <c r="F70" s="188"/>
      <c r="G70" s="188"/>
      <c r="H70" s="188"/>
    </row>
    <row r="71" spans="1:13">
      <c r="A71"/>
      <c r="B71" s="28"/>
      <c r="C71" s="28"/>
      <c r="D71" s="28"/>
      <c r="F71" s="188"/>
      <c r="G71" s="188"/>
      <c r="H71" s="188"/>
    </row>
    <row r="72" spans="1:13">
      <c r="A72"/>
      <c r="B72" s="28"/>
      <c r="C72" s="28"/>
      <c r="D72" s="28"/>
      <c r="F72" s="188"/>
      <c r="G72" s="188"/>
      <c r="H72" s="188"/>
    </row>
    <row r="73" spans="1:13">
      <c r="A73"/>
      <c r="B73" s="28"/>
      <c r="C73" s="28"/>
      <c r="D73" s="28"/>
      <c r="F73" s="188"/>
      <c r="G73" s="188"/>
      <c r="H73" s="188"/>
    </row>
    <row r="74" spans="1:13">
      <c r="A74"/>
      <c r="B74" s="28"/>
      <c r="C74" s="28"/>
      <c r="D74" s="28"/>
      <c r="F74" s="188"/>
      <c r="G74" s="188"/>
      <c r="H74" s="188"/>
    </row>
    <row r="75" spans="1:13">
      <c r="A75"/>
      <c r="B75" s="28"/>
      <c r="C75" s="28"/>
      <c r="D75" s="28"/>
      <c r="F75" s="188"/>
      <c r="G75" s="188"/>
      <c r="H75" s="188"/>
    </row>
    <row r="76" spans="1:13">
      <c r="A76"/>
      <c r="B76" s="28"/>
      <c r="C76" s="28"/>
      <c r="D76" s="28"/>
      <c r="F76" s="188"/>
    </row>
  </sheetData>
  <mergeCells count="3">
    <mergeCell ref="L3:T3"/>
    <mergeCell ref="B3:K3"/>
    <mergeCell ref="A3:A4"/>
  </mergeCells>
  <phoneticPr fontId="16" type="noConversion"/>
  <hyperlinks>
    <hyperlink ref="A60" r:id="rId1" xr:uid="{00000000-0004-0000-0A00-000000000000}"/>
    <hyperlink ref="A65" r:id="rId2" xr:uid="{00000000-0004-0000-0A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ignoredErrors>
    <ignoredError sqref="J38 L38 J45 L4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801"/>
  <sheetViews>
    <sheetView showGridLines="0" zoomScaleNormal="100" workbookViewId="0"/>
  </sheetViews>
  <sheetFormatPr baseColWidth="10" defaultColWidth="11.42578125" defaultRowHeight="12.75"/>
  <cols>
    <col min="1" max="1" width="25.28515625" style="4" customWidth="1"/>
    <col min="2" max="25" width="12.7109375" style="4" customWidth="1"/>
    <col min="26" max="30" width="12.7109375" customWidth="1"/>
    <col min="31" max="16384" width="11.42578125" style="4"/>
  </cols>
  <sheetData>
    <row r="1" spans="1:30" s="62" customFormat="1">
      <c r="A1" s="674" t="s">
        <v>424</v>
      </c>
      <c r="AD1" s="153" t="s">
        <v>344</v>
      </c>
    </row>
    <row r="2" spans="1:30" s="62" customFormat="1" ht="12">
      <c r="A2" s="179"/>
    </row>
    <row r="3" spans="1:30" s="2" customFormat="1" ht="11.25">
      <c r="A3" s="953" t="s">
        <v>0</v>
      </c>
      <c r="B3" s="957" t="s">
        <v>110</v>
      </c>
      <c r="C3" s="957"/>
      <c r="D3" s="957"/>
      <c r="E3" s="957" t="s">
        <v>156</v>
      </c>
      <c r="F3" s="957"/>
      <c r="G3" s="957"/>
      <c r="H3" s="957" t="s">
        <v>315</v>
      </c>
      <c r="I3" s="957"/>
      <c r="J3" s="957"/>
      <c r="K3" s="957" t="s">
        <v>316</v>
      </c>
      <c r="L3" s="957"/>
      <c r="M3" s="957"/>
      <c r="N3" s="957" t="s">
        <v>411</v>
      </c>
      <c r="O3" s="957"/>
      <c r="P3" s="957"/>
      <c r="Q3" s="955" t="s">
        <v>157</v>
      </c>
      <c r="R3" s="956"/>
      <c r="S3" s="956"/>
      <c r="T3" s="955" t="s">
        <v>322</v>
      </c>
      <c r="U3" s="956"/>
      <c r="V3" s="956"/>
      <c r="W3" s="955" t="s">
        <v>321</v>
      </c>
      <c r="X3" s="956"/>
      <c r="Y3" s="956"/>
      <c r="Z3" s="955" t="s">
        <v>425</v>
      </c>
      <c r="AA3" s="956"/>
      <c r="AB3" s="956"/>
      <c r="AC3" s="217" t="s">
        <v>426</v>
      </c>
      <c r="AD3" s="489"/>
    </row>
    <row r="4" spans="1:30" s="2" customFormat="1" ht="11.25">
      <c r="A4" s="954"/>
      <c r="B4" s="218" t="s">
        <v>20</v>
      </c>
      <c r="C4" s="218" t="s">
        <v>27</v>
      </c>
      <c r="D4" s="218" t="s">
        <v>19</v>
      </c>
      <c r="E4" s="218" t="s">
        <v>20</v>
      </c>
      <c r="F4" s="218" t="s">
        <v>27</v>
      </c>
      <c r="G4" s="218" t="s">
        <v>19</v>
      </c>
      <c r="H4" s="218" t="s">
        <v>20</v>
      </c>
      <c r="I4" s="218" t="s">
        <v>27</v>
      </c>
      <c r="J4" s="218" t="s">
        <v>19</v>
      </c>
      <c r="K4" s="218" t="s">
        <v>20</v>
      </c>
      <c r="L4" s="218" t="s">
        <v>27</v>
      </c>
      <c r="M4" s="218" t="s">
        <v>19</v>
      </c>
      <c r="N4" s="218" t="s">
        <v>20</v>
      </c>
      <c r="O4" s="218" t="s">
        <v>27</v>
      </c>
      <c r="P4" s="218" t="s">
        <v>19</v>
      </c>
      <c r="Q4" s="218" t="s">
        <v>20</v>
      </c>
      <c r="R4" s="218" t="s">
        <v>27</v>
      </c>
      <c r="S4" s="218" t="s">
        <v>19</v>
      </c>
      <c r="T4" s="218" t="s">
        <v>20</v>
      </c>
      <c r="U4" s="218" t="s">
        <v>27</v>
      </c>
      <c r="V4" s="218" t="s">
        <v>19</v>
      </c>
      <c r="W4" s="219" t="s">
        <v>20</v>
      </c>
      <c r="X4" s="219" t="s">
        <v>27</v>
      </c>
      <c r="Y4" s="219" t="s">
        <v>19</v>
      </c>
      <c r="Z4" s="219" t="s">
        <v>20</v>
      </c>
      <c r="AA4" s="219" t="s">
        <v>27</v>
      </c>
      <c r="AB4" s="219" t="s">
        <v>19</v>
      </c>
      <c r="AC4" s="218" t="s">
        <v>20</v>
      </c>
      <c r="AD4" s="490" t="s">
        <v>27</v>
      </c>
    </row>
    <row r="5" spans="1:30" s="2" customFormat="1" ht="11.25">
      <c r="A5" s="15" t="s">
        <v>1</v>
      </c>
      <c r="B5" s="322">
        <v>16919875</v>
      </c>
      <c r="C5" s="322">
        <v>20472865</v>
      </c>
      <c r="D5" s="322">
        <v>37392740</v>
      </c>
      <c r="E5" s="322">
        <v>17413041</v>
      </c>
      <c r="F5" s="322">
        <v>21393736</v>
      </c>
      <c r="G5" s="322">
        <v>38806777</v>
      </c>
      <c r="H5" s="322">
        <v>17922428</v>
      </c>
      <c r="I5" s="322">
        <v>21639611</v>
      </c>
      <c r="J5" s="322">
        <v>39562039</v>
      </c>
      <c r="K5" s="322">
        <v>16389391</v>
      </c>
      <c r="L5" s="322">
        <v>7341347</v>
      </c>
      <c r="M5" s="322">
        <v>23730738</v>
      </c>
      <c r="N5" s="322">
        <v>20960665</v>
      </c>
      <c r="O5" s="322">
        <v>8598184</v>
      </c>
      <c r="P5" s="322">
        <v>29558849</v>
      </c>
      <c r="Q5" s="364">
        <f t="shared" ref="Q5:AB5" si="0">((E5-B5)/B5)*100</f>
        <v>2.9147142044489103</v>
      </c>
      <c r="R5" s="364">
        <f t="shared" si="0"/>
        <v>4.4980074845411231</v>
      </c>
      <c r="S5" s="364">
        <f t="shared" si="0"/>
        <v>3.7815816653179199</v>
      </c>
      <c r="T5" s="364">
        <f t="shared" si="0"/>
        <v>2.9253190180853537</v>
      </c>
      <c r="U5" s="364">
        <f t="shared" si="0"/>
        <v>1.1492850056670794</v>
      </c>
      <c r="V5" s="364">
        <f t="shared" si="0"/>
        <v>1.9462116114409604</v>
      </c>
      <c r="W5" s="365">
        <f t="shared" si="0"/>
        <v>-8.5537350184919152</v>
      </c>
      <c r="X5" s="365">
        <f t="shared" si="0"/>
        <v>-66.074496440809412</v>
      </c>
      <c r="Y5" s="365">
        <f t="shared" si="0"/>
        <v>-40.016392987226972</v>
      </c>
      <c r="Z5" s="365">
        <f t="shared" si="0"/>
        <v>27.89166479706293</v>
      </c>
      <c r="AA5" s="365">
        <f t="shared" si="0"/>
        <v>17.119978118457009</v>
      </c>
      <c r="AB5" s="365">
        <f t="shared" si="0"/>
        <v>24.559333131569698</v>
      </c>
      <c r="AC5" s="366">
        <f>(N5/P5)*100</f>
        <v>70.911641383600553</v>
      </c>
      <c r="AD5" s="366">
        <f>(O5/P5)*100</f>
        <v>29.088358616399439</v>
      </c>
    </row>
    <row r="6" spans="1:30" s="2" customFormat="1" ht="11.25">
      <c r="A6" s="140" t="s">
        <v>10</v>
      </c>
      <c r="B6" s="323">
        <v>2982123</v>
      </c>
      <c r="C6" s="323">
        <v>1871236</v>
      </c>
      <c r="D6" s="323">
        <v>4853359</v>
      </c>
      <c r="E6" s="323">
        <v>3122451</v>
      </c>
      <c r="F6" s="323">
        <v>2009761</v>
      </c>
      <c r="G6" s="323">
        <v>5132212</v>
      </c>
      <c r="H6" s="323">
        <v>3208122</v>
      </c>
      <c r="I6" s="323">
        <v>2047894</v>
      </c>
      <c r="J6" s="314">
        <v>5256016</v>
      </c>
      <c r="K6" s="323">
        <v>3599165</v>
      </c>
      <c r="L6" s="323">
        <v>1170805</v>
      </c>
      <c r="M6" s="314">
        <v>4769970</v>
      </c>
      <c r="N6" s="323">
        <v>4034883</v>
      </c>
      <c r="O6" s="323">
        <v>1118272</v>
      </c>
      <c r="P6" s="314">
        <v>5153155</v>
      </c>
      <c r="Q6" s="367">
        <f t="shared" ref="Q6:AB18" si="1">((E6-B6)/B6)*100</f>
        <v>4.7056409142077644</v>
      </c>
      <c r="R6" s="367">
        <f t="shared" si="1"/>
        <v>7.402860996688819</v>
      </c>
      <c r="S6" s="367">
        <f t="shared" si="1"/>
        <v>5.7455671422616792</v>
      </c>
      <c r="T6" s="367">
        <f t="shared" si="1"/>
        <v>2.7437099893641244</v>
      </c>
      <c r="U6" s="367">
        <f t="shared" si="1"/>
        <v>1.8973897891341309</v>
      </c>
      <c r="V6" s="367">
        <f t="shared" si="1"/>
        <v>2.4122931788476394</v>
      </c>
      <c r="W6" s="368">
        <f t="shared" ref="W6:AB17" si="2">100*(K6-H6)/H6</f>
        <v>12.189156148051726</v>
      </c>
      <c r="X6" s="368">
        <f t="shared" si="2"/>
        <v>-42.828828054577045</v>
      </c>
      <c r="Y6" s="368">
        <f t="shared" si="2"/>
        <v>-9.2474223822758539</v>
      </c>
      <c r="Z6" s="368">
        <f t="shared" si="2"/>
        <v>12.106085717103829</v>
      </c>
      <c r="AA6" s="368">
        <f t="shared" si="2"/>
        <v>-4.4869128505600848</v>
      </c>
      <c r="AB6" s="368">
        <f t="shared" si="2"/>
        <v>8.033279035297916</v>
      </c>
      <c r="AC6" s="369">
        <f t="shared" ref="AC6:AC18" si="3">(N6/P6)*100</f>
        <v>78.299274910224909</v>
      </c>
      <c r="AD6" s="369">
        <f t="shared" ref="AD6:AD18" si="4">(O6/P6)*100</f>
        <v>21.700725089775101</v>
      </c>
    </row>
    <row r="7" spans="1:30" s="2" customFormat="1" ht="11.25">
      <c r="A7" s="140" t="s">
        <v>11</v>
      </c>
      <c r="B7" s="323">
        <v>1260160</v>
      </c>
      <c r="C7" s="323">
        <v>640699</v>
      </c>
      <c r="D7" s="323">
        <v>1900859</v>
      </c>
      <c r="E7" s="323">
        <v>1278869</v>
      </c>
      <c r="F7" s="323">
        <v>660173</v>
      </c>
      <c r="G7" s="323">
        <v>1939042</v>
      </c>
      <c r="H7" s="323">
        <v>1253631</v>
      </c>
      <c r="I7" s="323">
        <v>643506</v>
      </c>
      <c r="J7" s="314">
        <v>1897137</v>
      </c>
      <c r="K7" s="323">
        <v>1157113</v>
      </c>
      <c r="L7" s="323">
        <v>313630</v>
      </c>
      <c r="M7" s="314">
        <v>1470743</v>
      </c>
      <c r="N7" s="323">
        <v>1449436</v>
      </c>
      <c r="O7" s="323">
        <v>382943</v>
      </c>
      <c r="P7" s="314">
        <v>1832379</v>
      </c>
      <c r="Q7" s="367">
        <f t="shared" si="1"/>
        <v>1.4846527425088878</v>
      </c>
      <c r="R7" s="367">
        <f t="shared" si="1"/>
        <v>3.0394928039531823</v>
      </c>
      <c r="S7" s="367">
        <f t="shared" si="1"/>
        <v>2.0087234245149168</v>
      </c>
      <c r="T7" s="367">
        <f t="shared" si="1"/>
        <v>-1.9734624891212471</v>
      </c>
      <c r="U7" s="367">
        <f t="shared" si="1"/>
        <v>-2.5246412682736192</v>
      </c>
      <c r="V7" s="367">
        <f t="shared" si="1"/>
        <v>-2.1611187380159893</v>
      </c>
      <c r="W7" s="368">
        <f t="shared" si="2"/>
        <v>-7.6990757248345005</v>
      </c>
      <c r="X7" s="368">
        <f t="shared" si="2"/>
        <v>-51.262303692584062</v>
      </c>
      <c r="Y7" s="368">
        <f t="shared" si="2"/>
        <v>-22.475656739602886</v>
      </c>
      <c r="Z7" s="368">
        <f t="shared" si="2"/>
        <v>25.263133332699571</v>
      </c>
      <c r="AA7" s="368">
        <f t="shared" si="2"/>
        <v>22.100245512227783</v>
      </c>
      <c r="AB7" s="368">
        <f t="shared" si="2"/>
        <v>24.588660289391143</v>
      </c>
      <c r="AC7" s="369">
        <f t="shared" si="3"/>
        <v>79.101321287790356</v>
      </c>
      <c r="AD7" s="369">
        <f t="shared" si="4"/>
        <v>20.898678712209648</v>
      </c>
    </row>
    <row r="8" spans="1:30" s="2" customFormat="1" ht="11.25">
      <c r="A8" s="140" t="s">
        <v>12</v>
      </c>
      <c r="B8" s="323">
        <v>1762402</v>
      </c>
      <c r="C8" s="323">
        <v>4199718</v>
      </c>
      <c r="D8" s="323">
        <v>5962120</v>
      </c>
      <c r="E8" s="323">
        <v>1897301</v>
      </c>
      <c r="F8" s="323">
        <v>4389609</v>
      </c>
      <c r="G8" s="323">
        <v>6286910</v>
      </c>
      <c r="H8" s="323">
        <v>2162267</v>
      </c>
      <c r="I8" s="323">
        <v>4371968</v>
      </c>
      <c r="J8" s="314">
        <v>6534235</v>
      </c>
      <c r="K8" s="323">
        <v>1090528</v>
      </c>
      <c r="L8" s="323">
        <v>1167512</v>
      </c>
      <c r="M8" s="314">
        <v>2258040</v>
      </c>
      <c r="N8" s="323">
        <v>1597940</v>
      </c>
      <c r="O8" s="323">
        <v>1541995</v>
      </c>
      <c r="P8" s="314">
        <v>3139935</v>
      </c>
      <c r="Q8" s="367">
        <f t="shared" si="1"/>
        <v>7.6542695707335779</v>
      </c>
      <c r="R8" s="367">
        <f t="shared" si="1"/>
        <v>4.5215178733429244</v>
      </c>
      <c r="S8" s="367">
        <f t="shared" si="1"/>
        <v>5.4475589219941902</v>
      </c>
      <c r="T8" s="367">
        <f t="shared" si="1"/>
        <v>13.965417189997792</v>
      </c>
      <c r="U8" s="367">
        <f t="shared" si="1"/>
        <v>-0.40188089645341984</v>
      </c>
      <c r="V8" s="367">
        <f t="shared" si="1"/>
        <v>3.9339675611707503</v>
      </c>
      <c r="W8" s="368">
        <f t="shared" si="2"/>
        <v>-49.565525441585152</v>
      </c>
      <c r="X8" s="368">
        <f t="shared" si="2"/>
        <v>-73.295504450169815</v>
      </c>
      <c r="Y8" s="368">
        <f t="shared" si="2"/>
        <v>-65.442932493245195</v>
      </c>
      <c r="Z8" s="368">
        <f t="shared" si="2"/>
        <v>46.529020804601075</v>
      </c>
      <c r="AA8" s="368">
        <f t="shared" si="2"/>
        <v>32.075302009743794</v>
      </c>
      <c r="AB8" s="368">
        <f t="shared" si="2"/>
        <v>39.055774034118087</v>
      </c>
      <c r="AC8" s="369">
        <f t="shared" si="3"/>
        <v>50.890862390463496</v>
      </c>
      <c r="AD8" s="369">
        <f t="shared" si="4"/>
        <v>49.109137609536504</v>
      </c>
    </row>
    <row r="9" spans="1:30" s="2" customFormat="1" ht="11.25">
      <c r="A9" s="16" t="s">
        <v>60</v>
      </c>
      <c r="B9" s="323">
        <v>1455960</v>
      </c>
      <c r="C9" s="323">
        <v>2192546</v>
      </c>
      <c r="D9" s="323">
        <v>3648506</v>
      </c>
      <c r="E9" s="323">
        <v>1555863</v>
      </c>
      <c r="F9" s="323">
        <v>2306511</v>
      </c>
      <c r="G9" s="323">
        <v>3862374</v>
      </c>
      <c r="H9" s="323">
        <v>1594059</v>
      </c>
      <c r="I9" s="323">
        <v>2318318</v>
      </c>
      <c r="J9" s="314">
        <v>3912377</v>
      </c>
      <c r="K9" s="323">
        <v>1558084</v>
      </c>
      <c r="L9" s="323">
        <v>581496</v>
      </c>
      <c r="M9" s="314">
        <v>2139580</v>
      </c>
      <c r="N9" s="323">
        <v>1996330</v>
      </c>
      <c r="O9" s="323">
        <v>713425</v>
      </c>
      <c r="P9" s="314">
        <v>2709755</v>
      </c>
      <c r="Q9" s="367">
        <f t="shared" si="1"/>
        <v>6.8616582873155867</v>
      </c>
      <c r="R9" s="367">
        <f t="shared" si="1"/>
        <v>5.1978384946085514</v>
      </c>
      <c r="S9" s="367">
        <f t="shared" si="1"/>
        <v>5.8617965819434037</v>
      </c>
      <c r="T9" s="367">
        <f t="shared" si="1"/>
        <v>2.4549719351896666</v>
      </c>
      <c r="U9" s="367">
        <f t="shared" si="1"/>
        <v>0.51189870761509482</v>
      </c>
      <c r="V9" s="367">
        <f t="shared" si="1"/>
        <v>1.2946182839880342</v>
      </c>
      <c r="W9" s="368">
        <f t="shared" si="2"/>
        <v>-2.256817344903796</v>
      </c>
      <c r="X9" s="368">
        <f t="shared" si="2"/>
        <v>-74.917332307302104</v>
      </c>
      <c r="Y9" s="368">
        <f t="shared" si="2"/>
        <v>-45.312529953018334</v>
      </c>
      <c r="Z9" s="368">
        <f t="shared" si="2"/>
        <v>28.127238326046605</v>
      </c>
      <c r="AA9" s="368">
        <f t="shared" si="2"/>
        <v>22.687860277628737</v>
      </c>
      <c r="AB9" s="368">
        <f t="shared" si="2"/>
        <v>26.648921750997861</v>
      </c>
      <c r="AC9" s="369">
        <f t="shared" si="3"/>
        <v>73.671974034552932</v>
      </c>
      <c r="AD9" s="369">
        <f t="shared" si="4"/>
        <v>26.328025965447061</v>
      </c>
    </row>
    <row r="10" spans="1:30" s="2" customFormat="1" ht="11.25">
      <c r="A10" s="140" t="s">
        <v>13</v>
      </c>
      <c r="B10" s="323">
        <v>578223</v>
      </c>
      <c r="C10" s="323">
        <v>1057911</v>
      </c>
      <c r="D10" s="323">
        <v>1636134</v>
      </c>
      <c r="E10" s="323">
        <v>609760</v>
      </c>
      <c r="F10" s="323">
        <v>1085943</v>
      </c>
      <c r="G10" s="323">
        <v>1695703</v>
      </c>
      <c r="H10" s="323">
        <v>639747</v>
      </c>
      <c r="I10" s="323">
        <v>1092488</v>
      </c>
      <c r="J10" s="314">
        <v>1732235</v>
      </c>
      <c r="K10" s="323">
        <v>392015</v>
      </c>
      <c r="L10" s="323">
        <v>321060</v>
      </c>
      <c r="M10" s="314">
        <v>713075</v>
      </c>
      <c r="N10" s="323">
        <v>547251</v>
      </c>
      <c r="O10" s="323">
        <v>445772</v>
      </c>
      <c r="P10" s="314">
        <v>993023</v>
      </c>
      <c r="Q10" s="367">
        <f t="shared" si="1"/>
        <v>5.4541241009091648</v>
      </c>
      <c r="R10" s="367">
        <f t="shared" si="1"/>
        <v>2.6497503098086699</v>
      </c>
      <c r="S10" s="367">
        <f t="shared" si="1"/>
        <v>3.6408387088099139</v>
      </c>
      <c r="T10" s="367">
        <f t="shared" si="1"/>
        <v>4.9178365258462344</v>
      </c>
      <c r="U10" s="367">
        <f t="shared" si="1"/>
        <v>0.60270198343743642</v>
      </c>
      <c r="V10" s="367">
        <f t="shared" si="1"/>
        <v>2.1543867056907962</v>
      </c>
      <c r="W10" s="368">
        <f t="shared" si="2"/>
        <v>-38.7234328570513</v>
      </c>
      <c r="X10" s="368">
        <f t="shared" si="2"/>
        <v>-70.612034182526486</v>
      </c>
      <c r="Y10" s="368">
        <f t="shared" si="2"/>
        <v>-58.834973314821603</v>
      </c>
      <c r="Z10" s="368">
        <f t="shared" si="2"/>
        <v>39.599505120977511</v>
      </c>
      <c r="AA10" s="368">
        <f t="shared" si="2"/>
        <v>38.843829813741976</v>
      </c>
      <c r="AB10" s="368">
        <f t="shared" si="2"/>
        <v>39.259264453248257</v>
      </c>
      <c r="AC10" s="369">
        <f t="shared" si="3"/>
        <v>55.109599676946054</v>
      </c>
      <c r="AD10" s="369">
        <f t="shared" si="4"/>
        <v>44.890400323053946</v>
      </c>
    </row>
    <row r="11" spans="1:30" s="2" customFormat="1" ht="11.25">
      <c r="A11" s="140" t="s">
        <v>57</v>
      </c>
      <c r="B11" s="323">
        <v>2179253</v>
      </c>
      <c r="C11" s="323">
        <v>2896988</v>
      </c>
      <c r="D11" s="323">
        <v>5076241</v>
      </c>
      <c r="E11" s="323">
        <v>2244761</v>
      </c>
      <c r="F11" s="323">
        <v>3087244</v>
      </c>
      <c r="G11" s="323">
        <v>5332005</v>
      </c>
      <c r="H11" s="323">
        <v>2242519</v>
      </c>
      <c r="I11" s="323">
        <v>3172277</v>
      </c>
      <c r="J11" s="314">
        <v>5414796</v>
      </c>
      <c r="K11" s="323">
        <v>2386502</v>
      </c>
      <c r="L11" s="323">
        <v>913947</v>
      </c>
      <c r="M11" s="314">
        <v>3300449</v>
      </c>
      <c r="N11" s="323">
        <v>2917424</v>
      </c>
      <c r="O11" s="323">
        <v>1007754</v>
      </c>
      <c r="P11" s="314">
        <v>3925178</v>
      </c>
      <c r="Q11" s="367">
        <f t="shared" si="1"/>
        <v>3.0059841606275177</v>
      </c>
      <c r="R11" s="367">
        <f t="shared" si="1"/>
        <v>6.5673727333354499</v>
      </c>
      <c r="S11" s="367">
        <f t="shared" si="1"/>
        <v>5.0384526660574229</v>
      </c>
      <c r="T11" s="367">
        <f t="shared" si="1"/>
        <v>-9.9877002496034109E-2</v>
      </c>
      <c r="U11" s="367">
        <f t="shared" si="1"/>
        <v>2.75433363867579</v>
      </c>
      <c r="V11" s="367">
        <f t="shared" si="1"/>
        <v>1.5527179738203545</v>
      </c>
      <c r="W11" s="368">
        <f t="shared" si="2"/>
        <v>6.4205922001106792</v>
      </c>
      <c r="X11" s="368">
        <f t="shared" si="2"/>
        <v>-71.189558793257959</v>
      </c>
      <c r="Y11" s="368">
        <f t="shared" si="2"/>
        <v>-39.047583694750458</v>
      </c>
      <c r="Z11" s="368">
        <f t="shared" si="2"/>
        <v>22.246870105283801</v>
      </c>
      <c r="AA11" s="368">
        <f t="shared" si="2"/>
        <v>10.263943095168539</v>
      </c>
      <c r="AB11" s="368">
        <f t="shared" si="2"/>
        <v>18.9286063805258</v>
      </c>
      <c r="AC11" s="369">
        <f t="shared" si="3"/>
        <v>74.325903181970347</v>
      </c>
      <c r="AD11" s="369">
        <f t="shared" si="4"/>
        <v>25.67409681802965</v>
      </c>
    </row>
    <row r="12" spans="1:30" s="2" customFormat="1" ht="11.25">
      <c r="A12" s="140" t="s">
        <v>56</v>
      </c>
      <c r="B12" s="323">
        <v>341546</v>
      </c>
      <c r="C12" s="323">
        <v>201504</v>
      </c>
      <c r="D12" s="323">
        <v>543050</v>
      </c>
      <c r="E12" s="323">
        <v>341084</v>
      </c>
      <c r="F12" s="323">
        <v>205513</v>
      </c>
      <c r="G12" s="323">
        <v>546597</v>
      </c>
      <c r="H12" s="323">
        <v>343691</v>
      </c>
      <c r="I12" s="323">
        <v>212460</v>
      </c>
      <c r="J12" s="315">
        <v>556151</v>
      </c>
      <c r="K12" s="323">
        <v>324769</v>
      </c>
      <c r="L12" s="323">
        <v>88524</v>
      </c>
      <c r="M12" s="315">
        <v>413293</v>
      </c>
      <c r="N12" s="323">
        <v>444898</v>
      </c>
      <c r="O12" s="323">
        <v>118236</v>
      </c>
      <c r="P12" s="315">
        <v>563134</v>
      </c>
      <c r="Q12" s="367">
        <f t="shared" si="1"/>
        <v>-0.1352672846410147</v>
      </c>
      <c r="R12" s="367">
        <f t="shared" si="1"/>
        <v>1.9895386692075592</v>
      </c>
      <c r="S12" s="367">
        <f t="shared" si="1"/>
        <v>0.65316269220145473</v>
      </c>
      <c r="T12" s="367">
        <f t="shared" si="1"/>
        <v>0.7643278488583457</v>
      </c>
      <c r="U12" s="367">
        <f t="shared" si="1"/>
        <v>3.380321439519641</v>
      </c>
      <c r="V12" s="367">
        <f t="shared" si="1"/>
        <v>1.7479056782236273</v>
      </c>
      <c r="W12" s="368">
        <f t="shared" si="2"/>
        <v>-5.5055267667759704</v>
      </c>
      <c r="X12" s="368">
        <f t="shared" si="2"/>
        <v>-58.333804010166617</v>
      </c>
      <c r="Y12" s="368">
        <f t="shared" si="2"/>
        <v>-25.686908771179052</v>
      </c>
      <c r="Z12" s="368">
        <f t="shared" si="2"/>
        <v>36.989059916432907</v>
      </c>
      <c r="AA12" s="368">
        <f t="shared" si="2"/>
        <v>33.563779314084314</v>
      </c>
      <c r="AB12" s="368">
        <f t="shared" si="2"/>
        <v>36.255392663316343</v>
      </c>
      <c r="AC12" s="369">
        <f t="shared" si="3"/>
        <v>79.003931568685246</v>
      </c>
      <c r="AD12" s="369">
        <f t="shared" si="4"/>
        <v>20.99606843131475</v>
      </c>
    </row>
    <row r="13" spans="1:30" s="2" customFormat="1" ht="11.25">
      <c r="A13" s="140" t="s">
        <v>323</v>
      </c>
      <c r="B13" s="323">
        <v>1286689</v>
      </c>
      <c r="C13" s="323">
        <v>1602887</v>
      </c>
      <c r="D13" s="323">
        <v>2889576</v>
      </c>
      <c r="E13" s="323">
        <v>1301639</v>
      </c>
      <c r="F13" s="323">
        <v>1610924</v>
      </c>
      <c r="G13" s="323">
        <v>2912563</v>
      </c>
      <c r="H13" s="323">
        <v>1336282</v>
      </c>
      <c r="I13" s="323">
        <v>1623074</v>
      </c>
      <c r="J13" s="315">
        <v>2959356</v>
      </c>
      <c r="K13" s="323">
        <v>982699</v>
      </c>
      <c r="L13" s="323">
        <v>548162</v>
      </c>
      <c r="M13" s="315">
        <v>1530861</v>
      </c>
      <c r="N13" s="323">
        <v>1439713</v>
      </c>
      <c r="O13" s="323">
        <v>646129</v>
      </c>
      <c r="P13" s="315">
        <v>2085842</v>
      </c>
      <c r="Q13" s="367">
        <f t="shared" si="1"/>
        <v>1.161896930804569</v>
      </c>
      <c r="R13" s="367">
        <f t="shared" si="1"/>
        <v>0.50140777235076461</v>
      </c>
      <c r="S13" s="367">
        <f t="shared" si="1"/>
        <v>0.79551463605733153</v>
      </c>
      <c r="T13" s="367">
        <f t="shared" si="1"/>
        <v>2.6614906283539446</v>
      </c>
      <c r="U13" s="367">
        <f t="shared" si="1"/>
        <v>0.75422552522651598</v>
      </c>
      <c r="V13" s="367">
        <f t="shared" si="1"/>
        <v>1.6065918574121831</v>
      </c>
      <c r="W13" s="368">
        <f t="shared" si="2"/>
        <v>-26.460208249456329</v>
      </c>
      <c r="X13" s="368">
        <f t="shared" si="2"/>
        <v>-66.22692495844305</v>
      </c>
      <c r="Y13" s="368">
        <f t="shared" si="2"/>
        <v>-48.270468304590594</v>
      </c>
      <c r="Z13" s="368">
        <f t="shared" si="2"/>
        <v>46.506000311387311</v>
      </c>
      <c r="AA13" s="368">
        <f t="shared" si="2"/>
        <v>17.871906480201108</v>
      </c>
      <c r="AB13" s="368">
        <f t="shared" si="2"/>
        <v>36.252866850746081</v>
      </c>
      <c r="AC13" s="369">
        <f t="shared" si="3"/>
        <v>69.023109132906526</v>
      </c>
      <c r="AD13" s="369">
        <f t="shared" si="4"/>
        <v>30.976890867093481</v>
      </c>
    </row>
    <row r="14" spans="1:30" s="2" customFormat="1" ht="11.25">
      <c r="A14" s="140" t="s">
        <v>14</v>
      </c>
      <c r="B14" s="323">
        <v>546593</v>
      </c>
      <c r="C14" s="323">
        <v>2507842</v>
      </c>
      <c r="D14" s="323">
        <v>3054435</v>
      </c>
      <c r="E14" s="323">
        <v>625961</v>
      </c>
      <c r="F14" s="323">
        <v>2606910</v>
      </c>
      <c r="G14" s="323">
        <v>3232871</v>
      </c>
      <c r="H14" s="323">
        <v>620589</v>
      </c>
      <c r="I14" s="323">
        <v>2582385</v>
      </c>
      <c r="J14" s="314">
        <v>3202974</v>
      </c>
      <c r="K14" s="323">
        <v>370941</v>
      </c>
      <c r="L14" s="323">
        <v>670947</v>
      </c>
      <c r="M14" s="314">
        <v>1041888</v>
      </c>
      <c r="N14" s="323">
        <v>573465</v>
      </c>
      <c r="O14" s="323">
        <v>951284</v>
      </c>
      <c r="P14" s="314">
        <v>1524749</v>
      </c>
      <c r="Q14" s="367">
        <f t="shared" si="1"/>
        <v>14.52049331037902</v>
      </c>
      <c r="R14" s="367">
        <f t="shared" si="1"/>
        <v>3.950328609218603</v>
      </c>
      <c r="S14" s="367">
        <f t="shared" si="1"/>
        <v>5.8418660079523708</v>
      </c>
      <c r="T14" s="367">
        <f t="shared" si="1"/>
        <v>-0.85820043101726784</v>
      </c>
      <c r="U14" s="367">
        <f t="shared" si="1"/>
        <v>-0.94076895635062197</v>
      </c>
      <c r="V14" s="367">
        <f t="shared" si="1"/>
        <v>-0.92478171878803694</v>
      </c>
      <c r="W14" s="368">
        <f t="shared" si="2"/>
        <v>-40.227590240884062</v>
      </c>
      <c r="X14" s="368">
        <f t="shared" si="2"/>
        <v>-74.018320273700468</v>
      </c>
      <c r="Y14" s="368">
        <f t="shared" si="2"/>
        <v>-67.471231424295041</v>
      </c>
      <c r="Z14" s="368">
        <f t="shared" si="2"/>
        <v>54.597361844606013</v>
      </c>
      <c r="AA14" s="368">
        <f t="shared" si="2"/>
        <v>41.782286827424521</v>
      </c>
      <c r="AB14" s="368">
        <f t="shared" si="2"/>
        <v>46.344808655056973</v>
      </c>
      <c r="AC14" s="369">
        <f t="shared" si="3"/>
        <v>37.610452605641974</v>
      </c>
      <c r="AD14" s="369">
        <f t="shared" si="4"/>
        <v>62.389547394358026</v>
      </c>
    </row>
    <row r="15" spans="1:30" s="2" customFormat="1" ht="11.25">
      <c r="A15" s="140" t="s">
        <v>15</v>
      </c>
      <c r="B15" s="323">
        <v>2134867</v>
      </c>
      <c r="C15" s="323">
        <v>1788393</v>
      </c>
      <c r="D15" s="323">
        <v>3923260</v>
      </c>
      <c r="E15" s="323">
        <v>2207125</v>
      </c>
      <c r="F15" s="323">
        <v>1922219</v>
      </c>
      <c r="G15" s="323">
        <v>4129344</v>
      </c>
      <c r="H15" s="323">
        <v>2220259</v>
      </c>
      <c r="I15" s="323">
        <v>2039691</v>
      </c>
      <c r="J15" s="314">
        <v>4259950</v>
      </c>
      <c r="K15" s="323">
        <v>2297804</v>
      </c>
      <c r="L15" s="323">
        <v>929265</v>
      </c>
      <c r="M15" s="314">
        <v>3227069</v>
      </c>
      <c r="N15" s="323">
        <v>2684616</v>
      </c>
      <c r="O15" s="323">
        <v>819475</v>
      </c>
      <c r="P15" s="314">
        <v>3504091</v>
      </c>
      <c r="Q15" s="367">
        <f t="shared" si="1"/>
        <v>3.3846604964149991</v>
      </c>
      <c r="R15" s="367">
        <f t="shared" si="1"/>
        <v>7.4830308550749196</v>
      </c>
      <c r="S15" s="367">
        <f t="shared" si="1"/>
        <v>5.2528764343938459</v>
      </c>
      <c r="T15" s="367">
        <f t="shared" si="1"/>
        <v>0.59507277566970607</v>
      </c>
      <c r="U15" s="367">
        <f t="shared" si="1"/>
        <v>6.1112703599329734</v>
      </c>
      <c r="V15" s="367">
        <f t="shared" si="1"/>
        <v>3.1628752654174606</v>
      </c>
      <c r="W15" s="368">
        <f t="shared" si="2"/>
        <v>3.4926105467875597</v>
      </c>
      <c r="X15" s="368">
        <f t="shared" si="2"/>
        <v>-54.440893252948605</v>
      </c>
      <c r="Y15" s="368">
        <f t="shared" si="2"/>
        <v>-24.246317445040436</v>
      </c>
      <c r="Z15" s="368">
        <f t="shared" si="2"/>
        <v>16.833985840393698</v>
      </c>
      <c r="AA15" s="368">
        <f t="shared" si="2"/>
        <v>-11.814713779169558</v>
      </c>
      <c r="AB15" s="368">
        <f t="shared" si="2"/>
        <v>8.5843221821411326</v>
      </c>
      <c r="AC15" s="369">
        <f t="shared" si="3"/>
        <v>76.613763740724778</v>
      </c>
      <c r="AD15" s="369">
        <f t="shared" si="4"/>
        <v>23.386236259275233</v>
      </c>
    </row>
    <row r="16" spans="1:30" s="2" customFormat="1" ht="11.25">
      <c r="A16" s="140" t="s">
        <v>16</v>
      </c>
      <c r="B16" s="323">
        <v>1565173</v>
      </c>
      <c r="C16" s="323">
        <v>889926</v>
      </c>
      <c r="D16" s="323">
        <v>2455099</v>
      </c>
      <c r="E16" s="323">
        <v>1394595</v>
      </c>
      <c r="F16" s="323">
        <v>876206</v>
      </c>
      <c r="G16" s="323">
        <v>2270801</v>
      </c>
      <c r="H16" s="323">
        <v>1428731</v>
      </c>
      <c r="I16" s="323">
        <v>880787</v>
      </c>
      <c r="J16" s="314">
        <v>2309518</v>
      </c>
      <c r="K16" s="323">
        <v>1566915</v>
      </c>
      <c r="L16" s="323">
        <v>366758</v>
      </c>
      <c r="M16" s="314">
        <v>1933673</v>
      </c>
      <c r="N16" s="323">
        <v>2427411</v>
      </c>
      <c r="O16" s="323">
        <v>507034</v>
      </c>
      <c r="P16" s="314">
        <v>2934445</v>
      </c>
      <c r="Q16" s="367">
        <f t="shared" si="1"/>
        <v>-10.898347978146825</v>
      </c>
      <c r="R16" s="367">
        <f t="shared" si="1"/>
        <v>-1.5417012201014466</v>
      </c>
      <c r="S16" s="367">
        <f t="shared" si="1"/>
        <v>-7.5067441272225688</v>
      </c>
      <c r="T16" s="367">
        <f t="shared" si="1"/>
        <v>2.4477357225574448</v>
      </c>
      <c r="U16" s="367">
        <f t="shared" si="1"/>
        <v>0.52282225869259058</v>
      </c>
      <c r="V16" s="367">
        <f t="shared" si="1"/>
        <v>1.7049930839382228</v>
      </c>
      <c r="W16" s="368">
        <f t="shared" si="2"/>
        <v>9.6717996599779799</v>
      </c>
      <c r="X16" s="368">
        <f t="shared" si="2"/>
        <v>-58.360193781243368</v>
      </c>
      <c r="Y16" s="368">
        <f t="shared" si="2"/>
        <v>-16.273741966938555</v>
      </c>
      <c r="Z16" s="368">
        <f t="shared" si="2"/>
        <v>54.916571734905851</v>
      </c>
      <c r="AA16" s="368">
        <f t="shared" si="2"/>
        <v>38.247563788656279</v>
      </c>
      <c r="AB16" s="368">
        <f t="shared" si="2"/>
        <v>51.754976151603707</v>
      </c>
      <c r="AC16" s="369">
        <f t="shared" si="3"/>
        <v>82.721298235271064</v>
      </c>
      <c r="AD16" s="369">
        <f t="shared" si="4"/>
        <v>17.278701764728936</v>
      </c>
    </row>
    <row r="17" spans="1:30" s="2" customFormat="1" ht="11.25">
      <c r="A17" s="140" t="s">
        <v>17</v>
      </c>
      <c r="B17" s="323">
        <v>286575</v>
      </c>
      <c r="C17" s="323">
        <v>159882</v>
      </c>
      <c r="D17" s="323">
        <v>446457</v>
      </c>
      <c r="E17" s="323">
        <v>278446</v>
      </c>
      <c r="F17" s="323">
        <v>165896</v>
      </c>
      <c r="G17" s="323">
        <v>444342</v>
      </c>
      <c r="H17" s="323">
        <v>301820</v>
      </c>
      <c r="I17" s="323">
        <v>180079</v>
      </c>
      <c r="J17" s="314">
        <v>481899</v>
      </c>
      <c r="K17" s="323">
        <v>243758</v>
      </c>
      <c r="L17" s="323">
        <v>57566</v>
      </c>
      <c r="M17" s="314">
        <v>301324</v>
      </c>
      <c r="N17" s="323">
        <v>318605</v>
      </c>
      <c r="O17" s="323">
        <v>77924</v>
      </c>
      <c r="P17" s="314">
        <v>396529</v>
      </c>
      <c r="Q17" s="367">
        <f t="shared" si="1"/>
        <v>-2.8366047282561286</v>
      </c>
      <c r="R17" s="367">
        <f t="shared" si="1"/>
        <v>3.7615241240414807</v>
      </c>
      <c r="S17" s="367">
        <f t="shared" si="1"/>
        <v>-0.47372983288424197</v>
      </c>
      <c r="T17" s="367">
        <f t="shared" si="1"/>
        <v>8.3944463199327704</v>
      </c>
      <c r="U17" s="367">
        <f t="shared" si="1"/>
        <v>8.5493321116844285</v>
      </c>
      <c r="V17" s="367">
        <f t="shared" si="1"/>
        <v>8.4522732489838912</v>
      </c>
      <c r="W17" s="368">
        <f t="shared" si="2"/>
        <v>-19.237293751242461</v>
      </c>
      <c r="X17" s="368">
        <f t="shared" si="2"/>
        <v>-68.032918885600211</v>
      </c>
      <c r="Y17" s="368">
        <f t="shared" si="2"/>
        <v>-37.471544867285466</v>
      </c>
      <c r="Z17" s="368">
        <f t="shared" si="2"/>
        <v>30.705453769722428</v>
      </c>
      <c r="AA17" s="368">
        <f t="shared" si="2"/>
        <v>35.364624952228745</v>
      </c>
      <c r="AB17" s="368">
        <f t="shared" si="2"/>
        <v>31.595558269503922</v>
      </c>
      <c r="AC17" s="369">
        <f t="shared" si="3"/>
        <v>80.348473882112032</v>
      </c>
      <c r="AD17" s="369">
        <f t="shared" si="4"/>
        <v>19.651526117887975</v>
      </c>
    </row>
    <row r="18" spans="1:30" s="2" customFormat="1" ht="11.25">
      <c r="A18" s="216" t="s">
        <v>84</v>
      </c>
      <c r="B18" s="324">
        <v>540311</v>
      </c>
      <c r="C18" s="324">
        <v>463333</v>
      </c>
      <c r="D18" s="324">
        <v>1003644</v>
      </c>
      <c r="E18" s="324">
        <v>555186</v>
      </c>
      <c r="F18" s="324">
        <v>466827</v>
      </c>
      <c r="G18" s="324">
        <v>1022013</v>
      </c>
      <c r="H18" s="324">
        <v>570711</v>
      </c>
      <c r="I18" s="324">
        <v>474684</v>
      </c>
      <c r="J18" s="316">
        <v>1045395</v>
      </c>
      <c r="K18" s="324">
        <v>419098</v>
      </c>
      <c r="L18" s="324">
        <v>211675</v>
      </c>
      <c r="M18" s="316">
        <v>630773</v>
      </c>
      <c r="N18" s="324">
        <v>528693</v>
      </c>
      <c r="O18" s="324">
        <v>267941</v>
      </c>
      <c r="P18" s="316">
        <v>796634</v>
      </c>
      <c r="Q18" s="370">
        <f t="shared" si="1"/>
        <v>2.7530440801686438</v>
      </c>
      <c r="R18" s="370">
        <f t="shared" si="1"/>
        <v>0.75410126194335392</v>
      </c>
      <c r="S18" s="370">
        <f t="shared" si="1"/>
        <v>1.8302306395494818</v>
      </c>
      <c r="T18" s="370">
        <f t="shared" si="1"/>
        <v>2.7963601387643062</v>
      </c>
      <c r="U18" s="370">
        <f t="shared" si="1"/>
        <v>1.6830646042324031</v>
      </c>
      <c r="V18" s="370">
        <f t="shared" si="1"/>
        <v>2.2878378259376349</v>
      </c>
      <c r="W18" s="370">
        <f t="shared" si="1"/>
        <v>-26.565634795894944</v>
      </c>
      <c r="X18" s="370">
        <f t="shared" si="1"/>
        <v>-55.407176142444236</v>
      </c>
      <c r="Y18" s="370">
        <f t="shared" si="1"/>
        <v>-39.661754647764717</v>
      </c>
      <c r="Z18" s="370">
        <f t="shared" si="1"/>
        <v>26.150208304501572</v>
      </c>
      <c r="AA18" s="370">
        <f t="shared" si="1"/>
        <v>26.581315696232434</v>
      </c>
      <c r="AB18" s="370">
        <f t="shared" si="1"/>
        <v>26.294879457427633</v>
      </c>
      <c r="AC18" s="371">
        <f t="shared" si="3"/>
        <v>66.3658593532287</v>
      </c>
      <c r="AD18" s="491">
        <f t="shared" si="4"/>
        <v>33.634140646771286</v>
      </c>
    </row>
    <row r="19" spans="1:30" s="2" customFormat="1" ht="11.25">
      <c r="A19" s="1"/>
      <c r="B19" s="1"/>
      <c r="C19" s="1"/>
      <c r="D19" s="1"/>
      <c r="G19" s="1"/>
      <c r="H19" s="77"/>
      <c r="I19" s="77"/>
      <c r="P19" s="24"/>
      <c r="Q19" s="24"/>
      <c r="AB19" s="64"/>
      <c r="AC19" s="64"/>
    </row>
    <row r="20" spans="1:30" s="2" customFormat="1" ht="13.5" customHeight="1">
      <c r="A20" s="309" t="s">
        <v>300</v>
      </c>
      <c r="E20" s="77"/>
      <c r="F20" s="37"/>
      <c r="G20" s="196"/>
      <c r="H20" s="77"/>
      <c r="I20" s="141"/>
      <c r="J20" s="141"/>
      <c r="K20" s="77"/>
      <c r="L20" s="77"/>
    </row>
    <row r="21" spans="1:30" s="2" customFormat="1">
      <c r="A21" s="45" t="s">
        <v>132</v>
      </c>
      <c r="E21" s="77"/>
      <c r="F21" s="38"/>
      <c r="G21" s="196"/>
      <c r="H21" s="77"/>
      <c r="I21" s="141"/>
      <c r="J21" s="141"/>
      <c r="K21" s="77"/>
      <c r="L21" s="77"/>
    </row>
    <row r="22" spans="1:30">
      <c r="A22" s="65" t="s">
        <v>413</v>
      </c>
      <c r="AB22" s="4"/>
      <c r="AC22" s="4"/>
      <c r="AD22" s="4"/>
    </row>
    <row r="23" spans="1:30">
      <c r="A23" s="64"/>
      <c r="AB23" s="4"/>
      <c r="AC23" s="4"/>
      <c r="AD23" s="4"/>
    </row>
    <row r="24" spans="1:30">
      <c r="A24" s="2" t="s">
        <v>206</v>
      </c>
      <c r="AB24" s="4"/>
      <c r="AC24" s="4"/>
      <c r="AD24" s="4"/>
    </row>
    <row r="25" spans="1:30">
      <c r="A25" s="310" t="s">
        <v>314</v>
      </c>
      <c r="AB25" s="4"/>
      <c r="AC25" s="4"/>
      <c r="AD25" s="4"/>
    </row>
    <row r="26" spans="1:30">
      <c r="AB26" s="4"/>
      <c r="AC26" s="4"/>
      <c r="AD26" s="4"/>
    </row>
    <row r="27" spans="1:30">
      <c r="AB27" s="4"/>
      <c r="AC27" s="4"/>
      <c r="AD27" s="4"/>
    </row>
    <row r="28" spans="1:30">
      <c r="I28"/>
      <c r="J28"/>
      <c r="Z28" s="4"/>
      <c r="AA28" s="4"/>
      <c r="AB28" s="4"/>
      <c r="AC28" s="4"/>
      <c r="AD28" s="4"/>
    </row>
    <row r="29" spans="1:30">
      <c r="I29"/>
      <c r="J29"/>
      <c r="Z29" s="4"/>
      <c r="AA29" s="4"/>
      <c r="AB29" s="4"/>
      <c r="AC29" s="4"/>
      <c r="AD29" s="4"/>
    </row>
    <row r="30" spans="1:30">
      <c r="I30"/>
      <c r="J30"/>
      <c r="Z30" s="4"/>
      <c r="AA30" s="4"/>
      <c r="AB30" s="4"/>
      <c r="AC30" s="4"/>
      <c r="AD30" s="4"/>
    </row>
    <row r="31" spans="1:30">
      <c r="A31" s="511"/>
      <c r="I31"/>
      <c r="J31"/>
      <c r="Z31" s="4"/>
      <c r="AA31" s="4"/>
      <c r="AB31" s="4"/>
      <c r="AC31" s="4"/>
      <c r="AD31" s="4"/>
    </row>
    <row r="32" spans="1:30">
      <c r="I32"/>
      <c r="J32"/>
      <c r="Z32" s="4"/>
      <c r="AA32" s="4"/>
      <c r="AB32" s="4"/>
      <c r="AC32" s="4"/>
      <c r="AD32" s="4"/>
    </row>
    <row r="33" spans="9:30">
      <c r="I33"/>
      <c r="J33"/>
      <c r="Z33" s="4"/>
      <c r="AA33" s="4"/>
      <c r="AB33" s="4"/>
      <c r="AC33" s="4"/>
      <c r="AD33" s="4"/>
    </row>
    <row r="34" spans="9:30">
      <c r="I34"/>
      <c r="J34"/>
      <c r="Z34" s="4"/>
      <c r="AA34" s="4"/>
      <c r="AB34" s="4"/>
      <c r="AC34" s="4"/>
      <c r="AD34" s="4"/>
    </row>
    <row r="35" spans="9:30">
      <c r="I35"/>
      <c r="J35"/>
      <c r="Z35" s="4"/>
      <c r="AA35" s="4"/>
      <c r="AB35" s="4"/>
      <c r="AC35" s="4"/>
      <c r="AD35" s="4"/>
    </row>
    <row r="36" spans="9:30">
      <c r="I36"/>
      <c r="J36"/>
      <c r="Z36" s="4"/>
      <c r="AA36" s="4"/>
      <c r="AB36" s="4"/>
      <c r="AC36" s="4"/>
      <c r="AD36" s="4"/>
    </row>
    <row r="37" spans="9:30">
      <c r="I37"/>
      <c r="J37"/>
      <c r="Z37" s="4"/>
      <c r="AA37" s="4"/>
      <c r="AB37" s="4"/>
      <c r="AC37" s="4"/>
      <c r="AD37" s="4"/>
    </row>
    <row r="38" spans="9:30">
      <c r="I38"/>
      <c r="J38"/>
      <c r="Z38" s="4"/>
      <c r="AA38" s="4"/>
      <c r="AB38" s="4"/>
      <c r="AC38" s="4"/>
      <c r="AD38" s="4"/>
    </row>
    <row r="39" spans="9:30">
      <c r="I39"/>
      <c r="J39"/>
      <c r="Z39" s="4"/>
      <c r="AA39" s="4"/>
      <c r="AB39" s="4"/>
      <c r="AC39" s="4"/>
      <c r="AD39" s="4"/>
    </row>
    <row r="40" spans="9:30">
      <c r="I40"/>
      <c r="J40"/>
      <c r="Z40" s="4"/>
      <c r="AA40" s="4"/>
      <c r="AB40" s="4"/>
      <c r="AC40" s="4"/>
      <c r="AD40" s="4"/>
    </row>
    <row r="41" spans="9:30">
      <c r="I41"/>
      <c r="J41"/>
      <c r="Z41" s="4"/>
      <c r="AA41" s="4"/>
      <c r="AB41" s="4"/>
      <c r="AC41" s="4"/>
      <c r="AD41" s="4"/>
    </row>
    <row r="42" spans="9:30">
      <c r="I42"/>
      <c r="J42"/>
      <c r="Z42" s="4"/>
      <c r="AA42" s="4"/>
      <c r="AB42" s="4"/>
      <c r="AC42" s="4"/>
      <c r="AD42" s="4"/>
    </row>
    <row r="43" spans="9:30">
      <c r="I43"/>
      <c r="J43"/>
      <c r="Z43" s="4"/>
      <c r="AA43" s="4"/>
      <c r="AB43" s="4"/>
      <c r="AC43" s="4"/>
      <c r="AD43" s="4"/>
    </row>
    <row r="44" spans="9:30">
      <c r="I44"/>
      <c r="J44"/>
      <c r="Z44" s="4"/>
      <c r="AA44" s="4"/>
      <c r="AB44" s="4"/>
      <c r="AC44" s="4"/>
      <c r="AD44" s="4"/>
    </row>
    <row r="45" spans="9:30">
      <c r="I45"/>
      <c r="J45"/>
      <c r="Z45" s="4"/>
      <c r="AA45" s="4"/>
      <c r="AB45" s="4"/>
      <c r="AC45" s="4"/>
      <c r="AD45" s="4"/>
    </row>
    <row r="46" spans="9:30">
      <c r="AB46" s="4"/>
      <c r="AC46" s="4"/>
      <c r="AD46" s="4"/>
    </row>
    <row r="47" spans="9:30">
      <c r="AB47" s="4"/>
      <c r="AC47" s="4"/>
      <c r="AD47" s="4"/>
    </row>
    <row r="48" spans="9:30">
      <c r="AB48" s="4"/>
      <c r="AC48" s="4"/>
      <c r="AD48" s="4"/>
    </row>
    <row r="49" spans="28:30">
      <c r="AB49" s="4"/>
      <c r="AC49" s="4"/>
      <c r="AD49" s="4"/>
    </row>
    <row r="50" spans="28:30">
      <c r="AB50" s="4"/>
      <c r="AC50" s="4"/>
      <c r="AD50" s="4"/>
    </row>
    <row r="51" spans="28:30">
      <c r="AB51" s="4"/>
      <c r="AC51" s="4"/>
      <c r="AD51" s="4"/>
    </row>
    <row r="52" spans="28:30">
      <c r="AB52" s="4"/>
      <c r="AC52" s="4"/>
      <c r="AD52" s="4"/>
    </row>
    <row r="53" spans="28:30">
      <c r="AB53" s="4"/>
      <c r="AC53" s="4"/>
      <c r="AD53" s="4"/>
    </row>
    <row r="54" spans="28:30">
      <c r="AB54" s="4"/>
      <c r="AC54" s="4"/>
      <c r="AD54" s="4"/>
    </row>
    <row r="55" spans="28:30">
      <c r="AB55" s="4"/>
      <c r="AC55" s="4"/>
      <c r="AD55" s="4"/>
    </row>
    <row r="56" spans="28:30">
      <c r="AB56" s="4"/>
      <c r="AC56" s="4"/>
      <c r="AD56" s="4"/>
    </row>
    <row r="57" spans="28:30">
      <c r="AB57" s="4"/>
      <c r="AC57" s="4"/>
      <c r="AD57" s="4"/>
    </row>
    <row r="58" spans="28:30">
      <c r="AB58" s="4"/>
      <c r="AC58" s="4"/>
      <c r="AD58" s="4"/>
    </row>
    <row r="59" spans="28:30">
      <c r="AB59" s="4"/>
      <c r="AC59" s="4"/>
      <c r="AD59" s="4"/>
    </row>
    <row r="60" spans="28:30">
      <c r="AB60" s="4"/>
      <c r="AC60" s="4"/>
      <c r="AD60" s="4"/>
    </row>
    <row r="61" spans="28:30">
      <c r="AB61" s="4"/>
      <c r="AC61" s="4"/>
      <c r="AD61" s="4"/>
    </row>
    <row r="62" spans="28:30">
      <c r="AB62" s="4"/>
      <c r="AC62" s="4"/>
      <c r="AD62" s="4"/>
    </row>
    <row r="63" spans="28:30">
      <c r="AB63" s="4"/>
      <c r="AC63" s="4"/>
      <c r="AD63" s="4"/>
    </row>
    <row r="64" spans="28:30">
      <c r="AB64" s="4"/>
      <c r="AC64" s="4"/>
      <c r="AD64" s="4"/>
    </row>
    <row r="65" spans="28:30">
      <c r="AB65" s="4"/>
      <c r="AC65" s="4"/>
      <c r="AD65" s="4"/>
    </row>
    <row r="66" spans="28:30">
      <c r="AB66" s="4"/>
      <c r="AC66" s="4"/>
      <c r="AD66" s="4"/>
    </row>
    <row r="67" spans="28:30">
      <c r="AB67" s="4"/>
      <c r="AC67" s="4"/>
      <c r="AD67" s="4"/>
    </row>
    <row r="68" spans="28:30">
      <c r="AB68" s="4"/>
      <c r="AC68" s="4"/>
      <c r="AD68" s="4"/>
    </row>
    <row r="69" spans="28:30">
      <c r="AB69" s="4"/>
      <c r="AC69" s="4"/>
      <c r="AD69" s="4"/>
    </row>
    <row r="70" spans="28:30">
      <c r="AB70" s="4"/>
      <c r="AC70" s="4"/>
      <c r="AD70" s="4"/>
    </row>
    <row r="71" spans="28:30">
      <c r="AB71" s="4"/>
      <c r="AC71" s="4"/>
      <c r="AD71" s="4"/>
    </row>
    <row r="72" spans="28:30">
      <c r="AB72" s="4"/>
      <c r="AC72" s="4"/>
      <c r="AD72" s="4"/>
    </row>
    <row r="73" spans="28:30">
      <c r="AB73" s="4"/>
      <c r="AC73" s="4"/>
      <c r="AD73" s="4"/>
    </row>
    <row r="74" spans="28:30">
      <c r="AB74" s="4"/>
      <c r="AC74" s="4"/>
      <c r="AD74" s="4"/>
    </row>
    <row r="75" spans="28:30">
      <c r="AB75" s="4"/>
      <c r="AC75" s="4"/>
      <c r="AD75" s="4"/>
    </row>
    <row r="76" spans="28:30">
      <c r="AB76" s="4"/>
      <c r="AC76" s="4"/>
      <c r="AD76" s="4"/>
    </row>
    <row r="77" spans="28:30">
      <c r="AB77" s="4"/>
      <c r="AC77" s="4"/>
      <c r="AD77" s="4"/>
    </row>
    <row r="78" spans="28:30">
      <c r="AB78" s="4"/>
      <c r="AC78" s="4"/>
      <c r="AD78" s="4"/>
    </row>
    <row r="79" spans="28:30">
      <c r="AB79" s="4"/>
      <c r="AC79" s="4"/>
      <c r="AD79" s="4"/>
    </row>
    <row r="80" spans="28:30">
      <c r="AB80" s="4"/>
      <c r="AC80" s="4"/>
      <c r="AD80" s="4"/>
    </row>
    <row r="81" spans="28:30">
      <c r="AB81" s="4"/>
      <c r="AC81" s="4"/>
      <c r="AD81" s="4"/>
    </row>
    <row r="82" spans="28:30">
      <c r="AB82" s="4"/>
      <c r="AC82" s="4"/>
      <c r="AD82" s="4"/>
    </row>
    <row r="83" spans="28:30">
      <c r="AB83" s="4"/>
      <c r="AC83" s="4"/>
      <c r="AD83" s="4"/>
    </row>
    <row r="84" spans="28:30">
      <c r="AB84" s="4"/>
      <c r="AC84" s="4"/>
      <c r="AD84" s="4"/>
    </row>
    <row r="85" spans="28:30">
      <c r="AB85" s="4"/>
      <c r="AC85" s="4"/>
      <c r="AD85" s="4"/>
    </row>
    <row r="86" spans="28:30">
      <c r="AB86" s="4"/>
      <c r="AC86" s="4"/>
      <c r="AD86" s="4"/>
    </row>
    <row r="87" spans="28:30">
      <c r="AB87" s="4"/>
      <c r="AC87" s="4"/>
      <c r="AD87" s="4"/>
    </row>
    <row r="88" spans="28:30">
      <c r="AB88" s="4"/>
      <c r="AC88" s="4"/>
      <c r="AD88" s="4"/>
    </row>
    <row r="89" spans="28:30">
      <c r="AB89" s="4"/>
      <c r="AC89" s="4"/>
      <c r="AD89" s="4"/>
    </row>
    <row r="90" spans="28:30">
      <c r="AB90" s="4"/>
      <c r="AC90" s="4"/>
      <c r="AD90" s="4"/>
    </row>
    <row r="91" spans="28:30">
      <c r="AB91" s="4"/>
      <c r="AC91" s="4"/>
      <c r="AD91" s="4"/>
    </row>
    <row r="92" spans="28:30">
      <c r="AB92" s="4"/>
      <c r="AC92" s="4"/>
      <c r="AD92" s="4"/>
    </row>
    <row r="93" spans="28:30">
      <c r="AB93" s="4"/>
      <c r="AC93" s="4"/>
      <c r="AD93" s="4"/>
    </row>
    <row r="94" spans="28:30">
      <c r="AB94" s="4"/>
      <c r="AC94" s="4"/>
      <c r="AD94" s="4"/>
    </row>
    <row r="95" spans="28:30">
      <c r="AB95" s="4"/>
      <c r="AC95" s="4"/>
      <c r="AD95" s="4"/>
    </row>
    <row r="96" spans="28:30">
      <c r="AB96" s="4"/>
      <c r="AC96" s="4"/>
      <c r="AD96" s="4"/>
    </row>
    <row r="97" spans="28:30">
      <c r="AB97" s="4"/>
      <c r="AC97" s="4"/>
      <c r="AD97" s="4"/>
    </row>
    <row r="98" spans="28:30">
      <c r="AB98" s="4"/>
      <c r="AC98" s="4"/>
      <c r="AD98" s="4"/>
    </row>
    <row r="99" spans="28:30">
      <c r="AB99" s="4"/>
      <c r="AC99" s="4"/>
      <c r="AD99" s="4"/>
    </row>
    <row r="100" spans="28:30">
      <c r="AB100" s="4"/>
      <c r="AC100" s="4"/>
      <c r="AD100" s="4"/>
    </row>
    <row r="101" spans="28:30">
      <c r="AB101" s="4"/>
      <c r="AC101" s="4"/>
      <c r="AD101" s="4"/>
    </row>
    <row r="102" spans="28:30">
      <c r="AB102" s="4"/>
      <c r="AC102" s="4"/>
      <c r="AD102" s="4"/>
    </row>
    <row r="103" spans="28:30">
      <c r="AB103" s="4"/>
      <c r="AC103" s="4"/>
      <c r="AD103" s="4"/>
    </row>
    <row r="104" spans="28:30">
      <c r="AB104" s="4"/>
      <c r="AC104" s="4"/>
      <c r="AD104" s="4"/>
    </row>
    <row r="105" spans="28:30">
      <c r="AB105" s="4"/>
      <c r="AC105" s="4"/>
      <c r="AD105" s="4"/>
    </row>
    <row r="106" spans="28:30">
      <c r="AB106" s="4"/>
      <c r="AC106" s="4"/>
      <c r="AD106" s="4"/>
    </row>
    <row r="107" spans="28:30">
      <c r="AB107" s="4"/>
      <c r="AC107" s="4"/>
      <c r="AD107" s="4"/>
    </row>
    <row r="108" spans="28:30">
      <c r="AB108" s="4"/>
      <c r="AC108" s="4"/>
      <c r="AD108" s="4"/>
    </row>
    <row r="109" spans="28:30">
      <c r="AB109" s="4"/>
      <c r="AC109" s="4"/>
      <c r="AD109" s="4"/>
    </row>
    <row r="110" spans="28:30">
      <c r="AB110" s="4"/>
      <c r="AC110" s="4"/>
      <c r="AD110" s="4"/>
    </row>
    <row r="111" spans="28:30">
      <c r="AB111" s="4"/>
      <c r="AC111" s="4"/>
      <c r="AD111" s="4"/>
    </row>
    <row r="112" spans="28:30">
      <c r="AB112" s="4"/>
      <c r="AC112" s="4"/>
      <c r="AD112" s="4"/>
    </row>
    <row r="113" spans="28:30">
      <c r="AB113" s="4"/>
      <c r="AC113" s="4"/>
      <c r="AD113" s="4"/>
    </row>
    <row r="114" spans="28:30">
      <c r="AB114" s="4"/>
      <c r="AC114" s="4"/>
      <c r="AD114" s="4"/>
    </row>
    <row r="115" spans="28:30">
      <c r="AB115" s="4"/>
      <c r="AC115" s="4"/>
      <c r="AD115" s="4"/>
    </row>
    <row r="116" spans="28:30">
      <c r="AB116" s="4"/>
      <c r="AC116" s="4"/>
      <c r="AD116" s="4"/>
    </row>
    <row r="117" spans="28:30">
      <c r="AB117" s="4"/>
      <c r="AC117" s="4"/>
      <c r="AD117" s="4"/>
    </row>
    <row r="118" spans="28:30">
      <c r="AB118" s="4"/>
      <c r="AC118" s="4"/>
      <c r="AD118" s="4"/>
    </row>
    <row r="119" spans="28:30">
      <c r="AB119" s="4"/>
      <c r="AC119" s="4"/>
      <c r="AD119" s="4"/>
    </row>
    <row r="120" spans="28:30">
      <c r="AB120" s="4"/>
      <c r="AC120" s="4"/>
      <c r="AD120" s="4"/>
    </row>
    <row r="121" spans="28:30">
      <c r="AB121" s="4"/>
      <c r="AC121" s="4"/>
      <c r="AD121" s="4"/>
    </row>
    <row r="122" spans="28:30">
      <c r="AB122" s="4"/>
      <c r="AC122" s="4"/>
      <c r="AD122" s="4"/>
    </row>
    <row r="123" spans="28:30">
      <c r="AB123" s="4"/>
      <c r="AC123" s="4"/>
      <c r="AD123" s="4"/>
    </row>
    <row r="124" spans="28:30">
      <c r="AB124" s="4"/>
      <c r="AC124" s="4"/>
      <c r="AD124" s="4"/>
    </row>
    <row r="125" spans="28:30">
      <c r="AB125" s="4"/>
      <c r="AC125" s="4"/>
      <c r="AD125" s="4"/>
    </row>
    <row r="126" spans="28:30">
      <c r="AB126" s="4"/>
      <c r="AC126" s="4"/>
      <c r="AD126" s="4"/>
    </row>
    <row r="127" spans="28:30">
      <c r="AB127" s="4"/>
      <c r="AC127" s="4"/>
      <c r="AD127" s="4"/>
    </row>
    <row r="128" spans="28:30">
      <c r="AB128" s="4"/>
      <c r="AC128" s="4"/>
      <c r="AD128" s="4"/>
    </row>
    <row r="129" spans="28:30">
      <c r="AB129" s="4"/>
      <c r="AC129" s="4"/>
      <c r="AD129" s="4"/>
    </row>
    <row r="130" spans="28:30">
      <c r="AB130" s="4"/>
      <c r="AC130" s="4"/>
      <c r="AD130" s="4"/>
    </row>
    <row r="131" spans="28:30">
      <c r="AB131" s="4"/>
      <c r="AC131" s="4"/>
      <c r="AD131" s="4"/>
    </row>
    <row r="132" spans="28:30">
      <c r="AB132" s="4"/>
      <c r="AC132" s="4"/>
      <c r="AD132" s="4"/>
    </row>
    <row r="133" spans="28:30">
      <c r="AB133" s="4"/>
      <c r="AC133" s="4"/>
      <c r="AD133" s="4"/>
    </row>
    <row r="134" spans="28:30">
      <c r="AB134" s="4"/>
      <c r="AC134" s="4"/>
      <c r="AD134" s="4"/>
    </row>
    <row r="135" spans="28:30">
      <c r="AB135" s="4"/>
      <c r="AC135" s="4"/>
      <c r="AD135" s="4"/>
    </row>
    <row r="136" spans="28:30">
      <c r="AB136" s="4"/>
      <c r="AC136" s="4"/>
      <c r="AD136" s="4"/>
    </row>
    <row r="137" spans="28:30">
      <c r="AB137" s="4"/>
      <c r="AC137" s="4"/>
      <c r="AD137" s="4"/>
    </row>
    <row r="138" spans="28:30">
      <c r="AB138" s="4"/>
      <c r="AC138" s="4"/>
      <c r="AD138" s="4"/>
    </row>
    <row r="139" spans="28:30">
      <c r="AB139" s="4"/>
      <c r="AC139" s="4"/>
      <c r="AD139" s="4"/>
    </row>
    <row r="140" spans="28:30">
      <c r="AB140" s="4"/>
      <c r="AC140" s="4"/>
      <c r="AD140" s="4"/>
    </row>
    <row r="141" spans="28:30">
      <c r="AB141" s="4"/>
      <c r="AC141" s="4"/>
      <c r="AD141" s="4"/>
    </row>
    <row r="142" spans="28:30">
      <c r="AB142" s="4"/>
      <c r="AC142" s="4"/>
      <c r="AD142" s="4"/>
    </row>
    <row r="143" spans="28:30">
      <c r="AB143" s="4"/>
      <c r="AC143" s="4"/>
      <c r="AD143" s="4"/>
    </row>
    <row r="144" spans="28:30">
      <c r="AB144" s="4"/>
      <c r="AC144" s="4"/>
      <c r="AD144" s="4"/>
    </row>
    <row r="145" spans="28:30">
      <c r="AB145" s="4"/>
      <c r="AC145" s="4"/>
      <c r="AD145" s="4"/>
    </row>
    <row r="146" spans="28:30">
      <c r="AB146" s="4"/>
      <c r="AC146" s="4"/>
      <c r="AD146" s="4"/>
    </row>
    <row r="147" spans="28:30">
      <c r="AB147" s="4"/>
      <c r="AC147" s="4"/>
      <c r="AD147" s="4"/>
    </row>
    <row r="148" spans="28:30">
      <c r="AB148" s="4"/>
      <c r="AC148" s="4"/>
      <c r="AD148" s="4"/>
    </row>
    <row r="149" spans="28:30">
      <c r="AB149" s="4"/>
      <c r="AC149" s="4"/>
      <c r="AD149" s="4"/>
    </row>
    <row r="150" spans="28:30">
      <c r="AB150" s="4"/>
      <c r="AC150" s="4"/>
      <c r="AD150" s="4"/>
    </row>
    <row r="151" spans="28:30">
      <c r="AB151" s="4"/>
      <c r="AC151" s="4"/>
      <c r="AD151" s="4"/>
    </row>
    <row r="152" spans="28:30">
      <c r="AB152" s="4"/>
      <c r="AC152" s="4"/>
      <c r="AD152" s="4"/>
    </row>
    <row r="153" spans="28:30">
      <c r="AB153" s="4"/>
      <c r="AC153" s="4"/>
      <c r="AD153" s="4"/>
    </row>
    <row r="154" spans="28:30">
      <c r="AB154" s="4"/>
      <c r="AC154" s="4"/>
      <c r="AD154" s="4"/>
    </row>
    <row r="155" spans="28:30">
      <c r="AB155" s="4"/>
      <c r="AC155" s="4"/>
      <c r="AD155" s="4"/>
    </row>
    <row r="156" spans="28:30">
      <c r="AB156" s="4"/>
      <c r="AC156" s="4"/>
      <c r="AD156" s="4"/>
    </row>
    <row r="157" spans="28:30">
      <c r="AB157" s="4"/>
      <c r="AC157" s="4"/>
      <c r="AD157" s="4"/>
    </row>
    <row r="158" spans="28:30">
      <c r="AB158" s="4"/>
      <c r="AC158" s="4"/>
      <c r="AD158" s="4"/>
    </row>
    <row r="159" spans="28:30">
      <c r="AB159" s="4"/>
      <c r="AC159" s="4"/>
      <c r="AD159" s="4"/>
    </row>
    <row r="160" spans="28:30">
      <c r="AB160" s="4"/>
      <c r="AC160" s="4"/>
      <c r="AD160" s="4"/>
    </row>
    <row r="161" spans="28:30">
      <c r="AB161" s="4"/>
      <c r="AC161" s="4"/>
      <c r="AD161" s="4"/>
    </row>
    <row r="162" spans="28:30">
      <c r="AB162" s="4"/>
      <c r="AC162" s="4"/>
      <c r="AD162" s="4"/>
    </row>
    <row r="163" spans="28:30">
      <c r="AB163" s="4"/>
      <c r="AC163" s="4"/>
      <c r="AD163" s="4"/>
    </row>
    <row r="164" spans="28:30">
      <c r="AB164" s="4"/>
      <c r="AC164" s="4"/>
      <c r="AD164" s="4"/>
    </row>
    <row r="165" spans="28:30">
      <c r="AB165" s="4"/>
      <c r="AC165" s="4"/>
      <c r="AD165" s="4"/>
    </row>
    <row r="166" spans="28:30">
      <c r="AB166" s="4"/>
      <c r="AC166" s="4"/>
      <c r="AD166" s="4"/>
    </row>
    <row r="167" spans="28:30">
      <c r="AB167" s="4"/>
      <c r="AC167" s="4"/>
      <c r="AD167" s="4"/>
    </row>
    <row r="168" spans="28:30">
      <c r="AB168" s="4"/>
      <c r="AC168" s="4"/>
      <c r="AD168" s="4"/>
    </row>
    <row r="169" spans="28:30">
      <c r="AB169" s="4"/>
      <c r="AC169" s="4"/>
      <c r="AD169" s="4"/>
    </row>
    <row r="170" spans="28:30">
      <c r="AB170" s="4"/>
      <c r="AC170" s="4"/>
      <c r="AD170" s="4"/>
    </row>
    <row r="171" spans="28:30">
      <c r="AB171" s="4"/>
      <c r="AC171" s="4"/>
      <c r="AD171" s="4"/>
    </row>
    <row r="172" spans="28:30">
      <c r="AB172" s="4"/>
      <c r="AC172" s="4"/>
      <c r="AD172" s="4"/>
    </row>
    <row r="173" spans="28:30">
      <c r="AB173" s="4"/>
      <c r="AC173" s="4"/>
      <c r="AD173" s="4"/>
    </row>
    <row r="174" spans="28:30">
      <c r="AB174" s="4"/>
      <c r="AC174" s="4"/>
      <c r="AD174" s="4"/>
    </row>
    <row r="175" spans="28:30">
      <c r="AB175" s="4"/>
      <c r="AC175" s="4"/>
      <c r="AD175" s="4"/>
    </row>
    <row r="176" spans="28:30">
      <c r="AB176" s="4"/>
      <c r="AC176" s="4"/>
      <c r="AD176" s="4"/>
    </row>
    <row r="177" spans="28:30">
      <c r="AB177" s="4"/>
      <c r="AC177" s="4"/>
      <c r="AD177" s="4"/>
    </row>
    <row r="178" spans="28:30">
      <c r="AB178" s="4"/>
      <c r="AC178" s="4"/>
      <c r="AD178" s="4"/>
    </row>
    <row r="179" spans="28:30">
      <c r="AB179" s="4"/>
      <c r="AC179" s="4"/>
      <c r="AD179" s="4"/>
    </row>
    <row r="180" spans="28:30">
      <c r="AB180" s="4"/>
      <c r="AC180" s="4"/>
      <c r="AD180" s="4"/>
    </row>
    <row r="181" spans="28:30">
      <c r="AB181" s="4"/>
      <c r="AC181" s="4"/>
      <c r="AD181" s="4"/>
    </row>
    <row r="182" spans="28:30">
      <c r="AB182" s="4"/>
      <c r="AC182" s="4"/>
      <c r="AD182" s="4"/>
    </row>
    <row r="183" spans="28:30">
      <c r="AB183" s="4"/>
      <c r="AC183" s="4"/>
      <c r="AD183" s="4"/>
    </row>
    <row r="184" spans="28:30">
      <c r="AB184" s="4"/>
      <c r="AC184" s="4"/>
      <c r="AD184" s="4"/>
    </row>
    <row r="185" spans="28:30">
      <c r="AB185" s="4"/>
      <c r="AC185" s="4"/>
      <c r="AD185" s="4"/>
    </row>
    <row r="186" spans="28:30">
      <c r="AB186" s="4"/>
      <c r="AC186" s="4"/>
      <c r="AD186" s="4"/>
    </row>
    <row r="187" spans="28:30">
      <c r="AB187" s="4"/>
      <c r="AC187" s="4"/>
      <c r="AD187" s="4"/>
    </row>
    <row r="188" spans="28:30">
      <c r="AB188" s="4"/>
      <c r="AC188" s="4"/>
      <c r="AD188" s="4"/>
    </row>
    <row r="189" spans="28:30">
      <c r="AB189" s="4"/>
      <c r="AC189" s="4"/>
      <c r="AD189" s="4"/>
    </row>
    <row r="190" spans="28:30">
      <c r="AB190" s="4"/>
      <c r="AC190" s="4"/>
      <c r="AD190" s="4"/>
    </row>
    <row r="191" spans="28:30">
      <c r="AB191" s="4"/>
      <c r="AC191" s="4"/>
      <c r="AD191" s="4"/>
    </row>
    <row r="192" spans="28:30">
      <c r="AB192" s="4"/>
      <c r="AC192" s="4"/>
      <c r="AD192" s="4"/>
    </row>
    <row r="193" spans="28:30">
      <c r="AB193" s="4"/>
      <c r="AC193" s="4"/>
      <c r="AD193" s="4"/>
    </row>
    <row r="194" spans="28:30">
      <c r="AB194" s="4"/>
      <c r="AC194" s="4"/>
      <c r="AD194" s="4"/>
    </row>
    <row r="195" spans="28:30">
      <c r="AB195" s="4"/>
      <c r="AC195" s="4"/>
      <c r="AD195" s="4"/>
    </row>
    <row r="196" spans="28:30">
      <c r="AB196" s="4"/>
      <c r="AC196" s="4"/>
      <c r="AD196" s="4"/>
    </row>
    <row r="197" spans="28:30">
      <c r="AB197" s="4"/>
      <c r="AC197" s="4"/>
      <c r="AD197" s="4"/>
    </row>
    <row r="198" spans="28:30">
      <c r="AB198" s="4"/>
      <c r="AC198" s="4"/>
      <c r="AD198" s="4"/>
    </row>
    <row r="199" spans="28:30">
      <c r="AB199" s="4"/>
      <c r="AC199" s="4"/>
      <c r="AD199" s="4"/>
    </row>
    <row r="200" spans="28:30">
      <c r="AB200" s="4"/>
      <c r="AC200" s="4"/>
      <c r="AD200" s="4"/>
    </row>
    <row r="201" spans="28:30">
      <c r="AB201" s="4"/>
      <c r="AC201" s="4"/>
      <c r="AD201" s="4"/>
    </row>
    <row r="202" spans="28:30">
      <c r="AB202" s="4"/>
      <c r="AC202" s="4"/>
      <c r="AD202" s="4"/>
    </row>
    <row r="203" spans="28:30">
      <c r="AB203" s="4"/>
      <c r="AC203" s="4"/>
      <c r="AD203" s="4"/>
    </row>
    <row r="204" spans="28:30">
      <c r="AB204" s="4"/>
      <c r="AC204" s="4"/>
      <c r="AD204" s="4"/>
    </row>
    <row r="205" spans="28:30">
      <c r="AB205" s="4"/>
      <c r="AC205" s="4"/>
      <c r="AD205" s="4"/>
    </row>
    <row r="206" spans="28:30">
      <c r="AB206" s="4"/>
      <c r="AC206" s="4"/>
      <c r="AD206" s="4"/>
    </row>
    <row r="207" spans="28:30">
      <c r="AB207" s="4"/>
      <c r="AC207" s="4"/>
      <c r="AD207" s="4"/>
    </row>
    <row r="208" spans="28:30">
      <c r="AB208" s="4"/>
      <c r="AC208" s="4"/>
      <c r="AD208" s="4"/>
    </row>
    <row r="209" spans="28:30">
      <c r="AB209" s="4"/>
      <c r="AC209" s="4"/>
      <c r="AD209" s="4"/>
    </row>
    <row r="210" spans="28:30">
      <c r="AB210" s="4"/>
      <c r="AC210" s="4"/>
      <c r="AD210" s="4"/>
    </row>
    <row r="211" spans="28:30">
      <c r="AB211" s="4"/>
      <c r="AC211" s="4"/>
      <c r="AD211" s="4"/>
    </row>
    <row r="212" spans="28:30">
      <c r="AB212" s="4"/>
      <c r="AC212" s="4"/>
      <c r="AD212" s="4"/>
    </row>
    <row r="213" spans="28:30">
      <c r="AB213" s="4"/>
      <c r="AC213" s="4"/>
      <c r="AD213" s="4"/>
    </row>
    <row r="214" spans="28:30">
      <c r="AB214" s="4"/>
      <c r="AC214" s="4"/>
      <c r="AD214" s="4"/>
    </row>
    <row r="215" spans="28:30">
      <c r="AB215" s="4"/>
      <c r="AC215" s="4"/>
      <c r="AD215" s="4"/>
    </row>
    <row r="216" spans="28:30">
      <c r="AB216" s="4"/>
      <c r="AC216" s="4"/>
      <c r="AD216" s="4"/>
    </row>
    <row r="217" spans="28:30">
      <c r="AB217" s="4"/>
      <c r="AC217" s="4"/>
      <c r="AD217" s="4"/>
    </row>
    <row r="218" spans="28:30">
      <c r="AB218" s="4"/>
      <c r="AC218" s="4"/>
      <c r="AD218" s="4"/>
    </row>
    <row r="219" spans="28:30">
      <c r="AB219" s="4"/>
      <c r="AC219" s="4"/>
      <c r="AD219" s="4"/>
    </row>
    <row r="220" spans="28:30">
      <c r="AB220" s="4"/>
      <c r="AC220" s="4"/>
      <c r="AD220" s="4"/>
    </row>
    <row r="221" spans="28:30">
      <c r="AB221" s="4"/>
      <c r="AC221" s="4"/>
      <c r="AD221" s="4"/>
    </row>
    <row r="222" spans="28:30">
      <c r="AB222" s="4"/>
      <c r="AC222" s="4"/>
      <c r="AD222" s="4"/>
    </row>
    <row r="223" spans="28:30">
      <c r="AB223" s="4"/>
      <c r="AC223" s="4"/>
      <c r="AD223" s="4"/>
    </row>
    <row r="224" spans="28:30">
      <c r="AB224" s="4"/>
      <c r="AC224" s="4"/>
      <c r="AD224" s="4"/>
    </row>
    <row r="225" spans="28:30">
      <c r="AB225" s="4"/>
      <c r="AC225" s="4"/>
      <c r="AD225" s="4"/>
    </row>
    <row r="226" spans="28:30">
      <c r="AB226" s="4"/>
      <c r="AC226" s="4"/>
      <c r="AD226" s="4"/>
    </row>
    <row r="227" spans="28:30">
      <c r="AB227" s="4"/>
      <c r="AC227" s="4"/>
      <c r="AD227" s="4"/>
    </row>
    <row r="228" spans="28:30">
      <c r="AB228" s="4"/>
      <c r="AC228" s="4"/>
      <c r="AD228" s="4"/>
    </row>
    <row r="229" spans="28:30">
      <c r="AB229" s="4"/>
      <c r="AC229" s="4"/>
      <c r="AD229" s="4"/>
    </row>
    <row r="230" spans="28:30">
      <c r="AB230" s="4"/>
      <c r="AC230" s="4"/>
      <c r="AD230" s="4"/>
    </row>
    <row r="231" spans="28:30">
      <c r="AB231" s="4"/>
      <c r="AC231" s="4"/>
      <c r="AD231" s="4"/>
    </row>
    <row r="232" spans="28:30">
      <c r="AB232" s="4"/>
      <c r="AC232" s="4"/>
      <c r="AD232" s="4"/>
    </row>
    <row r="233" spans="28:30">
      <c r="AB233" s="4"/>
      <c r="AC233" s="4"/>
      <c r="AD233" s="4"/>
    </row>
    <row r="234" spans="28:30">
      <c r="AB234" s="4"/>
      <c r="AC234" s="4"/>
      <c r="AD234" s="4"/>
    </row>
    <row r="235" spans="28:30">
      <c r="AB235" s="4"/>
      <c r="AC235" s="4"/>
      <c r="AD235" s="4"/>
    </row>
    <row r="236" spans="28:30">
      <c r="AB236" s="4"/>
      <c r="AC236" s="4"/>
      <c r="AD236" s="4"/>
    </row>
    <row r="237" spans="28:30">
      <c r="AB237" s="4"/>
      <c r="AC237" s="4"/>
      <c r="AD237" s="4"/>
    </row>
    <row r="238" spans="28:30">
      <c r="AB238" s="4"/>
      <c r="AC238" s="4"/>
      <c r="AD238" s="4"/>
    </row>
    <row r="239" spans="28:30">
      <c r="AB239" s="4"/>
      <c r="AC239" s="4"/>
      <c r="AD239" s="4"/>
    </row>
    <row r="240" spans="28:30">
      <c r="AB240" s="4"/>
      <c r="AC240" s="4"/>
      <c r="AD240" s="4"/>
    </row>
    <row r="241" spans="28:30">
      <c r="AB241" s="4"/>
      <c r="AC241" s="4"/>
      <c r="AD241" s="4"/>
    </row>
    <row r="242" spans="28:30">
      <c r="AB242" s="4"/>
      <c r="AC242" s="4"/>
      <c r="AD242" s="4"/>
    </row>
    <row r="243" spans="28:30">
      <c r="AB243" s="4"/>
      <c r="AC243" s="4"/>
      <c r="AD243" s="4"/>
    </row>
    <row r="244" spans="28:30">
      <c r="AB244" s="4"/>
      <c r="AC244" s="4"/>
      <c r="AD244" s="4"/>
    </row>
    <row r="245" spans="28:30">
      <c r="AB245" s="4"/>
      <c r="AC245" s="4"/>
      <c r="AD245" s="4"/>
    </row>
    <row r="246" spans="28:30">
      <c r="AB246" s="4"/>
      <c r="AC246" s="4"/>
      <c r="AD246" s="4"/>
    </row>
    <row r="247" spans="28:30">
      <c r="AB247" s="4"/>
      <c r="AC247" s="4"/>
      <c r="AD247" s="4"/>
    </row>
    <row r="248" spans="28:30">
      <c r="AB248" s="4"/>
      <c r="AC248" s="4"/>
      <c r="AD248" s="4"/>
    </row>
    <row r="249" spans="28:30">
      <c r="AB249" s="4"/>
      <c r="AC249" s="4"/>
      <c r="AD249" s="4"/>
    </row>
    <row r="250" spans="28:30">
      <c r="AB250" s="4"/>
      <c r="AC250" s="4"/>
      <c r="AD250" s="4"/>
    </row>
    <row r="251" spans="28:30">
      <c r="AB251" s="4"/>
      <c r="AC251" s="4"/>
      <c r="AD251" s="4"/>
    </row>
    <row r="252" spans="28:30">
      <c r="AB252" s="4"/>
      <c r="AC252" s="4"/>
      <c r="AD252" s="4"/>
    </row>
    <row r="253" spans="28:30">
      <c r="AB253" s="4"/>
      <c r="AC253" s="4"/>
      <c r="AD253" s="4"/>
    </row>
    <row r="254" spans="28:30">
      <c r="AB254" s="4"/>
      <c r="AC254" s="4"/>
      <c r="AD254" s="4"/>
    </row>
    <row r="255" spans="28:30">
      <c r="AB255" s="4"/>
      <c r="AC255" s="4"/>
      <c r="AD255" s="4"/>
    </row>
    <row r="256" spans="28:30">
      <c r="AB256" s="4"/>
      <c r="AC256" s="4"/>
      <c r="AD256" s="4"/>
    </row>
    <row r="257" spans="28:30">
      <c r="AB257" s="4"/>
      <c r="AC257" s="4"/>
      <c r="AD257" s="4"/>
    </row>
    <row r="258" spans="28:30">
      <c r="AB258" s="4"/>
      <c r="AC258" s="4"/>
      <c r="AD258" s="4"/>
    </row>
    <row r="259" spans="28:30">
      <c r="AB259" s="4"/>
      <c r="AC259" s="4"/>
      <c r="AD259" s="4"/>
    </row>
    <row r="260" spans="28:30">
      <c r="AB260" s="4"/>
      <c r="AC260" s="4"/>
      <c r="AD260" s="4"/>
    </row>
    <row r="261" spans="28:30">
      <c r="AB261" s="4"/>
      <c r="AC261" s="4"/>
      <c r="AD261" s="4"/>
    </row>
    <row r="262" spans="28:30">
      <c r="AB262" s="4"/>
      <c r="AC262" s="4"/>
      <c r="AD262" s="4"/>
    </row>
    <row r="263" spans="28:30">
      <c r="AB263" s="4"/>
      <c r="AC263" s="4"/>
      <c r="AD263" s="4"/>
    </row>
    <row r="264" spans="28:30">
      <c r="AB264" s="4"/>
      <c r="AC264" s="4"/>
      <c r="AD264" s="4"/>
    </row>
    <row r="265" spans="28:30">
      <c r="AB265" s="4"/>
      <c r="AC265" s="4"/>
      <c r="AD265" s="4"/>
    </row>
    <row r="266" spans="28:30">
      <c r="AB266" s="4"/>
      <c r="AC266" s="4"/>
      <c r="AD266" s="4"/>
    </row>
    <row r="267" spans="28:30">
      <c r="AB267" s="4"/>
      <c r="AC267" s="4"/>
      <c r="AD267" s="4"/>
    </row>
    <row r="268" spans="28:30">
      <c r="AB268" s="4"/>
      <c r="AC268" s="4"/>
      <c r="AD268" s="4"/>
    </row>
    <row r="269" spans="28:30">
      <c r="AB269" s="4"/>
      <c r="AC269" s="4"/>
      <c r="AD269" s="4"/>
    </row>
    <row r="270" spans="28:30">
      <c r="AB270" s="4"/>
      <c r="AC270" s="4"/>
      <c r="AD270" s="4"/>
    </row>
    <row r="271" spans="28:30">
      <c r="AB271" s="4"/>
      <c r="AC271" s="4"/>
      <c r="AD271" s="4"/>
    </row>
    <row r="272" spans="28:30">
      <c r="AB272" s="4"/>
      <c r="AC272" s="4"/>
      <c r="AD272" s="4"/>
    </row>
    <row r="273" spans="28:30">
      <c r="AB273" s="4"/>
      <c r="AC273" s="4"/>
      <c r="AD273" s="4"/>
    </row>
    <row r="274" spans="28:30">
      <c r="AB274" s="4"/>
      <c r="AC274" s="4"/>
      <c r="AD274" s="4"/>
    </row>
    <row r="275" spans="28:30">
      <c r="AB275" s="4"/>
      <c r="AC275" s="4"/>
      <c r="AD275" s="4"/>
    </row>
    <row r="276" spans="28:30">
      <c r="AB276" s="4"/>
      <c r="AC276" s="4"/>
      <c r="AD276" s="4"/>
    </row>
    <row r="277" spans="28:30">
      <c r="AB277" s="4"/>
      <c r="AC277" s="4"/>
      <c r="AD277" s="4"/>
    </row>
    <row r="278" spans="28:30">
      <c r="AB278" s="4"/>
      <c r="AC278" s="4"/>
      <c r="AD278" s="4"/>
    </row>
    <row r="279" spans="28:30">
      <c r="AB279" s="4"/>
      <c r="AC279" s="4"/>
      <c r="AD279" s="4"/>
    </row>
    <row r="280" spans="28:30">
      <c r="AB280" s="4"/>
      <c r="AC280" s="4"/>
      <c r="AD280" s="4"/>
    </row>
    <row r="281" spans="28:30">
      <c r="AB281" s="4"/>
      <c r="AC281" s="4"/>
      <c r="AD281" s="4"/>
    </row>
    <row r="282" spans="28:30">
      <c r="AB282" s="4"/>
      <c r="AC282" s="4"/>
      <c r="AD282" s="4"/>
    </row>
    <row r="283" spans="28:30">
      <c r="AB283" s="4"/>
      <c r="AC283" s="4"/>
      <c r="AD283" s="4"/>
    </row>
    <row r="284" spans="28:30">
      <c r="AB284" s="4"/>
      <c r="AC284" s="4"/>
      <c r="AD284" s="4"/>
    </row>
    <row r="285" spans="28:30">
      <c r="AB285" s="4"/>
      <c r="AC285" s="4"/>
      <c r="AD285" s="4"/>
    </row>
    <row r="286" spans="28:30">
      <c r="AB286" s="4"/>
      <c r="AC286" s="4"/>
      <c r="AD286" s="4"/>
    </row>
    <row r="287" spans="28:30">
      <c r="AB287" s="4"/>
      <c r="AC287" s="4"/>
      <c r="AD287" s="4"/>
    </row>
    <row r="288" spans="28:30">
      <c r="AB288" s="4"/>
      <c r="AC288" s="4"/>
      <c r="AD288" s="4"/>
    </row>
    <row r="289" spans="28:30">
      <c r="AB289" s="4"/>
      <c r="AC289" s="4"/>
      <c r="AD289" s="4"/>
    </row>
    <row r="290" spans="28:30">
      <c r="AB290" s="4"/>
      <c r="AC290" s="4"/>
      <c r="AD290" s="4"/>
    </row>
    <row r="291" spans="28:30">
      <c r="AB291" s="4"/>
      <c r="AC291" s="4"/>
      <c r="AD291" s="4"/>
    </row>
    <row r="292" spans="28:30">
      <c r="AB292" s="4"/>
      <c r="AC292" s="4"/>
      <c r="AD292" s="4"/>
    </row>
    <row r="293" spans="28:30">
      <c r="AB293" s="4"/>
      <c r="AC293" s="4"/>
      <c r="AD293" s="4"/>
    </row>
    <row r="294" spans="28:30">
      <c r="AB294" s="4"/>
      <c r="AC294" s="4"/>
      <c r="AD294" s="4"/>
    </row>
    <row r="295" spans="28:30">
      <c r="AB295" s="4"/>
      <c r="AC295" s="4"/>
      <c r="AD295" s="4"/>
    </row>
    <row r="296" spans="28:30">
      <c r="AB296" s="4"/>
      <c r="AC296" s="4"/>
      <c r="AD296" s="4"/>
    </row>
    <row r="297" spans="28:30">
      <c r="AB297" s="4"/>
      <c r="AC297" s="4"/>
      <c r="AD297" s="4"/>
    </row>
    <row r="298" spans="28:30">
      <c r="AB298" s="4"/>
      <c r="AC298" s="4"/>
      <c r="AD298" s="4"/>
    </row>
    <row r="299" spans="28:30">
      <c r="AB299" s="4"/>
      <c r="AC299" s="4"/>
      <c r="AD299" s="4"/>
    </row>
    <row r="300" spans="28:30">
      <c r="AB300" s="4"/>
      <c r="AC300" s="4"/>
      <c r="AD300" s="4"/>
    </row>
    <row r="301" spans="28:30">
      <c r="AB301" s="4"/>
      <c r="AC301" s="4"/>
      <c r="AD301" s="4"/>
    </row>
    <row r="302" spans="28:30">
      <c r="AB302" s="4"/>
      <c r="AC302" s="4"/>
      <c r="AD302" s="4"/>
    </row>
    <row r="303" spans="28:30">
      <c r="AB303" s="4"/>
      <c r="AC303" s="4"/>
      <c r="AD303" s="4"/>
    </row>
    <row r="304" spans="28:30">
      <c r="AB304" s="4"/>
      <c r="AC304" s="4"/>
      <c r="AD304" s="4"/>
    </row>
    <row r="305" spans="28:30">
      <c r="AB305" s="4"/>
      <c r="AC305" s="4"/>
      <c r="AD305" s="4"/>
    </row>
    <row r="306" spans="28:30">
      <c r="AB306" s="4"/>
      <c r="AC306" s="4"/>
      <c r="AD306" s="4"/>
    </row>
    <row r="307" spans="28:30">
      <c r="AB307" s="4"/>
      <c r="AC307" s="4"/>
      <c r="AD307" s="4"/>
    </row>
    <row r="308" spans="28:30">
      <c r="AB308" s="4"/>
      <c r="AC308" s="4"/>
      <c r="AD308" s="4"/>
    </row>
    <row r="309" spans="28:30">
      <c r="AB309" s="4"/>
      <c r="AC309" s="4"/>
      <c r="AD309" s="4"/>
    </row>
    <row r="310" spans="28:30">
      <c r="AB310" s="4"/>
      <c r="AC310" s="4"/>
      <c r="AD310" s="4"/>
    </row>
    <row r="311" spans="28:30">
      <c r="AB311" s="4"/>
      <c r="AC311" s="4"/>
      <c r="AD311" s="4"/>
    </row>
    <row r="312" spans="28:30">
      <c r="AB312" s="4"/>
      <c r="AC312" s="4"/>
      <c r="AD312" s="4"/>
    </row>
    <row r="313" spans="28:30">
      <c r="AB313" s="4"/>
      <c r="AC313" s="4"/>
      <c r="AD313" s="4"/>
    </row>
    <row r="314" spans="28:30">
      <c r="AB314" s="4"/>
      <c r="AC314" s="4"/>
      <c r="AD314" s="4"/>
    </row>
    <row r="315" spans="28:30">
      <c r="AB315" s="4"/>
      <c r="AC315" s="4"/>
      <c r="AD315" s="4"/>
    </row>
    <row r="316" spans="28:30">
      <c r="AB316" s="4"/>
      <c r="AC316" s="4"/>
      <c r="AD316" s="4"/>
    </row>
    <row r="317" spans="28:30">
      <c r="AB317" s="4"/>
      <c r="AC317" s="4"/>
      <c r="AD317" s="4"/>
    </row>
    <row r="318" spans="28:30">
      <c r="AB318" s="4"/>
      <c r="AC318" s="4"/>
      <c r="AD318" s="4"/>
    </row>
    <row r="319" spans="28:30">
      <c r="AB319" s="4"/>
      <c r="AC319" s="4"/>
      <c r="AD319" s="4"/>
    </row>
    <row r="320" spans="28:30">
      <c r="AB320" s="4"/>
      <c r="AC320" s="4"/>
      <c r="AD320" s="4"/>
    </row>
    <row r="321" spans="28:30">
      <c r="AB321" s="4"/>
      <c r="AC321" s="4"/>
      <c r="AD321" s="4"/>
    </row>
    <row r="322" spans="28:30">
      <c r="AB322" s="4"/>
      <c r="AC322" s="4"/>
      <c r="AD322" s="4"/>
    </row>
    <row r="323" spans="28:30">
      <c r="AB323" s="4"/>
      <c r="AC323" s="4"/>
      <c r="AD323" s="4"/>
    </row>
    <row r="324" spans="28:30">
      <c r="AB324" s="4"/>
      <c r="AC324" s="4"/>
      <c r="AD324" s="4"/>
    </row>
    <row r="325" spans="28:30">
      <c r="AB325" s="4"/>
      <c r="AC325" s="4"/>
      <c r="AD325" s="4"/>
    </row>
    <row r="326" spans="28:30">
      <c r="AB326" s="4"/>
      <c r="AC326" s="4"/>
      <c r="AD326" s="4"/>
    </row>
    <row r="327" spans="28:30">
      <c r="AB327" s="4"/>
      <c r="AC327" s="4"/>
      <c r="AD327" s="4"/>
    </row>
    <row r="328" spans="28:30">
      <c r="AB328" s="4"/>
      <c r="AC328" s="4"/>
      <c r="AD328" s="4"/>
    </row>
    <row r="329" spans="28:30">
      <c r="AB329" s="4"/>
      <c r="AC329" s="4"/>
      <c r="AD329" s="4"/>
    </row>
    <row r="330" spans="28:30">
      <c r="AB330" s="4"/>
      <c r="AC330" s="4"/>
      <c r="AD330" s="4"/>
    </row>
    <row r="331" spans="28:30">
      <c r="AB331" s="4"/>
      <c r="AC331" s="4"/>
      <c r="AD331" s="4"/>
    </row>
    <row r="332" spans="28:30">
      <c r="AB332" s="4"/>
      <c r="AC332" s="4"/>
      <c r="AD332" s="4"/>
    </row>
    <row r="333" spans="28:30">
      <c r="AB333" s="4"/>
      <c r="AC333" s="4"/>
      <c r="AD333" s="4"/>
    </row>
    <row r="334" spans="28:30">
      <c r="AB334" s="4"/>
      <c r="AC334" s="4"/>
      <c r="AD334" s="4"/>
    </row>
    <row r="335" spans="28:30">
      <c r="AB335" s="4"/>
      <c r="AC335" s="4"/>
      <c r="AD335" s="4"/>
    </row>
    <row r="336" spans="28:30">
      <c r="AB336" s="4"/>
      <c r="AC336" s="4"/>
      <c r="AD336" s="4"/>
    </row>
    <row r="337" spans="28:30">
      <c r="AB337" s="4"/>
      <c r="AC337" s="4"/>
      <c r="AD337" s="4"/>
    </row>
    <row r="338" spans="28:30">
      <c r="AB338" s="4"/>
      <c r="AC338" s="4"/>
      <c r="AD338" s="4"/>
    </row>
    <row r="339" spans="28:30">
      <c r="AB339" s="4"/>
      <c r="AC339" s="4"/>
      <c r="AD339" s="4"/>
    </row>
    <row r="340" spans="28:30">
      <c r="AB340" s="4"/>
      <c r="AC340" s="4"/>
      <c r="AD340" s="4"/>
    </row>
    <row r="341" spans="28:30">
      <c r="AB341" s="4"/>
      <c r="AC341" s="4"/>
      <c r="AD341" s="4"/>
    </row>
    <row r="342" spans="28:30">
      <c r="AB342" s="4"/>
      <c r="AC342" s="4"/>
      <c r="AD342" s="4"/>
    </row>
    <row r="343" spans="28:30">
      <c r="AB343" s="4"/>
      <c r="AC343" s="4"/>
      <c r="AD343" s="4"/>
    </row>
    <row r="344" spans="28:30">
      <c r="AB344" s="4"/>
      <c r="AC344" s="4"/>
      <c r="AD344" s="4"/>
    </row>
    <row r="345" spans="28:30">
      <c r="AB345" s="4"/>
      <c r="AC345" s="4"/>
      <c r="AD345" s="4"/>
    </row>
    <row r="346" spans="28:30">
      <c r="AB346" s="4"/>
      <c r="AC346" s="4"/>
      <c r="AD346" s="4"/>
    </row>
    <row r="347" spans="28:30">
      <c r="AB347" s="4"/>
      <c r="AC347" s="4"/>
      <c r="AD347" s="4"/>
    </row>
    <row r="348" spans="28:30">
      <c r="AB348" s="4"/>
      <c r="AC348" s="4"/>
      <c r="AD348" s="4"/>
    </row>
    <row r="349" spans="28:30">
      <c r="AB349" s="4"/>
      <c r="AC349" s="4"/>
      <c r="AD349" s="4"/>
    </row>
    <row r="350" spans="28:30">
      <c r="AB350" s="4"/>
      <c r="AC350" s="4"/>
      <c r="AD350" s="4"/>
    </row>
    <row r="351" spans="28:30">
      <c r="AB351" s="4"/>
      <c r="AC351" s="4"/>
      <c r="AD351" s="4"/>
    </row>
    <row r="352" spans="28:30">
      <c r="AB352" s="4"/>
      <c r="AC352" s="4"/>
      <c r="AD352" s="4"/>
    </row>
    <row r="353" spans="28:30">
      <c r="AB353" s="4"/>
      <c r="AC353" s="4"/>
      <c r="AD353" s="4"/>
    </row>
    <row r="354" spans="28:30">
      <c r="AB354" s="4"/>
      <c r="AC354" s="4"/>
      <c r="AD354" s="4"/>
    </row>
    <row r="355" spans="28:30">
      <c r="AB355" s="4"/>
      <c r="AC355" s="4"/>
      <c r="AD355" s="4"/>
    </row>
    <row r="356" spans="28:30">
      <c r="AB356" s="4"/>
      <c r="AC356" s="4"/>
      <c r="AD356" s="4"/>
    </row>
    <row r="357" spans="28:30">
      <c r="AB357" s="4"/>
      <c r="AC357" s="4"/>
      <c r="AD357" s="4"/>
    </row>
    <row r="358" spans="28:30">
      <c r="AB358" s="4"/>
      <c r="AC358" s="4"/>
      <c r="AD358" s="4"/>
    </row>
    <row r="359" spans="28:30">
      <c r="AB359" s="4"/>
      <c r="AC359" s="4"/>
      <c r="AD359" s="4"/>
    </row>
    <row r="360" spans="28:30">
      <c r="AB360" s="4"/>
      <c r="AC360" s="4"/>
      <c r="AD360" s="4"/>
    </row>
    <row r="361" spans="28:30">
      <c r="AB361" s="4"/>
      <c r="AC361" s="4"/>
      <c r="AD361" s="4"/>
    </row>
    <row r="362" spans="28:30">
      <c r="AB362" s="4"/>
      <c r="AC362" s="4"/>
      <c r="AD362" s="4"/>
    </row>
    <row r="363" spans="28:30">
      <c r="AB363" s="4"/>
      <c r="AC363" s="4"/>
      <c r="AD363" s="4"/>
    </row>
    <row r="364" spans="28:30">
      <c r="AB364" s="4"/>
      <c r="AC364" s="4"/>
      <c r="AD364" s="4"/>
    </row>
    <row r="365" spans="28:30">
      <c r="AB365" s="4"/>
      <c r="AC365" s="4"/>
      <c r="AD365" s="4"/>
    </row>
    <row r="366" spans="28:30">
      <c r="AB366" s="4"/>
      <c r="AC366" s="4"/>
      <c r="AD366" s="4"/>
    </row>
    <row r="367" spans="28:30">
      <c r="AB367" s="4"/>
      <c r="AC367" s="4"/>
      <c r="AD367" s="4"/>
    </row>
    <row r="368" spans="28:30">
      <c r="AB368" s="4"/>
      <c r="AC368" s="4"/>
      <c r="AD368" s="4"/>
    </row>
    <row r="369" spans="28:30">
      <c r="AB369" s="4"/>
      <c r="AC369" s="4"/>
      <c r="AD369" s="4"/>
    </row>
    <row r="370" spans="28:30">
      <c r="AB370" s="4"/>
      <c r="AC370" s="4"/>
      <c r="AD370" s="4"/>
    </row>
    <row r="371" spans="28:30">
      <c r="AB371" s="4"/>
      <c r="AC371" s="4"/>
      <c r="AD371" s="4"/>
    </row>
    <row r="372" spans="28:30">
      <c r="AB372" s="4"/>
      <c r="AC372" s="4"/>
      <c r="AD372" s="4"/>
    </row>
    <row r="373" spans="28:30">
      <c r="AB373" s="4"/>
      <c r="AC373" s="4"/>
      <c r="AD373" s="4"/>
    </row>
    <row r="374" spans="28:30">
      <c r="AB374" s="4"/>
      <c r="AC374" s="4"/>
      <c r="AD374" s="4"/>
    </row>
    <row r="375" spans="28:30">
      <c r="AB375" s="4"/>
      <c r="AC375" s="4"/>
      <c r="AD375" s="4"/>
    </row>
    <row r="376" spans="28:30">
      <c r="AB376" s="4"/>
      <c r="AC376" s="4"/>
      <c r="AD376" s="4"/>
    </row>
    <row r="377" spans="28:30">
      <c r="AB377" s="4"/>
      <c r="AC377" s="4"/>
      <c r="AD377" s="4"/>
    </row>
    <row r="378" spans="28:30">
      <c r="AB378" s="4"/>
      <c r="AC378" s="4"/>
      <c r="AD378" s="4"/>
    </row>
    <row r="379" spans="28:30">
      <c r="AB379" s="4"/>
      <c r="AC379" s="4"/>
      <c r="AD379" s="4"/>
    </row>
    <row r="380" spans="28:30">
      <c r="AB380" s="4"/>
      <c r="AC380" s="4"/>
      <c r="AD380" s="4"/>
    </row>
    <row r="381" spans="28:30">
      <c r="AB381" s="4"/>
      <c r="AC381" s="4"/>
      <c r="AD381" s="4"/>
    </row>
    <row r="382" spans="28:30">
      <c r="AB382" s="4"/>
      <c r="AC382" s="4"/>
      <c r="AD382" s="4"/>
    </row>
    <row r="383" spans="28:30">
      <c r="AB383" s="4"/>
      <c r="AC383" s="4"/>
      <c r="AD383" s="4"/>
    </row>
    <row r="384" spans="28:30">
      <c r="AB384" s="4"/>
      <c r="AC384" s="4"/>
      <c r="AD384" s="4"/>
    </row>
    <row r="385" spans="28:30">
      <c r="AB385" s="4"/>
      <c r="AC385" s="4"/>
      <c r="AD385" s="4"/>
    </row>
    <row r="386" spans="28:30">
      <c r="AB386" s="4"/>
      <c r="AC386" s="4"/>
      <c r="AD386" s="4"/>
    </row>
    <row r="387" spans="28:30">
      <c r="AB387" s="4"/>
      <c r="AC387" s="4"/>
      <c r="AD387" s="4"/>
    </row>
    <row r="388" spans="28:30">
      <c r="AB388" s="4"/>
      <c r="AC388" s="4"/>
      <c r="AD388" s="4"/>
    </row>
    <row r="389" spans="28:30">
      <c r="AB389" s="4"/>
      <c r="AC389" s="4"/>
      <c r="AD389" s="4"/>
    </row>
    <row r="390" spans="28:30">
      <c r="AB390" s="4"/>
      <c r="AC390" s="4"/>
      <c r="AD390" s="4"/>
    </row>
    <row r="391" spans="28:30">
      <c r="AB391" s="4"/>
      <c r="AC391" s="4"/>
      <c r="AD391" s="4"/>
    </row>
    <row r="392" spans="28:30">
      <c r="AB392" s="4"/>
      <c r="AC392" s="4"/>
      <c r="AD392" s="4"/>
    </row>
    <row r="393" spans="28:30">
      <c r="AB393" s="4"/>
      <c r="AC393" s="4"/>
      <c r="AD393" s="4"/>
    </row>
    <row r="394" spans="28:30">
      <c r="AB394" s="4"/>
      <c r="AC394" s="4"/>
      <c r="AD394" s="4"/>
    </row>
    <row r="395" spans="28:30">
      <c r="AB395" s="4"/>
      <c r="AC395" s="4"/>
      <c r="AD395" s="4"/>
    </row>
    <row r="396" spans="28:30">
      <c r="AB396" s="4"/>
      <c r="AC396" s="4"/>
      <c r="AD396" s="4"/>
    </row>
    <row r="397" spans="28:30">
      <c r="AB397" s="4"/>
      <c r="AC397" s="4"/>
      <c r="AD397" s="4"/>
    </row>
    <row r="398" spans="28:30">
      <c r="AB398" s="4"/>
      <c r="AC398" s="4"/>
      <c r="AD398" s="4"/>
    </row>
    <row r="399" spans="28:30">
      <c r="AB399" s="4"/>
      <c r="AC399" s="4"/>
      <c r="AD399" s="4"/>
    </row>
    <row r="400" spans="28:30">
      <c r="AB400" s="4"/>
      <c r="AC400" s="4"/>
      <c r="AD400" s="4"/>
    </row>
    <row r="401" spans="28:30">
      <c r="AB401" s="4"/>
      <c r="AC401" s="4"/>
      <c r="AD401" s="4"/>
    </row>
    <row r="402" spans="28:30">
      <c r="AB402" s="4"/>
      <c r="AC402" s="4"/>
      <c r="AD402" s="4"/>
    </row>
    <row r="403" spans="28:30">
      <c r="AB403" s="4"/>
      <c r="AC403" s="4"/>
      <c r="AD403" s="4"/>
    </row>
    <row r="404" spans="28:30">
      <c r="AB404" s="4"/>
      <c r="AC404" s="4"/>
      <c r="AD404" s="4"/>
    </row>
    <row r="405" spans="28:30">
      <c r="AB405" s="4"/>
      <c r="AC405" s="4"/>
      <c r="AD405" s="4"/>
    </row>
    <row r="406" spans="28:30">
      <c r="AB406" s="4"/>
      <c r="AC406" s="4"/>
      <c r="AD406" s="4"/>
    </row>
    <row r="407" spans="28:30">
      <c r="AB407" s="4"/>
      <c r="AC407" s="4"/>
      <c r="AD407" s="4"/>
    </row>
    <row r="408" spans="28:30">
      <c r="AB408" s="4"/>
      <c r="AC408" s="4"/>
      <c r="AD408" s="4"/>
    </row>
    <row r="409" spans="28:30">
      <c r="AB409" s="4"/>
      <c r="AC409" s="4"/>
      <c r="AD409" s="4"/>
    </row>
    <row r="410" spans="28:30">
      <c r="AB410" s="4"/>
      <c r="AC410" s="4"/>
      <c r="AD410" s="4"/>
    </row>
    <row r="411" spans="28:30">
      <c r="AB411" s="4"/>
      <c r="AC411" s="4"/>
      <c r="AD411" s="4"/>
    </row>
    <row r="412" spans="28:30">
      <c r="AB412" s="4"/>
      <c r="AC412" s="4"/>
      <c r="AD412" s="4"/>
    </row>
    <row r="413" spans="28:30">
      <c r="AB413" s="4"/>
      <c r="AC413" s="4"/>
      <c r="AD413" s="4"/>
    </row>
    <row r="414" spans="28:30">
      <c r="AB414" s="4"/>
      <c r="AC414" s="4"/>
      <c r="AD414" s="4"/>
    </row>
    <row r="415" spans="28:30">
      <c r="AB415" s="4"/>
      <c r="AC415" s="4"/>
      <c r="AD415" s="4"/>
    </row>
    <row r="416" spans="28:30">
      <c r="AB416" s="4"/>
      <c r="AC416" s="4"/>
      <c r="AD416" s="4"/>
    </row>
    <row r="417" spans="28:30">
      <c r="AB417" s="4"/>
      <c r="AC417" s="4"/>
      <c r="AD417" s="4"/>
    </row>
    <row r="418" spans="28:30">
      <c r="AB418" s="4"/>
      <c r="AC418" s="4"/>
      <c r="AD418" s="4"/>
    </row>
    <row r="419" spans="28:30">
      <c r="AB419" s="4"/>
      <c r="AC419" s="4"/>
      <c r="AD419" s="4"/>
    </row>
    <row r="420" spans="28:30">
      <c r="AB420" s="4"/>
      <c r="AC420" s="4"/>
      <c r="AD420" s="4"/>
    </row>
    <row r="421" spans="28:30">
      <c r="AB421" s="4"/>
      <c r="AC421" s="4"/>
      <c r="AD421" s="4"/>
    </row>
    <row r="422" spans="28:30">
      <c r="AB422" s="4"/>
      <c r="AC422" s="4"/>
      <c r="AD422" s="4"/>
    </row>
    <row r="423" spans="28:30">
      <c r="AB423" s="4"/>
      <c r="AC423" s="4"/>
      <c r="AD423" s="4"/>
    </row>
    <row r="424" spans="28:30">
      <c r="AB424" s="4"/>
      <c r="AC424" s="4"/>
      <c r="AD424" s="4"/>
    </row>
    <row r="425" spans="28:30">
      <c r="AB425" s="4"/>
      <c r="AC425" s="4"/>
      <c r="AD425" s="4"/>
    </row>
    <row r="426" spans="28:30">
      <c r="AB426" s="4"/>
      <c r="AC426" s="4"/>
      <c r="AD426" s="4"/>
    </row>
    <row r="427" spans="28:30">
      <c r="AB427" s="4"/>
      <c r="AC427" s="4"/>
      <c r="AD427" s="4"/>
    </row>
    <row r="428" spans="28:30">
      <c r="AB428" s="4"/>
      <c r="AC428" s="4"/>
      <c r="AD428" s="4"/>
    </row>
    <row r="429" spans="28:30">
      <c r="AB429" s="4"/>
      <c r="AC429" s="4"/>
      <c r="AD429" s="4"/>
    </row>
    <row r="430" spans="28:30">
      <c r="AB430" s="4"/>
      <c r="AC430" s="4"/>
      <c r="AD430" s="4"/>
    </row>
    <row r="431" spans="28:30">
      <c r="AB431" s="4"/>
      <c r="AC431" s="4"/>
      <c r="AD431" s="4"/>
    </row>
    <row r="432" spans="28:30">
      <c r="AB432" s="4"/>
      <c r="AC432" s="4"/>
      <c r="AD432" s="4"/>
    </row>
    <row r="433" spans="28:30">
      <c r="AB433" s="4"/>
      <c r="AC433" s="4"/>
      <c r="AD433" s="4"/>
    </row>
    <row r="434" spans="28:30">
      <c r="AB434" s="4"/>
      <c r="AC434" s="4"/>
      <c r="AD434" s="4"/>
    </row>
    <row r="435" spans="28:30">
      <c r="AB435" s="4"/>
      <c r="AC435" s="4"/>
      <c r="AD435" s="4"/>
    </row>
    <row r="436" spans="28:30">
      <c r="AB436" s="4"/>
      <c r="AC436" s="4"/>
      <c r="AD436" s="4"/>
    </row>
    <row r="437" spans="28:30">
      <c r="AB437" s="4"/>
      <c r="AC437" s="4"/>
      <c r="AD437" s="4"/>
    </row>
    <row r="438" spans="28:30">
      <c r="AB438" s="4"/>
      <c r="AC438" s="4"/>
      <c r="AD438" s="4"/>
    </row>
    <row r="439" spans="28:30">
      <c r="AB439" s="4"/>
      <c r="AC439" s="4"/>
      <c r="AD439" s="4"/>
    </row>
    <row r="440" spans="28:30">
      <c r="AB440" s="4"/>
      <c r="AC440" s="4"/>
      <c r="AD440" s="4"/>
    </row>
    <row r="441" spans="28:30">
      <c r="AB441" s="4"/>
      <c r="AC441" s="4"/>
      <c r="AD441" s="4"/>
    </row>
    <row r="442" spans="28:30">
      <c r="AB442" s="4"/>
      <c r="AC442" s="4"/>
      <c r="AD442" s="4"/>
    </row>
    <row r="443" spans="28:30">
      <c r="AB443" s="4"/>
      <c r="AC443" s="4"/>
      <c r="AD443" s="4"/>
    </row>
    <row r="444" spans="28:30">
      <c r="AB444" s="4"/>
      <c r="AC444" s="4"/>
      <c r="AD444" s="4"/>
    </row>
    <row r="445" spans="28:30">
      <c r="AB445" s="4"/>
      <c r="AC445" s="4"/>
      <c r="AD445" s="4"/>
    </row>
    <row r="446" spans="28:30">
      <c r="AB446" s="4"/>
      <c r="AC446" s="4"/>
      <c r="AD446" s="4"/>
    </row>
    <row r="447" spans="28:30">
      <c r="AB447" s="4"/>
      <c r="AC447" s="4"/>
      <c r="AD447" s="4"/>
    </row>
    <row r="448" spans="28:30">
      <c r="AB448" s="4"/>
      <c r="AC448" s="4"/>
      <c r="AD448" s="4"/>
    </row>
    <row r="449" spans="28:30">
      <c r="AB449" s="4"/>
      <c r="AC449" s="4"/>
      <c r="AD449" s="4"/>
    </row>
    <row r="450" spans="28:30">
      <c r="AB450" s="4"/>
      <c r="AC450" s="4"/>
      <c r="AD450" s="4"/>
    </row>
    <row r="451" spans="28:30">
      <c r="AB451" s="4"/>
      <c r="AC451" s="4"/>
      <c r="AD451" s="4"/>
    </row>
    <row r="452" spans="28:30">
      <c r="AB452" s="4"/>
      <c r="AC452" s="4"/>
      <c r="AD452" s="4"/>
    </row>
    <row r="453" spans="28:30">
      <c r="AB453" s="4"/>
      <c r="AC453" s="4"/>
      <c r="AD453" s="4"/>
    </row>
    <row r="454" spans="28:30">
      <c r="AB454" s="4"/>
      <c r="AC454" s="4"/>
      <c r="AD454" s="4"/>
    </row>
    <row r="455" spans="28:30">
      <c r="AB455" s="4"/>
      <c r="AC455" s="4"/>
      <c r="AD455" s="4"/>
    </row>
    <row r="456" spans="28:30">
      <c r="AB456" s="4"/>
      <c r="AC456" s="4"/>
      <c r="AD456" s="4"/>
    </row>
    <row r="457" spans="28:30">
      <c r="AB457" s="4"/>
      <c r="AC457" s="4"/>
      <c r="AD457" s="4"/>
    </row>
    <row r="458" spans="28:30">
      <c r="AB458" s="4"/>
      <c r="AC458" s="4"/>
      <c r="AD458" s="4"/>
    </row>
    <row r="459" spans="28:30">
      <c r="AB459" s="4"/>
      <c r="AC459" s="4"/>
      <c r="AD459" s="4"/>
    </row>
    <row r="460" spans="28:30">
      <c r="AB460" s="4"/>
      <c r="AC460" s="4"/>
      <c r="AD460" s="4"/>
    </row>
    <row r="461" spans="28:30">
      <c r="AB461" s="4"/>
      <c r="AC461" s="4"/>
      <c r="AD461" s="4"/>
    </row>
    <row r="462" spans="28:30">
      <c r="AB462" s="4"/>
      <c r="AC462" s="4"/>
      <c r="AD462" s="4"/>
    </row>
    <row r="463" spans="28:30">
      <c r="AB463" s="4"/>
      <c r="AC463" s="4"/>
      <c r="AD463" s="4"/>
    </row>
    <row r="464" spans="28:30">
      <c r="AB464" s="4"/>
      <c r="AC464" s="4"/>
      <c r="AD464" s="4"/>
    </row>
    <row r="465" spans="28:30">
      <c r="AB465" s="4"/>
      <c r="AC465" s="4"/>
      <c r="AD465" s="4"/>
    </row>
    <row r="466" spans="28:30">
      <c r="AB466" s="4"/>
      <c r="AC466" s="4"/>
      <c r="AD466" s="4"/>
    </row>
    <row r="467" spans="28:30">
      <c r="AB467" s="4"/>
      <c r="AC467" s="4"/>
      <c r="AD467" s="4"/>
    </row>
    <row r="468" spans="28:30">
      <c r="AB468" s="4"/>
      <c r="AC468" s="4"/>
      <c r="AD468" s="4"/>
    </row>
    <row r="469" spans="28:30">
      <c r="AB469" s="4"/>
      <c r="AC469" s="4"/>
      <c r="AD469" s="4"/>
    </row>
    <row r="470" spans="28:30">
      <c r="AB470" s="4"/>
      <c r="AC470" s="4"/>
      <c r="AD470" s="4"/>
    </row>
    <row r="471" spans="28:30">
      <c r="AB471" s="4"/>
      <c r="AC471" s="4"/>
      <c r="AD471" s="4"/>
    </row>
    <row r="472" spans="28:30">
      <c r="AB472" s="4"/>
      <c r="AC472" s="4"/>
      <c r="AD472" s="4"/>
    </row>
    <row r="473" spans="28:30">
      <c r="AB473" s="4"/>
      <c r="AC473" s="4"/>
      <c r="AD473" s="4"/>
    </row>
    <row r="474" spans="28:30">
      <c r="AB474" s="4"/>
      <c r="AC474" s="4"/>
      <c r="AD474" s="4"/>
    </row>
    <row r="475" spans="28:30">
      <c r="AB475" s="4"/>
      <c r="AC475" s="4"/>
      <c r="AD475" s="4"/>
    </row>
    <row r="476" spans="28:30">
      <c r="AB476" s="4"/>
      <c r="AC476" s="4"/>
      <c r="AD476" s="4"/>
    </row>
    <row r="477" spans="28:30">
      <c r="AB477" s="4"/>
      <c r="AC477" s="4"/>
      <c r="AD477" s="4"/>
    </row>
    <row r="478" spans="28:30">
      <c r="AB478" s="4"/>
      <c r="AC478" s="4"/>
      <c r="AD478" s="4"/>
    </row>
    <row r="479" spans="28:30">
      <c r="AB479" s="4"/>
      <c r="AC479" s="4"/>
      <c r="AD479" s="4"/>
    </row>
    <row r="480" spans="28:30">
      <c r="AB480" s="4"/>
      <c r="AC480" s="4"/>
      <c r="AD480" s="4"/>
    </row>
    <row r="481" spans="28:30">
      <c r="AB481" s="4"/>
      <c r="AC481" s="4"/>
      <c r="AD481" s="4"/>
    </row>
    <row r="482" spans="28:30">
      <c r="AB482" s="4"/>
      <c r="AC482" s="4"/>
      <c r="AD482" s="4"/>
    </row>
    <row r="483" spans="28:30">
      <c r="AB483" s="4"/>
      <c r="AC483" s="4"/>
      <c r="AD483" s="4"/>
    </row>
    <row r="484" spans="28:30">
      <c r="AB484" s="4"/>
      <c r="AC484" s="4"/>
      <c r="AD484" s="4"/>
    </row>
    <row r="485" spans="28:30">
      <c r="AB485" s="4"/>
      <c r="AC485" s="4"/>
      <c r="AD485" s="4"/>
    </row>
    <row r="486" spans="28:30">
      <c r="AB486" s="4"/>
      <c r="AC486" s="4"/>
      <c r="AD486" s="4"/>
    </row>
    <row r="487" spans="28:30">
      <c r="AB487" s="4"/>
      <c r="AC487" s="4"/>
      <c r="AD487" s="4"/>
    </row>
    <row r="488" spans="28:30">
      <c r="AB488" s="4"/>
      <c r="AC488" s="4"/>
      <c r="AD488" s="4"/>
    </row>
    <row r="489" spans="28:30">
      <c r="AB489" s="4"/>
      <c r="AC489" s="4"/>
      <c r="AD489" s="4"/>
    </row>
    <row r="490" spans="28:30">
      <c r="AB490" s="4"/>
      <c r="AC490" s="4"/>
      <c r="AD490" s="4"/>
    </row>
    <row r="491" spans="28:30">
      <c r="AB491" s="4"/>
      <c r="AC491" s="4"/>
      <c r="AD491" s="4"/>
    </row>
    <row r="492" spans="28:30">
      <c r="AB492" s="4"/>
      <c r="AC492" s="4"/>
      <c r="AD492" s="4"/>
    </row>
    <row r="493" spans="28:30">
      <c r="AB493" s="4"/>
      <c r="AC493" s="4"/>
      <c r="AD493" s="4"/>
    </row>
    <row r="494" spans="28:30">
      <c r="AB494" s="4"/>
      <c r="AC494" s="4"/>
      <c r="AD494" s="4"/>
    </row>
    <row r="495" spans="28:30">
      <c r="AB495" s="4"/>
      <c r="AC495" s="4"/>
      <c r="AD495" s="4"/>
    </row>
    <row r="496" spans="28:30">
      <c r="AB496" s="4"/>
      <c r="AC496" s="4"/>
      <c r="AD496" s="4"/>
    </row>
    <row r="497" spans="28:30">
      <c r="AB497" s="4"/>
      <c r="AC497" s="4"/>
      <c r="AD497" s="4"/>
    </row>
    <row r="498" spans="28:30">
      <c r="AB498" s="4"/>
      <c r="AC498" s="4"/>
      <c r="AD498" s="4"/>
    </row>
    <row r="499" spans="28:30">
      <c r="AB499" s="4"/>
      <c r="AC499" s="4"/>
      <c r="AD499" s="4"/>
    </row>
    <row r="500" spans="28:30">
      <c r="AB500" s="4"/>
      <c r="AC500" s="4"/>
      <c r="AD500" s="4"/>
    </row>
    <row r="501" spans="28:30">
      <c r="AB501" s="4"/>
      <c r="AC501" s="4"/>
      <c r="AD501" s="4"/>
    </row>
    <row r="502" spans="28:30">
      <c r="AB502" s="4"/>
      <c r="AC502" s="4"/>
      <c r="AD502" s="4"/>
    </row>
    <row r="503" spans="28:30">
      <c r="AB503" s="4"/>
      <c r="AC503" s="4"/>
      <c r="AD503" s="4"/>
    </row>
    <row r="504" spans="28:30">
      <c r="AB504" s="4"/>
      <c r="AC504" s="4"/>
      <c r="AD504" s="4"/>
    </row>
    <row r="505" spans="28:30">
      <c r="AB505" s="4"/>
      <c r="AC505" s="4"/>
      <c r="AD505" s="4"/>
    </row>
    <row r="506" spans="28:30">
      <c r="AB506" s="4"/>
      <c r="AC506" s="4"/>
      <c r="AD506" s="4"/>
    </row>
    <row r="507" spans="28:30">
      <c r="AB507" s="4"/>
      <c r="AC507" s="4"/>
      <c r="AD507" s="4"/>
    </row>
    <row r="508" spans="28:30">
      <c r="AB508" s="4"/>
      <c r="AC508" s="4"/>
      <c r="AD508" s="4"/>
    </row>
    <row r="509" spans="28:30">
      <c r="AB509" s="4"/>
      <c r="AC509" s="4"/>
      <c r="AD509" s="4"/>
    </row>
    <row r="510" spans="28:30">
      <c r="AB510" s="4"/>
      <c r="AC510" s="4"/>
      <c r="AD510" s="4"/>
    </row>
    <row r="511" spans="28:30">
      <c r="AB511" s="4"/>
      <c r="AC511" s="4"/>
      <c r="AD511" s="4"/>
    </row>
    <row r="512" spans="28:30">
      <c r="AB512" s="4"/>
      <c r="AC512" s="4"/>
      <c r="AD512" s="4"/>
    </row>
    <row r="513" spans="28:30">
      <c r="AB513" s="4"/>
      <c r="AC513" s="4"/>
      <c r="AD513" s="4"/>
    </row>
    <row r="514" spans="28:30">
      <c r="AB514" s="4"/>
      <c r="AC514" s="4"/>
      <c r="AD514" s="4"/>
    </row>
    <row r="515" spans="28:30">
      <c r="AB515" s="4"/>
      <c r="AC515" s="4"/>
      <c r="AD515" s="4"/>
    </row>
    <row r="516" spans="28:30">
      <c r="AB516" s="4"/>
      <c r="AC516" s="4"/>
      <c r="AD516" s="4"/>
    </row>
    <row r="517" spans="28:30">
      <c r="AB517" s="4"/>
      <c r="AC517" s="4"/>
      <c r="AD517" s="4"/>
    </row>
    <row r="518" spans="28:30">
      <c r="AB518" s="4"/>
      <c r="AC518" s="4"/>
      <c r="AD518" s="4"/>
    </row>
    <row r="519" spans="28:30">
      <c r="AB519" s="4"/>
      <c r="AC519" s="4"/>
      <c r="AD519" s="4"/>
    </row>
    <row r="520" spans="28:30">
      <c r="AB520" s="4"/>
      <c r="AC520" s="4"/>
      <c r="AD520" s="4"/>
    </row>
    <row r="521" spans="28:30">
      <c r="AB521" s="4"/>
      <c r="AC521" s="4"/>
      <c r="AD521" s="4"/>
    </row>
    <row r="522" spans="28:30">
      <c r="AB522" s="4"/>
      <c r="AC522" s="4"/>
      <c r="AD522" s="4"/>
    </row>
    <row r="523" spans="28:30">
      <c r="AB523" s="4"/>
      <c r="AC523" s="4"/>
      <c r="AD523" s="4"/>
    </row>
    <row r="524" spans="28:30">
      <c r="AB524" s="4"/>
      <c r="AC524" s="4"/>
      <c r="AD524" s="4"/>
    </row>
    <row r="525" spans="28:30">
      <c r="AB525" s="4"/>
      <c r="AC525" s="4"/>
      <c r="AD525" s="4"/>
    </row>
    <row r="526" spans="28:30">
      <c r="AB526" s="4"/>
      <c r="AC526" s="4"/>
      <c r="AD526" s="4"/>
    </row>
    <row r="527" spans="28:30">
      <c r="AB527" s="4"/>
      <c r="AC527" s="4"/>
      <c r="AD527" s="4"/>
    </row>
    <row r="528" spans="28:30">
      <c r="AB528" s="4"/>
      <c r="AC528" s="4"/>
      <c r="AD528" s="4"/>
    </row>
    <row r="529" spans="28:30">
      <c r="AB529" s="4"/>
      <c r="AC529" s="4"/>
      <c r="AD529" s="4"/>
    </row>
    <row r="530" spans="28:30">
      <c r="AB530" s="4"/>
      <c r="AC530" s="4"/>
      <c r="AD530" s="4"/>
    </row>
    <row r="531" spans="28:30">
      <c r="AB531" s="4"/>
      <c r="AC531" s="4"/>
      <c r="AD531" s="4"/>
    </row>
    <row r="532" spans="28:30">
      <c r="AB532" s="4"/>
      <c r="AC532" s="4"/>
      <c r="AD532" s="4"/>
    </row>
    <row r="533" spans="28:30">
      <c r="AB533" s="4"/>
      <c r="AC533" s="4"/>
      <c r="AD533" s="4"/>
    </row>
    <row r="534" spans="28:30">
      <c r="AB534" s="4"/>
      <c r="AC534" s="4"/>
      <c r="AD534" s="4"/>
    </row>
    <row r="535" spans="28:30">
      <c r="AB535" s="4"/>
      <c r="AC535" s="4"/>
      <c r="AD535" s="4"/>
    </row>
    <row r="536" spans="28:30">
      <c r="AB536" s="4"/>
      <c r="AC536" s="4"/>
      <c r="AD536" s="4"/>
    </row>
    <row r="537" spans="28:30">
      <c r="AB537" s="4"/>
      <c r="AC537" s="4"/>
      <c r="AD537" s="4"/>
    </row>
    <row r="538" spans="28:30">
      <c r="AB538" s="4"/>
      <c r="AC538" s="4"/>
      <c r="AD538" s="4"/>
    </row>
    <row r="539" spans="28:30">
      <c r="AB539" s="4"/>
      <c r="AC539" s="4"/>
      <c r="AD539" s="4"/>
    </row>
    <row r="540" spans="28:30">
      <c r="AB540" s="4"/>
      <c r="AC540" s="4"/>
      <c r="AD540" s="4"/>
    </row>
    <row r="541" spans="28:30">
      <c r="AB541" s="4"/>
      <c r="AC541" s="4"/>
      <c r="AD541" s="4"/>
    </row>
    <row r="542" spans="28:30">
      <c r="AB542" s="4"/>
      <c r="AC542" s="4"/>
      <c r="AD542" s="4"/>
    </row>
    <row r="543" spans="28:30">
      <c r="AB543" s="4"/>
      <c r="AC543" s="4"/>
      <c r="AD543" s="4"/>
    </row>
    <row r="544" spans="28:30">
      <c r="AB544" s="4"/>
      <c r="AC544" s="4"/>
      <c r="AD544" s="4"/>
    </row>
    <row r="545" spans="28:30">
      <c r="AB545" s="4"/>
      <c r="AC545" s="4"/>
      <c r="AD545" s="4"/>
    </row>
    <row r="546" spans="28:30">
      <c r="AB546" s="4"/>
      <c r="AC546" s="4"/>
      <c r="AD546" s="4"/>
    </row>
    <row r="547" spans="28:30">
      <c r="AB547" s="4"/>
      <c r="AC547" s="4"/>
      <c r="AD547" s="4"/>
    </row>
    <row r="548" spans="28:30">
      <c r="AB548" s="4"/>
      <c r="AC548" s="4"/>
      <c r="AD548" s="4"/>
    </row>
    <row r="549" spans="28:30">
      <c r="AB549" s="4"/>
      <c r="AC549" s="4"/>
      <c r="AD549" s="4"/>
    </row>
    <row r="550" spans="28:30">
      <c r="AB550" s="4"/>
      <c r="AC550" s="4"/>
      <c r="AD550" s="4"/>
    </row>
    <row r="551" spans="28:30">
      <c r="AB551" s="4"/>
      <c r="AC551" s="4"/>
      <c r="AD551" s="4"/>
    </row>
    <row r="552" spans="28:30">
      <c r="AB552" s="4"/>
      <c r="AC552" s="4"/>
      <c r="AD552" s="4"/>
    </row>
    <row r="553" spans="28:30">
      <c r="AB553" s="4"/>
      <c r="AC553" s="4"/>
      <c r="AD553" s="4"/>
    </row>
    <row r="554" spans="28:30">
      <c r="AB554" s="4"/>
      <c r="AC554" s="4"/>
      <c r="AD554" s="4"/>
    </row>
    <row r="555" spans="28:30">
      <c r="AB555" s="4"/>
      <c r="AC555" s="4"/>
      <c r="AD555" s="4"/>
    </row>
    <row r="556" spans="28:30">
      <c r="AB556" s="4"/>
      <c r="AC556" s="4"/>
      <c r="AD556" s="4"/>
    </row>
    <row r="557" spans="28:30">
      <c r="AB557" s="4"/>
      <c r="AC557" s="4"/>
      <c r="AD557" s="4"/>
    </row>
    <row r="558" spans="28:30">
      <c r="AB558" s="4"/>
      <c r="AC558" s="4"/>
      <c r="AD558" s="4"/>
    </row>
    <row r="559" spans="28:30">
      <c r="AB559" s="4"/>
      <c r="AC559" s="4"/>
      <c r="AD559" s="4"/>
    </row>
    <row r="560" spans="28:30">
      <c r="AB560" s="4"/>
      <c r="AC560" s="4"/>
      <c r="AD560" s="4"/>
    </row>
    <row r="561" spans="28:30">
      <c r="AB561" s="4"/>
      <c r="AC561" s="4"/>
      <c r="AD561" s="4"/>
    </row>
    <row r="562" spans="28:30">
      <c r="AB562" s="4"/>
      <c r="AC562" s="4"/>
      <c r="AD562" s="4"/>
    </row>
    <row r="563" spans="28:30">
      <c r="AB563" s="4"/>
      <c r="AC563" s="4"/>
      <c r="AD563" s="4"/>
    </row>
    <row r="564" spans="28:30">
      <c r="AB564" s="4"/>
      <c r="AC564" s="4"/>
      <c r="AD564" s="4"/>
    </row>
    <row r="565" spans="28:30">
      <c r="AB565" s="4"/>
      <c r="AC565" s="4"/>
      <c r="AD565" s="4"/>
    </row>
    <row r="566" spans="28:30">
      <c r="AB566" s="4"/>
      <c r="AC566" s="4"/>
      <c r="AD566" s="4"/>
    </row>
    <row r="567" spans="28:30">
      <c r="AB567" s="4"/>
      <c r="AC567" s="4"/>
      <c r="AD567" s="4"/>
    </row>
    <row r="568" spans="28:30">
      <c r="AB568" s="4"/>
      <c r="AC568" s="4"/>
      <c r="AD568" s="4"/>
    </row>
    <row r="569" spans="28:30">
      <c r="AB569" s="4"/>
      <c r="AC569" s="4"/>
      <c r="AD569" s="4"/>
    </row>
    <row r="570" spans="28:30">
      <c r="AB570" s="4"/>
      <c r="AC570" s="4"/>
      <c r="AD570" s="4"/>
    </row>
    <row r="571" spans="28:30">
      <c r="AB571" s="4"/>
      <c r="AC571" s="4"/>
      <c r="AD571" s="4"/>
    </row>
    <row r="572" spans="28:30">
      <c r="AB572" s="4"/>
      <c r="AC572" s="4"/>
      <c r="AD572" s="4"/>
    </row>
    <row r="573" spans="28:30">
      <c r="AB573" s="4"/>
      <c r="AC573" s="4"/>
      <c r="AD573" s="4"/>
    </row>
    <row r="574" spans="28:30">
      <c r="AB574" s="4"/>
      <c r="AC574" s="4"/>
      <c r="AD574" s="4"/>
    </row>
    <row r="575" spans="28:30">
      <c r="AB575" s="4"/>
      <c r="AC575" s="4"/>
      <c r="AD575" s="4"/>
    </row>
    <row r="576" spans="28:30">
      <c r="AB576" s="4"/>
      <c r="AC576" s="4"/>
      <c r="AD576" s="4"/>
    </row>
    <row r="577" spans="28:30">
      <c r="AB577" s="4"/>
      <c r="AC577" s="4"/>
      <c r="AD577" s="4"/>
    </row>
    <row r="578" spans="28:30">
      <c r="AB578" s="4"/>
      <c r="AC578" s="4"/>
      <c r="AD578" s="4"/>
    </row>
    <row r="579" spans="28:30">
      <c r="AB579" s="4"/>
      <c r="AC579" s="4"/>
      <c r="AD579" s="4"/>
    </row>
    <row r="580" spans="28:30">
      <c r="AB580" s="4"/>
      <c r="AC580" s="4"/>
      <c r="AD580" s="4"/>
    </row>
    <row r="581" spans="28:30">
      <c r="AB581" s="4"/>
      <c r="AC581" s="4"/>
      <c r="AD581" s="4"/>
    </row>
    <row r="582" spans="28:30">
      <c r="AB582" s="4"/>
      <c r="AC582" s="4"/>
      <c r="AD582" s="4"/>
    </row>
    <row r="583" spans="28:30">
      <c r="AB583" s="4"/>
      <c r="AC583" s="4"/>
      <c r="AD583" s="4"/>
    </row>
    <row r="584" spans="28:30">
      <c r="AB584" s="4"/>
      <c r="AC584" s="4"/>
      <c r="AD584" s="4"/>
    </row>
    <row r="585" spans="28:30">
      <c r="AB585" s="4"/>
      <c r="AC585" s="4"/>
      <c r="AD585" s="4"/>
    </row>
    <row r="586" spans="28:30">
      <c r="AB586" s="4"/>
      <c r="AC586" s="4"/>
      <c r="AD586" s="4"/>
    </row>
    <row r="587" spans="28:30">
      <c r="AB587" s="4"/>
      <c r="AC587" s="4"/>
      <c r="AD587" s="4"/>
    </row>
    <row r="588" spans="28:30">
      <c r="AB588" s="4"/>
      <c r="AC588" s="4"/>
      <c r="AD588" s="4"/>
    </row>
    <row r="589" spans="28:30">
      <c r="AB589" s="4"/>
      <c r="AC589" s="4"/>
      <c r="AD589" s="4"/>
    </row>
    <row r="590" spans="28:30">
      <c r="AB590" s="4"/>
      <c r="AC590" s="4"/>
      <c r="AD590" s="4"/>
    </row>
    <row r="591" spans="28:30">
      <c r="AB591" s="4"/>
      <c r="AC591" s="4"/>
      <c r="AD591" s="4"/>
    </row>
    <row r="592" spans="28:30">
      <c r="AB592" s="4"/>
      <c r="AC592" s="4"/>
      <c r="AD592" s="4"/>
    </row>
    <row r="593" spans="28:30">
      <c r="AB593" s="4"/>
      <c r="AC593" s="4"/>
      <c r="AD593" s="4"/>
    </row>
    <row r="594" spans="28:30">
      <c r="AB594" s="4"/>
      <c r="AC594" s="4"/>
      <c r="AD594" s="4"/>
    </row>
    <row r="595" spans="28:30">
      <c r="AB595" s="4"/>
      <c r="AC595" s="4"/>
      <c r="AD595" s="4"/>
    </row>
    <row r="596" spans="28:30">
      <c r="AB596" s="4"/>
      <c r="AC596" s="4"/>
      <c r="AD596" s="4"/>
    </row>
    <row r="597" spans="28:30">
      <c r="AB597" s="4"/>
      <c r="AC597" s="4"/>
      <c r="AD597" s="4"/>
    </row>
    <row r="598" spans="28:30">
      <c r="AB598" s="4"/>
      <c r="AC598" s="4"/>
      <c r="AD598" s="4"/>
    </row>
    <row r="599" spans="28:30">
      <c r="AB599" s="4"/>
      <c r="AC599" s="4"/>
      <c r="AD599" s="4"/>
    </row>
    <row r="600" spans="28:30">
      <c r="AB600" s="4"/>
      <c r="AC600" s="4"/>
      <c r="AD600" s="4"/>
    </row>
    <row r="601" spans="28:30">
      <c r="AB601" s="4"/>
      <c r="AC601" s="4"/>
      <c r="AD601" s="4"/>
    </row>
    <row r="602" spans="28:30">
      <c r="AB602" s="4"/>
      <c r="AC602" s="4"/>
      <c r="AD602" s="4"/>
    </row>
    <row r="603" spans="28:30">
      <c r="AB603" s="4"/>
      <c r="AC603" s="4"/>
      <c r="AD603" s="4"/>
    </row>
    <row r="604" spans="28:30">
      <c r="AB604" s="4"/>
      <c r="AC604" s="4"/>
      <c r="AD604" s="4"/>
    </row>
    <row r="605" spans="28:30">
      <c r="AB605" s="4"/>
      <c r="AC605" s="4"/>
      <c r="AD605" s="4"/>
    </row>
    <row r="606" spans="28:30">
      <c r="AB606" s="4"/>
      <c r="AC606" s="4"/>
      <c r="AD606" s="4"/>
    </row>
    <row r="607" spans="28:30">
      <c r="AB607" s="4"/>
      <c r="AC607" s="4"/>
      <c r="AD607" s="4"/>
    </row>
    <row r="608" spans="28:30">
      <c r="AB608" s="4"/>
      <c r="AC608" s="4"/>
      <c r="AD608" s="4"/>
    </row>
    <row r="609" spans="28:30">
      <c r="AB609" s="4"/>
      <c r="AC609" s="4"/>
      <c r="AD609" s="4"/>
    </row>
    <row r="610" spans="28:30">
      <c r="AB610" s="4"/>
      <c r="AC610" s="4"/>
      <c r="AD610" s="4"/>
    </row>
    <row r="611" spans="28:30">
      <c r="AB611" s="4"/>
      <c r="AC611" s="4"/>
      <c r="AD611" s="4"/>
    </row>
    <row r="612" spans="28:30">
      <c r="AB612" s="4"/>
      <c r="AC612" s="4"/>
      <c r="AD612" s="4"/>
    </row>
    <row r="613" spans="28:30">
      <c r="AB613" s="4"/>
      <c r="AC613" s="4"/>
      <c r="AD613" s="4"/>
    </row>
    <row r="614" spans="28:30">
      <c r="AB614" s="4"/>
      <c r="AC614" s="4"/>
      <c r="AD614" s="4"/>
    </row>
    <row r="615" spans="28:30">
      <c r="AB615" s="4"/>
      <c r="AC615" s="4"/>
      <c r="AD615" s="4"/>
    </row>
    <row r="616" spans="28:30">
      <c r="AB616" s="4"/>
      <c r="AC616" s="4"/>
      <c r="AD616" s="4"/>
    </row>
    <row r="617" spans="28:30">
      <c r="AB617" s="4"/>
      <c r="AC617" s="4"/>
      <c r="AD617" s="4"/>
    </row>
    <row r="618" spans="28:30">
      <c r="AB618" s="4"/>
      <c r="AC618" s="4"/>
      <c r="AD618" s="4"/>
    </row>
    <row r="619" spans="28:30">
      <c r="AB619" s="4"/>
      <c r="AC619" s="4"/>
      <c r="AD619" s="4"/>
    </row>
    <row r="620" spans="28:30">
      <c r="AB620" s="4"/>
      <c r="AC620" s="4"/>
      <c r="AD620" s="4"/>
    </row>
    <row r="621" spans="28:30">
      <c r="AB621" s="4"/>
      <c r="AC621" s="4"/>
      <c r="AD621" s="4"/>
    </row>
    <row r="622" spans="28:30">
      <c r="AB622" s="4"/>
      <c r="AC622" s="4"/>
      <c r="AD622" s="4"/>
    </row>
    <row r="623" spans="28:30">
      <c r="AB623" s="4"/>
      <c r="AC623" s="4"/>
      <c r="AD623" s="4"/>
    </row>
    <row r="624" spans="28:30">
      <c r="AB624" s="4"/>
      <c r="AC624" s="4"/>
      <c r="AD624" s="4"/>
    </row>
    <row r="625" spans="28:30">
      <c r="AB625" s="4"/>
      <c r="AC625" s="4"/>
      <c r="AD625" s="4"/>
    </row>
    <row r="626" spans="28:30">
      <c r="AB626" s="4"/>
      <c r="AC626" s="4"/>
      <c r="AD626" s="4"/>
    </row>
    <row r="627" spans="28:30">
      <c r="AB627" s="4"/>
      <c r="AC627" s="4"/>
      <c r="AD627" s="4"/>
    </row>
    <row r="628" spans="28:30">
      <c r="AB628" s="4"/>
      <c r="AC628" s="4"/>
      <c r="AD628" s="4"/>
    </row>
    <row r="629" spans="28:30">
      <c r="AB629" s="4"/>
      <c r="AC629" s="4"/>
      <c r="AD629" s="4"/>
    </row>
    <row r="630" spans="28:30">
      <c r="AB630" s="4"/>
      <c r="AC630" s="4"/>
      <c r="AD630" s="4"/>
    </row>
    <row r="631" spans="28:30">
      <c r="AB631" s="4"/>
      <c r="AC631" s="4"/>
      <c r="AD631" s="4"/>
    </row>
    <row r="632" spans="28:30">
      <c r="AB632" s="4"/>
      <c r="AC632" s="4"/>
      <c r="AD632" s="4"/>
    </row>
    <row r="633" spans="28:30">
      <c r="AB633" s="4"/>
      <c r="AC633" s="4"/>
      <c r="AD633" s="4"/>
    </row>
    <row r="634" spans="28:30">
      <c r="AB634" s="4"/>
      <c r="AC634" s="4"/>
      <c r="AD634" s="4"/>
    </row>
    <row r="635" spans="28:30">
      <c r="AB635" s="4"/>
      <c r="AC635" s="4"/>
      <c r="AD635" s="4"/>
    </row>
    <row r="636" spans="28:30">
      <c r="AB636" s="4"/>
      <c r="AC636" s="4"/>
      <c r="AD636" s="4"/>
    </row>
    <row r="637" spans="28:30">
      <c r="AB637" s="4"/>
      <c r="AC637" s="4"/>
      <c r="AD637" s="4"/>
    </row>
    <row r="638" spans="28:30">
      <c r="AB638" s="4"/>
      <c r="AC638" s="4"/>
      <c r="AD638" s="4"/>
    </row>
    <row r="639" spans="28:30">
      <c r="AB639" s="4"/>
      <c r="AC639" s="4"/>
      <c r="AD639" s="4"/>
    </row>
    <row r="640" spans="28:30">
      <c r="AB640" s="4"/>
      <c r="AC640" s="4"/>
      <c r="AD640" s="4"/>
    </row>
    <row r="641" spans="28:30">
      <c r="AB641" s="4"/>
      <c r="AC641" s="4"/>
      <c r="AD641" s="4"/>
    </row>
    <row r="642" spans="28:30">
      <c r="AB642" s="4"/>
      <c r="AC642" s="4"/>
      <c r="AD642" s="4"/>
    </row>
    <row r="643" spans="28:30">
      <c r="AB643" s="4"/>
      <c r="AC643" s="4"/>
      <c r="AD643" s="4"/>
    </row>
    <row r="644" spans="28:30">
      <c r="AB644" s="4"/>
      <c r="AC644" s="4"/>
      <c r="AD644" s="4"/>
    </row>
    <row r="645" spans="28:30">
      <c r="AB645" s="4"/>
      <c r="AC645" s="4"/>
      <c r="AD645" s="4"/>
    </row>
    <row r="646" spans="28:30">
      <c r="AB646" s="4"/>
      <c r="AC646" s="4"/>
      <c r="AD646" s="4"/>
    </row>
    <row r="647" spans="28:30">
      <c r="AB647" s="4"/>
      <c r="AC647" s="4"/>
      <c r="AD647" s="4"/>
    </row>
    <row r="648" spans="28:30">
      <c r="AB648" s="4"/>
      <c r="AC648" s="4"/>
      <c r="AD648" s="4"/>
    </row>
    <row r="649" spans="28:30">
      <c r="AB649" s="4"/>
      <c r="AC649" s="4"/>
      <c r="AD649" s="4"/>
    </row>
    <row r="650" spans="28:30">
      <c r="AB650" s="4"/>
      <c r="AC650" s="4"/>
      <c r="AD650" s="4"/>
    </row>
    <row r="651" spans="28:30">
      <c r="AB651" s="4"/>
      <c r="AC651" s="4"/>
      <c r="AD651" s="4"/>
    </row>
    <row r="652" spans="28:30">
      <c r="AB652" s="4"/>
      <c r="AC652" s="4"/>
      <c r="AD652" s="4"/>
    </row>
    <row r="653" spans="28:30">
      <c r="AB653" s="4"/>
      <c r="AC653" s="4"/>
      <c r="AD653" s="4"/>
    </row>
    <row r="654" spans="28:30">
      <c r="AB654" s="4"/>
      <c r="AC654" s="4"/>
      <c r="AD654" s="4"/>
    </row>
    <row r="655" spans="28:30">
      <c r="AB655" s="4"/>
      <c r="AC655" s="4"/>
      <c r="AD655" s="4"/>
    </row>
    <row r="656" spans="28:30">
      <c r="AB656" s="4"/>
      <c r="AC656" s="4"/>
      <c r="AD656" s="4"/>
    </row>
    <row r="657" spans="28:30">
      <c r="AB657" s="4"/>
      <c r="AC657" s="4"/>
      <c r="AD657" s="4"/>
    </row>
    <row r="658" spans="28:30">
      <c r="AB658" s="4"/>
      <c r="AC658" s="4"/>
      <c r="AD658" s="4"/>
    </row>
    <row r="659" spans="28:30">
      <c r="AB659" s="4"/>
      <c r="AC659" s="4"/>
      <c r="AD659" s="4"/>
    </row>
    <row r="660" spans="28:30">
      <c r="AB660" s="4"/>
      <c r="AC660" s="4"/>
      <c r="AD660" s="4"/>
    </row>
    <row r="661" spans="28:30">
      <c r="AB661" s="4"/>
      <c r="AC661" s="4"/>
      <c r="AD661" s="4"/>
    </row>
    <row r="662" spans="28:30">
      <c r="AB662" s="4"/>
      <c r="AC662" s="4"/>
      <c r="AD662" s="4"/>
    </row>
    <row r="663" spans="28:30">
      <c r="AB663" s="4"/>
      <c r="AC663" s="4"/>
      <c r="AD663" s="4"/>
    </row>
    <row r="664" spans="28:30">
      <c r="AB664" s="4"/>
      <c r="AC664" s="4"/>
      <c r="AD664" s="4"/>
    </row>
    <row r="665" spans="28:30">
      <c r="AB665" s="4"/>
      <c r="AC665" s="4"/>
      <c r="AD665" s="4"/>
    </row>
    <row r="666" spans="28:30">
      <c r="AB666" s="4"/>
      <c r="AC666" s="4"/>
      <c r="AD666" s="4"/>
    </row>
    <row r="667" spans="28:30">
      <c r="AB667" s="4"/>
      <c r="AC667" s="4"/>
      <c r="AD667" s="4"/>
    </row>
    <row r="668" spans="28:30">
      <c r="AB668" s="4"/>
      <c r="AC668" s="4"/>
      <c r="AD668" s="4"/>
    </row>
    <row r="669" spans="28:30">
      <c r="AB669" s="4"/>
      <c r="AC669" s="4"/>
      <c r="AD669" s="4"/>
    </row>
    <row r="670" spans="28:30">
      <c r="AB670" s="4"/>
      <c r="AC670" s="4"/>
      <c r="AD670" s="4"/>
    </row>
    <row r="671" spans="28:30">
      <c r="AB671" s="4"/>
      <c r="AC671" s="4"/>
      <c r="AD671" s="4"/>
    </row>
    <row r="672" spans="28:30">
      <c r="AB672" s="4"/>
      <c r="AC672" s="4"/>
      <c r="AD672" s="4"/>
    </row>
    <row r="673" spans="28:30">
      <c r="AB673" s="4"/>
      <c r="AC673" s="4"/>
      <c r="AD673" s="4"/>
    </row>
    <row r="674" spans="28:30">
      <c r="AB674" s="4"/>
      <c r="AC674" s="4"/>
      <c r="AD674" s="4"/>
    </row>
    <row r="675" spans="28:30">
      <c r="AB675" s="4"/>
      <c r="AC675" s="4"/>
      <c r="AD675" s="4"/>
    </row>
    <row r="676" spans="28:30">
      <c r="AB676" s="4"/>
      <c r="AC676" s="4"/>
      <c r="AD676" s="4"/>
    </row>
    <row r="677" spans="28:30">
      <c r="AB677" s="4"/>
      <c r="AC677" s="4"/>
      <c r="AD677" s="4"/>
    </row>
    <row r="678" spans="28:30">
      <c r="AB678" s="4"/>
      <c r="AC678" s="4"/>
      <c r="AD678" s="4"/>
    </row>
    <row r="679" spans="28:30">
      <c r="AB679" s="4"/>
      <c r="AC679" s="4"/>
      <c r="AD679" s="4"/>
    </row>
    <row r="680" spans="28:30">
      <c r="AB680" s="4"/>
      <c r="AC680" s="4"/>
      <c r="AD680" s="4"/>
    </row>
    <row r="681" spans="28:30">
      <c r="AB681" s="4"/>
      <c r="AC681" s="4"/>
      <c r="AD681" s="4"/>
    </row>
    <row r="682" spans="28:30">
      <c r="AB682" s="4"/>
      <c r="AC682" s="4"/>
      <c r="AD682" s="4"/>
    </row>
    <row r="683" spans="28:30">
      <c r="AB683" s="4"/>
      <c r="AC683" s="4"/>
      <c r="AD683" s="4"/>
    </row>
    <row r="684" spans="28:30">
      <c r="AB684" s="4"/>
      <c r="AC684" s="4"/>
      <c r="AD684" s="4"/>
    </row>
    <row r="685" spans="28:30">
      <c r="AB685" s="4"/>
      <c r="AC685" s="4"/>
      <c r="AD685" s="4"/>
    </row>
    <row r="686" spans="28:30">
      <c r="AB686" s="4"/>
      <c r="AC686" s="4"/>
      <c r="AD686" s="4"/>
    </row>
    <row r="687" spans="28:30">
      <c r="AB687" s="4"/>
      <c r="AC687" s="4"/>
      <c r="AD687" s="4"/>
    </row>
    <row r="688" spans="28:30">
      <c r="AB688" s="4"/>
      <c r="AC688" s="4"/>
      <c r="AD688" s="4"/>
    </row>
    <row r="689" spans="28:30">
      <c r="AB689" s="4"/>
      <c r="AC689" s="4"/>
      <c r="AD689" s="4"/>
    </row>
    <row r="690" spans="28:30">
      <c r="AB690" s="4"/>
      <c r="AC690" s="4"/>
      <c r="AD690" s="4"/>
    </row>
    <row r="691" spans="28:30">
      <c r="AB691" s="4"/>
      <c r="AC691" s="4"/>
      <c r="AD691" s="4"/>
    </row>
    <row r="692" spans="28:30">
      <c r="AB692" s="4"/>
      <c r="AC692" s="4"/>
      <c r="AD692" s="4"/>
    </row>
    <row r="693" spans="28:30">
      <c r="AB693" s="4"/>
      <c r="AC693" s="4"/>
      <c r="AD693" s="4"/>
    </row>
    <row r="694" spans="28:30">
      <c r="AB694" s="4"/>
      <c r="AC694" s="4"/>
      <c r="AD694" s="4"/>
    </row>
    <row r="695" spans="28:30">
      <c r="AB695" s="4"/>
      <c r="AC695" s="4"/>
      <c r="AD695" s="4"/>
    </row>
    <row r="696" spans="28:30">
      <c r="AB696" s="4"/>
      <c r="AC696" s="4"/>
      <c r="AD696" s="4"/>
    </row>
    <row r="697" spans="28:30">
      <c r="AB697" s="4"/>
      <c r="AC697" s="4"/>
      <c r="AD697" s="4"/>
    </row>
    <row r="698" spans="28:30">
      <c r="AB698" s="4"/>
      <c r="AC698" s="4"/>
      <c r="AD698" s="4"/>
    </row>
    <row r="699" spans="28:30">
      <c r="AB699" s="4"/>
      <c r="AC699" s="4"/>
      <c r="AD699" s="4"/>
    </row>
    <row r="700" spans="28:30">
      <c r="AB700" s="4"/>
      <c r="AC700" s="4"/>
      <c r="AD700" s="4"/>
    </row>
    <row r="701" spans="28:30">
      <c r="AB701" s="4"/>
      <c r="AC701" s="4"/>
      <c r="AD701" s="4"/>
    </row>
    <row r="702" spans="28:30">
      <c r="AB702" s="4"/>
      <c r="AC702" s="4"/>
      <c r="AD702" s="4"/>
    </row>
    <row r="703" spans="28:30">
      <c r="AB703" s="4"/>
      <c r="AC703" s="4"/>
      <c r="AD703" s="4"/>
    </row>
    <row r="704" spans="28:30">
      <c r="AB704" s="4"/>
      <c r="AC704" s="4"/>
      <c r="AD704" s="4"/>
    </row>
    <row r="705" spans="28:30">
      <c r="AB705" s="4"/>
      <c r="AC705" s="4"/>
      <c r="AD705" s="4"/>
    </row>
    <row r="706" spans="28:30">
      <c r="AB706" s="4"/>
      <c r="AC706" s="4"/>
      <c r="AD706" s="4"/>
    </row>
    <row r="707" spans="28:30">
      <c r="AB707" s="4"/>
      <c r="AC707" s="4"/>
      <c r="AD707" s="4"/>
    </row>
    <row r="708" spans="28:30">
      <c r="AB708" s="4"/>
      <c r="AC708" s="4"/>
      <c r="AD708" s="4"/>
    </row>
    <row r="709" spans="28:30">
      <c r="AB709" s="4"/>
      <c r="AC709" s="4"/>
      <c r="AD709" s="4"/>
    </row>
    <row r="710" spans="28:30">
      <c r="AB710" s="4"/>
      <c r="AC710" s="4"/>
      <c r="AD710" s="4"/>
    </row>
    <row r="711" spans="28:30">
      <c r="AB711" s="4"/>
      <c r="AC711" s="4"/>
      <c r="AD711" s="4"/>
    </row>
    <row r="712" spans="28:30">
      <c r="AB712" s="4"/>
      <c r="AC712" s="4"/>
      <c r="AD712" s="4"/>
    </row>
    <row r="713" spans="28:30">
      <c r="AB713" s="4"/>
      <c r="AC713" s="4"/>
      <c r="AD713" s="4"/>
    </row>
    <row r="714" spans="28:30">
      <c r="AB714" s="4"/>
      <c r="AC714" s="4"/>
      <c r="AD714" s="4"/>
    </row>
    <row r="715" spans="28:30">
      <c r="AB715" s="4"/>
      <c r="AC715" s="4"/>
      <c r="AD715" s="4"/>
    </row>
    <row r="716" spans="28:30">
      <c r="AB716" s="4"/>
      <c r="AC716" s="4"/>
      <c r="AD716" s="4"/>
    </row>
    <row r="717" spans="28:30">
      <c r="AB717" s="4"/>
      <c r="AC717" s="4"/>
      <c r="AD717" s="4"/>
    </row>
    <row r="718" spans="28:30">
      <c r="AB718" s="4"/>
      <c r="AC718" s="4"/>
      <c r="AD718" s="4"/>
    </row>
    <row r="719" spans="28:30">
      <c r="AB719" s="4"/>
      <c r="AC719" s="4"/>
      <c r="AD719" s="4"/>
    </row>
    <row r="720" spans="28:30">
      <c r="AB720" s="4"/>
      <c r="AC720" s="4"/>
      <c r="AD720" s="4"/>
    </row>
    <row r="721" spans="28:30">
      <c r="AB721" s="4"/>
      <c r="AC721" s="4"/>
      <c r="AD721" s="4"/>
    </row>
    <row r="722" spans="28:30">
      <c r="AB722" s="4"/>
      <c r="AC722" s="4"/>
      <c r="AD722" s="4"/>
    </row>
    <row r="723" spans="28:30">
      <c r="AB723" s="4"/>
      <c r="AC723" s="4"/>
      <c r="AD723" s="4"/>
    </row>
    <row r="724" spans="28:30">
      <c r="AB724" s="4"/>
      <c r="AC724" s="4"/>
      <c r="AD724" s="4"/>
    </row>
    <row r="725" spans="28:30">
      <c r="AB725" s="4"/>
      <c r="AC725" s="4"/>
      <c r="AD725" s="4"/>
    </row>
    <row r="726" spans="28:30">
      <c r="AB726" s="4"/>
      <c r="AC726" s="4"/>
      <c r="AD726" s="4"/>
    </row>
    <row r="727" spans="28:30">
      <c r="AB727" s="4"/>
      <c r="AC727" s="4"/>
      <c r="AD727" s="4"/>
    </row>
    <row r="728" spans="28:30">
      <c r="AB728" s="4"/>
      <c r="AC728" s="4"/>
      <c r="AD728" s="4"/>
    </row>
    <row r="729" spans="28:30">
      <c r="AB729" s="4"/>
      <c r="AC729" s="4"/>
      <c r="AD729" s="4"/>
    </row>
    <row r="730" spans="28:30">
      <c r="AB730" s="4"/>
      <c r="AC730" s="4"/>
      <c r="AD730" s="4"/>
    </row>
    <row r="731" spans="28:30">
      <c r="AB731" s="4"/>
      <c r="AC731" s="4"/>
      <c r="AD731" s="4"/>
    </row>
    <row r="732" spans="28:30">
      <c r="AB732" s="4"/>
      <c r="AC732" s="4"/>
      <c r="AD732" s="4"/>
    </row>
    <row r="733" spans="28:30">
      <c r="AB733" s="4"/>
      <c r="AC733" s="4"/>
      <c r="AD733" s="4"/>
    </row>
    <row r="734" spans="28:30">
      <c r="AB734" s="4"/>
      <c r="AC734" s="4"/>
      <c r="AD734" s="4"/>
    </row>
    <row r="735" spans="28:30">
      <c r="AB735" s="4"/>
      <c r="AC735" s="4"/>
      <c r="AD735" s="4"/>
    </row>
    <row r="736" spans="28:30">
      <c r="AB736" s="4"/>
      <c r="AC736" s="4"/>
      <c r="AD736" s="4"/>
    </row>
    <row r="737" spans="28:30">
      <c r="AB737" s="4"/>
      <c r="AC737" s="4"/>
      <c r="AD737" s="4"/>
    </row>
    <row r="738" spans="28:30">
      <c r="AB738" s="4"/>
      <c r="AC738" s="4"/>
      <c r="AD738" s="4"/>
    </row>
    <row r="739" spans="28:30">
      <c r="AB739" s="4"/>
      <c r="AC739" s="4"/>
      <c r="AD739" s="4"/>
    </row>
    <row r="740" spans="28:30">
      <c r="AB740" s="4"/>
      <c r="AC740" s="4"/>
      <c r="AD740" s="4"/>
    </row>
    <row r="741" spans="28:30">
      <c r="AB741" s="4"/>
      <c r="AC741" s="4"/>
      <c r="AD741" s="4"/>
    </row>
    <row r="742" spans="28:30">
      <c r="AB742" s="4"/>
      <c r="AC742" s="4"/>
      <c r="AD742" s="4"/>
    </row>
    <row r="743" spans="28:30">
      <c r="AB743" s="4"/>
      <c r="AC743" s="4"/>
      <c r="AD743" s="4"/>
    </row>
    <row r="744" spans="28:30">
      <c r="AB744" s="4"/>
      <c r="AC744" s="4"/>
      <c r="AD744" s="4"/>
    </row>
    <row r="745" spans="28:30">
      <c r="AB745" s="4"/>
      <c r="AC745" s="4"/>
      <c r="AD745" s="4"/>
    </row>
    <row r="746" spans="28:30">
      <c r="AB746" s="4"/>
      <c r="AC746" s="4"/>
      <c r="AD746" s="4"/>
    </row>
    <row r="747" spans="28:30">
      <c r="AB747" s="4"/>
      <c r="AC747" s="4"/>
      <c r="AD747" s="4"/>
    </row>
    <row r="748" spans="28:30">
      <c r="AB748" s="4"/>
      <c r="AC748" s="4"/>
      <c r="AD748" s="4"/>
    </row>
    <row r="749" spans="28:30">
      <c r="AB749" s="4"/>
      <c r="AC749" s="4"/>
      <c r="AD749" s="4"/>
    </row>
    <row r="750" spans="28:30">
      <c r="AB750" s="4"/>
      <c r="AC750" s="4"/>
      <c r="AD750" s="4"/>
    </row>
    <row r="751" spans="28:30">
      <c r="AB751" s="4"/>
      <c r="AC751" s="4"/>
      <c r="AD751" s="4"/>
    </row>
    <row r="752" spans="28:30">
      <c r="AB752" s="4"/>
      <c r="AC752" s="4"/>
      <c r="AD752" s="4"/>
    </row>
    <row r="753" spans="28:30">
      <c r="AB753" s="4"/>
      <c r="AC753" s="4"/>
      <c r="AD753" s="4"/>
    </row>
    <row r="754" spans="28:30">
      <c r="AB754" s="4"/>
      <c r="AC754" s="4"/>
      <c r="AD754" s="4"/>
    </row>
    <row r="755" spans="28:30">
      <c r="AB755" s="4"/>
      <c r="AC755" s="4"/>
      <c r="AD755" s="4"/>
    </row>
    <row r="756" spans="28:30">
      <c r="AB756" s="4"/>
      <c r="AC756" s="4"/>
      <c r="AD756" s="4"/>
    </row>
    <row r="757" spans="28:30">
      <c r="AB757" s="4"/>
      <c r="AC757" s="4"/>
      <c r="AD757" s="4"/>
    </row>
    <row r="758" spans="28:30">
      <c r="AB758" s="4"/>
      <c r="AC758" s="4"/>
      <c r="AD758" s="4"/>
    </row>
    <row r="759" spans="28:30">
      <c r="AB759" s="4"/>
      <c r="AC759" s="4"/>
      <c r="AD759" s="4"/>
    </row>
    <row r="760" spans="28:30">
      <c r="AB760" s="4"/>
      <c r="AC760" s="4"/>
      <c r="AD760" s="4"/>
    </row>
    <row r="761" spans="28:30">
      <c r="AB761" s="4"/>
      <c r="AC761" s="4"/>
      <c r="AD761" s="4"/>
    </row>
    <row r="762" spans="28:30">
      <c r="AB762" s="4"/>
      <c r="AC762" s="4"/>
      <c r="AD762" s="4"/>
    </row>
    <row r="763" spans="28:30">
      <c r="AB763" s="4"/>
      <c r="AC763" s="4"/>
      <c r="AD763" s="4"/>
    </row>
    <row r="764" spans="28:30">
      <c r="AB764" s="4"/>
      <c r="AC764" s="4"/>
      <c r="AD764" s="4"/>
    </row>
    <row r="765" spans="28:30">
      <c r="AB765" s="4"/>
      <c r="AC765" s="4"/>
      <c r="AD765" s="4"/>
    </row>
    <row r="766" spans="28:30">
      <c r="AB766" s="4"/>
      <c r="AC766" s="4"/>
      <c r="AD766" s="4"/>
    </row>
    <row r="767" spans="28:30">
      <c r="AB767" s="4"/>
      <c r="AC767" s="4"/>
      <c r="AD767" s="4"/>
    </row>
    <row r="768" spans="28:30">
      <c r="AB768" s="4"/>
      <c r="AC768" s="4"/>
      <c r="AD768" s="4"/>
    </row>
    <row r="769" spans="28:30">
      <c r="AB769" s="4"/>
      <c r="AC769" s="4"/>
      <c r="AD769" s="4"/>
    </row>
    <row r="770" spans="28:30">
      <c r="AB770" s="4"/>
      <c r="AC770" s="4"/>
      <c r="AD770" s="4"/>
    </row>
    <row r="771" spans="28:30">
      <c r="AB771" s="4"/>
      <c r="AC771" s="4"/>
      <c r="AD771" s="4"/>
    </row>
    <row r="772" spans="28:30">
      <c r="AB772" s="4"/>
      <c r="AC772" s="4"/>
      <c r="AD772" s="4"/>
    </row>
    <row r="773" spans="28:30">
      <c r="AB773" s="4"/>
      <c r="AC773" s="4"/>
      <c r="AD773" s="4"/>
    </row>
    <row r="774" spans="28:30">
      <c r="AB774" s="4"/>
      <c r="AC774" s="4"/>
      <c r="AD774" s="4"/>
    </row>
    <row r="775" spans="28:30">
      <c r="AB775" s="4"/>
      <c r="AC775" s="4"/>
      <c r="AD775" s="4"/>
    </row>
    <row r="776" spans="28:30">
      <c r="AB776" s="4"/>
      <c r="AC776" s="4"/>
      <c r="AD776" s="4"/>
    </row>
    <row r="777" spans="28:30">
      <c r="AB777" s="4"/>
      <c r="AC777" s="4"/>
      <c r="AD777" s="4"/>
    </row>
    <row r="778" spans="28:30">
      <c r="AB778" s="4"/>
      <c r="AC778" s="4"/>
      <c r="AD778" s="4"/>
    </row>
    <row r="779" spans="28:30">
      <c r="AB779" s="4"/>
      <c r="AC779" s="4"/>
      <c r="AD779" s="4"/>
    </row>
    <row r="780" spans="28:30">
      <c r="AB780" s="4"/>
      <c r="AC780" s="4"/>
      <c r="AD780" s="4"/>
    </row>
    <row r="781" spans="28:30">
      <c r="AB781" s="4"/>
      <c r="AC781" s="4"/>
      <c r="AD781" s="4"/>
    </row>
    <row r="782" spans="28:30">
      <c r="AB782" s="4"/>
      <c r="AC782" s="4"/>
      <c r="AD782" s="4"/>
    </row>
    <row r="783" spans="28:30">
      <c r="AB783" s="4"/>
      <c r="AC783" s="4"/>
      <c r="AD783" s="4"/>
    </row>
    <row r="784" spans="28:30">
      <c r="AB784" s="4"/>
      <c r="AC784" s="4"/>
      <c r="AD784" s="4"/>
    </row>
    <row r="785" spans="28:30">
      <c r="AB785" s="4"/>
      <c r="AC785" s="4"/>
      <c r="AD785" s="4"/>
    </row>
    <row r="786" spans="28:30">
      <c r="AB786" s="4"/>
      <c r="AC786" s="4"/>
      <c r="AD786" s="4"/>
    </row>
    <row r="787" spans="28:30">
      <c r="AB787" s="4"/>
      <c r="AC787" s="4"/>
      <c r="AD787" s="4"/>
    </row>
    <row r="788" spans="28:30">
      <c r="AB788" s="4"/>
      <c r="AC788" s="4"/>
      <c r="AD788" s="4"/>
    </row>
    <row r="789" spans="28:30">
      <c r="AB789" s="4"/>
      <c r="AC789" s="4"/>
      <c r="AD789" s="4"/>
    </row>
    <row r="790" spans="28:30">
      <c r="AB790" s="4"/>
      <c r="AC790" s="4"/>
      <c r="AD790" s="4"/>
    </row>
    <row r="791" spans="28:30">
      <c r="AB791" s="4"/>
      <c r="AC791" s="4"/>
      <c r="AD791" s="4"/>
    </row>
    <row r="792" spans="28:30">
      <c r="AB792" s="4"/>
      <c r="AC792" s="4"/>
      <c r="AD792" s="4"/>
    </row>
    <row r="793" spans="28:30">
      <c r="AB793" s="4"/>
      <c r="AC793" s="4"/>
      <c r="AD793" s="4"/>
    </row>
    <row r="794" spans="28:30">
      <c r="AB794" s="4"/>
      <c r="AC794" s="4"/>
      <c r="AD794" s="4"/>
    </row>
    <row r="795" spans="28:30">
      <c r="AB795" s="4"/>
      <c r="AC795" s="4"/>
      <c r="AD795" s="4"/>
    </row>
    <row r="796" spans="28:30">
      <c r="AB796" s="4"/>
      <c r="AC796" s="4"/>
      <c r="AD796" s="4"/>
    </row>
    <row r="797" spans="28:30">
      <c r="AB797" s="4"/>
      <c r="AC797" s="4"/>
      <c r="AD797" s="4"/>
    </row>
    <row r="798" spans="28:30">
      <c r="AB798" s="4"/>
      <c r="AC798" s="4"/>
      <c r="AD798" s="4"/>
    </row>
    <row r="799" spans="28:30">
      <c r="AB799" s="4"/>
      <c r="AC799" s="4"/>
      <c r="AD799" s="4"/>
    </row>
    <row r="800" spans="28:30">
      <c r="AB800" s="4"/>
      <c r="AC800" s="4"/>
      <c r="AD800" s="4"/>
    </row>
    <row r="801" spans="28:30">
      <c r="AB801" s="4"/>
      <c r="AC801" s="4"/>
      <c r="AD801" s="4"/>
    </row>
  </sheetData>
  <mergeCells count="10">
    <mergeCell ref="A3:A4"/>
    <mergeCell ref="Z3:AB3"/>
    <mergeCell ref="W3:Y3"/>
    <mergeCell ref="H3:J3"/>
    <mergeCell ref="B3:D3"/>
    <mergeCell ref="K3:M3"/>
    <mergeCell ref="E3:G3"/>
    <mergeCell ref="Q3:S3"/>
    <mergeCell ref="T3:V3"/>
    <mergeCell ref="N3:P3"/>
  </mergeCells>
  <phoneticPr fontId="16" type="noConversion"/>
  <hyperlinks>
    <hyperlink ref="A20" r:id="rId1" xr:uid="{00000000-0004-0000-0B00-000000000000}"/>
    <hyperlink ref="A25" r:id="rId2" xr:uid="{00000000-0004-0000-0B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28"/>
  <sheetViews>
    <sheetView showGridLines="0" workbookViewId="0"/>
  </sheetViews>
  <sheetFormatPr baseColWidth="10" defaultColWidth="11.42578125" defaultRowHeight="12.75"/>
  <cols>
    <col min="1" max="1" width="9.5703125" style="3" customWidth="1"/>
    <col min="2" max="2" width="10.5703125" style="3" bestFit="1" customWidth="1"/>
    <col min="3" max="3" width="12.28515625" style="3" bestFit="1" customWidth="1"/>
    <col min="4" max="4" width="10.5703125" style="3" customWidth="1"/>
    <col min="5" max="5" width="10.5703125" style="3" bestFit="1" customWidth="1"/>
    <col min="6" max="6" width="12.28515625" style="3" bestFit="1" customWidth="1"/>
    <col min="7" max="7" width="10.7109375" style="3" customWidth="1"/>
    <col min="8" max="8" width="10.5703125" style="3" bestFit="1" customWidth="1"/>
    <col min="9" max="9" width="12.28515625" style="3" bestFit="1" customWidth="1"/>
    <col min="10" max="10" width="8.7109375" style="3" customWidth="1"/>
    <col min="11" max="11" width="10.5703125" style="3" bestFit="1" customWidth="1"/>
    <col min="12" max="12" width="12.28515625" style="3" bestFit="1" customWidth="1"/>
    <col min="13" max="13" width="8.7109375" style="3" customWidth="1"/>
    <col min="14" max="14" width="10.5703125" style="3" bestFit="1" customWidth="1"/>
    <col min="15" max="15" width="12.28515625" style="3" bestFit="1" customWidth="1"/>
    <col min="16" max="16" width="8.7109375" style="3" customWidth="1"/>
    <col min="17" max="17" width="10.5703125" style="3" bestFit="1" customWidth="1"/>
    <col min="18" max="18" width="12.28515625" style="3" bestFit="1" customWidth="1"/>
    <col min="19" max="19" width="8.7109375" style="3" customWidth="1"/>
    <col min="20" max="20" width="10.5703125" style="3" bestFit="1" customWidth="1"/>
    <col min="21" max="21" width="12.28515625" style="3" bestFit="1" customWidth="1"/>
    <col min="22" max="22" width="8.7109375" style="3" customWidth="1"/>
    <col min="23" max="23" width="10.5703125" style="3" bestFit="1" customWidth="1"/>
    <col min="24" max="24" width="12.28515625" style="3" bestFit="1" customWidth="1"/>
    <col min="25" max="25" width="8.7109375" style="3" customWidth="1"/>
    <col min="26" max="26" width="10.5703125" style="3" bestFit="1" customWidth="1"/>
    <col min="27" max="27" width="12.28515625" style="3" bestFit="1" customWidth="1"/>
    <col min="28" max="28" width="8.7109375" style="3" customWidth="1"/>
    <col min="29" max="31" width="9.7109375" style="3" customWidth="1"/>
    <col min="32" max="16384" width="11.42578125" style="3"/>
  </cols>
  <sheetData>
    <row r="1" spans="1:32" s="62" customFormat="1">
      <c r="A1" s="674" t="s">
        <v>447</v>
      </c>
      <c r="J1" s="153" t="s">
        <v>455</v>
      </c>
    </row>
    <row r="2" spans="1:32" s="62" customFormat="1" ht="12">
      <c r="A2" s="179"/>
      <c r="AF2" s="88"/>
    </row>
    <row r="3" spans="1:32" s="2" customFormat="1" ht="22.5">
      <c r="A3" s="106"/>
      <c r="B3" s="825" t="s">
        <v>449</v>
      </c>
      <c r="C3" s="825" t="s">
        <v>450</v>
      </c>
      <c r="D3" s="825" t="s">
        <v>448</v>
      </c>
      <c r="E3" s="825" t="s">
        <v>451</v>
      </c>
      <c r="F3" s="825" t="s">
        <v>452</v>
      </c>
      <c r="G3" s="825" t="s">
        <v>326</v>
      </c>
      <c r="H3" s="618" t="s">
        <v>20</v>
      </c>
      <c r="I3" s="826" t="s">
        <v>27</v>
      </c>
      <c r="J3" s="826" t="s">
        <v>19</v>
      </c>
    </row>
    <row r="4" spans="1:32" s="2" customFormat="1" ht="11.25">
      <c r="A4" s="827">
        <v>2012</v>
      </c>
      <c r="B4" s="828">
        <v>7731730</v>
      </c>
      <c r="C4" s="828">
        <v>8566037</v>
      </c>
      <c r="D4" s="828">
        <v>16297767</v>
      </c>
      <c r="E4" s="828">
        <v>15690035</v>
      </c>
      <c r="F4" s="828">
        <v>19076238</v>
      </c>
      <c r="G4" s="828">
        <v>34766273</v>
      </c>
      <c r="H4" s="829">
        <v>2.0293045670244565</v>
      </c>
      <c r="I4" s="829">
        <v>2.2269618961487092</v>
      </c>
      <c r="J4" s="829">
        <v>2.1331924183233202</v>
      </c>
    </row>
    <row r="5" spans="1:32" s="2" customFormat="1" ht="11.25">
      <c r="A5" s="830">
        <v>2013</v>
      </c>
      <c r="B5" s="831">
        <v>7863745</v>
      </c>
      <c r="C5" s="831">
        <v>8967432</v>
      </c>
      <c r="D5" s="831">
        <v>16831177</v>
      </c>
      <c r="E5" s="831">
        <v>15889226</v>
      </c>
      <c r="F5" s="831">
        <v>19734657</v>
      </c>
      <c r="G5" s="831">
        <v>35623883</v>
      </c>
      <c r="H5" s="832">
        <v>2.0205672996771895</v>
      </c>
      <c r="I5" s="832">
        <v>2.200703278262941</v>
      </c>
      <c r="J5" s="832">
        <v>2.1165414040860004</v>
      </c>
    </row>
    <row r="6" spans="1:32" s="2" customFormat="1" ht="11.25">
      <c r="A6" s="830">
        <v>2014</v>
      </c>
      <c r="B6" s="831">
        <v>8003793</v>
      </c>
      <c r="C6" s="831">
        <v>9158260</v>
      </c>
      <c r="D6" s="831">
        <v>17162053</v>
      </c>
      <c r="E6" s="831">
        <v>16026135</v>
      </c>
      <c r="F6" s="831">
        <v>19907377</v>
      </c>
      <c r="G6" s="831">
        <v>35933512</v>
      </c>
      <c r="H6" s="832">
        <v>2.0023175262028889</v>
      </c>
      <c r="I6" s="832">
        <v>2.1737073417876323</v>
      </c>
      <c r="J6" s="832">
        <v>2.0937770090792749</v>
      </c>
    </row>
    <row r="7" spans="1:32" s="2" customFormat="1" ht="11.25">
      <c r="A7" s="830">
        <v>2015</v>
      </c>
      <c r="B7" s="831">
        <v>8124788</v>
      </c>
      <c r="C7" s="831">
        <v>9304633</v>
      </c>
      <c r="D7" s="831">
        <v>17429421</v>
      </c>
      <c r="E7" s="831">
        <v>16052181</v>
      </c>
      <c r="F7" s="831">
        <v>19576295</v>
      </c>
      <c r="G7" s="831">
        <v>35628476</v>
      </c>
      <c r="H7" s="832">
        <v>1.9757045968460962</v>
      </c>
      <c r="I7" s="832">
        <v>2.1039298379635176</v>
      </c>
      <c r="J7" s="832">
        <v>2.0441571753875243</v>
      </c>
    </row>
    <row r="8" spans="1:32" s="2" customFormat="1" ht="11.25">
      <c r="A8" s="830">
        <v>2016</v>
      </c>
      <c r="B8" s="831">
        <v>8273130</v>
      </c>
      <c r="C8" s="831">
        <v>9204802</v>
      </c>
      <c r="D8" s="831">
        <v>17477932</v>
      </c>
      <c r="E8" s="831">
        <v>16244561</v>
      </c>
      <c r="F8" s="831">
        <v>19288015</v>
      </c>
      <c r="G8" s="831">
        <v>35532576</v>
      </c>
      <c r="H8" s="832">
        <v>1.9635326653878278</v>
      </c>
      <c r="I8" s="832">
        <v>2.0954296463954356</v>
      </c>
      <c r="J8" s="832">
        <v>2.0329965810600474</v>
      </c>
    </row>
    <row r="9" spans="1:32" s="2" customFormat="1" ht="11.25">
      <c r="A9" s="830">
        <v>2017</v>
      </c>
      <c r="B9" s="831">
        <v>8672753</v>
      </c>
      <c r="C9" s="831">
        <v>9889308</v>
      </c>
      <c r="D9" s="831">
        <v>18562061</v>
      </c>
      <c r="E9" s="831">
        <v>16919875</v>
      </c>
      <c r="F9" s="831">
        <v>20472865</v>
      </c>
      <c r="G9" s="831">
        <v>37392740</v>
      </c>
      <c r="H9" s="832">
        <v>1.9509231958986957</v>
      </c>
      <c r="I9" s="832">
        <v>2.0702019797542963</v>
      </c>
      <c r="J9" s="832">
        <v>2.014471345611891</v>
      </c>
    </row>
    <row r="10" spans="1:32" s="2" customFormat="1" ht="11.25">
      <c r="A10" s="830">
        <v>2018</v>
      </c>
      <c r="B10" s="831">
        <v>8991073</v>
      </c>
      <c r="C10" s="831">
        <v>10362010</v>
      </c>
      <c r="D10" s="831">
        <v>19353083</v>
      </c>
      <c r="E10" s="831">
        <v>17413041</v>
      </c>
      <c r="F10" s="831">
        <v>21393736</v>
      </c>
      <c r="G10" s="831">
        <v>38806777</v>
      </c>
      <c r="H10" s="832">
        <v>1.9367033278452972</v>
      </c>
      <c r="I10" s="832">
        <v>2.064631861965005</v>
      </c>
      <c r="J10" s="832">
        <v>2.0051987065833385</v>
      </c>
    </row>
    <row r="11" spans="1:32" s="2" customFormat="1" ht="11.25">
      <c r="A11" s="830">
        <v>2019</v>
      </c>
      <c r="B11" s="831">
        <v>9279360</v>
      </c>
      <c r="C11" s="831">
        <v>10485197</v>
      </c>
      <c r="D11" s="831">
        <v>19764557</v>
      </c>
      <c r="E11" s="831">
        <v>17922428</v>
      </c>
      <c r="F11" s="831">
        <v>21639611</v>
      </c>
      <c r="G11" s="831">
        <v>39562039</v>
      </c>
      <c r="H11" s="832">
        <f t="shared" ref="H11:J13" si="0">E11/B11</f>
        <v>1.9314293227119113</v>
      </c>
      <c r="I11" s="832">
        <f t="shared" si="0"/>
        <v>2.0638249333798879</v>
      </c>
      <c r="J11" s="832">
        <f t="shared" si="0"/>
        <v>2.0016658607627784</v>
      </c>
    </row>
    <row r="12" spans="1:32" s="2" customFormat="1" ht="11.25">
      <c r="A12" s="830">
        <v>2020</v>
      </c>
      <c r="B12" s="831">
        <v>7694605</v>
      </c>
      <c r="C12" s="831">
        <v>3008823</v>
      </c>
      <c r="D12" s="831">
        <v>10703428</v>
      </c>
      <c r="E12" s="831">
        <v>16389391</v>
      </c>
      <c r="F12" s="831">
        <v>7341347</v>
      </c>
      <c r="G12" s="831">
        <v>23730738</v>
      </c>
      <c r="H12" s="832">
        <f t="shared" si="0"/>
        <v>2.1299847100663385</v>
      </c>
      <c r="I12" s="832">
        <f t="shared" si="0"/>
        <v>2.4399398037039735</v>
      </c>
      <c r="J12" s="832">
        <f t="shared" si="0"/>
        <v>2.2171156754639729</v>
      </c>
    </row>
    <row r="13" spans="1:32" s="2" customFormat="1" ht="11.25">
      <c r="A13" s="833">
        <v>2021</v>
      </c>
      <c r="B13" s="834">
        <v>10056647</v>
      </c>
      <c r="C13" s="834">
        <v>3632026</v>
      </c>
      <c r="D13" s="834">
        <v>13688673</v>
      </c>
      <c r="E13" s="834">
        <v>20960665</v>
      </c>
      <c r="F13" s="834">
        <v>8598184</v>
      </c>
      <c r="G13" s="834">
        <v>29558849</v>
      </c>
      <c r="H13" s="835">
        <f t="shared" si="0"/>
        <v>2.0842597935474916</v>
      </c>
      <c r="I13" s="835">
        <f t="shared" si="0"/>
        <v>2.3673244629856725</v>
      </c>
      <c r="J13" s="835">
        <f t="shared" si="0"/>
        <v>2.1593655572019288</v>
      </c>
    </row>
    <row r="14" spans="1:32" s="2" customFormat="1" ht="11.25"/>
    <row r="15" spans="1:32" s="2" customFormat="1" ht="13.5" customHeight="1">
      <c r="A15" s="45" t="s">
        <v>132</v>
      </c>
    </row>
    <row r="16" spans="1:32" s="2" customFormat="1" ht="11.25">
      <c r="A16" s="65" t="s">
        <v>413</v>
      </c>
    </row>
    <row r="17" spans="1:23" s="2" customFormat="1" ht="11.25">
      <c r="A17" s="64"/>
    </row>
    <row r="18" spans="1:23" s="2" customFormat="1">
      <c r="A18" s="2" t="s">
        <v>206</v>
      </c>
      <c r="F18" s="958"/>
      <c r="G18" s="958"/>
      <c r="H18" s="958"/>
      <c r="I18" s="958"/>
      <c r="J18" s="958"/>
      <c r="K18" s="200"/>
      <c r="L18" s="201"/>
      <c r="M18" s="201"/>
      <c r="N18" s="201"/>
      <c r="O18" s="201"/>
      <c r="P18" s="201"/>
      <c r="Q18" s="202"/>
    </row>
    <row r="19" spans="1:23" s="2" customFormat="1" ht="11.25">
      <c r="A19" s="310" t="s">
        <v>314</v>
      </c>
      <c r="F19" s="64"/>
      <c r="G19" s="64"/>
      <c r="H19" s="64"/>
      <c r="I19" s="64"/>
      <c r="J19" s="64"/>
      <c r="K19" s="64"/>
    </row>
    <row r="20" spans="1:23" s="2" customFormat="1" ht="11.25">
      <c r="A20" s="310"/>
    </row>
    <row r="21" spans="1:23" s="2" customFormat="1" ht="11.25">
      <c r="S21" s="198"/>
      <c r="T21" s="198"/>
      <c r="U21" s="198"/>
    </row>
    <row r="22" spans="1:23" s="2" customFormat="1" ht="11.25">
      <c r="U22" s="198"/>
      <c r="V22" s="198"/>
      <c r="W22" s="198"/>
    </row>
    <row r="23" spans="1:23" s="2" customFormat="1" ht="11.25">
      <c r="U23" s="198"/>
      <c r="V23" s="198"/>
      <c r="W23" s="198"/>
    </row>
    <row r="24" spans="1:23" s="2" customFormat="1" ht="11.25">
      <c r="U24" s="198"/>
      <c r="V24" s="198"/>
      <c r="W24" s="198"/>
    </row>
    <row r="25" spans="1:23" s="2" customFormat="1" ht="11.25">
      <c r="U25" s="198"/>
      <c r="V25" s="198"/>
      <c r="W25" s="198"/>
    </row>
    <row r="26" spans="1:23" s="2" customFormat="1" ht="11.25">
      <c r="U26" s="198"/>
      <c r="V26" s="198"/>
      <c r="W26" s="198"/>
    </row>
    <row r="27" spans="1:23">
      <c r="U27" s="198"/>
      <c r="V27" s="198"/>
      <c r="W27" s="198"/>
    </row>
    <row r="28" spans="1:23">
      <c r="U28" s="198"/>
      <c r="V28" s="198"/>
      <c r="W28" s="198"/>
    </row>
  </sheetData>
  <mergeCells count="1">
    <mergeCell ref="F18:J18"/>
  </mergeCells>
  <phoneticPr fontId="16" type="noConversion"/>
  <hyperlinks>
    <hyperlink ref="A19" r:id="rId1" display=" info-tour@bfs.admin.ch" xr:uid="{00000000-0004-0000-0C00-000001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2D49-3F32-49E8-BEC1-4F0EB1B89FB0}">
  <dimension ref="A1:AG34"/>
  <sheetViews>
    <sheetView showGridLines="0" workbookViewId="0">
      <pane xSplit="1" topLeftCell="B1" activePane="topRight" state="frozen"/>
      <selection pane="topRight"/>
    </sheetView>
  </sheetViews>
  <sheetFormatPr baseColWidth="10" defaultColWidth="11.42578125" defaultRowHeight="12.75"/>
  <cols>
    <col min="1" max="1" width="25.28515625" style="3" customWidth="1"/>
    <col min="2" max="2" width="10.5703125" style="3" bestFit="1" customWidth="1"/>
    <col min="3" max="3" width="12.28515625" style="3" bestFit="1" customWidth="1"/>
    <col min="4" max="4" width="8.7109375" style="3" customWidth="1"/>
    <col min="5" max="5" width="10.5703125" style="3" bestFit="1" customWidth="1"/>
    <col min="6" max="6" width="12.28515625" style="3" bestFit="1" customWidth="1"/>
    <col min="7" max="7" width="8.7109375" style="3" customWidth="1"/>
    <col min="8" max="8" width="10.5703125" style="3" bestFit="1" customWidth="1"/>
    <col min="9" max="9" width="12.28515625" style="3" bestFit="1" customWidth="1"/>
    <col min="10" max="10" width="8.7109375" style="3" customWidth="1"/>
    <col min="11" max="11" width="10.5703125" style="3" bestFit="1" customWidth="1"/>
    <col min="12" max="12" width="12.28515625" style="3" bestFit="1" customWidth="1"/>
    <col min="13" max="13" width="8.7109375" style="3" customWidth="1"/>
    <col min="14" max="14" width="10.5703125" style="3" bestFit="1" customWidth="1"/>
    <col min="15" max="15" width="12.28515625" style="3" bestFit="1" customWidth="1"/>
    <col min="16" max="16" width="8.7109375" style="3" customWidth="1"/>
    <col min="17" max="17" width="10.5703125" style="3" bestFit="1" customWidth="1"/>
    <col min="18" max="18" width="12.28515625" style="3" bestFit="1" customWidth="1"/>
    <col min="19" max="19" width="8.7109375" style="3" customWidth="1"/>
    <col min="20" max="20" width="10.5703125" style="3" bestFit="1" customWidth="1"/>
    <col min="21" max="21" width="12.28515625" style="3" bestFit="1" customWidth="1"/>
    <col min="22" max="22" width="8.7109375" style="3" customWidth="1"/>
    <col min="23" max="23" width="10.5703125" style="3" bestFit="1" customWidth="1"/>
    <col min="24" max="24" width="12.28515625" style="3" bestFit="1" customWidth="1"/>
    <col min="25" max="25" width="8.7109375" style="3" customWidth="1"/>
    <col min="26" max="26" width="10.5703125" style="3" bestFit="1" customWidth="1"/>
    <col min="27" max="27" width="12.28515625" style="3" bestFit="1" customWidth="1"/>
    <col min="28" max="28" width="8.7109375" style="3" customWidth="1"/>
    <col min="29" max="31" width="9.7109375" style="3" customWidth="1"/>
    <col min="32" max="16384" width="11.42578125" style="3"/>
  </cols>
  <sheetData>
    <row r="1" spans="1:33" s="62" customFormat="1">
      <c r="A1" s="674" t="s">
        <v>410</v>
      </c>
      <c r="AE1" s="153" t="s">
        <v>454</v>
      </c>
    </row>
    <row r="2" spans="1:33" s="62" customFormat="1" ht="12">
      <c r="A2" s="179"/>
      <c r="AF2" s="88"/>
    </row>
    <row r="3" spans="1:33" s="2" customFormat="1" ht="11.25">
      <c r="A3" s="959" t="s">
        <v>0</v>
      </c>
      <c r="B3" s="25" t="s">
        <v>83</v>
      </c>
      <c r="C3" s="25"/>
      <c r="D3" s="26"/>
      <c r="E3" s="25" t="s">
        <v>82</v>
      </c>
      <c r="F3" s="25"/>
      <c r="G3" s="26"/>
      <c r="H3" s="25" t="s">
        <v>81</v>
      </c>
      <c r="I3" s="25"/>
      <c r="J3" s="26"/>
      <c r="K3" s="25" t="s">
        <v>87</v>
      </c>
      <c r="L3" s="25"/>
      <c r="M3" s="26"/>
      <c r="N3" s="25" t="s">
        <v>130</v>
      </c>
      <c r="O3" s="138"/>
      <c r="P3" s="139"/>
      <c r="Q3" s="39" t="s">
        <v>131</v>
      </c>
      <c r="R3" s="40"/>
      <c r="S3" s="40"/>
      <c r="T3" s="25" t="s">
        <v>160</v>
      </c>
      <c r="U3" s="138"/>
      <c r="V3" s="139"/>
      <c r="W3" s="39" t="s">
        <v>327</v>
      </c>
      <c r="X3" s="40"/>
      <c r="Y3" s="44"/>
      <c r="Z3" s="39" t="s">
        <v>328</v>
      </c>
      <c r="AA3" s="40"/>
      <c r="AB3" s="199"/>
      <c r="AC3" s="39" t="s">
        <v>427</v>
      </c>
      <c r="AD3" s="40"/>
      <c r="AE3" s="199"/>
    </row>
    <row r="4" spans="1:33" s="2" customFormat="1" ht="11.25">
      <c r="A4" s="954"/>
      <c r="B4" s="492" t="s">
        <v>20</v>
      </c>
      <c r="C4" s="492" t="s">
        <v>27</v>
      </c>
      <c r="D4" s="492" t="s">
        <v>19</v>
      </c>
      <c r="E4" s="492" t="s">
        <v>20</v>
      </c>
      <c r="F4" s="492" t="s">
        <v>27</v>
      </c>
      <c r="G4" s="492" t="s">
        <v>19</v>
      </c>
      <c r="H4" s="492" t="s">
        <v>20</v>
      </c>
      <c r="I4" s="492" t="s">
        <v>27</v>
      </c>
      <c r="J4" s="492" t="s">
        <v>19</v>
      </c>
      <c r="K4" s="492" t="s">
        <v>20</v>
      </c>
      <c r="L4" s="492" t="s">
        <v>27</v>
      </c>
      <c r="M4" s="492" t="s">
        <v>19</v>
      </c>
      <c r="N4" s="492" t="s">
        <v>20</v>
      </c>
      <c r="O4" s="492" t="s">
        <v>27</v>
      </c>
      <c r="P4" s="492" t="s">
        <v>19</v>
      </c>
      <c r="Q4" s="492" t="s">
        <v>20</v>
      </c>
      <c r="R4" s="492" t="s">
        <v>27</v>
      </c>
      <c r="S4" s="492" t="s">
        <v>19</v>
      </c>
      <c r="T4" s="492" t="s">
        <v>20</v>
      </c>
      <c r="U4" s="492" t="s">
        <v>27</v>
      </c>
      <c r="V4" s="492" t="s">
        <v>19</v>
      </c>
      <c r="W4" s="492" t="s">
        <v>20</v>
      </c>
      <c r="X4" s="492" t="s">
        <v>27</v>
      </c>
      <c r="Y4" s="492" t="s">
        <v>19</v>
      </c>
      <c r="Z4" s="492" t="s">
        <v>20</v>
      </c>
      <c r="AA4" s="492" t="s">
        <v>27</v>
      </c>
      <c r="AB4" s="493" t="s">
        <v>19</v>
      </c>
      <c r="AC4" s="492" t="s">
        <v>20</v>
      </c>
      <c r="AD4" s="492" t="s">
        <v>27</v>
      </c>
      <c r="AE4" s="493" t="s">
        <v>19</v>
      </c>
    </row>
    <row r="5" spans="1:33" s="2" customFormat="1">
      <c r="A5" s="512" t="s">
        <v>1</v>
      </c>
      <c r="B5" s="336">
        <v>2.0293045670244565</v>
      </c>
      <c r="C5" s="337">
        <v>2.2269618961487092</v>
      </c>
      <c r="D5" s="338">
        <v>2.1331924183233202</v>
      </c>
      <c r="E5" s="336">
        <v>2.0205672996771895</v>
      </c>
      <c r="F5" s="337">
        <v>2.200703278262941</v>
      </c>
      <c r="G5" s="338">
        <v>2.1165414040860004</v>
      </c>
      <c r="H5" s="336">
        <v>2.0023175262028889</v>
      </c>
      <c r="I5" s="337">
        <v>2.1737073417876323</v>
      </c>
      <c r="J5" s="338">
        <v>2.0937770090792749</v>
      </c>
      <c r="K5" s="336">
        <v>1.9757045968460962</v>
      </c>
      <c r="L5" s="337">
        <v>2.1039298379635176</v>
      </c>
      <c r="M5" s="338">
        <v>2.0441571753875243</v>
      </c>
      <c r="N5" s="336">
        <v>1.9635326653878278</v>
      </c>
      <c r="O5" s="337">
        <v>2.0954296463954356</v>
      </c>
      <c r="P5" s="338">
        <v>2.0329965810600474</v>
      </c>
      <c r="Q5" s="339">
        <v>1.9509231958986957</v>
      </c>
      <c r="R5" s="337">
        <v>2.0702019797542963</v>
      </c>
      <c r="S5" s="337">
        <v>2.014471345611891</v>
      </c>
      <c r="T5" s="336">
        <v>1.9367033278452972</v>
      </c>
      <c r="U5" s="337">
        <v>2.064631861965005</v>
      </c>
      <c r="V5" s="338">
        <v>2.0051987065833385</v>
      </c>
      <c r="W5" s="340">
        <v>1.9314293227119113</v>
      </c>
      <c r="X5" s="337">
        <v>2.0638249333798879</v>
      </c>
      <c r="Y5" s="338">
        <v>2.0016658607627784</v>
      </c>
      <c r="Z5" s="340">
        <v>2.1299847100663385</v>
      </c>
      <c r="AA5" s="337">
        <v>2.4399398037039735</v>
      </c>
      <c r="AB5" s="337">
        <v>2.2171156754639729</v>
      </c>
      <c r="AC5" s="340">
        <v>2.0842597935474916</v>
      </c>
      <c r="AD5" s="337">
        <v>2.3673244629856725</v>
      </c>
      <c r="AE5" s="337">
        <v>2.1593655572019288</v>
      </c>
      <c r="AF5" s="741"/>
      <c r="AG5" s="121"/>
    </row>
    <row r="6" spans="1:33" s="2" customFormat="1">
      <c r="A6" s="513" t="s">
        <v>2</v>
      </c>
      <c r="B6" s="341">
        <v>2.6031520612158472</v>
      </c>
      <c r="C6" s="342">
        <v>3.4530146549194196</v>
      </c>
      <c r="D6" s="343">
        <v>2.9167127425028854</v>
      </c>
      <c r="E6" s="341">
        <v>2.605211837419378</v>
      </c>
      <c r="F6" s="342">
        <v>3.4656196539851902</v>
      </c>
      <c r="G6" s="343">
        <v>2.9224822135998858</v>
      </c>
      <c r="H6" s="341">
        <v>2.5769994115083805</v>
      </c>
      <c r="I6" s="342">
        <v>3.4575122216874794</v>
      </c>
      <c r="J6" s="343">
        <v>2.8957905723631683</v>
      </c>
      <c r="K6" s="341">
        <v>2.5530451776528995</v>
      </c>
      <c r="L6" s="342">
        <v>3.4051194599561745</v>
      </c>
      <c r="M6" s="343">
        <v>2.8437107786459808</v>
      </c>
      <c r="N6" s="341">
        <v>2.5116700731559476</v>
      </c>
      <c r="O6" s="342">
        <v>3.2221903515533965</v>
      </c>
      <c r="P6" s="343">
        <v>2.7469424147607029</v>
      </c>
      <c r="Q6" s="344">
        <v>2.4862689745272157</v>
      </c>
      <c r="R6" s="342">
        <v>3.1302145540801409</v>
      </c>
      <c r="S6" s="342">
        <v>2.7004587602622916</v>
      </c>
      <c r="T6" s="345">
        <v>2.4629533660365035</v>
      </c>
      <c r="U6" s="346">
        <v>3.0494309327968123</v>
      </c>
      <c r="V6" s="347">
        <v>2.6635548165170944</v>
      </c>
      <c r="W6" s="348">
        <v>2.4537281788644747</v>
      </c>
      <c r="X6" s="344">
        <v>2.9891637206505273</v>
      </c>
      <c r="Y6" s="349">
        <v>2.6378286360118723</v>
      </c>
      <c r="Z6" s="348">
        <v>2.6737743657784456</v>
      </c>
      <c r="AA6" s="344">
        <v>3.676504760469264</v>
      </c>
      <c r="AB6" s="344">
        <v>2.8656127313305957</v>
      </c>
      <c r="AC6" s="348">
        <v>2.6288759942456243</v>
      </c>
      <c r="AD6" s="344">
        <v>3.373695198329854</v>
      </c>
      <c r="AE6" s="344">
        <v>2.7611611209344691</v>
      </c>
      <c r="AF6" s="741"/>
    </row>
    <row r="7" spans="1:33" s="2" customFormat="1">
      <c r="A7" s="513" t="s">
        <v>4</v>
      </c>
      <c r="B7" s="341">
        <v>2.0271237656094661</v>
      </c>
      <c r="C7" s="342">
        <v>2.3532584805897794</v>
      </c>
      <c r="D7" s="343">
        <v>2.141909461109607</v>
      </c>
      <c r="E7" s="341">
        <v>2.0155609405120685</v>
      </c>
      <c r="F7" s="342">
        <v>2.3512112636955296</v>
      </c>
      <c r="G7" s="343">
        <v>2.1329590556550468</v>
      </c>
      <c r="H7" s="341">
        <v>1.9691719555982603</v>
      </c>
      <c r="I7" s="342">
        <v>2.3282973887891165</v>
      </c>
      <c r="J7" s="343">
        <v>2.088430850362001</v>
      </c>
      <c r="K7" s="341">
        <v>1.9851442159092954</v>
      </c>
      <c r="L7" s="342">
        <v>2.2936549160048663</v>
      </c>
      <c r="M7" s="343">
        <v>2.0850002488621469</v>
      </c>
      <c r="N7" s="341">
        <v>1.9562249259905995</v>
      </c>
      <c r="O7" s="342">
        <v>2.2264152244600992</v>
      </c>
      <c r="P7" s="343">
        <v>2.0405601028936138</v>
      </c>
      <c r="Q7" s="350">
        <v>1.924299132495606</v>
      </c>
      <c r="R7" s="342">
        <v>2.1854627444024506</v>
      </c>
      <c r="S7" s="342">
        <v>2.0050599611194149</v>
      </c>
      <c r="T7" s="341">
        <v>1.8802666458870283</v>
      </c>
      <c r="U7" s="342">
        <v>2.1327688361364356</v>
      </c>
      <c r="V7" s="343">
        <v>1.9592398031304721</v>
      </c>
      <c r="W7" s="348">
        <v>1.8801155996544607</v>
      </c>
      <c r="X7" s="342">
        <v>2.1383483531382086</v>
      </c>
      <c r="Y7" s="343">
        <v>1.9604193361716198</v>
      </c>
      <c r="Z7" s="348">
        <v>2.0201383057286364</v>
      </c>
      <c r="AA7" s="342">
        <v>2.4140797586151157</v>
      </c>
      <c r="AB7" s="342">
        <v>2.0929706022148666</v>
      </c>
      <c r="AC7" s="348">
        <v>1.9835262207880537</v>
      </c>
      <c r="AD7" s="342">
        <v>2.4776172514411785</v>
      </c>
      <c r="AE7" s="342">
        <v>2.0697878002661252</v>
      </c>
      <c r="AF7" s="741"/>
    </row>
    <row r="8" spans="1:33" s="2" customFormat="1">
      <c r="A8" s="513" t="s">
        <v>6</v>
      </c>
      <c r="B8" s="341">
        <v>1.607230606475109</v>
      </c>
      <c r="C8" s="342">
        <v>1.8467665288624113</v>
      </c>
      <c r="D8" s="343">
        <v>1.7697625781675705</v>
      </c>
      <c r="E8" s="341">
        <v>1.6147389289310929</v>
      </c>
      <c r="F8" s="342">
        <v>1.8290675419817159</v>
      </c>
      <c r="G8" s="343">
        <v>1.7611555098759499</v>
      </c>
      <c r="H8" s="341">
        <v>1.6197459137197432</v>
      </c>
      <c r="I8" s="342">
        <v>1.8257769838324336</v>
      </c>
      <c r="J8" s="343">
        <v>1.7612527274943821</v>
      </c>
      <c r="K8" s="341">
        <v>1.6022528968309369</v>
      </c>
      <c r="L8" s="342">
        <v>1.8050890155962529</v>
      </c>
      <c r="M8" s="343">
        <v>1.7402071619446218</v>
      </c>
      <c r="N8" s="341">
        <v>1.5701357935011697</v>
      </c>
      <c r="O8" s="342">
        <v>1.7948198457778581</v>
      </c>
      <c r="P8" s="343">
        <v>1.7217842568276305</v>
      </c>
      <c r="Q8" s="342">
        <v>1.5779110608539011</v>
      </c>
      <c r="R8" s="342">
        <v>1.7804747657988531</v>
      </c>
      <c r="S8" s="342">
        <v>1.7153803395245368</v>
      </c>
      <c r="T8" s="345">
        <v>1.6023567883290586</v>
      </c>
      <c r="U8" s="346">
        <v>1.8094056253207447</v>
      </c>
      <c r="V8" s="347">
        <v>1.7414954416320596</v>
      </c>
      <c r="W8" s="351">
        <v>1.637679084830693</v>
      </c>
      <c r="X8" s="342">
        <v>1.8229772705760892</v>
      </c>
      <c r="Y8" s="343">
        <v>1.7571850660238408</v>
      </c>
      <c r="Z8" s="351">
        <v>1.7565363056504091</v>
      </c>
      <c r="AA8" s="342">
        <v>1.9797197390018584</v>
      </c>
      <c r="AB8" s="342">
        <v>1.8652608345118358</v>
      </c>
      <c r="AC8" s="351">
        <v>1.7827227817767206</v>
      </c>
      <c r="AD8" s="342">
        <v>2.114653830594011</v>
      </c>
      <c r="AE8" s="342">
        <v>1.9316222333091158</v>
      </c>
      <c r="AF8" s="741"/>
    </row>
    <row r="9" spans="1:33" s="2" customFormat="1">
      <c r="A9" s="513" t="s">
        <v>69</v>
      </c>
      <c r="B9" s="341">
        <v>1.8563476881567438</v>
      </c>
      <c r="C9" s="342">
        <v>1.8041026235265003</v>
      </c>
      <c r="D9" s="343">
        <v>1.8264145041105633</v>
      </c>
      <c r="E9" s="341">
        <v>1.8304724208906815</v>
      </c>
      <c r="F9" s="342">
        <v>1.8030464065209364</v>
      </c>
      <c r="G9" s="343">
        <v>1.8145211930499474</v>
      </c>
      <c r="H9" s="341">
        <v>1.8293813996356341</v>
      </c>
      <c r="I9" s="342">
        <v>1.7676007678894745</v>
      </c>
      <c r="J9" s="343">
        <v>1.7929586147631837</v>
      </c>
      <c r="K9" s="341">
        <v>1.8222366853732517</v>
      </c>
      <c r="L9" s="342">
        <v>1.7014041676986125</v>
      </c>
      <c r="M9" s="343">
        <v>1.749124261083923</v>
      </c>
      <c r="N9" s="341">
        <v>1.8168061481204127</v>
      </c>
      <c r="O9" s="342">
        <v>1.7350554303106158</v>
      </c>
      <c r="P9" s="343">
        <v>1.7678241393745853</v>
      </c>
      <c r="Q9" s="342">
        <v>1.8040316755032779</v>
      </c>
      <c r="R9" s="342">
        <v>1.7424155850141894</v>
      </c>
      <c r="S9" s="342">
        <v>1.7664922368398119</v>
      </c>
      <c r="T9" s="345">
        <v>1.7868982182275073</v>
      </c>
      <c r="U9" s="346">
        <v>1.7515180003402022</v>
      </c>
      <c r="V9" s="347">
        <v>1.7656001865083175</v>
      </c>
      <c r="W9" s="341">
        <v>1.7810137995528637</v>
      </c>
      <c r="X9" s="342">
        <v>1.7512996970772869</v>
      </c>
      <c r="Y9" s="343">
        <v>1.7632859037704631</v>
      </c>
      <c r="Z9" s="341">
        <v>1.9239429071704375</v>
      </c>
      <c r="AA9" s="342">
        <v>2.1644631052349474</v>
      </c>
      <c r="AB9" s="342">
        <v>1.9838571342472613</v>
      </c>
      <c r="AC9" s="341">
        <v>1.9231984555300157</v>
      </c>
      <c r="AD9" s="342">
        <v>2.14960860054356</v>
      </c>
      <c r="AE9" s="342">
        <v>1.9780504149171625</v>
      </c>
      <c r="AF9" s="741"/>
    </row>
    <row r="10" spans="1:33" s="2" customFormat="1">
      <c r="A10" s="513" t="s">
        <v>7</v>
      </c>
      <c r="B10" s="341">
        <v>1.77947927923785</v>
      </c>
      <c r="C10" s="342">
        <v>2.0750111511408473</v>
      </c>
      <c r="D10" s="343">
        <v>1.9645462606052533</v>
      </c>
      <c r="E10" s="341">
        <v>1.7427046000369482</v>
      </c>
      <c r="F10" s="342">
        <v>2.0581690402951254</v>
      </c>
      <c r="G10" s="343">
        <v>1.9407922684061836</v>
      </c>
      <c r="H10" s="341">
        <v>1.7311216931559958</v>
      </c>
      <c r="I10" s="342">
        <v>2.0528959590823312</v>
      </c>
      <c r="J10" s="343">
        <v>1.9253904273056341</v>
      </c>
      <c r="K10" s="341">
        <v>1.6606735966235999</v>
      </c>
      <c r="L10" s="342">
        <v>2.0742541389132811</v>
      </c>
      <c r="M10" s="343">
        <v>1.902183918396342</v>
      </c>
      <c r="N10" s="341">
        <v>1.7126276340023396</v>
      </c>
      <c r="O10" s="342">
        <v>2.0413301652701068</v>
      </c>
      <c r="P10" s="343">
        <v>1.9071669623344583</v>
      </c>
      <c r="Q10" s="342">
        <v>1.7017970874586488</v>
      </c>
      <c r="R10" s="342">
        <v>1.99582501669616</v>
      </c>
      <c r="S10" s="342">
        <v>1.8809726913411065</v>
      </c>
      <c r="T10" s="341">
        <v>1.7420917900895958</v>
      </c>
      <c r="U10" s="342">
        <v>2.0003076140935145</v>
      </c>
      <c r="V10" s="343">
        <v>1.8990876958777203</v>
      </c>
      <c r="W10" s="341">
        <v>1.7231406962086686</v>
      </c>
      <c r="X10" s="342">
        <v>2.0163636397193856</v>
      </c>
      <c r="Y10" s="343">
        <v>1.8971359542821595</v>
      </c>
      <c r="Z10" s="341">
        <v>1.8244966536660741</v>
      </c>
      <c r="AA10" s="342">
        <v>1.9459479116789604</v>
      </c>
      <c r="AB10" s="342">
        <v>1.8772492372009024</v>
      </c>
      <c r="AC10" s="341">
        <v>1.6967282470737555</v>
      </c>
      <c r="AD10" s="342">
        <v>1.9545377882720543</v>
      </c>
      <c r="AE10" s="342">
        <v>1.8048340628908344</v>
      </c>
      <c r="AF10" s="741"/>
    </row>
    <row r="11" spans="1:33" s="2" customFormat="1">
      <c r="A11" s="513" t="s">
        <v>55</v>
      </c>
      <c r="B11" s="341">
        <v>1.9827182914358636</v>
      </c>
      <c r="C11" s="342">
        <v>2.2358380832155027</v>
      </c>
      <c r="D11" s="343">
        <v>2.1094965981803218</v>
      </c>
      <c r="E11" s="341">
        <v>1.9603861539380079</v>
      </c>
      <c r="F11" s="342">
        <v>2.1887028541803146</v>
      </c>
      <c r="G11" s="343">
        <v>2.0786937252322866</v>
      </c>
      <c r="H11" s="341">
        <v>1.938130103364182</v>
      </c>
      <c r="I11" s="342">
        <v>2.129451814655221</v>
      </c>
      <c r="J11" s="343">
        <v>2.0401586234824789</v>
      </c>
      <c r="K11" s="341">
        <v>1.9158824610727652</v>
      </c>
      <c r="L11" s="342">
        <v>1.998444342014289</v>
      </c>
      <c r="M11" s="343">
        <v>1.9619645368461978</v>
      </c>
      <c r="N11" s="341">
        <v>1.8934670929863771</v>
      </c>
      <c r="O11" s="342">
        <v>2.04024619709545</v>
      </c>
      <c r="P11" s="343">
        <v>1.9732593342183493</v>
      </c>
      <c r="Q11" s="342">
        <v>1.868659386115046</v>
      </c>
      <c r="R11" s="342">
        <v>2.0263234282988396</v>
      </c>
      <c r="S11" s="342">
        <v>1.9554923188164055</v>
      </c>
      <c r="T11" s="341">
        <v>1.8566074970266304</v>
      </c>
      <c r="U11" s="342">
        <v>2.0206698118641317</v>
      </c>
      <c r="V11" s="343">
        <v>1.9481928080622661</v>
      </c>
      <c r="W11" s="341">
        <v>1.8526401447401575</v>
      </c>
      <c r="X11" s="342">
        <v>2.0427490992919903</v>
      </c>
      <c r="Y11" s="343">
        <v>1.9594758611705188</v>
      </c>
      <c r="Z11" s="341">
        <v>1.970796072119597</v>
      </c>
      <c r="AA11" s="342">
        <v>2.581683671739941</v>
      </c>
      <c r="AB11" s="342">
        <v>2.1089872168031465</v>
      </c>
      <c r="AC11" s="341">
        <v>1.9358302821508813</v>
      </c>
      <c r="AD11" s="342">
        <v>2.4770156473520433</v>
      </c>
      <c r="AE11" s="342">
        <v>2.050870783757631</v>
      </c>
      <c r="AF11" s="741"/>
    </row>
    <row r="12" spans="1:33" s="2" customFormat="1">
      <c r="A12" s="513" t="s">
        <v>54</v>
      </c>
      <c r="B12" s="341">
        <v>1.5581383939522333</v>
      </c>
      <c r="C12" s="342">
        <v>2.0144276433266213</v>
      </c>
      <c r="D12" s="343">
        <v>1.7039353685443659</v>
      </c>
      <c r="E12" s="341">
        <v>1.566338988568948</v>
      </c>
      <c r="F12" s="342">
        <v>2.0078416896995668</v>
      </c>
      <c r="G12" s="343">
        <v>1.7139468733539018</v>
      </c>
      <c r="H12" s="341">
        <v>1.5835576980410324</v>
      </c>
      <c r="I12" s="342">
        <v>2.04579226686884</v>
      </c>
      <c r="J12" s="343">
        <v>1.7405327469118974</v>
      </c>
      <c r="K12" s="341">
        <v>1.5933071939672601</v>
      </c>
      <c r="L12" s="342">
        <v>1.999461817902243</v>
      </c>
      <c r="M12" s="343">
        <v>1.7267268594519509</v>
      </c>
      <c r="N12" s="341">
        <v>1.6051081083527166</v>
      </c>
      <c r="O12" s="342">
        <v>2.0209423044475101</v>
      </c>
      <c r="P12" s="343">
        <v>1.7353287643557587</v>
      </c>
      <c r="Q12" s="342">
        <v>1.5989606984855222</v>
      </c>
      <c r="R12" s="342">
        <v>2.0227669698247306</v>
      </c>
      <c r="S12" s="342">
        <v>1.7337487987791447</v>
      </c>
      <c r="T12" s="345">
        <v>1.5527391585406936</v>
      </c>
      <c r="U12" s="346">
        <v>1.9757255885943914</v>
      </c>
      <c r="V12" s="347">
        <v>1.6886695398303906</v>
      </c>
      <c r="W12" s="341">
        <v>1.5872160416002807</v>
      </c>
      <c r="X12" s="342">
        <v>2.0098192241110198</v>
      </c>
      <c r="Y12" s="343">
        <v>1.7258477942454258</v>
      </c>
      <c r="Z12" s="341">
        <v>1.6424290850978824</v>
      </c>
      <c r="AA12" s="342">
        <v>2.1290043290043288</v>
      </c>
      <c r="AB12" s="342">
        <v>1.7269688321347836</v>
      </c>
      <c r="AC12" s="341">
        <v>1.6218153185501656</v>
      </c>
      <c r="AD12" s="342">
        <v>2.2439931675839819</v>
      </c>
      <c r="AE12" s="342">
        <v>1.7220643953873112</v>
      </c>
      <c r="AF12" s="741"/>
    </row>
    <row r="13" spans="1:33" s="2" customFormat="1">
      <c r="A13" s="513" t="s">
        <v>319</v>
      </c>
      <c r="B13" s="341">
        <v>1.8882209432664865</v>
      </c>
      <c r="C13" s="342">
        <v>2.341005010063637</v>
      </c>
      <c r="D13" s="343">
        <v>2.132257683482055</v>
      </c>
      <c r="E13" s="341">
        <v>1.8812655255428932</v>
      </c>
      <c r="F13" s="342">
        <v>2.3572538868125505</v>
      </c>
      <c r="G13" s="343">
        <v>2.1332761181550812</v>
      </c>
      <c r="H13" s="341">
        <v>1.8624667020055961</v>
      </c>
      <c r="I13" s="342">
        <v>2.3303667558348891</v>
      </c>
      <c r="J13" s="343">
        <v>2.1088701800526959</v>
      </c>
      <c r="K13" s="341">
        <v>1.8633808177807729</v>
      </c>
      <c r="L13" s="342">
        <v>2.322491536304037</v>
      </c>
      <c r="M13" s="343">
        <v>2.0922323450830671</v>
      </c>
      <c r="N13" s="341">
        <v>1.8555629870205732</v>
      </c>
      <c r="O13" s="342">
        <v>2.3396663541837674</v>
      </c>
      <c r="P13" s="343">
        <v>2.0916370193296898</v>
      </c>
      <c r="Q13" s="342">
        <v>1.8702201201183741</v>
      </c>
      <c r="R13" s="342">
        <v>2.237187950993337</v>
      </c>
      <c r="S13" s="342">
        <v>2.0574255480034349</v>
      </c>
      <c r="T13" s="341">
        <v>1.8340951683129254</v>
      </c>
      <c r="U13" s="342">
        <v>2.1701557843913846</v>
      </c>
      <c r="V13" s="343">
        <v>2.0059001458679697</v>
      </c>
      <c r="W13" s="341">
        <v>1.8220991989091528</v>
      </c>
      <c r="X13" s="342">
        <v>2.138609295345212</v>
      </c>
      <c r="Y13" s="343">
        <v>1.9830652262191468</v>
      </c>
      <c r="Z13" s="341">
        <v>1.909002255371806</v>
      </c>
      <c r="AA13" s="342">
        <v>2.3243158439267635</v>
      </c>
      <c r="AB13" s="342">
        <v>2.039491932550769</v>
      </c>
      <c r="AC13" s="341">
        <v>1.8576630327491281</v>
      </c>
      <c r="AD13" s="342">
        <v>2.2699467758084633</v>
      </c>
      <c r="AE13" s="342">
        <v>1.9684105626532333</v>
      </c>
      <c r="AF13" s="741"/>
    </row>
    <row r="14" spans="1:33" s="2" customFormat="1" ht="11.25">
      <c r="A14" s="513" t="s">
        <v>8</v>
      </c>
      <c r="B14" s="341">
        <v>1.8266936958743478</v>
      </c>
      <c r="C14" s="342">
        <v>2.1286715688160247</v>
      </c>
      <c r="D14" s="343">
        <v>2.0627809927327916</v>
      </c>
      <c r="E14" s="341">
        <v>1.8378127250342633</v>
      </c>
      <c r="F14" s="342">
        <v>2.066925228304425</v>
      </c>
      <c r="G14" s="343">
        <v>2.0185886202722449</v>
      </c>
      <c r="H14" s="341">
        <v>1.841572675070869</v>
      </c>
      <c r="I14" s="342">
        <v>2.1130816164021922</v>
      </c>
      <c r="J14" s="343">
        <v>2.0530694043086148</v>
      </c>
      <c r="K14" s="341">
        <v>1.9053670461547787</v>
      </c>
      <c r="L14" s="342">
        <v>2.1233257538555699</v>
      </c>
      <c r="M14" s="343">
        <v>2.0777760654494122</v>
      </c>
      <c r="N14" s="341">
        <v>1.9308065309041071</v>
      </c>
      <c r="O14" s="342">
        <v>2.1675358668765461</v>
      </c>
      <c r="P14" s="343">
        <v>2.1214838095486495</v>
      </c>
      <c r="Q14" s="342">
        <v>1.884199205082508</v>
      </c>
      <c r="R14" s="342">
        <v>2.1705006227167414</v>
      </c>
      <c r="S14" s="342">
        <v>2.1130442181812144</v>
      </c>
      <c r="T14" s="345">
        <v>1.8294768714580905</v>
      </c>
      <c r="U14" s="346">
        <v>2.1220199527229866</v>
      </c>
      <c r="V14" s="347">
        <v>2.0582921669084975</v>
      </c>
      <c r="W14" s="341">
        <v>1.7964446785968609</v>
      </c>
      <c r="X14" s="342">
        <v>2.0981643392864542</v>
      </c>
      <c r="Y14" s="343">
        <v>2.032038329261399</v>
      </c>
      <c r="Z14" s="341">
        <v>2.0940910142996665</v>
      </c>
      <c r="AA14" s="342">
        <v>1.9653042214905858</v>
      </c>
      <c r="AB14" s="342">
        <v>2.0092993117120801</v>
      </c>
      <c r="AC14" s="341">
        <v>1.9974260019087293</v>
      </c>
      <c r="AD14" s="342">
        <v>2.1663565746714428</v>
      </c>
      <c r="AE14" s="342">
        <v>2.0995718922253479</v>
      </c>
      <c r="AF14" s="77"/>
    </row>
    <row r="15" spans="1:33" s="2" customFormat="1">
      <c r="A15" s="513" t="s">
        <v>3</v>
      </c>
      <c r="B15" s="341">
        <v>2.31104623807922</v>
      </c>
      <c r="C15" s="342">
        <v>3.0162480042662629</v>
      </c>
      <c r="D15" s="343">
        <v>2.5922525758848791</v>
      </c>
      <c r="E15" s="341">
        <v>2.3208899416331907</v>
      </c>
      <c r="F15" s="342">
        <v>3.0473161306326007</v>
      </c>
      <c r="G15" s="343">
        <v>2.6209865698196118</v>
      </c>
      <c r="H15" s="341">
        <v>2.2861009762900975</v>
      </c>
      <c r="I15" s="342">
        <v>2.9686043695199342</v>
      </c>
      <c r="J15" s="343">
        <v>2.5649900365546272</v>
      </c>
      <c r="K15" s="341">
        <v>2.2084540998098094</v>
      </c>
      <c r="L15" s="342">
        <v>2.8008873570819075</v>
      </c>
      <c r="M15" s="343">
        <v>2.4400156122318442</v>
      </c>
      <c r="N15" s="341">
        <v>2.1863220569780792</v>
      </c>
      <c r="O15" s="342">
        <v>2.6499338850269609</v>
      </c>
      <c r="P15" s="343">
        <v>2.3695381161110962</v>
      </c>
      <c r="Q15" s="342">
        <v>2.1599067995269157</v>
      </c>
      <c r="R15" s="342">
        <v>2.5665727136259653</v>
      </c>
      <c r="S15" s="342">
        <v>2.3280554518757022</v>
      </c>
      <c r="T15" s="341">
        <v>2.1594909486545775</v>
      </c>
      <c r="U15" s="342">
        <v>2.5997397851469253</v>
      </c>
      <c r="V15" s="343">
        <v>2.3442908018237278</v>
      </c>
      <c r="W15" s="341">
        <v>2.1380941788027878</v>
      </c>
      <c r="X15" s="342">
        <v>2.5275325933810744</v>
      </c>
      <c r="Y15" s="343">
        <v>2.3083930036447029</v>
      </c>
      <c r="Z15" s="341">
        <v>2.2512812725037108</v>
      </c>
      <c r="AA15" s="342">
        <v>3.2172644086457067</v>
      </c>
      <c r="AB15" s="342">
        <v>2.4643482789640641</v>
      </c>
      <c r="AC15" s="341">
        <v>2.2018205960774924</v>
      </c>
      <c r="AD15" s="342">
        <v>2.7257320951025132</v>
      </c>
      <c r="AE15" s="342">
        <v>2.3054519496156036</v>
      </c>
      <c r="AF15" s="741"/>
    </row>
    <row r="16" spans="1:33" s="2" customFormat="1">
      <c r="A16" s="513" t="s">
        <v>5</v>
      </c>
      <c r="B16" s="341">
        <v>2.1843849514016953</v>
      </c>
      <c r="C16" s="342">
        <v>2.2312562440463743</v>
      </c>
      <c r="D16" s="343">
        <v>2.2037140834126183</v>
      </c>
      <c r="E16" s="341">
        <v>2.1940066823065405</v>
      </c>
      <c r="F16" s="342">
        <v>2.1073023972692204</v>
      </c>
      <c r="G16" s="343">
        <v>2.1582709671167564</v>
      </c>
      <c r="H16" s="341">
        <v>2.2055709849009952</v>
      </c>
      <c r="I16" s="342">
        <v>2.0735598675469706</v>
      </c>
      <c r="J16" s="343">
        <v>2.1513239766734564</v>
      </c>
      <c r="K16" s="341">
        <v>2.1438953511491299</v>
      </c>
      <c r="L16" s="342">
        <v>2.0252347589159734</v>
      </c>
      <c r="M16" s="343">
        <v>2.0969836105305779</v>
      </c>
      <c r="N16" s="341">
        <v>2.1390657714028674</v>
      </c>
      <c r="O16" s="342">
        <v>2.015471284232917</v>
      </c>
      <c r="P16" s="343">
        <v>2.0913192887269885</v>
      </c>
      <c r="Q16" s="342">
        <v>2.1119934474718254</v>
      </c>
      <c r="R16" s="342">
        <v>2.0042024187554897</v>
      </c>
      <c r="S16" s="342">
        <v>2.0716072154840277</v>
      </c>
      <c r="T16" s="341">
        <v>2.126639665494515</v>
      </c>
      <c r="U16" s="342">
        <v>1.9804577488664772</v>
      </c>
      <c r="V16" s="343">
        <v>2.0677481333090513</v>
      </c>
      <c r="W16" s="341">
        <v>2.1339440141234247</v>
      </c>
      <c r="X16" s="342">
        <v>1.9990535676188488</v>
      </c>
      <c r="Y16" s="343">
        <v>2.0804069440641078</v>
      </c>
      <c r="Z16" s="341">
        <v>2.457967572519467</v>
      </c>
      <c r="AA16" s="342">
        <v>2.3045814141998076</v>
      </c>
      <c r="AB16" s="342">
        <v>2.4273254609748354</v>
      </c>
      <c r="AC16" s="341">
        <v>2.4593306525393075</v>
      </c>
      <c r="AD16" s="342">
        <v>2.2165420765027322</v>
      </c>
      <c r="AE16" s="342">
        <v>2.4136494454959032</v>
      </c>
      <c r="AF16" s="741"/>
    </row>
    <row r="17" spans="1:32" s="2" customFormat="1">
      <c r="A17" s="514" t="s">
        <v>9</v>
      </c>
      <c r="B17" s="341">
        <v>1.5596201633903775</v>
      </c>
      <c r="C17" s="342">
        <v>1.8415395360003493</v>
      </c>
      <c r="D17" s="343">
        <v>1.6531053124852995</v>
      </c>
      <c r="E17" s="341">
        <v>1.5414995906199485</v>
      </c>
      <c r="F17" s="342">
        <v>1.8048795186773672</v>
      </c>
      <c r="G17" s="343">
        <v>1.6318913720177461</v>
      </c>
      <c r="H17" s="341">
        <v>1.5430323603349718</v>
      </c>
      <c r="I17" s="342">
        <v>1.7742964868526991</v>
      </c>
      <c r="J17" s="343">
        <v>1.624473989038917</v>
      </c>
      <c r="K17" s="341">
        <v>1.5559175586802785</v>
      </c>
      <c r="L17" s="342">
        <v>1.6875679666377341</v>
      </c>
      <c r="M17" s="343">
        <v>1.6027211656463478</v>
      </c>
      <c r="N17" s="341">
        <v>1.5908261222282314</v>
      </c>
      <c r="O17" s="342">
        <v>1.7262496950669792</v>
      </c>
      <c r="P17" s="343">
        <v>1.6378046043408994</v>
      </c>
      <c r="Q17" s="342">
        <v>1.5613082136552836</v>
      </c>
      <c r="R17" s="342">
        <v>1.6757714237799766</v>
      </c>
      <c r="S17" s="342">
        <v>1.6004567028491949</v>
      </c>
      <c r="T17" s="345">
        <v>1.5386477167233985</v>
      </c>
      <c r="U17" s="346">
        <v>1.6668609207644234</v>
      </c>
      <c r="V17" s="347">
        <v>1.5841408372371601</v>
      </c>
      <c r="W17" s="341">
        <v>1.5618596178924053</v>
      </c>
      <c r="X17" s="342">
        <v>1.7064732248618837</v>
      </c>
      <c r="Y17" s="343">
        <v>1.612937667979824</v>
      </c>
      <c r="Z17" s="341">
        <v>1.6610425894378194</v>
      </c>
      <c r="AA17" s="342">
        <v>1.814416742837331</v>
      </c>
      <c r="AB17" s="342">
        <v>1.6883071768351103</v>
      </c>
      <c r="AC17" s="341">
        <v>1.6307190713338826</v>
      </c>
      <c r="AD17" s="342">
        <v>1.8325141688027655</v>
      </c>
      <c r="AE17" s="342">
        <v>1.6667885666246323</v>
      </c>
      <c r="AF17" s="741"/>
    </row>
    <row r="18" spans="1:32" s="2" customFormat="1" ht="11.25">
      <c r="A18" s="515" t="s">
        <v>84</v>
      </c>
      <c r="B18" s="352">
        <v>1.9631614508153927</v>
      </c>
      <c r="C18" s="353">
        <v>2.2958978256627263</v>
      </c>
      <c r="D18" s="354">
        <v>2.1054954373108035</v>
      </c>
      <c r="E18" s="352">
        <v>1.9270072451408613</v>
      </c>
      <c r="F18" s="353">
        <v>2.3374164093056455</v>
      </c>
      <c r="G18" s="354">
        <v>2.1026250198865144</v>
      </c>
      <c r="H18" s="352">
        <v>1.8801904961743392</v>
      </c>
      <c r="I18" s="353">
        <v>2.2565635735520146</v>
      </c>
      <c r="J18" s="354">
        <v>2.0448412723505518</v>
      </c>
      <c r="K18" s="352">
        <v>1.8663690886279742</v>
      </c>
      <c r="L18" s="353">
        <v>2.2423141633527073</v>
      </c>
      <c r="M18" s="354">
        <v>2.028542385741797</v>
      </c>
      <c r="N18" s="352">
        <v>1.8985282057922224</v>
      </c>
      <c r="O18" s="353">
        <v>2.1974410848050741</v>
      </c>
      <c r="P18" s="354">
        <v>2.0240167610239417</v>
      </c>
      <c r="Q18" s="353">
        <v>1.9041394719406814</v>
      </c>
      <c r="R18" s="353">
        <v>2.1675992028219353</v>
      </c>
      <c r="S18" s="353">
        <v>2.0173343249381923</v>
      </c>
      <c r="T18" s="352">
        <v>1.8568900989006212</v>
      </c>
      <c r="U18" s="353">
        <v>2.0872172046856838</v>
      </c>
      <c r="V18" s="354">
        <v>1.9554555943112655</v>
      </c>
      <c r="W18" s="352">
        <v>1.8321556868926507</v>
      </c>
      <c r="X18" s="353">
        <v>2.0301170553543093</v>
      </c>
      <c r="Y18" s="354">
        <v>1.9170373983620566</v>
      </c>
      <c r="Z18" s="352">
        <v>1.8651529379302978</v>
      </c>
      <c r="AA18" s="353">
        <v>2.5039628087442036</v>
      </c>
      <c r="AB18" s="353">
        <v>2.039785276569599</v>
      </c>
      <c r="AC18" s="352">
        <v>1.8247248179642037</v>
      </c>
      <c r="AD18" s="353">
        <v>2.6182744714886441</v>
      </c>
      <c r="AE18" s="740">
        <v>2.0298222941825976</v>
      </c>
      <c r="AF18" s="77"/>
    </row>
    <row r="19" spans="1:32" s="2" customFormat="1" ht="11.25">
      <c r="Z19" s="41"/>
      <c r="AA19" s="41"/>
      <c r="AB19" s="41"/>
    </row>
    <row r="20" spans="1:32" s="2" customFormat="1" ht="12.75" customHeight="1">
      <c r="A20" s="309" t="s">
        <v>300</v>
      </c>
      <c r="O20" s="27"/>
      <c r="P20" s="27"/>
      <c r="T20" s="27"/>
      <c r="U20" s="27"/>
      <c r="Y20" s="27"/>
      <c r="Z20" s="43"/>
      <c r="AA20" s="42"/>
      <c r="AB20" s="42"/>
    </row>
    <row r="21" spans="1:32" s="2" customFormat="1" ht="13.5" customHeight="1">
      <c r="A21" s="45" t="s">
        <v>132</v>
      </c>
    </row>
    <row r="22" spans="1:32" s="2" customFormat="1" ht="11.25">
      <c r="A22" s="65" t="s">
        <v>413</v>
      </c>
    </row>
    <row r="23" spans="1:32" s="2" customFormat="1" ht="11.25">
      <c r="A23" s="64"/>
    </row>
    <row r="24" spans="1:32" s="2" customFormat="1">
      <c r="A24" s="2" t="s">
        <v>206</v>
      </c>
      <c r="F24" s="958"/>
      <c r="G24" s="958"/>
      <c r="H24" s="958"/>
      <c r="I24" s="958"/>
      <c r="J24" s="958"/>
      <c r="K24" s="200"/>
      <c r="L24" s="201"/>
      <c r="M24" s="201"/>
      <c r="N24" s="201"/>
      <c r="O24" s="201"/>
      <c r="P24" s="201"/>
      <c r="Q24" s="202"/>
    </row>
    <row r="25" spans="1:32" s="2" customFormat="1" ht="11.25">
      <c r="A25" s="310" t="s">
        <v>314</v>
      </c>
      <c r="F25" s="64"/>
      <c r="G25" s="64"/>
      <c r="H25" s="64"/>
      <c r="I25" s="64"/>
      <c r="J25" s="64"/>
      <c r="K25" s="64"/>
    </row>
    <row r="26" spans="1:32" s="2" customFormat="1" ht="11.25">
      <c r="A26" s="310"/>
    </row>
    <row r="27" spans="1:32" s="2" customFormat="1" ht="11.25">
      <c r="S27" s="198"/>
      <c r="T27" s="198"/>
      <c r="U27" s="198"/>
    </row>
    <row r="28" spans="1:32" s="2" customFormat="1" ht="11.25">
      <c r="U28" s="198"/>
      <c r="V28" s="198"/>
      <c r="W28" s="198"/>
    </row>
    <row r="29" spans="1:32" s="2" customFormat="1" ht="11.25">
      <c r="U29" s="198"/>
      <c r="V29" s="198"/>
      <c r="W29" s="198"/>
    </row>
    <row r="30" spans="1:32" s="2" customFormat="1" ht="11.25">
      <c r="U30" s="198"/>
      <c r="V30" s="198"/>
      <c r="W30" s="198"/>
    </row>
    <row r="31" spans="1:32" s="2" customFormat="1" ht="11.25">
      <c r="U31" s="198"/>
      <c r="V31" s="198"/>
      <c r="W31" s="198"/>
    </row>
    <row r="32" spans="1:32" s="2" customFormat="1" ht="11.25">
      <c r="U32" s="198"/>
      <c r="V32" s="198"/>
      <c r="W32" s="198"/>
    </row>
    <row r="33" spans="21:23">
      <c r="U33" s="198"/>
      <c r="V33" s="198"/>
      <c r="W33" s="198"/>
    </row>
    <row r="34" spans="21:23">
      <c r="U34" s="198"/>
      <c r="V34" s="198"/>
      <c r="W34" s="198"/>
    </row>
  </sheetData>
  <mergeCells count="2">
    <mergeCell ref="A3:A4"/>
    <mergeCell ref="F24:J24"/>
  </mergeCells>
  <hyperlinks>
    <hyperlink ref="A20" r:id="rId1" xr:uid="{6BFDB45D-92EA-47DC-BF54-91192C2E82DB}"/>
    <hyperlink ref="A25" r:id="rId2" display=" info-tour@bfs.admin.ch" xr:uid="{877FE3F3-BA3C-46F2-AD73-6354E9C92424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8"/>
  <sheetViews>
    <sheetView showGridLines="0" zoomScaleNormal="100" workbookViewId="0"/>
  </sheetViews>
  <sheetFormatPr baseColWidth="10" defaultColWidth="11.42578125" defaultRowHeight="12.75"/>
  <cols>
    <col min="1" max="1" width="28.7109375" style="4" customWidth="1"/>
    <col min="2" max="8" width="12.28515625" style="4" customWidth="1"/>
    <col min="9" max="16384" width="11.42578125" style="4"/>
  </cols>
  <sheetData>
    <row r="1" spans="1:9" s="62" customFormat="1" ht="12.75" customHeight="1">
      <c r="A1" s="674" t="s">
        <v>430</v>
      </c>
      <c r="F1" s="720"/>
      <c r="H1" s="153" t="s">
        <v>345</v>
      </c>
    </row>
    <row r="2" spans="1:9" s="62" customFormat="1">
      <c r="A2" s="678"/>
    </row>
    <row r="3" spans="1:9" s="2" customFormat="1" ht="13.5" customHeight="1">
      <c r="A3" s="963" t="s">
        <v>0</v>
      </c>
      <c r="B3" s="960" t="s">
        <v>39</v>
      </c>
      <c r="C3" s="961"/>
      <c r="D3" s="961"/>
      <c r="E3" s="961"/>
      <c r="F3" s="961"/>
      <c r="G3" s="961"/>
      <c r="H3" s="961"/>
    </row>
    <row r="4" spans="1:9" s="2" customFormat="1" ht="22.5">
      <c r="A4" s="941"/>
      <c r="B4" s="745">
        <v>2017</v>
      </c>
      <c r="C4" s="745">
        <v>2018</v>
      </c>
      <c r="D4" s="745">
        <v>2019</v>
      </c>
      <c r="E4" s="745">
        <v>2020</v>
      </c>
      <c r="F4" s="745">
        <v>2021</v>
      </c>
      <c r="G4" s="483" t="s">
        <v>428</v>
      </c>
      <c r="H4" s="484" t="s">
        <v>429</v>
      </c>
    </row>
    <row r="5" spans="1:9" s="2" customFormat="1" ht="13.15" customHeight="1">
      <c r="A5" s="207" t="s">
        <v>1</v>
      </c>
      <c r="B5" s="746">
        <v>52.941658418786403</v>
      </c>
      <c r="C5" s="746">
        <v>54.5179861040018</v>
      </c>
      <c r="D5" s="746">
        <v>55.158244627017702</v>
      </c>
      <c r="E5" s="746">
        <v>36.053979855889999</v>
      </c>
      <c r="F5" s="746">
        <v>41.425243987168905</v>
      </c>
      <c r="G5" s="746">
        <v>29.071985685326801</v>
      </c>
      <c r="H5" s="746">
        <v>48.2075817528494</v>
      </c>
      <c r="I5" s="129"/>
    </row>
    <row r="6" spans="1:9" s="2" customFormat="1" ht="11.25">
      <c r="A6" s="203" t="s">
        <v>2</v>
      </c>
      <c r="B6" s="677">
        <v>47.206381878036503</v>
      </c>
      <c r="C6" s="677">
        <v>49.708618224273501</v>
      </c>
      <c r="D6" s="677">
        <v>50.232338285979701</v>
      </c>
      <c r="E6" s="677">
        <v>47.178602252427801</v>
      </c>
      <c r="F6" s="677">
        <v>47.433544849898801</v>
      </c>
      <c r="G6" s="677">
        <v>42.065418540088402</v>
      </c>
      <c r="H6" s="677">
        <v>50.767541151126508</v>
      </c>
      <c r="I6" s="129"/>
    </row>
    <row r="7" spans="1:9" s="2" customFormat="1" ht="11.25">
      <c r="A7" s="203" t="s">
        <v>4</v>
      </c>
      <c r="B7" s="677">
        <v>39.7191921373798</v>
      </c>
      <c r="C7" s="677">
        <v>41.417596579771903</v>
      </c>
      <c r="D7" s="677">
        <v>41.106889756782799</v>
      </c>
      <c r="E7" s="677">
        <v>33.673724325647903</v>
      </c>
      <c r="F7" s="677">
        <v>40.646132050831305</v>
      </c>
      <c r="G7" s="677">
        <v>26.759395473360097</v>
      </c>
      <c r="H7" s="677">
        <v>49.379517556033399</v>
      </c>
      <c r="I7" s="129"/>
    </row>
    <row r="8" spans="1:9" s="2" customFormat="1" ht="11.25">
      <c r="A8" s="203" t="s">
        <v>6</v>
      </c>
      <c r="B8" s="677">
        <v>64.6146864553575</v>
      </c>
      <c r="C8" s="677">
        <v>65.747730940767497</v>
      </c>
      <c r="D8" s="677">
        <v>64.964013508226401</v>
      </c>
      <c r="E8" s="677">
        <v>27.1609157511622</v>
      </c>
      <c r="F8" s="677">
        <v>34.029287418955199</v>
      </c>
      <c r="G8" s="677">
        <v>19.078240279543397</v>
      </c>
      <c r="H8" s="677">
        <v>39.704880172365101</v>
      </c>
      <c r="I8" s="129"/>
    </row>
    <row r="9" spans="1:9" s="2" customFormat="1" ht="11.25">
      <c r="A9" s="204" t="s">
        <v>60</v>
      </c>
      <c r="B9" s="677">
        <v>50.569376240969</v>
      </c>
      <c r="C9" s="677">
        <v>52.679291778252797</v>
      </c>
      <c r="D9" s="677">
        <v>53.716833451100797</v>
      </c>
      <c r="E9" s="677">
        <v>33.008486576147298</v>
      </c>
      <c r="F9" s="677">
        <v>38.065034595425701</v>
      </c>
      <c r="G9" s="677">
        <v>26.565277576756202</v>
      </c>
      <c r="H9" s="677">
        <v>44.854664922089597</v>
      </c>
      <c r="I9" s="129"/>
    </row>
    <row r="10" spans="1:9" s="2" customFormat="1" ht="11.25">
      <c r="A10" s="203" t="s">
        <v>7</v>
      </c>
      <c r="B10" s="677">
        <v>56.875401121164899</v>
      </c>
      <c r="C10" s="677">
        <v>58.280064508688497</v>
      </c>
      <c r="D10" s="677">
        <v>60.090557565411103</v>
      </c>
      <c r="E10" s="677">
        <v>28.071116919522801</v>
      </c>
      <c r="F10" s="677">
        <v>34.425329907234001</v>
      </c>
      <c r="G10" s="677">
        <v>20.823420869374601</v>
      </c>
      <c r="H10" s="677">
        <v>40.203727743748104</v>
      </c>
      <c r="I10" s="129"/>
    </row>
    <row r="11" spans="1:9" s="2" customFormat="1" ht="11.25">
      <c r="A11" s="203" t="s">
        <v>55</v>
      </c>
      <c r="B11" s="677">
        <v>55.719609735622697</v>
      </c>
      <c r="C11" s="677">
        <v>57.452892622059601</v>
      </c>
      <c r="D11" s="677">
        <v>58.915340507596298</v>
      </c>
      <c r="E11" s="677">
        <v>39.309787572756399</v>
      </c>
      <c r="F11" s="677">
        <v>43.4339684973719</v>
      </c>
      <c r="G11" s="677">
        <v>30.472399916022301</v>
      </c>
      <c r="H11" s="677">
        <v>50.811666201869102</v>
      </c>
      <c r="I11" s="129"/>
    </row>
    <row r="12" spans="1:9" s="2" customFormat="1" ht="11.25">
      <c r="A12" s="203" t="s">
        <v>54</v>
      </c>
      <c r="B12" s="677">
        <v>40.019143223657402</v>
      </c>
      <c r="C12" s="677">
        <v>41.790901192363599</v>
      </c>
      <c r="D12" s="677">
        <v>43.048051752624403</v>
      </c>
      <c r="E12" s="677">
        <v>29.956740508678301</v>
      </c>
      <c r="F12" s="677">
        <v>37.460298513401305</v>
      </c>
      <c r="G12" s="677">
        <v>21.437669761579301</v>
      </c>
      <c r="H12" s="677">
        <v>48.6007429417716</v>
      </c>
      <c r="I12" s="129"/>
    </row>
    <row r="13" spans="1:9" s="2" customFormat="1" ht="11.25">
      <c r="A13" s="140" t="s">
        <v>323</v>
      </c>
      <c r="B13" s="677">
        <v>53.022944253597103</v>
      </c>
      <c r="C13" s="677">
        <v>53.871245482327502</v>
      </c>
      <c r="D13" s="677">
        <v>54.936445770316602</v>
      </c>
      <c r="E13" s="677">
        <v>31.6886598277651</v>
      </c>
      <c r="F13" s="677">
        <v>40.741061541807298</v>
      </c>
      <c r="G13" s="677">
        <v>25.390827971543501</v>
      </c>
      <c r="H13" s="677">
        <v>48.828990775174603</v>
      </c>
      <c r="I13" s="129"/>
    </row>
    <row r="14" spans="1:9" s="2" customFormat="1" ht="11.25">
      <c r="A14" s="203" t="s">
        <v>8</v>
      </c>
      <c r="B14" s="677">
        <v>66.2762974027289</v>
      </c>
      <c r="C14" s="677">
        <v>67.245820011516102</v>
      </c>
      <c r="D14" s="677">
        <v>66.490781385441394</v>
      </c>
      <c r="E14" s="677">
        <v>26.5579953231594</v>
      </c>
      <c r="F14" s="677">
        <v>34.244000452708299</v>
      </c>
      <c r="G14" s="677">
        <v>17.111412971535302</v>
      </c>
      <c r="H14" s="677">
        <v>41.719169527625098</v>
      </c>
      <c r="I14" s="129"/>
    </row>
    <row r="15" spans="1:9" s="2" customFormat="1" ht="11.25">
      <c r="A15" s="203" t="s">
        <v>3</v>
      </c>
      <c r="B15" s="677">
        <v>49.032388539025902</v>
      </c>
      <c r="C15" s="677">
        <v>52.214082250311598</v>
      </c>
      <c r="D15" s="677">
        <v>53.906293284140801</v>
      </c>
      <c r="E15" s="677">
        <v>48.096305858230998</v>
      </c>
      <c r="F15" s="677">
        <v>46.170767354266502</v>
      </c>
      <c r="G15" s="677">
        <v>41.850783989089905</v>
      </c>
      <c r="H15" s="677">
        <v>48.657339910098898</v>
      </c>
      <c r="I15" s="129"/>
    </row>
    <row r="16" spans="1:9" s="2" customFormat="1" ht="11.25">
      <c r="A16" s="203" t="s">
        <v>5</v>
      </c>
      <c r="B16" s="677">
        <v>52.002663313918397</v>
      </c>
      <c r="C16" s="677">
        <v>49.074464875702198</v>
      </c>
      <c r="D16" s="677">
        <v>49.991909739479098</v>
      </c>
      <c r="E16" s="677">
        <v>44.847369591901597</v>
      </c>
      <c r="F16" s="677">
        <v>59.439711061724999</v>
      </c>
      <c r="G16" s="677">
        <v>37.186404788703399</v>
      </c>
      <c r="H16" s="677">
        <v>72.765393005768402</v>
      </c>
      <c r="I16" s="129"/>
    </row>
    <row r="17" spans="1:9" s="2" customFormat="1" ht="11.25">
      <c r="A17" s="203" t="s">
        <v>9</v>
      </c>
      <c r="B17" s="677">
        <v>41.174988295360698</v>
      </c>
      <c r="C17" s="677">
        <v>42.3543607373634</v>
      </c>
      <c r="D17" s="677">
        <v>42.2840244614369</v>
      </c>
      <c r="E17" s="677">
        <v>29.577994710628801</v>
      </c>
      <c r="F17" s="677">
        <v>37.215679730101499</v>
      </c>
      <c r="G17" s="677">
        <v>19.099490440775398</v>
      </c>
      <c r="H17" s="677">
        <v>48.1702233138788</v>
      </c>
      <c r="I17" s="129"/>
    </row>
    <row r="18" spans="1:9" s="2" customFormat="1" ht="11.25">
      <c r="A18" s="205" t="s">
        <v>84</v>
      </c>
      <c r="B18" s="747">
        <v>44.763085301089603</v>
      </c>
      <c r="C18" s="747">
        <v>45.117622990386998</v>
      </c>
      <c r="D18" s="747">
        <v>45.301043632261099</v>
      </c>
      <c r="E18" s="747">
        <v>30.363726922566102</v>
      </c>
      <c r="F18" s="747">
        <v>36.863223836195104</v>
      </c>
      <c r="G18" s="747">
        <v>23.895730926699901</v>
      </c>
      <c r="H18" s="747">
        <v>44.070346072766498</v>
      </c>
      <c r="I18" s="129"/>
    </row>
    <row r="19" spans="1:9" s="2" customFormat="1" ht="11.25"/>
    <row r="20" spans="1:9" s="2" customFormat="1" ht="12.75" customHeight="1">
      <c r="A20" s="6" t="s">
        <v>58</v>
      </c>
      <c r="B20" s="6"/>
      <c r="C20" s="6"/>
      <c r="D20" s="6"/>
      <c r="E20" s="6"/>
      <c r="F20" s="6"/>
    </row>
    <row r="21" spans="1:9" s="2" customFormat="1" ht="24.75" customHeight="1">
      <c r="A21" s="962" t="s">
        <v>59</v>
      </c>
      <c r="B21" s="962"/>
      <c r="C21" s="962"/>
      <c r="D21" s="962"/>
      <c r="E21" s="962"/>
      <c r="F21" s="962"/>
      <c r="G21" s="962"/>
      <c r="H21" s="962"/>
    </row>
    <row r="22" spans="1:9" s="2" customFormat="1" ht="11.25">
      <c r="A22" s="8" t="s">
        <v>440</v>
      </c>
      <c r="B22" s="8"/>
      <c r="C22" s="8"/>
      <c r="D22" s="8"/>
      <c r="E22" s="8"/>
      <c r="F22" s="8"/>
    </row>
    <row r="23" spans="1:9" s="2" customFormat="1" ht="11.25">
      <c r="A23" s="8" t="s">
        <v>441</v>
      </c>
      <c r="B23" s="8"/>
      <c r="C23" s="8"/>
      <c r="D23" s="8"/>
      <c r="E23" s="8"/>
      <c r="F23" s="8"/>
    </row>
    <row r="24" spans="1:9" s="2" customFormat="1" ht="11.25"/>
    <row r="25" spans="1:9" s="2" customFormat="1" ht="11.25">
      <c r="A25" s="309" t="s">
        <v>300</v>
      </c>
    </row>
    <row r="26" spans="1:9" s="2" customFormat="1" ht="11.25">
      <c r="A26" s="45" t="s">
        <v>132</v>
      </c>
    </row>
    <row r="27" spans="1:9" s="2" customFormat="1" ht="11.25">
      <c r="A27" s="65" t="s">
        <v>413</v>
      </c>
    </row>
    <row r="28" spans="1:9" s="2" customFormat="1" ht="11.25">
      <c r="A28" s="64"/>
    </row>
    <row r="29" spans="1:9" s="2" customFormat="1" ht="11.25">
      <c r="A29" s="2" t="s">
        <v>206</v>
      </c>
      <c r="B29" s="109"/>
    </row>
    <row r="30" spans="1:9" s="2" customFormat="1" ht="11.25">
      <c r="A30" s="310" t="s">
        <v>314</v>
      </c>
    </row>
    <row r="31" spans="1:9" s="2" customFormat="1" ht="11.25"/>
    <row r="32" spans="1:9" s="2" customFormat="1" ht="11.25"/>
    <row r="33" spans="10:16" s="2" customFormat="1">
      <c r="J33" s="4"/>
      <c r="K33" s="4"/>
      <c r="L33" s="4"/>
      <c r="M33" s="4"/>
      <c r="N33" s="4"/>
      <c r="O33" s="4"/>
      <c r="P33" s="4"/>
    </row>
    <row r="34" spans="10:16" s="2" customFormat="1">
      <c r="J34" s="4"/>
      <c r="K34" s="4"/>
      <c r="L34" s="4"/>
      <c r="M34" s="4"/>
      <c r="N34" s="4"/>
      <c r="O34" s="4"/>
      <c r="P34" s="4"/>
    </row>
    <row r="35" spans="10:16" s="2" customFormat="1">
      <c r="J35" s="4"/>
      <c r="K35" s="4"/>
      <c r="L35" s="4"/>
      <c r="M35" s="4"/>
      <c r="N35" s="4"/>
      <c r="O35" s="4"/>
      <c r="P35" s="4"/>
    </row>
    <row r="36" spans="10:16" s="2" customFormat="1">
      <c r="J36" s="4"/>
      <c r="K36" s="4"/>
      <c r="L36" s="4"/>
      <c r="M36" s="4"/>
      <c r="N36" s="4"/>
      <c r="O36" s="4"/>
      <c r="P36" s="4"/>
    </row>
    <row r="37" spans="10:16" s="2" customFormat="1">
      <c r="J37" s="4"/>
      <c r="K37" s="4"/>
      <c r="L37" s="4"/>
      <c r="M37" s="4"/>
      <c r="N37" s="4"/>
      <c r="O37" s="4"/>
      <c r="P37" s="4"/>
    </row>
    <row r="38" spans="10:16" s="2" customFormat="1">
      <c r="J38" s="4"/>
      <c r="K38" s="4"/>
      <c r="L38" s="4"/>
      <c r="M38" s="4"/>
      <c r="N38" s="4"/>
      <c r="O38" s="4"/>
      <c r="P38" s="4"/>
    </row>
    <row r="39" spans="10:16" s="2" customFormat="1">
      <c r="J39" s="4"/>
      <c r="K39" s="4"/>
      <c r="L39" s="4"/>
      <c r="M39" s="4"/>
      <c r="N39" s="4"/>
      <c r="O39" s="4"/>
      <c r="P39" s="4"/>
    </row>
    <row r="40" spans="10:16" s="2" customFormat="1">
      <c r="J40" s="4"/>
      <c r="K40" s="4"/>
      <c r="L40" s="4"/>
      <c r="M40" s="4"/>
      <c r="N40" s="4"/>
      <c r="O40" s="4"/>
      <c r="P40" s="4"/>
    </row>
    <row r="41" spans="10:16" s="2" customFormat="1">
      <c r="J41" s="4"/>
      <c r="K41" s="4"/>
      <c r="L41" s="4"/>
      <c r="M41" s="4"/>
      <c r="N41" s="4"/>
      <c r="O41" s="4"/>
      <c r="P41" s="4"/>
    </row>
    <row r="42" spans="10:16" s="2" customFormat="1">
      <c r="J42" s="4"/>
      <c r="K42" s="4"/>
      <c r="L42" s="4"/>
      <c r="M42" s="4"/>
      <c r="N42" s="4"/>
      <c r="O42" s="4"/>
      <c r="P42" s="4"/>
    </row>
    <row r="43" spans="10:16" s="2" customFormat="1">
      <c r="J43" s="4"/>
      <c r="K43" s="4"/>
      <c r="L43" s="4"/>
      <c r="M43" s="4"/>
      <c r="N43" s="4"/>
      <c r="O43" s="4"/>
      <c r="P43" s="4"/>
    </row>
    <row r="44" spans="10:16" s="2" customFormat="1">
      <c r="J44" s="4"/>
      <c r="K44" s="4"/>
      <c r="L44" s="4"/>
      <c r="M44" s="4"/>
      <c r="N44" s="4"/>
      <c r="O44" s="4"/>
      <c r="P44" s="4"/>
    </row>
    <row r="45" spans="10:16" s="2" customFormat="1">
      <c r="J45" s="4"/>
      <c r="K45" s="4"/>
      <c r="L45" s="4"/>
      <c r="M45" s="4"/>
      <c r="N45" s="4"/>
      <c r="O45" s="4"/>
      <c r="P45" s="4"/>
    </row>
    <row r="46" spans="10:16" s="2" customFormat="1">
      <c r="J46" s="4"/>
      <c r="K46" s="4"/>
      <c r="L46" s="4"/>
      <c r="M46" s="4"/>
      <c r="N46" s="4"/>
      <c r="O46" s="4"/>
      <c r="P46" s="4"/>
    </row>
    <row r="47" spans="10:16" s="2" customFormat="1">
      <c r="J47" s="4"/>
      <c r="K47" s="4"/>
      <c r="L47" s="4"/>
      <c r="M47" s="4"/>
      <c r="N47" s="4"/>
      <c r="O47" s="4"/>
      <c r="P47" s="4"/>
    </row>
    <row r="48" spans="10:16" s="2" customFormat="1">
      <c r="J48" s="4"/>
      <c r="K48" s="4"/>
      <c r="L48" s="4"/>
      <c r="M48" s="4"/>
      <c r="N48" s="4"/>
      <c r="O48" s="4"/>
      <c r="P48" s="4"/>
    </row>
  </sheetData>
  <sortState xmlns:xlrd2="http://schemas.microsoft.com/office/spreadsheetml/2017/richdata2" ref="I6:L20">
    <sortCondition ref="I6"/>
  </sortState>
  <mergeCells count="3">
    <mergeCell ref="B3:H3"/>
    <mergeCell ref="A21:H21"/>
    <mergeCell ref="A3:A4"/>
  </mergeCells>
  <phoneticPr fontId="16" type="noConversion"/>
  <hyperlinks>
    <hyperlink ref="A25" r:id="rId1" xr:uid="{00000000-0004-0000-0D00-000000000000}"/>
    <hyperlink ref="A30" r:id="rId2" display=" info-tour@bfs.admin.ch" xr:uid="{00000000-0004-0000-0D00-000001000000}"/>
  </hyperlinks>
  <pageMargins left="0.78740157499999996" right="0.78740157499999996" top="0.984251969" bottom="0.984251969" header="0.4921259845" footer="0.4921259845"/>
  <pageSetup paperSize="9" scale="58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7"/>
  <sheetViews>
    <sheetView showGridLines="0" zoomScaleNormal="100" workbookViewId="0"/>
  </sheetViews>
  <sheetFormatPr baseColWidth="10" defaultColWidth="11.42578125" defaultRowHeight="12.75"/>
  <cols>
    <col min="1" max="1" width="11.42578125" style="12"/>
    <col min="2" max="2" width="13.28515625" style="12" customWidth="1"/>
    <col min="3" max="3" width="12.42578125" style="12" customWidth="1"/>
    <col min="4" max="5" width="12.5703125" style="12" customWidth="1"/>
    <col min="6" max="6" width="13.42578125" style="12" customWidth="1"/>
    <col min="7" max="7" width="13.5703125" style="12" customWidth="1"/>
    <col min="8" max="8" width="11.5703125" style="12" bestFit="1" customWidth="1"/>
    <col min="9" max="9" width="13.140625" style="12" customWidth="1"/>
    <col min="10" max="10" width="13" style="12" customWidth="1"/>
    <col min="11" max="16384" width="11.42578125" style="12"/>
  </cols>
  <sheetData>
    <row r="1" spans="1:11" s="102" customFormat="1">
      <c r="A1" s="679" t="s">
        <v>405</v>
      </c>
      <c r="I1" s="748"/>
      <c r="J1" s="215" t="s">
        <v>167</v>
      </c>
    </row>
    <row r="2" spans="1:11" s="102" customFormat="1" ht="12">
      <c r="A2" s="206"/>
      <c r="K2" s="103"/>
    </row>
    <row r="3" spans="1:11" s="14" customFormat="1" ht="12.75" customHeight="1">
      <c r="A3" s="934" t="s">
        <v>48</v>
      </c>
      <c r="B3" s="931">
        <v>2020</v>
      </c>
      <c r="C3" s="932"/>
      <c r="D3" s="932"/>
      <c r="E3" s="931">
        <v>2021</v>
      </c>
      <c r="F3" s="932"/>
      <c r="G3" s="932"/>
      <c r="H3" s="931" t="s">
        <v>415</v>
      </c>
      <c r="I3" s="932"/>
      <c r="J3" s="933"/>
    </row>
    <row r="4" spans="1:11" s="14" customFormat="1" ht="12.75" customHeight="1">
      <c r="A4" s="935"/>
      <c r="B4" s="156" t="s">
        <v>19</v>
      </c>
      <c r="C4" s="156" t="s">
        <v>112</v>
      </c>
      <c r="D4" s="156" t="s">
        <v>113</v>
      </c>
      <c r="E4" s="156" t="s">
        <v>19</v>
      </c>
      <c r="F4" s="156" t="s">
        <v>112</v>
      </c>
      <c r="G4" s="156" t="s">
        <v>113</v>
      </c>
      <c r="H4" s="156" t="s">
        <v>19</v>
      </c>
      <c r="I4" s="156" t="s">
        <v>112</v>
      </c>
      <c r="J4" s="157" t="s">
        <v>113</v>
      </c>
    </row>
    <row r="5" spans="1:11" s="14" customFormat="1" ht="11.25">
      <c r="A5" s="13" t="s">
        <v>318</v>
      </c>
      <c r="B5" s="806">
        <v>794866444</v>
      </c>
      <c r="C5" s="806">
        <v>543364792</v>
      </c>
      <c r="D5" s="806">
        <v>251501652</v>
      </c>
      <c r="E5" s="806">
        <v>1038425265</v>
      </c>
      <c r="F5" s="806">
        <v>675602084</v>
      </c>
      <c r="G5" s="806">
        <v>362823181</v>
      </c>
      <c r="H5" s="807">
        <v>30.641477299549962</v>
      </c>
      <c r="I5" s="807">
        <v>24.336742819361767</v>
      </c>
      <c r="J5" s="807">
        <v>44.262742655861366</v>
      </c>
      <c r="K5" s="83"/>
    </row>
    <row r="6" spans="1:11" s="14" customFormat="1" ht="11.25">
      <c r="A6" s="13" t="s">
        <v>28</v>
      </c>
      <c r="B6" s="806">
        <v>164329578</v>
      </c>
      <c r="C6" s="806">
        <v>140371144</v>
      </c>
      <c r="D6" s="806">
        <v>23958434</v>
      </c>
      <c r="E6" s="806">
        <v>168163996</v>
      </c>
      <c r="F6" s="806">
        <v>144142273</v>
      </c>
      <c r="G6" s="806">
        <v>24021723</v>
      </c>
      <c r="H6" s="807">
        <v>2.3333705633930371</v>
      </c>
      <c r="I6" s="807">
        <v>2.6865414732247248</v>
      </c>
      <c r="J6" s="807">
        <v>0.26416167267025881</v>
      </c>
    </row>
    <row r="7" spans="1:11" s="14" customFormat="1" ht="11.25">
      <c r="A7" s="13" t="s">
        <v>30</v>
      </c>
      <c r="B7" s="806">
        <v>106872855</v>
      </c>
      <c r="C7" s="806">
        <v>87040216</v>
      </c>
      <c r="D7" s="806">
        <v>19832639</v>
      </c>
      <c r="E7" s="806">
        <v>137468675</v>
      </c>
      <c r="F7" s="806">
        <v>110449141</v>
      </c>
      <c r="G7" s="806">
        <v>27019534</v>
      </c>
      <c r="H7" s="807">
        <v>28.628242410104981</v>
      </c>
      <c r="I7" s="807">
        <v>26.894378341156688</v>
      </c>
      <c r="J7" s="807">
        <v>36.237714002659956</v>
      </c>
    </row>
    <row r="8" spans="1:11" s="14" customFormat="1" ht="11.25">
      <c r="A8" s="13" t="s">
        <v>31</v>
      </c>
      <c r="B8" s="806">
        <v>123266144</v>
      </c>
      <c r="C8" s="806">
        <v>85634472</v>
      </c>
      <c r="D8" s="806">
        <v>37631672</v>
      </c>
      <c r="E8" s="806">
        <v>169536228</v>
      </c>
      <c r="F8" s="806">
        <v>112996772</v>
      </c>
      <c r="G8" s="806">
        <v>56539456</v>
      </c>
      <c r="H8" s="807">
        <v>37.536733525143774</v>
      </c>
      <c r="I8" s="807">
        <v>31.95243616379161</v>
      </c>
      <c r="J8" s="807">
        <v>50.24433673847922</v>
      </c>
    </row>
    <row r="9" spans="1:11" s="14" customFormat="1" ht="11.25">
      <c r="A9" s="13" t="s">
        <v>47</v>
      </c>
      <c r="B9" s="806">
        <v>55632180</v>
      </c>
      <c r="C9" s="806">
        <v>19243207</v>
      </c>
      <c r="D9" s="806">
        <v>36388973</v>
      </c>
      <c r="E9" s="806">
        <v>46563293</v>
      </c>
      <c r="F9" s="806">
        <v>18165851</v>
      </c>
      <c r="G9" s="806">
        <v>28397442</v>
      </c>
      <c r="H9" s="807">
        <v>-16.301512901345948</v>
      </c>
      <c r="I9" s="807">
        <v>-5.5986302075324552</v>
      </c>
      <c r="J9" s="807">
        <v>-21.961408473935222</v>
      </c>
      <c r="K9" s="83"/>
    </row>
    <row r="10" spans="1:11" s="14" customFormat="1" ht="11.25">
      <c r="A10" s="289" t="s">
        <v>1</v>
      </c>
      <c r="B10" s="808">
        <v>23730738</v>
      </c>
      <c r="C10" s="808">
        <v>16389391</v>
      </c>
      <c r="D10" s="808">
        <v>7341347</v>
      </c>
      <c r="E10" s="808">
        <v>29558849</v>
      </c>
      <c r="F10" s="808">
        <v>20960665</v>
      </c>
      <c r="G10" s="808">
        <v>8598184</v>
      </c>
      <c r="H10" s="809">
        <v>24.559333131569698</v>
      </c>
      <c r="I10" s="809">
        <v>27.89166479706293</v>
      </c>
      <c r="J10" s="809">
        <v>17.119978118457009</v>
      </c>
    </row>
    <row r="11" spans="1:11" s="14" customFormat="1" ht="11.25">
      <c r="A11" s="17"/>
    </row>
    <row r="12" spans="1:11" s="14" customFormat="1" ht="11.25">
      <c r="A12" s="309" t="s">
        <v>300</v>
      </c>
      <c r="H12" s="132"/>
      <c r="I12" s="132"/>
      <c r="J12" s="132"/>
      <c r="K12" s="132"/>
    </row>
    <row r="13" spans="1:11" s="14" customFormat="1" ht="11.25">
      <c r="A13" s="45" t="s">
        <v>308</v>
      </c>
      <c r="H13" s="132"/>
      <c r="I13" s="132"/>
      <c r="J13" s="132"/>
      <c r="K13" s="132"/>
    </row>
    <row r="14" spans="1:11">
      <c r="A14" s="65" t="s">
        <v>413</v>
      </c>
    </row>
    <row r="15" spans="1:11">
      <c r="A15" s="64"/>
    </row>
    <row r="16" spans="1:11">
      <c r="A16" s="2" t="s">
        <v>206</v>
      </c>
    </row>
    <row r="17" spans="1:1">
      <c r="A17" s="310" t="s">
        <v>314</v>
      </c>
    </row>
  </sheetData>
  <mergeCells count="4">
    <mergeCell ref="H3:J3"/>
    <mergeCell ref="B3:D3"/>
    <mergeCell ref="E3:G3"/>
    <mergeCell ref="A3:A4"/>
  </mergeCells>
  <hyperlinks>
    <hyperlink ref="A12" r:id="rId1" xr:uid="{00000000-0004-0000-0E00-000000000000}"/>
    <hyperlink ref="A17" r:id="rId2" display=" info-tour@bfs.admin.ch" xr:uid="{00000000-0004-0000-0E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1"/>
  <sheetViews>
    <sheetView showGridLines="0" workbookViewId="0"/>
  </sheetViews>
  <sheetFormatPr baseColWidth="10" defaultColWidth="11.42578125" defaultRowHeight="14.25"/>
  <cols>
    <col min="1" max="1" width="20" style="47" customWidth="1"/>
    <col min="2" max="10" width="13.7109375" style="47" customWidth="1"/>
    <col min="11" max="16384" width="11.42578125" style="47"/>
  </cols>
  <sheetData>
    <row r="1" spans="1:10" s="211" customFormat="1" ht="12.75">
      <c r="A1" s="680" t="s">
        <v>401</v>
      </c>
      <c r="B1" s="209"/>
      <c r="C1" s="209"/>
      <c r="D1" s="209"/>
      <c r="E1" s="209"/>
      <c r="F1" s="209"/>
      <c r="G1" s="209"/>
      <c r="H1" s="209"/>
      <c r="J1" s="212" t="s">
        <v>393</v>
      </c>
    </row>
    <row r="2" spans="1:10" s="211" customFormat="1" ht="12">
      <c r="A2" s="209"/>
      <c r="B2" s="210"/>
      <c r="C2" s="210"/>
      <c r="D2" s="210"/>
      <c r="E2" s="210"/>
      <c r="F2" s="210"/>
      <c r="G2" s="210"/>
      <c r="H2" s="210"/>
      <c r="J2" s="212"/>
    </row>
    <row r="3" spans="1:10" s="97" customFormat="1" ht="12.75" customHeight="1">
      <c r="A3" s="964" t="s">
        <v>118</v>
      </c>
      <c r="B3" s="220" t="s">
        <v>138</v>
      </c>
      <c r="C3" s="221"/>
      <c r="D3" s="222"/>
      <c r="E3" s="223" t="s">
        <v>139</v>
      </c>
      <c r="F3" s="221"/>
      <c r="G3" s="222"/>
      <c r="H3" s="223" t="s">
        <v>140</v>
      </c>
      <c r="I3" s="221"/>
      <c r="J3" s="485"/>
    </row>
    <row r="4" spans="1:10" s="48" customFormat="1" ht="34.5" customHeight="1">
      <c r="A4" s="965"/>
      <c r="B4" s="494" t="s">
        <v>133</v>
      </c>
      <c r="C4" s="494" t="s">
        <v>134</v>
      </c>
      <c r="D4" s="494" t="s">
        <v>135</v>
      </c>
      <c r="E4" s="494" t="s">
        <v>136</v>
      </c>
      <c r="F4" s="494" t="s">
        <v>137</v>
      </c>
      <c r="G4" s="494" t="s">
        <v>141</v>
      </c>
      <c r="H4" s="495" t="s">
        <v>136</v>
      </c>
      <c r="I4" s="495" t="s">
        <v>142</v>
      </c>
      <c r="J4" s="496" t="s">
        <v>141</v>
      </c>
    </row>
    <row r="5" spans="1:10" s="48" customFormat="1" ht="11.25">
      <c r="A5" s="213" t="s">
        <v>19</v>
      </c>
      <c r="B5" s="325">
        <v>29438</v>
      </c>
      <c r="C5" s="325">
        <v>143196</v>
      </c>
      <c r="D5" s="690">
        <v>100</v>
      </c>
      <c r="E5" s="325">
        <v>2346</v>
      </c>
      <c r="F5" s="325">
        <v>113155</v>
      </c>
      <c r="G5" s="749">
        <f>((F5/$F$5)*100)</f>
        <v>100</v>
      </c>
      <c r="H5" s="325">
        <v>397</v>
      </c>
      <c r="I5" s="325">
        <v>28457.473972600004</v>
      </c>
      <c r="J5" s="690">
        <v>100</v>
      </c>
    </row>
    <row r="6" spans="1:10" s="48" customFormat="1" ht="11.25">
      <c r="A6" s="51" t="s">
        <v>121</v>
      </c>
      <c r="B6" s="326">
        <v>13546</v>
      </c>
      <c r="C6" s="326">
        <v>69263</v>
      </c>
      <c r="D6" s="691">
        <f>(B6/$B$5)*100</f>
        <v>46.015354303960862</v>
      </c>
      <c r="E6" s="326">
        <v>563</v>
      </c>
      <c r="F6" s="326">
        <v>28363</v>
      </c>
      <c r="G6" s="750">
        <f>((E6/$E$5)*100)</f>
        <v>23.998294970161979</v>
      </c>
      <c r="H6" s="326">
        <v>98</v>
      </c>
      <c r="I6" s="326">
        <v>8206.0273972600007</v>
      </c>
      <c r="J6" s="693">
        <f>(H6/$H$5)*100</f>
        <v>24.685138539042821</v>
      </c>
    </row>
    <row r="7" spans="1:10" s="48" customFormat="1" ht="11.25">
      <c r="A7" s="51" t="s">
        <v>119</v>
      </c>
      <c r="B7" s="326">
        <v>3582</v>
      </c>
      <c r="C7" s="326">
        <v>17216</v>
      </c>
      <c r="D7" s="691">
        <f t="shared" ref="D7:D12" si="0">(B7/$B$5)*100</f>
        <v>12.167946191996739</v>
      </c>
      <c r="E7" s="326">
        <v>621</v>
      </c>
      <c r="F7" s="326">
        <v>30287</v>
      </c>
      <c r="G7" s="750">
        <f t="shared" ref="G7:G12" si="1">((E7/$E$5)*100)</f>
        <v>26.47058823529412</v>
      </c>
      <c r="H7" s="326">
        <v>112</v>
      </c>
      <c r="I7" s="326">
        <v>7040.8821917800005</v>
      </c>
      <c r="J7" s="693">
        <f t="shared" ref="J7:J12" si="2">(H7/$H$5)*100</f>
        <v>28.211586901763226</v>
      </c>
    </row>
    <row r="8" spans="1:10" s="48" customFormat="1" ht="11.25">
      <c r="A8" s="51" t="s">
        <v>120</v>
      </c>
      <c r="B8" s="326">
        <v>171</v>
      </c>
      <c r="C8" s="326">
        <v>624</v>
      </c>
      <c r="D8" s="691">
        <f t="shared" si="0"/>
        <v>0.580881853386779</v>
      </c>
      <c r="E8" s="326">
        <v>38</v>
      </c>
      <c r="F8" s="326">
        <v>1804</v>
      </c>
      <c r="G8" s="750">
        <f t="shared" si="1"/>
        <v>1.6197783461210571</v>
      </c>
      <c r="H8" s="326">
        <v>14</v>
      </c>
      <c r="I8" s="326">
        <v>484.13150684999999</v>
      </c>
      <c r="J8" s="693">
        <f t="shared" si="2"/>
        <v>3.5264483627204033</v>
      </c>
    </row>
    <row r="9" spans="1:10" s="48" customFormat="1" ht="11.25">
      <c r="A9" s="51" t="s">
        <v>123</v>
      </c>
      <c r="B9" s="326">
        <v>185</v>
      </c>
      <c r="C9" s="326">
        <v>582</v>
      </c>
      <c r="D9" s="691">
        <f t="shared" si="0"/>
        <v>0.62843943202663222</v>
      </c>
      <c r="E9" s="326">
        <v>68</v>
      </c>
      <c r="F9" s="326">
        <v>2721</v>
      </c>
      <c r="G9" s="750">
        <f t="shared" si="1"/>
        <v>2.8985507246376812</v>
      </c>
      <c r="H9" s="326">
        <v>16</v>
      </c>
      <c r="I9" s="326">
        <v>935</v>
      </c>
      <c r="J9" s="693">
        <f t="shared" si="2"/>
        <v>4.0302267002518892</v>
      </c>
    </row>
    <row r="10" spans="1:10" s="48" customFormat="1" ht="11.25">
      <c r="A10" s="51" t="s">
        <v>4</v>
      </c>
      <c r="B10" s="326">
        <v>8109</v>
      </c>
      <c r="C10" s="326">
        <v>38249</v>
      </c>
      <c r="D10" s="691">
        <f t="shared" si="0"/>
        <v>27.546028942183572</v>
      </c>
      <c r="E10" s="326">
        <v>611</v>
      </c>
      <c r="F10" s="326">
        <v>28753</v>
      </c>
      <c r="G10" s="750">
        <f t="shared" si="1"/>
        <v>26.044330775788577</v>
      </c>
      <c r="H10" s="326">
        <v>81</v>
      </c>
      <c r="I10" s="326">
        <v>4928.6794520499998</v>
      </c>
      <c r="J10" s="693">
        <f t="shared" si="2"/>
        <v>20.403022670025191</v>
      </c>
    </row>
    <row r="11" spans="1:10" s="48" customFormat="1" ht="11.25">
      <c r="A11" s="51" t="s">
        <v>122</v>
      </c>
      <c r="B11" s="326">
        <v>1718</v>
      </c>
      <c r="C11" s="326">
        <v>7982</v>
      </c>
      <c r="D11" s="691">
        <f t="shared" si="0"/>
        <v>5.8359942930905637</v>
      </c>
      <c r="E11" s="326">
        <v>268</v>
      </c>
      <c r="F11" s="326">
        <v>13069</v>
      </c>
      <c r="G11" s="750">
        <f t="shared" si="1"/>
        <v>11.423699914748509</v>
      </c>
      <c r="H11" s="326">
        <v>43</v>
      </c>
      <c r="I11" s="326">
        <v>2191.0821917799999</v>
      </c>
      <c r="J11" s="693">
        <f t="shared" si="2"/>
        <v>10.831234256926953</v>
      </c>
    </row>
    <row r="12" spans="1:10" s="48" customFormat="1" ht="11.25">
      <c r="A12" s="214" t="s">
        <v>5</v>
      </c>
      <c r="B12" s="327">
        <v>2127</v>
      </c>
      <c r="C12" s="327">
        <v>9280</v>
      </c>
      <c r="D12" s="692">
        <f t="shared" si="0"/>
        <v>7.2253549833548476</v>
      </c>
      <c r="E12" s="327">
        <v>177</v>
      </c>
      <c r="F12" s="327">
        <v>8158</v>
      </c>
      <c r="G12" s="751">
        <f t="shared" si="1"/>
        <v>7.5447570332480813</v>
      </c>
      <c r="H12" s="327">
        <v>33</v>
      </c>
      <c r="I12" s="327">
        <v>4671.6712328800004</v>
      </c>
      <c r="J12" s="694">
        <f t="shared" si="2"/>
        <v>8.3123425692695214</v>
      </c>
    </row>
    <row r="13" spans="1:10" s="48" customFormat="1" ht="11.25">
      <c r="A13" s="135"/>
      <c r="B13" s="135"/>
      <c r="C13" s="135"/>
      <c r="D13" s="135"/>
      <c r="E13" s="135"/>
      <c r="F13" s="135"/>
      <c r="G13" s="135"/>
      <c r="H13" s="135"/>
      <c r="I13" s="135"/>
      <c r="J13" s="135"/>
    </row>
    <row r="14" spans="1:10" s="48" customFormat="1" ht="11.25">
      <c r="A14" s="309" t="s">
        <v>205</v>
      </c>
    </row>
    <row r="15" spans="1:10" s="48" customFormat="1" ht="11.25">
      <c r="A15" s="45" t="s">
        <v>147</v>
      </c>
    </row>
    <row r="16" spans="1:10" s="48" customFormat="1" ht="11.25">
      <c r="A16" s="65" t="s">
        <v>413</v>
      </c>
    </row>
    <row r="17" spans="1:4" s="48" customFormat="1" ht="11.25">
      <c r="A17" s="64"/>
    </row>
    <row r="18" spans="1:4" s="48" customFormat="1" ht="11.25">
      <c r="A18" s="2" t="s">
        <v>206</v>
      </c>
    </row>
    <row r="19" spans="1:4" s="48" customFormat="1" ht="11.25">
      <c r="A19" s="310" t="s">
        <v>314</v>
      </c>
    </row>
    <row r="20" spans="1:4" s="48" customFormat="1" ht="11.25">
      <c r="A20" s="65"/>
    </row>
    <row r="21" spans="1:4" s="48" customFormat="1" ht="11.25">
      <c r="A21" s="64"/>
    </row>
    <row r="22" spans="1:4" s="48" customFormat="1" ht="11.25">
      <c r="A22" s="2"/>
      <c r="D22" s="135"/>
    </row>
    <row r="23" spans="1:4" s="48" customFormat="1" ht="11.25">
      <c r="A23" s="310"/>
    </row>
    <row r="24" spans="1:4" s="48" customFormat="1" ht="11.25"/>
    <row r="25" spans="1:4" s="48" customFormat="1" ht="11.25"/>
    <row r="26" spans="1:4" s="48" customFormat="1" ht="11.25"/>
    <row r="27" spans="1:4" s="48" customFormat="1" ht="11.25"/>
    <row r="28" spans="1:4" s="48" customFormat="1" ht="11.25"/>
    <row r="29" spans="1:4" s="48" customFormat="1" ht="11.25"/>
    <row r="30" spans="1:4" s="48" customFormat="1" ht="11.25"/>
    <row r="31" spans="1:4" s="48" customFormat="1" ht="11.25"/>
  </sheetData>
  <mergeCells count="1">
    <mergeCell ref="A3:A4"/>
  </mergeCells>
  <hyperlinks>
    <hyperlink ref="A14" r:id="rId1" xr:uid="{00000000-0004-0000-0F00-000000000000}"/>
    <hyperlink ref="A19" r:id="rId2" display=" info-tour@bfs.admin.ch" xr:uid="{00000000-0004-0000-0F00-000001000000}"/>
  </hyperlinks>
  <pageMargins left="0.7" right="0.7" top="0.75" bottom="0.75" header="0.3" footer="0.3"/>
  <pageSetup paperSize="9" orientation="portrait" r:id="rId3"/>
  <ignoredErrors>
    <ignoredError sqref="G6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0"/>
  <sheetViews>
    <sheetView showGridLines="0" workbookViewId="0"/>
  </sheetViews>
  <sheetFormatPr baseColWidth="10" defaultColWidth="11.42578125" defaultRowHeight="14.25"/>
  <cols>
    <col min="1" max="1" width="28.42578125" style="47" customWidth="1"/>
    <col min="2" max="7" width="11.42578125" style="47"/>
    <col min="8" max="8" width="17.7109375" style="47" customWidth="1"/>
    <col min="9" max="16384" width="11.42578125" style="47"/>
  </cols>
  <sheetData>
    <row r="1" spans="1:16" s="97" customFormat="1" ht="12.75">
      <c r="A1" s="681" t="s">
        <v>431</v>
      </c>
      <c r="G1" s="46"/>
      <c r="H1" s="46"/>
      <c r="I1" s="100"/>
      <c r="J1" s="100"/>
      <c r="O1" s="256" t="s">
        <v>394</v>
      </c>
    </row>
    <row r="2" spans="1:16" s="97" customFormat="1" ht="12">
      <c r="G2" s="46"/>
      <c r="H2" s="46"/>
      <c r="I2" s="100"/>
      <c r="J2" s="100"/>
      <c r="O2" s="256"/>
    </row>
    <row r="3" spans="1:16" s="97" customFormat="1" ht="12">
      <c r="A3" s="57" t="s">
        <v>138</v>
      </c>
    </row>
    <row r="4" spans="1:16" s="48" customFormat="1" ht="11.25">
      <c r="A4" s="498"/>
      <c r="B4" s="966">
        <v>2019</v>
      </c>
      <c r="C4" s="967"/>
      <c r="D4" s="966">
        <v>2020</v>
      </c>
      <c r="E4" s="967"/>
      <c r="F4" s="966">
        <v>2021</v>
      </c>
      <c r="G4" s="967"/>
      <c r="H4" s="50"/>
      <c r="I4" s="966">
        <v>2019</v>
      </c>
      <c r="J4" s="967"/>
      <c r="K4" s="966">
        <v>2020</v>
      </c>
      <c r="L4" s="967"/>
      <c r="M4" s="966">
        <v>2021</v>
      </c>
      <c r="N4" s="967"/>
      <c r="O4" s="500"/>
    </row>
    <row r="5" spans="1:16" s="48" customFormat="1" ht="41.65" customHeight="1">
      <c r="A5" s="497" t="s">
        <v>143</v>
      </c>
      <c r="B5" s="224" t="s">
        <v>144</v>
      </c>
      <c r="C5" s="225" t="s">
        <v>21</v>
      </c>
      <c r="D5" s="224" t="s">
        <v>144</v>
      </c>
      <c r="E5" s="225" t="s">
        <v>21</v>
      </c>
      <c r="F5" s="224" t="s">
        <v>144</v>
      </c>
      <c r="G5" s="225" t="s">
        <v>21</v>
      </c>
      <c r="H5" s="226" t="s">
        <v>432</v>
      </c>
      <c r="I5" s="227" t="s">
        <v>170</v>
      </c>
      <c r="J5" s="228" t="s">
        <v>171</v>
      </c>
      <c r="K5" s="227" t="s">
        <v>170</v>
      </c>
      <c r="L5" s="228" t="s">
        <v>171</v>
      </c>
      <c r="M5" s="227" t="s">
        <v>170</v>
      </c>
      <c r="N5" s="228" t="s">
        <v>171</v>
      </c>
      <c r="O5" s="303" t="s">
        <v>433</v>
      </c>
    </row>
    <row r="6" spans="1:16" s="48" customFormat="1" ht="11.25">
      <c r="A6" s="229" t="s">
        <v>19</v>
      </c>
      <c r="B6" s="325">
        <v>1121131.3947999999</v>
      </c>
      <c r="C6" s="325">
        <v>7257292.0861999998</v>
      </c>
      <c r="D6" s="325">
        <v>1084636.2926</v>
      </c>
      <c r="E6" s="325">
        <v>7159438.4967</v>
      </c>
      <c r="F6" s="752">
        <v>1158270.7241</v>
      </c>
      <c r="G6" s="752">
        <v>7552170.4360999996</v>
      </c>
      <c r="H6" s="375">
        <f>((G6-E6)/E6)*100</f>
        <v>5.4855131387890479</v>
      </c>
      <c r="I6" s="376">
        <v>1.8977000000000002</v>
      </c>
      <c r="J6" s="376">
        <v>1.5832999999999999</v>
      </c>
      <c r="K6" s="376">
        <v>1.8058000000000001</v>
      </c>
      <c r="L6" s="376">
        <v>1.4845999999999999</v>
      </c>
      <c r="M6" s="755">
        <v>1.385</v>
      </c>
      <c r="N6" s="755">
        <v>1.6354</v>
      </c>
      <c r="O6" s="520">
        <v>1.93</v>
      </c>
      <c r="P6" s="241"/>
    </row>
    <row r="7" spans="1:16" s="48" customFormat="1" ht="11.25">
      <c r="A7" s="230" t="s">
        <v>1</v>
      </c>
      <c r="B7" s="326">
        <v>668731.48349999997</v>
      </c>
      <c r="C7" s="326">
        <v>4319544.8846000005</v>
      </c>
      <c r="D7" s="326">
        <v>851181.70909999998</v>
      </c>
      <c r="E7" s="326">
        <v>5461949.7439999999</v>
      </c>
      <c r="F7" s="753">
        <v>932134.38690000004</v>
      </c>
      <c r="G7" s="753">
        <v>5923937.2673000004</v>
      </c>
      <c r="H7" s="476">
        <f>((G7-E7)/E7)*100</f>
        <v>8.4582895294395168</v>
      </c>
      <c r="I7" s="377">
        <v>1.8106</v>
      </c>
      <c r="J7" s="377">
        <v>1.5500999999999998</v>
      </c>
      <c r="K7" s="377">
        <v>1.8585</v>
      </c>
      <c r="L7" s="377">
        <v>1.5473999999999999</v>
      </c>
      <c r="M7" s="377">
        <v>1.4481999999999999</v>
      </c>
      <c r="N7" s="377">
        <v>1.7014999999999998</v>
      </c>
      <c r="O7" s="521">
        <v>2.0099999999999998</v>
      </c>
      <c r="P7" s="241"/>
    </row>
    <row r="8" spans="1:16" s="48" customFormat="1" ht="11.25">
      <c r="A8" s="231" t="s">
        <v>27</v>
      </c>
      <c r="B8" s="326">
        <v>452399.91129999998</v>
      </c>
      <c r="C8" s="326">
        <v>2937747.2015999998</v>
      </c>
      <c r="D8" s="326">
        <v>233454.58350000001</v>
      </c>
      <c r="E8" s="326">
        <v>1697488.7527999999</v>
      </c>
      <c r="F8" s="753">
        <v>226136.33720000001</v>
      </c>
      <c r="G8" s="753">
        <v>1628233.1688000001</v>
      </c>
      <c r="H8" s="477">
        <f>((G8-E8)/E8)*100</f>
        <v>-4.0798847053191389</v>
      </c>
      <c r="I8" s="378">
        <v>2.9725000000000001</v>
      </c>
      <c r="J8" s="378">
        <v>2.5324</v>
      </c>
      <c r="K8" s="378">
        <v>2.7962000000000002</v>
      </c>
      <c r="L8" s="378">
        <v>2.4251999999999998</v>
      </c>
      <c r="M8" s="378">
        <v>2.3246000000000002</v>
      </c>
      <c r="N8" s="378">
        <v>2.6332</v>
      </c>
      <c r="O8" s="521">
        <v>3.29</v>
      </c>
      <c r="P8" s="241"/>
    </row>
    <row r="9" spans="1:16" s="48" customFormat="1" ht="11.25">
      <c r="A9" s="545" t="s">
        <v>145</v>
      </c>
      <c r="B9" s="695">
        <v>341061.88500000001</v>
      </c>
      <c r="C9" s="695">
        <v>2383658.1387999998</v>
      </c>
      <c r="D9" s="695">
        <v>221839.01670000001</v>
      </c>
      <c r="E9" s="695">
        <v>1627126.8081</v>
      </c>
      <c r="F9" s="754">
        <v>205095.94320000001</v>
      </c>
      <c r="G9" s="754">
        <v>1488264.6740999999</v>
      </c>
      <c r="H9" s="546">
        <f>((G9-E9)/E9)*100</f>
        <v>-8.5341924986258277</v>
      </c>
      <c r="I9" s="547">
        <v>3.0522</v>
      </c>
      <c r="J9" s="547">
        <v>2.6551999999999998</v>
      </c>
      <c r="K9" s="547">
        <v>2.7449999999999997</v>
      </c>
      <c r="L9" s="547">
        <v>2.4325000000000001</v>
      </c>
      <c r="M9" s="547">
        <v>2.3788</v>
      </c>
      <c r="N9" s="547">
        <v>2.6392000000000002</v>
      </c>
      <c r="O9" s="548">
        <v>3.34</v>
      </c>
      <c r="P9" s="241"/>
    </row>
    <row r="10" spans="1:16" s="48" customFormat="1" ht="11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6" s="48" customFormat="1" ht="11.25">
      <c r="A11" s="57" t="s">
        <v>139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6" s="48" customFormat="1" ht="9.75" customHeight="1">
      <c r="A12" s="498"/>
      <c r="B12" s="966">
        <v>2019</v>
      </c>
      <c r="C12" s="967"/>
      <c r="D12" s="966">
        <v>2020</v>
      </c>
      <c r="E12" s="967"/>
      <c r="F12" s="966">
        <v>2021</v>
      </c>
      <c r="G12" s="967"/>
      <c r="H12" s="50"/>
      <c r="I12" s="966">
        <v>2019</v>
      </c>
      <c r="J12" s="967"/>
      <c r="K12" s="966">
        <v>2020</v>
      </c>
      <c r="L12" s="967"/>
      <c r="M12" s="966">
        <v>2021</v>
      </c>
      <c r="N12" s="967"/>
      <c r="O12" s="500"/>
    </row>
    <row r="13" spans="1:16" s="48" customFormat="1" ht="46.5" customHeight="1">
      <c r="A13" s="499" t="s">
        <v>152</v>
      </c>
      <c r="B13" s="232" t="s">
        <v>144</v>
      </c>
      <c r="C13" s="233" t="s">
        <v>21</v>
      </c>
      <c r="D13" s="232" t="s">
        <v>144</v>
      </c>
      <c r="E13" s="233" t="s">
        <v>21</v>
      </c>
      <c r="F13" s="232" t="s">
        <v>144</v>
      </c>
      <c r="G13" s="233" t="s">
        <v>21</v>
      </c>
      <c r="H13" s="226" t="s">
        <v>432</v>
      </c>
      <c r="I13" s="478" t="s">
        <v>170</v>
      </c>
      <c r="J13" s="479" t="s">
        <v>171</v>
      </c>
      <c r="K13" s="227" t="s">
        <v>170</v>
      </c>
      <c r="L13" s="228" t="s">
        <v>171</v>
      </c>
      <c r="M13" s="227" t="s">
        <v>170</v>
      </c>
      <c r="N13" s="228" t="s">
        <v>171</v>
      </c>
      <c r="O13" s="303" t="s">
        <v>433</v>
      </c>
    </row>
    <row r="14" spans="1:16" s="48" customFormat="1" ht="11.25">
      <c r="A14" s="234" t="s">
        <v>19</v>
      </c>
      <c r="B14" s="516">
        <v>2313961.3021999998</v>
      </c>
      <c r="C14" s="516">
        <v>5657993.0027999999</v>
      </c>
      <c r="D14" s="516">
        <v>1388769.2445</v>
      </c>
      <c r="E14" s="516">
        <v>3449658.8735000002</v>
      </c>
      <c r="F14" s="516">
        <v>1426740.9243999999</v>
      </c>
      <c r="G14" s="516">
        <v>3359646.5375999999</v>
      </c>
      <c r="H14" s="375">
        <f>((G14-E14)/E14)*100</f>
        <v>-2.6093112160007403</v>
      </c>
      <c r="I14" s="376">
        <v>1.4732000000000001</v>
      </c>
      <c r="J14" s="376">
        <v>1.2854000000000001</v>
      </c>
      <c r="K14" s="376">
        <v>1.7374000000000001</v>
      </c>
      <c r="L14" s="376">
        <v>1.3697000000000001</v>
      </c>
      <c r="M14" s="755">
        <v>2.2685</v>
      </c>
      <c r="N14" s="755">
        <v>1.8029999999999999</v>
      </c>
      <c r="O14" s="850">
        <v>1.52</v>
      </c>
      <c r="P14" s="241"/>
    </row>
    <row r="15" spans="1:16" s="48" customFormat="1" ht="11.25">
      <c r="A15" s="235" t="s">
        <v>1</v>
      </c>
      <c r="B15" s="517">
        <v>1872292.7457000001</v>
      </c>
      <c r="C15" s="517">
        <v>4566581.6829000004</v>
      </c>
      <c r="D15" s="517">
        <v>1220804.5811000001</v>
      </c>
      <c r="E15" s="517">
        <v>3000042.5178</v>
      </c>
      <c r="F15" s="517">
        <v>1268725.7964000001</v>
      </c>
      <c r="G15" s="517">
        <v>3022035.6557999998</v>
      </c>
      <c r="H15" s="476">
        <f>((G15-E15)/E15)*100</f>
        <v>0.73309421014899068</v>
      </c>
      <c r="I15" s="377">
        <v>1.6113</v>
      </c>
      <c r="J15" s="377">
        <v>1.4473</v>
      </c>
      <c r="K15" s="377">
        <v>1.8092000000000001</v>
      </c>
      <c r="L15" s="377">
        <v>1.4753000000000001</v>
      </c>
      <c r="M15" s="756">
        <v>2.2801</v>
      </c>
      <c r="N15" s="756">
        <v>1.8589</v>
      </c>
      <c r="O15" s="851">
        <v>1.69</v>
      </c>
      <c r="P15" s="241"/>
    </row>
    <row r="16" spans="1:16" s="48" customFormat="1" ht="11.25">
      <c r="A16" s="236" t="s">
        <v>27</v>
      </c>
      <c r="B16" s="517">
        <v>441668.55660000001</v>
      </c>
      <c r="C16" s="517">
        <v>1091411.3199</v>
      </c>
      <c r="D16" s="517">
        <v>167964.66339999999</v>
      </c>
      <c r="E16" s="517">
        <v>449616.35570000001</v>
      </c>
      <c r="F16" s="517">
        <v>158015.128</v>
      </c>
      <c r="G16" s="517">
        <v>337610.88179999997</v>
      </c>
      <c r="H16" s="477">
        <f>((G16-E16)/E16)*100</f>
        <v>-24.911343299693943</v>
      </c>
      <c r="I16" s="378">
        <v>3.6471999999999998</v>
      </c>
      <c r="J16" s="378">
        <v>3.2591000000000001</v>
      </c>
      <c r="K16" s="378">
        <v>3.0573999999999999</v>
      </c>
      <c r="L16" s="378">
        <v>3.5985999999999998</v>
      </c>
      <c r="M16" s="378">
        <v>4.0758000000000001</v>
      </c>
      <c r="N16" s="378">
        <v>3.8852000000000002</v>
      </c>
      <c r="O16" s="852">
        <v>4.46</v>
      </c>
      <c r="P16" s="241"/>
    </row>
    <row r="17" spans="1:18" s="519" customFormat="1" ht="11.25">
      <c r="A17" s="549" t="s">
        <v>145</v>
      </c>
      <c r="B17" s="695">
        <v>310957.81410000002</v>
      </c>
      <c r="C17" s="695">
        <v>805288.40330000001</v>
      </c>
      <c r="D17" s="695">
        <v>154344.6341</v>
      </c>
      <c r="E17" s="695">
        <v>414290.26</v>
      </c>
      <c r="F17" s="695">
        <v>146004.64670000001</v>
      </c>
      <c r="G17" s="695">
        <v>312858.99400000001</v>
      </c>
      <c r="H17" s="546">
        <f>((G17-E17)/E17)*100</f>
        <v>-24.483140395335386</v>
      </c>
      <c r="I17" s="547">
        <v>3.0257999999999998</v>
      </c>
      <c r="J17" s="547">
        <v>3.5280999999999998</v>
      </c>
      <c r="K17" s="547">
        <v>3.2618</v>
      </c>
      <c r="L17" s="547">
        <v>3.8666999999999998</v>
      </c>
      <c r="M17" s="757">
        <v>3.8033000000000001</v>
      </c>
      <c r="N17" s="757">
        <v>3.7707000000000002</v>
      </c>
      <c r="O17" s="853">
        <v>5.26</v>
      </c>
      <c r="P17" s="518"/>
    </row>
    <row r="18" spans="1:18" s="48" customFormat="1" ht="11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8" s="48" customFormat="1" ht="11.25">
      <c r="A19" s="57" t="s">
        <v>146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8" s="48" customFormat="1" ht="11.25">
      <c r="A20" s="498"/>
      <c r="B20" s="966">
        <v>2019</v>
      </c>
      <c r="C20" s="967"/>
      <c r="D20" s="966">
        <v>2020</v>
      </c>
      <c r="E20" s="967"/>
      <c r="F20" s="966">
        <v>2021</v>
      </c>
      <c r="G20" s="967"/>
      <c r="H20" s="50"/>
      <c r="I20" s="966">
        <v>2019</v>
      </c>
      <c r="J20" s="967"/>
      <c r="K20" s="966">
        <v>2020</v>
      </c>
      <c r="L20" s="967"/>
      <c r="M20" s="966">
        <v>2021</v>
      </c>
      <c r="N20" s="967"/>
    </row>
    <row r="21" spans="1:18" s="48" customFormat="1" ht="36" customHeight="1">
      <c r="A21" s="499" t="s">
        <v>152</v>
      </c>
      <c r="B21" s="232" t="s">
        <v>144</v>
      </c>
      <c r="C21" s="233" t="s">
        <v>21</v>
      </c>
      <c r="D21" s="232" t="s">
        <v>144</v>
      </c>
      <c r="E21" s="233" t="s">
        <v>21</v>
      </c>
      <c r="F21" s="232" t="s">
        <v>144</v>
      </c>
      <c r="G21" s="233" t="s">
        <v>21</v>
      </c>
      <c r="H21" s="226" t="s">
        <v>432</v>
      </c>
      <c r="I21" s="478" t="s">
        <v>170</v>
      </c>
      <c r="J21" s="479" t="s">
        <v>171</v>
      </c>
      <c r="K21" s="227" t="s">
        <v>170</v>
      </c>
      <c r="L21" s="228" t="s">
        <v>171</v>
      </c>
      <c r="M21" s="227" t="s">
        <v>170</v>
      </c>
      <c r="N21" s="303" t="s">
        <v>171</v>
      </c>
    </row>
    <row r="22" spans="1:18" s="48" customFormat="1" ht="11.25">
      <c r="A22" s="229" t="s">
        <v>19</v>
      </c>
      <c r="B22" s="516">
        <v>1175687.6114000001</v>
      </c>
      <c r="C22" s="516">
        <v>3757306.2148000002</v>
      </c>
      <c r="D22" s="516">
        <v>1322425.2177322095</v>
      </c>
      <c r="E22" s="516">
        <v>4174518.2126350789</v>
      </c>
      <c r="F22" s="516">
        <v>1686730.7174231862</v>
      </c>
      <c r="G22" s="516">
        <v>5413822.6151487194</v>
      </c>
      <c r="H22" s="375">
        <f>((G22-E22)/E22)*100</f>
        <v>29.687363652232218</v>
      </c>
      <c r="I22" s="376">
        <v>0.51</v>
      </c>
      <c r="J22" s="376">
        <v>0.41000000000000003</v>
      </c>
      <c r="K22" s="376">
        <v>0.382544467028124</v>
      </c>
      <c r="L22" s="376">
        <v>0.39669975244157801</v>
      </c>
      <c r="M22" s="755">
        <v>0.172437697440534</v>
      </c>
      <c r="N22" s="755">
        <v>0.179659804797974</v>
      </c>
      <c r="O22" s="241"/>
      <c r="P22" s="241"/>
      <c r="Q22" s="241"/>
      <c r="R22" s="241"/>
    </row>
    <row r="23" spans="1:18" s="48" customFormat="1" ht="11.25">
      <c r="A23" s="237" t="s">
        <v>1</v>
      </c>
      <c r="B23" s="517">
        <v>737336.29410000006</v>
      </c>
      <c r="C23" s="517">
        <v>2545786.2969</v>
      </c>
      <c r="D23" s="517">
        <v>1042319.7135286788</v>
      </c>
      <c r="E23" s="517">
        <v>3408619.0825085146</v>
      </c>
      <c r="F23" s="517">
        <v>1312871.4823179711</v>
      </c>
      <c r="G23" s="517">
        <v>4384844.4791666614</v>
      </c>
      <c r="H23" s="476">
        <f>((G23-E23)/E23)*100</f>
        <v>28.639908802590824</v>
      </c>
      <c r="I23" s="377">
        <v>0.48</v>
      </c>
      <c r="J23" s="377">
        <v>0.45999999999999996</v>
      </c>
      <c r="K23" s="377">
        <v>0.33769816765715471</v>
      </c>
      <c r="L23" s="377">
        <v>0.37745036608775262</v>
      </c>
      <c r="M23" s="756">
        <v>0.18842554942282899</v>
      </c>
      <c r="N23" s="756">
        <v>0.193183691996035</v>
      </c>
      <c r="O23" s="241"/>
      <c r="P23" s="241"/>
      <c r="Q23" s="241"/>
      <c r="R23" s="241"/>
    </row>
    <row r="24" spans="1:18" s="48" customFormat="1" ht="11.25">
      <c r="A24" s="238" t="s">
        <v>27</v>
      </c>
      <c r="B24" s="517">
        <v>438351.3173</v>
      </c>
      <c r="C24" s="517">
        <v>1211519.9177999999</v>
      </c>
      <c r="D24" s="517">
        <v>280105.50420353055</v>
      </c>
      <c r="E24" s="517">
        <v>765899.13012656465</v>
      </c>
      <c r="F24" s="517">
        <v>373859.23510521522</v>
      </c>
      <c r="G24" s="517">
        <v>1028978.135982058</v>
      </c>
      <c r="H24" s="477">
        <f>((G24-E24)/E24)*100</f>
        <v>34.349040951648504</v>
      </c>
      <c r="I24" s="378">
        <v>0.73</v>
      </c>
      <c r="J24" s="378">
        <v>0.54</v>
      </c>
      <c r="K24" s="378">
        <v>0.307423559517569</v>
      </c>
      <c r="L24" s="378">
        <v>0.33644270579333502</v>
      </c>
      <c r="M24" s="378">
        <v>0.23360336713218899</v>
      </c>
      <c r="N24" s="378">
        <v>0.25995846989106303</v>
      </c>
      <c r="O24" s="241"/>
      <c r="P24" s="241"/>
      <c r="Q24" s="241"/>
      <c r="R24" s="241"/>
    </row>
    <row r="25" spans="1:18" s="48" customFormat="1" ht="11.25">
      <c r="A25" s="239" t="s">
        <v>145</v>
      </c>
      <c r="B25" s="696">
        <v>418479.22499999998</v>
      </c>
      <c r="C25" s="696">
        <v>1170483.5098000001</v>
      </c>
      <c r="D25" s="696">
        <v>277509.78295156988</v>
      </c>
      <c r="E25" s="696">
        <v>760254.84432134801</v>
      </c>
      <c r="F25" s="696">
        <v>368848.88643665012</v>
      </c>
      <c r="G25" s="696">
        <v>1018508.2403105528</v>
      </c>
      <c r="H25" s="379">
        <f>((G25-E25)/E25)*100</f>
        <v>33.969319356292722</v>
      </c>
      <c r="I25" s="380">
        <v>0.73</v>
      </c>
      <c r="J25" s="380">
        <v>0.53</v>
      </c>
      <c r="K25" s="380">
        <v>0.38285173886199858</v>
      </c>
      <c r="L25" s="380">
        <v>0.39752114765660213</v>
      </c>
      <c r="M25" s="758">
        <v>0.233371004277935</v>
      </c>
      <c r="N25" s="758">
        <v>0.26016896394713601</v>
      </c>
      <c r="O25" s="241"/>
      <c r="P25" s="241"/>
      <c r="Q25" s="241"/>
      <c r="R25" s="241"/>
    </row>
    <row r="26" spans="1:18" s="48" customFormat="1" ht="11.25">
      <c r="A26" s="240" t="s">
        <v>169</v>
      </c>
    </row>
    <row r="27" spans="1:18" s="48" customFormat="1" ht="12" customHeight="1"/>
    <row r="28" spans="1:18" s="48" customFormat="1" ht="12" customHeight="1">
      <c r="A28" s="309" t="s">
        <v>205</v>
      </c>
      <c r="H28" s="468"/>
      <c r="I28" s="468"/>
      <c r="J28" s="449"/>
      <c r="K28" s="47"/>
      <c r="L28" s="47"/>
      <c r="M28" s="47"/>
      <c r="N28" s="47"/>
      <c r="O28" s="47"/>
      <c r="P28" s="47"/>
      <c r="Q28" s="47"/>
    </row>
    <row r="29" spans="1:18" s="48" customFormat="1" ht="12" customHeight="1">
      <c r="A29" s="45" t="s">
        <v>147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8" s="48" customFormat="1" ht="12" customHeight="1">
      <c r="A30" s="65" t="s">
        <v>413</v>
      </c>
      <c r="F30" s="468"/>
      <c r="G30" s="468"/>
      <c r="H30" s="449"/>
      <c r="I30" s="47"/>
      <c r="J30" s="47"/>
      <c r="K30" s="47"/>
      <c r="L30" s="47"/>
      <c r="M30" s="47"/>
      <c r="N30" s="47"/>
      <c r="O30" s="47"/>
      <c r="P30" s="47"/>
      <c r="Q30" s="47"/>
    </row>
    <row r="31" spans="1:18" s="48" customFormat="1" ht="12" customHeight="1">
      <c r="A31" s="64"/>
      <c r="F31" s="968"/>
      <c r="G31" s="968"/>
      <c r="H31" s="968"/>
      <c r="I31" s="47"/>
      <c r="J31" s="47"/>
      <c r="K31" s="47"/>
      <c r="L31" s="47"/>
      <c r="M31" s="47"/>
      <c r="N31" s="47"/>
      <c r="O31" s="47"/>
      <c r="P31" s="47"/>
      <c r="Q31" s="47"/>
    </row>
    <row r="32" spans="1:18" s="48" customFormat="1" ht="12" customHeight="1">
      <c r="A32" s="2" t="s">
        <v>206</v>
      </c>
      <c r="F32" s="469"/>
      <c r="G32" s="469"/>
      <c r="H32" s="470"/>
      <c r="I32" s="47"/>
      <c r="J32" s="47"/>
      <c r="K32" s="47"/>
      <c r="L32" s="47"/>
      <c r="M32" s="47"/>
      <c r="N32" s="47"/>
      <c r="O32" s="47"/>
      <c r="P32" s="47"/>
      <c r="Q32" s="47"/>
    </row>
    <row r="33" spans="1:19" s="48" customFormat="1" ht="12" customHeight="1">
      <c r="A33" s="310" t="s">
        <v>314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9" s="48" customFormat="1" ht="12" customHeight="1">
      <c r="A34" s="65"/>
      <c r="E34" s="47"/>
      <c r="F34" s="47"/>
      <c r="G34" s="471"/>
      <c r="H34" s="471"/>
      <c r="I34" s="471"/>
      <c r="L34" s="47"/>
      <c r="M34" s="47"/>
      <c r="N34" s="471"/>
      <c r="O34" s="47"/>
      <c r="P34" s="47"/>
      <c r="Q34" s="471"/>
      <c r="R34" s="471"/>
      <c r="S34" s="471"/>
    </row>
    <row r="37" spans="1:19">
      <c r="E37" s="471"/>
      <c r="F37" s="471"/>
      <c r="L37" s="471"/>
      <c r="M37" s="471"/>
      <c r="O37" s="471"/>
      <c r="P37" s="471"/>
    </row>
    <row r="38" spans="1:19">
      <c r="E38" s="471"/>
      <c r="F38" s="471"/>
      <c r="L38" s="471"/>
      <c r="M38" s="471"/>
      <c r="O38" s="471"/>
      <c r="P38" s="471"/>
    </row>
    <row r="39" spans="1:19">
      <c r="E39" s="471"/>
      <c r="F39" s="471"/>
      <c r="L39" s="471"/>
      <c r="M39" s="471"/>
      <c r="O39" s="471"/>
      <c r="P39" s="471"/>
    </row>
    <row r="40" spans="1:19">
      <c r="E40" s="471"/>
      <c r="F40" s="471"/>
      <c r="L40" s="471"/>
      <c r="M40" s="471"/>
      <c r="O40" s="471"/>
      <c r="P40" s="471"/>
    </row>
  </sheetData>
  <mergeCells count="19">
    <mergeCell ref="F31:H31"/>
    <mergeCell ref="B4:C4"/>
    <mergeCell ref="B12:C12"/>
    <mergeCell ref="B20:C20"/>
    <mergeCell ref="I4:J4"/>
    <mergeCell ref="I12:J12"/>
    <mergeCell ref="I20:J20"/>
    <mergeCell ref="D4:E4"/>
    <mergeCell ref="F4:G4"/>
    <mergeCell ref="K4:L4"/>
    <mergeCell ref="M4:N4"/>
    <mergeCell ref="D20:E20"/>
    <mergeCell ref="F20:G20"/>
    <mergeCell ref="K20:L20"/>
    <mergeCell ref="M20:N20"/>
    <mergeCell ref="D12:E12"/>
    <mergeCell ref="F12:G12"/>
    <mergeCell ref="K12:L12"/>
    <mergeCell ref="M12:N12"/>
  </mergeCells>
  <hyperlinks>
    <hyperlink ref="A28" r:id="rId1" xr:uid="{00000000-0004-0000-1000-000000000000}"/>
    <hyperlink ref="A33" r:id="rId2" display=" info-tour@bfs.admin.ch" xr:uid="{00000000-0004-0000-1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showGridLines="0" zoomScaleNormal="100" workbookViewId="0"/>
  </sheetViews>
  <sheetFormatPr baseColWidth="10" defaultRowHeight="12.75"/>
  <cols>
    <col min="1" max="1" width="23.7109375" customWidth="1"/>
    <col min="2" max="2" width="16.28515625" customWidth="1"/>
    <col min="3" max="4" width="14.7109375" customWidth="1"/>
    <col min="5" max="7" width="19.5703125" bestFit="1" customWidth="1"/>
  </cols>
  <sheetData>
    <row r="1" spans="1:7">
      <c r="A1" s="62" t="s">
        <v>334</v>
      </c>
      <c r="F1" s="63"/>
      <c r="G1" s="63" t="s">
        <v>162</v>
      </c>
    </row>
    <row r="2" spans="1:7">
      <c r="A2" s="4"/>
    </row>
    <row r="3" spans="1:7">
      <c r="A3" s="151"/>
      <c r="B3" s="399" t="s">
        <v>315</v>
      </c>
      <c r="C3" s="399" t="s">
        <v>316</v>
      </c>
      <c r="D3" s="399" t="s">
        <v>411</v>
      </c>
      <c r="E3" s="149" t="s">
        <v>412</v>
      </c>
      <c r="F3" s="149" t="s">
        <v>317</v>
      </c>
      <c r="G3" s="149" t="s">
        <v>414</v>
      </c>
    </row>
    <row r="4" spans="1:7">
      <c r="A4" s="68" t="s">
        <v>89</v>
      </c>
      <c r="B4" s="298">
        <v>56234630.303800002</v>
      </c>
      <c r="C4" s="298">
        <v>38514353.582835078</v>
      </c>
      <c r="D4" s="697">
        <v>45884488.588848718</v>
      </c>
      <c r="E4" s="698">
        <f>((D4/C4)-1)*100</f>
        <v>19.136073490529327</v>
      </c>
      <c r="F4" s="698">
        <f>((C4/B4)-1)*100</f>
        <v>-31.511324294715759</v>
      </c>
      <c r="G4" s="698">
        <f>((D4/B4)-1)*100</f>
        <v>-18.405280979062265</v>
      </c>
    </row>
    <row r="5" spans="1:7">
      <c r="A5" s="66" t="s">
        <v>1</v>
      </c>
      <c r="B5" s="299">
        <v>29354340.864399999</v>
      </c>
      <c r="C5" s="299">
        <v>28260002.344308514</v>
      </c>
      <c r="D5" s="299">
        <v>34291482.402266666</v>
      </c>
      <c r="E5" s="699">
        <f t="shared" ref="E5:E12" si="0">((D5/C5)-1)*100</f>
        <v>21.342815136647975</v>
      </c>
      <c r="F5" s="699">
        <f t="shared" ref="F5:F12" si="1">((C5/B5)-1)*100</f>
        <v>-3.7280296128831325</v>
      </c>
      <c r="G5" s="699">
        <f t="shared" ref="G5:G12" si="2">((D5/B5)-1)*100</f>
        <v>16.819119055247711</v>
      </c>
    </row>
    <row r="6" spans="1:7">
      <c r="A6" s="66" t="s">
        <v>67</v>
      </c>
      <c r="B6" s="299">
        <v>26880289.439300001</v>
      </c>
      <c r="C6" s="299">
        <v>10254351.238626566</v>
      </c>
      <c r="D6" s="299">
        <v>11593006.186582059</v>
      </c>
      <c r="E6" s="699">
        <f t="shared" si="0"/>
        <v>13.054506490015537</v>
      </c>
      <c r="F6" s="699">
        <f t="shared" si="1"/>
        <v>-61.851782653670703</v>
      </c>
      <c r="G6" s="699">
        <f t="shared" si="2"/>
        <v>-56.871721144368912</v>
      </c>
    </row>
    <row r="7" spans="1:7">
      <c r="A7" s="70" t="s">
        <v>90</v>
      </c>
      <c r="B7" s="300">
        <v>39562039</v>
      </c>
      <c r="C7" s="300">
        <v>23730738</v>
      </c>
      <c r="D7" s="300">
        <v>29558849</v>
      </c>
      <c r="E7" s="700">
        <f t="shared" si="0"/>
        <v>24.559333131569705</v>
      </c>
      <c r="F7" s="700">
        <f t="shared" si="1"/>
        <v>-40.016392987226965</v>
      </c>
      <c r="G7" s="700">
        <f t="shared" si="2"/>
        <v>-25.284819116628444</v>
      </c>
    </row>
    <row r="8" spans="1:7">
      <c r="A8" s="66" t="s">
        <v>1</v>
      </c>
      <c r="B8" s="299">
        <v>17922428</v>
      </c>
      <c r="C8" s="299">
        <v>16389391</v>
      </c>
      <c r="D8" s="299">
        <v>20960665</v>
      </c>
      <c r="E8" s="699">
        <f t="shared" si="0"/>
        <v>27.89166479706293</v>
      </c>
      <c r="F8" s="699">
        <f t="shared" si="1"/>
        <v>-8.5537350184919152</v>
      </c>
      <c r="G8" s="699">
        <f t="shared" si="2"/>
        <v>16.952150679584264</v>
      </c>
    </row>
    <row r="9" spans="1:7">
      <c r="A9" s="66" t="s">
        <v>67</v>
      </c>
      <c r="B9" s="299">
        <v>21639611</v>
      </c>
      <c r="C9" s="299">
        <v>7341347</v>
      </c>
      <c r="D9" s="299">
        <v>8598184</v>
      </c>
      <c r="E9" s="699">
        <f t="shared" si="0"/>
        <v>17.119978118457002</v>
      </c>
      <c r="F9" s="699">
        <f t="shared" si="1"/>
        <v>-66.074496440809412</v>
      </c>
      <c r="G9" s="699">
        <f t="shared" si="2"/>
        <v>-60.266457654899618</v>
      </c>
    </row>
    <row r="10" spans="1:7">
      <c r="A10" s="70" t="s">
        <v>91</v>
      </c>
      <c r="B10" s="300">
        <v>16672591.3038</v>
      </c>
      <c r="C10" s="300">
        <v>14783615.582835078</v>
      </c>
      <c r="D10" s="300">
        <v>16325639.588848719</v>
      </c>
      <c r="E10" s="700">
        <f t="shared" si="0"/>
        <v>10.430628403271314</v>
      </c>
      <c r="F10" s="700">
        <f t="shared" si="1"/>
        <v>-11.329826819028355</v>
      </c>
      <c r="G10" s="700">
        <f t="shared" si="2"/>
        <v>-2.0809705499840514</v>
      </c>
    </row>
    <row r="11" spans="1:7">
      <c r="A11" s="66" t="s">
        <v>1</v>
      </c>
      <c r="B11" s="299">
        <v>11431912.864400001</v>
      </c>
      <c r="C11" s="299">
        <v>11870611.344308514</v>
      </c>
      <c r="D11" s="299">
        <v>13330817.402266663</v>
      </c>
      <c r="E11" s="699">
        <f t="shared" si="0"/>
        <v>12.301018166669731</v>
      </c>
      <c r="F11" s="699">
        <f t="shared" si="1"/>
        <v>3.8374897107085193</v>
      </c>
      <c r="G11" s="699">
        <f t="shared" si="2"/>
        <v>16.610558183836588</v>
      </c>
    </row>
    <row r="12" spans="1:7">
      <c r="A12" s="67" t="s">
        <v>67</v>
      </c>
      <c r="B12" s="301">
        <v>5240678.4392999997</v>
      </c>
      <c r="C12" s="301">
        <v>2913004.2386265649</v>
      </c>
      <c r="D12" s="301">
        <v>2994822.1865820582</v>
      </c>
      <c r="E12" s="701">
        <f t="shared" si="0"/>
        <v>2.8087136596158579</v>
      </c>
      <c r="F12" s="701">
        <f t="shared" si="1"/>
        <v>-44.415512755335996</v>
      </c>
      <c r="G12" s="701">
        <f t="shared" si="2"/>
        <v>-42.854303669467683</v>
      </c>
    </row>
    <row r="13" spans="1:7">
      <c r="A13" s="64"/>
      <c r="B13" s="64"/>
      <c r="C13" s="64"/>
      <c r="D13" s="64"/>
      <c r="E13" s="64"/>
      <c r="F13" s="64"/>
      <c r="G13" s="64"/>
    </row>
    <row r="14" spans="1:7">
      <c r="A14" s="309" t="s">
        <v>205</v>
      </c>
      <c r="B14" s="64"/>
      <c r="C14" s="64"/>
      <c r="D14" s="64"/>
      <c r="E14" s="64"/>
    </row>
    <row r="15" spans="1:7">
      <c r="A15" s="65" t="s">
        <v>95</v>
      </c>
      <c r="B15" s="64"/>
      <c r="C15" s="64"/>
      <c r="D15" s="64"/>
      <c r="E15" s="64"/>
    </row>
    <row r="16" spans="1:7">
      <c r="A16" s="65" t="s">
        <v>413</v>
      </c>
      <c r="B16" s="64"/>
      <c r="C16" s="64"/>
      <c r="D16" s="64"/>
      <c r="E16" s="64"/>
    </row>
    <row r="17" spans="1:2">
      <c r="A17" s="64"/>
    </row>
    <row r="18" spans="1:2">
      <c r="A18" s="2" t="s">
        <v>206</v>
      </c>
      <c r="B18" s="4"/>
    </row>
    <row r="19" spans="1:2">
      <c r="A19" s="310" t="s">
        <v>314</v>
      </c>
      <c r="B19" s="4"/>
    </row>
    <row r="20" spans="1:2">
      <c r="A20" s="2"/>
      <c r="B20" s="4"/>
    </row>
    <row r="21" spans="1:2" ht="15">
      <c r="A21" s="305"/>
      <c r="B21" s="28"/>
    </row>
    <row r="22" spans="1:2">
      <c r="A22" s="306"/>
      <c r="B22" s="28"/>
    </row>
    <row r="23" spans="1:2">
      <c r="A23" s="307"/>
      <c r="B23" s="28"/>
    </row>
    <row r="24" spans="1:2">
      <c r="A24" s="307"/>
    </row>
    <row r="25" spans="1:2">
      <c r="A25" s="308"/>
    </row>
    <row r="27" spans="1:2" ht="15">
      <c r="A27" s="305"/>
    </row>
    <row r="29" spans="1:2">
      <c r="A29" s="18"/>
    </row>
    <row r="30" spans="1:2">
      <c r="A30" s="18"/>
    </row>
    <row r="33" spans="2:2">
      <c r="B33" s="28"/>
    </row>
    <row r="34" spans="2:2">
      <c r="B34" s="28"/>
    </row>
    <row r="35" spans="2:2">
      <c r="B35" s="28"/>
    </row>
    <row r="36" spans="2:2">
      <c r="B36" s="28"/>
    </row>
    <row r="37" spans="2:2">
      <c r="B37" s="28"/>
    </row>
  </sheetData>
  <hyperlinks>
    <hyperlink ref="A14" r:id="rId1" xr:uid="{00000000-0004-0000-0100-000000000000}"/>
    <hyperlink ref="A19" r:id="rId2" xr:uid="{00000000-0004-0000-0100-000001000000}"/>
  </hyperlinks>
  <pageMargins left="0.7" right="0.7" top="0.75" bottom="0.75" header="0.3" footer="0.3"/>
  <pageSetup paperSize="9" orientation="landscape" r:id="rId3"/>
  <ignoredErrors>
    <ignoredError sqref="F4:F1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R91"/>
  <sheetViews>
    <sheetView showGridLines="0" workbookViewId="0">
      <pane xSplit="1" topLeftCell="B1" activePane="topRight" state="frozen"/>
      <selection pane="topRight"/>
    </sheetView>
  </sheetViews>
  <sheetFormatPr baseColWidth="10" defaultColWidth="11.42578125" defaultRowHeight="14.25"/>
  <cols>
    <col min="1" max="1" width="22.7109375" style="47" customWidth="1"/>
    <col min="2" max="16384" width="11.42578125" style="47"/>
  </cols>
  <sheetData>
    <row r="1" spans="1:31" s="97" customFormat="1" ht="12" customHeight="1">
      <c r="A1" s="682" t="s">
        <v>436</v>
      </c>
      <c r="B1" s="100"/>
      <c r="C1" s="100"/>
      <c r="D1" s="100"/>
      <c r="E1" s="101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242" t="s">
        <v>395</v>
      </c>
    </row>
    <row r="2" spans="1:31" s="97" customFormat="1" ht="12" customHeight="1">
      <c r="A2" s="99"/>
      <c r="B2" s="100"/>
      <c r="C2" s="100"/>
      <c r="D2" s="100"/>
      <c r="E2" s="101"/>
      <c r="F2" s="100"/>
      <c r="G2" s="100"/>
      <c r="H2" s="100"/>
      <c r="I2" s="100"/>
      <c r="J2" s="100"/>
      <c r="K2" s="101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242"/>
    </row>
    <row r="3" spans="1:31" s="97" customFormat="1" ht="12" customHeight="1">
      <c r="B3" s="981" t="s">
        <v>138</v>
      </c>
      <c r="C3" s="982"/>
      <c r="D3" s="982"/>
      <c r="E3" s="982"/>
      <c r="F3" s="982"/>
      <c r="G3" s="982"/>
      <c r="H3" s="982"/>
      <c r="I3" s="982"/>
      <c r="J3" s="982"/>
      <c r="K3" s="982"/>
      <c r="L3" s="982"/>
      <c r="M3" s="982"/>
      <c r="N3" s="982"/>
      <c r="O3" s="982"/>
      <c r="P3" s="982"/>
      <c r="Q3" s="982"/>
      <c r="R3" s="982"/>
      <c r="S3" s="982"/>
      <c r="T3" s="982"/>
      <c r="U3" s="982"/>
      <c r="V3" s="982"/>
      <c r="W3" s="982"/>
      <c r="X3" s="982"/>
      <c r="Y3" s="983"/>
    </row>
    <row r="4" spans="1:31" s="48" customFormat="1" ht="12" customHeight="1">
      <c r="A4" s="522"/>
      <c r="B4" s="984">
        <v>2019</v>
      </c>
      <c r="C4" s="985"/>
      <c r="D4" s="985"/>
      <c r="E4" s="985"/>
      <c r="F4" s="985"/>
      <c r="G4" s="986"/>
      <c r="H4" s="984">
        <v>2020</v>
      </c>
      <c r="I4" s="985"/>
      <c r="J4" s="985"/>
      <c r="K4" s="985"/>
      <c r="L4" s="985"/>
      <c r="M4" s="986"/>
      <c r="N4" s="984">
        <v>2021</v>
      </c>
      <c r="O4" s="985"/>
      <c r="P4" s="985"/>
      <c r="Q4" s="985"/>
      <c r="R4" s="985"/>
      <c r="S4" s="986"/>
      <c r="T4" s="978" t="s">
        <v>438</v>
      </c>
      <c r="U4" s="978"/>
      <c r="V4" s="978"/>
      <c r="W4" s="978"/>
      <c r="X4" s="978"/>
      <c r="Y4" s="978"/>
    </row>
    <row r="5" spans="1:31" s="48" customFormat="1" ht="12" customHeight="1">
      <c r="A5" s="523"/>
      <c r="B5" s="974" t="s">
        <v>144</v>
      </c>
      <c r="C5" s="974"/>
      <c r="D5" s="974"/>
      <c r="E5" s="974" t="s">
        <v>21</v>
      </c>
      <c r="F5" s="974"/>
      <c r="G5" s="974"/>
      <c r="H5" s="974" t="s">
        <v>144</v>
      </c>
      <c r="I5" s="974"/>
      <c r="J5" s="974"/>
      <c r="K5" s="974" t="s">
        <v>21</v>
      </c>
      <c r="L5" s="974"/>
      <c r="M5" s="974"/>
      <c r="N5" s="974" t="s">
        <v>144</v>
      </c>
      <c r="O5" s="974"/>
      <c r="P5" s="974"/>
      <c r="Q5" s="974" t="s">
        <v>21</v>
      </c>
      <c r="R5" s="974"/>
      <c r="S5" s="974"/>
      <c r="T5" s="974" t="s">
        <v>144</v>
      </c>
      <c r="U5" s="974"/>
      <c r="V5" s="974"/>
      <c r="W5" s="974" t="s">
        <v>21</v>
      </c>
      <c r="X5" s="974"/>
      <c r="Y5" s="974"/>
      <c r="AA5" s="46"/>
    </row>
    <row r="6" spans="1:31" s="48" customFormat="1" ht="12" customHeight="1">
      <c r="A6" s="525" t="s">
        <v>118</v>
      </c>
      <c r="B6" s="526" t="s">
        <v>20</v>
      </c>
      <c r="C6" s="527" t="s">
        <v>27</v>
      </c>
      <c r="D6" s="526" t="s">
        <v>19</v>
      </c>
      <c r="E6" s="527" t="s">
        <v>20</v>
      </c>
      <c r="F6" s="525" t="s">
        <v>27</v>
      </c>
      <c r="G6" s="525" t="s">
        <v>19</v>
      </c>
      <c r="H6" s="526" t="s">
        <v>20</v>
      </c>
      <c r="I6" s="527" t="s">
        <v>27</v>
      </c>
      <c r="J6" s="526" t="s">
        <v>19</v>
      </c>
      <c r="K6" s="527" t="s">
        <v>20</v>
      </c>
      <c r="L6" s="525" t="s">
        <v>27</v>
      </c>
      <c r="M6" s="525" t="s">
        <v>19</v>
      </c>
      <c r="N6" s="526" t="s">
        <v>20</v>
      </c>
      <c r="O6" s="527" t="s">
        <v>27</v>
      </c>
      <c r="P6" s="526" t="s">
        <v>19</v>
      </c>
      <c r="Q6" s="527" t="s">
        <v>20</v>
      </c>
      <c r="R6" s="525" t="s">
        <v>27</v>
      </c>
      <c r="S6" s="525" t="s">
        <v>19</v>
      </c>
      <c r="T6" s="526" t="s">
        <v>20</v>
      </c>
      <c r="U6" s="527" t="s">
        <v>27</v>
      </c>
      <c r="V6" s="526" t="s">
        <v>19</v>
      </c>
      <c r="W6" s="527" t="s">
        <v>20</v>
      </c>
      <c r="X6" s="525" t="s">
        <v>27</v>
      </c>
      <c r="Y6" s="525" t="s">
        <v>19</v>
      </c>
      <c r="AA6" s="381"/>
    </row>
    <row r="7" spans="1:31" s="48" customFormat="1" ht="12" customHeight="1">
      <c r="A7" s="528" t="s">
        <v>19</v>
      </c>
      <c r="B7" s="684">
        <v>668731.48349999997</v>
      </c>
      <c r="C7" s="684">
        <v>452399.91129999998</v>
      </c>
      <c r="D7" s="684">
        <v>1121131.3947999999</v>
      </c>
      <c r="E7" s="684">
        <v>4319544.8846000005</v>
      </c>
      <c r="F7" s="684">
        <v>2937747.2015999998</v>
      </c>
      <c r="G7" s="684">
        <v>7257292.0861999998</v>
      </c>
      <c r="H7" s="684">
        <v>851181.70909999998</v>
      </c>
      <c r="I7" s="684">
        <v>233454.58350000001</v>
      </c>
      <c r="J7" s="684">
        <v>1084636.2926</v>
      </c>
      <c r="K7" s="684">
        <v>5461949.7439999999</v>
      </c>
      <c r="L7" s="684">
        <v>1697488.7527999999</v>
      </c>
      <c r="M7" s="684">
        <v>7159438.4967</v>
      </c>
      <c r="N7" s="765">
        <v>932134.38690000004</v>
      </c>
      <c r="O7" s="765">
        <v>226136.33720000001</v>
      </c>
      <c r="P7" s="765">
        <v>1158270.7241</v>
      </c>
      <c r="Q7" s="765">
        <v>5923937.2673000004</v>
      </c>
      <c r="R7" s="765">
        <v>1628233.1688000001</v>
      </c>
      <c r="S7" s="765">
        <v>7552170.4360999996</v>
      </c>
      <c r="T7" s="665">
        <v>9.5100000000000004E-2</v>
      </c>
      <c r="U7" s="665">
        <v>-3.1300000000000001E-2</v>
      </c>
      <c r="V7" s="665">
        <v>6.7900000000000002E-2</v>
      </c>
      <c r="W7" s="665">
        <v>8.4599999999999995E-2</v>
      </c>
      <c r="X7" s="665">
        <v>-4.0800000000000003E-2</v>
      </c>
      <c r="Y7" s="665">
        <v>5.4899999999999997E-2</v>
      </c>
      <c r="Z7" s="683"/>
      <c r="AA7" s="241"/>
      <c r="AB7" s="241"/>
      <c r="AC7" s="241"/>
      <c r="AD7" s="241"/>
      <c r="AE7" s="241"/>
    </row>
    <row r="8" spans="1:31" s="48" customFormat="1" ht="12" customHeight="1">
      <c r="A8" s="529" t="s">
        <v>121</v>
      </c>
      <c r="B8" s="685">
        <v>250023.54569999999</v>
      </c>
      <c r="C8" s="685">
        <v>195460.6059</v>
      </c>
      <c r="D8" s="685">
        <v>445484.15159999998</v>
      </c>
      <c r="E8" s="685">
        <v>1602093.3798</v>
      </c>
      <c r="F8" s="685">
        <v>1364909.6343</v>
      </c>
      <c r="G8" s="685">
        <v>2967003.0140999998</v>
      </c>
      <c r="H8" s="656">
        <v>314247.43190000003</v>
      </c>
      <c r="I8" s="656">
        <v>110138.5181</v>
      </c>
      <c r="J8" s="656">
        <v>424385.95</v>
      </c>
      <c r="K8" s="656">
        <v>1985061.1743000001</v>
      </c>
      <c r="L8" s="656">
        <v>823223.73140000005</v>
      </c>
      <c r="M8" s="656">
        <v>2808284.9057</v>
      </c>
      <c r="N8" s="766">
        <v>300420.44020000001</v>
      </c>
      <c r="O8" s="766">
        <v>96009.311799999996</v>
      </c>
      <c r="P8" s="766">
        <v>396429.75199999998</v>
      </c>
      <c r="Q8" s="766">
        <v>1907940.6507000001</v>
      </c>
      <c r="R8" s="766">
        <v>721838.93610000005</v>
      </c>
      <c r="S8" s="766">
        <v>2629779.5868000002</v>
      </c>
      <c r="T8" s="666">
        <v>-4.3999999999999997E-2</v>
      </c>
      <c r="U8" s="666">
        <v>-0.1283</v>
      </c>
      <c r="V8" s="666">
        <v>-6.59E-2</v>
      </c>
      <c r="W8" s="666">
        <v>-3.8899999999999997E-2</v>
      </c>
      <c r="X8" s="666">
        <v>-0.1232</v>
      </c>
      <c r="Y8" s="666">
        <v>-6.3600000000000004E-2</v>
      </c>
      <c r="Z8" s="683"/>
      <c r="AA8" s="241"/>
      <c r="AB8" s="241"/>
      <c r="AC8" s="241"/>
      <c r="AD8" s="241"/>
      <c r="AE8" s="241"/>
    </row>
    <row r="9" spans="1:31" s="48" customFormat="1" ht="12" customHeight="1">
      <c r="A9" s="529" t="s">
        <v>119</v>
      </c>
      <c r="B9" s="685">
        <v>90776.534100000004</v>
      </c>
      <c r="C9" s="685">
        <v>107629.5168</v>
      </c>
      <c r="D9" s="685">
        <v>198406.05100000001</v>
      </c>
      <c r="E9" s="685">
        <v>554058.06200000003</v>
      </c>
      <c r="F9" s="685">
        <v>576095.40319999994</v>
      </c>
      <c r="G9" s="685">
        <v>1130153.4653</v>
      </c>
      <c r="H9" s="656">
        <v>118318.969</v>
      </c>
      <c r="I9" s="656">
        <v>38391.619899999998</v>
      </c>
      <c r="J9" s="656">
        <v>156710.5889</v>
      </c>
      <c r="K9" s="656">
        <v>690741.01329999999</v>
      </c>
      <c r="L9" s="656">
        <v>247510.57930000001</v>
      </c>
      <c r="M9" s="656">
        <v>938251.59259999997</v>
      </c>
      <c r="N9" s="766">
        <v>132275.77540000001</v>
      </c>
      <c r="O9" s="766">
        <v>45053.547500000001</v>
      </c>
      <c r="P9" s="766">
        <v>177329.3229</v>
      </c>
      <c r="Q9" s="766">
        <v>777418.99950000003</v>
      </c>
      <c r="R9" s="766">
        <v>280953.39010000002</v>
      </c>
      <c r="S9" s="766">
        <v>1058372.3895</v>
      </c>
      <c r="T9" s="666">
        <v>0.11799999999999999</v>
      </c>
      <c r="U9" s="666">
        <v>0.17349999999999999</v>
      </c>
      <c r="V9" s="666">
        <v>0.13159999999999999</v>
      </c>
      <c r="W9" s="666">
        <v>0.1255</v>
      </c>
      <c r="X9" s="666">
        <v>0.1351</v>
      </c>
      <c r="Y9" s="666">
        <v>0.128</v>
      </c>
      <c r="Z9" s="683"/>
      <c r="AA9" s="241"/>
      <c r="AB9" s="241"/>
      <c r="AC9" s="241"/>
      <c r="AD9" s="241"/>
      <c r="AE9" s="241"/>
    </row>
    <row r="10" spans="1:31" s="48" customFormat="1" ht="12" customHeight="1">
      <c r="A10" s="529" t="s">
        <v>120</v>
      </c>
      <c r="B10" s="685">
        <v>2600.4546999999998</v>
      </c>
      <c r="C10" s="685">
        <v>4490.9665000000005</v>
      </c>
      <c r="D10" s="685">
        <v>7091.4211999999998</v>
      </c>
      <c r="E10" s="685">
        <v>11035.5707</v>
      </c>
      <c r="F10" s="685">
        <v>19866.250899999999</v>
      </c>
      <c r="G10" s="685">
        <v>30901.821599999999</v>
      </c>
      <c r="H10" s="656">
        <v>2775.7183</v>
      </c>
      <c r="I10" s="656">
        <v>1203.8339000000001</v>
      </c>
      <c r="J10" s="656">
        <v>3979.5522000000001</v>
      </c>
      <c r="K10" s="656">
        <v>13428.796399999999</v>
      </c>
      <c r="L10" s="656">
        <v>6677.0560999999998</v>
      </c>
      <c r="M10" s="656">
        <v>20105.852500000001</v>
      </c>
      <c r="N10" s="766">
        <v>4854.4417999999996</v>
      </c>
      <c r="O10" s="766">
        <v>1343.6257000000001</v>
      </c>
      <c r="P10" s="766">
        <v>6198.0675000000001</v>
      </c>
      <c r="Q10" s="766">
        <v>18931.814699999999</v>
      </c>
      <c r="R10" s="766">
        <v>9092.6636999999992</v>
      </c>
      <c r="S10" s="766">
        <v>28024.4784</v>
      </c>
      <c r="T10" s="666">
        <v>0.74890000000000001</v>
      </c>
      <c r="U10" s="666">
        <v>0.11609999999999999</v>
      </c>
      <c r="V10" s="666">
        <v>0.5575</v>
      </c>
      <c r="W10" s="666">
        <v>0.4098</v>
      </c>
      <c r="X10" s="666">
        <v>0.36180000000000001</v>
      </c>
      <c r="Y10" s="666">
        <v>0.39379999999999998</v>
      </c>
      <c r="Z10" s="683"/>
      <c r="AA10" s="241"/>
      <c r="AB10" s="241"/>
      <c r="AC10" s="241"/>
      <c r="AD10" s="241"/>
      <c r="AE10" s="241"/>
    </row>
    <row r="11" spans="1:31" s="48" customFormat="1" ht="12" customHeight="1">
      <c r="A11" s="529" t="s">
        <v>123</v>
      </c>
      <c r="B11" s="685">
        <v>2803.0758999999998</v>
      </c>
      <c r="C11" s="685">
        <v>4473.6129000000001</v>
      </c>
      <c r="D11" s="685">
        <v>7276.6887999999999</v>
      </c>
      <c r="E11" s="685">
        <v>10999.3606</v>
      </c>
      <c r="F11" s="685">
        <v>21775.762699999999</v>
      </c>
      <c r="G11" s="685">
        <v>32775.123299999999</v>
      </c>
      <c r="H11" s="656">
        <v>2216.8011000000001</v>
      </c>
      <c r="I11" s="656">
        <v>739.27710000000002</v>
      </c>
      <c r="J11" s="656">
        <v>2956.0781000000002</v>
      </c>
      <c r="K11" s="656">
        <v>11920.2853</v>
      </c>
      <c r="L11" s="656">
        <v>5589.0437000000002</v>
      </c>
      <c r="M11" s="656">
        <v>17509.329000000002</v>
      </c>
      <c r="N11" s="766">
        <v>3728.3373999999999</v>
      </c>
      <c r="O11" s="766">
        <v>854.2672</v>
      </c>
      <c r="P11" s="766">
        <v>4582.6045999999997</v>
      </c>
      <c r="Q11" s="766">
        <v>16024.253000000001</v>
      </c>
      <c r="R11" s="766">
        <v>6155.6010999999999</v>
      </c>
      <c r="S11" s="766">
        <v>22179.8541</v>
      </c>
      <c r="T11" s="666">
        <v>0.68189999999999995</v>
      </c>
      <c r="U11" s="666">
        <v>0.1555</v>
      </c>
      <c r="V11" s="666">
        <v>0.55020000000000002</v>
      </c>
      <c r="W11" s="666">
        <v>0.34429999999999999</v>
      </c>
      <c r="X11" s="666">
        <v>0.1014</v>
      </c>
      <c r="Y11" s="666">
        <v>0.26669999999999999</v>
      </c>
      <c r="Z11" s="683"/>
      <c r="AA11" s="241"/>
      <c r="AB11" s="241"/>
      <c r="AC11" s="241"/>
      <c r="AD11" s="241"/>
      <c r="AE11" s="241"/>
    </row>
    <row r="12" spans="1:31" s="48" customFormat="1" ht="12" customHeight="1">
      <c r="A12" s="529" t="s">
        <v>4</v>
      </c>
      <c r="B12" s="685">
        <v>222727.49280000001</v>
      </c>
      <c r="C12" s="685">
        <v>86398.814899999998</v>
      </c>
      <c r="D12" s="685">
        <v>309126.3077</v>
      </c>
      <c r="E12" s="685">
        <v>1542874.9942999999</v>
      </c>
      <c r="F12" s="685">
        <v>626464.19869999995</v>
      </c>
      <c r="G12" s="685">
        <v>2169339.1930999998</v>
      </c>
      <c r="H12" s="656">
        <v>293502.87660000002</v>
      </c>
      <c r="I12" s="656">
        <v>62262.891000000003</v>
      </c>
      <c r="J12" s="656">
        <v>355765.76750000002</v>
      </c>
      <c r="K12" s="656">
        <v>2017754.6148999999</v>
      </c>
      <c r="L12" s="656">
        <v>471335.0183</v>
      </c>
      <c r="M12" s="656">
        <v>2489089.6332999999</v>
      </c>
      <c r="N12" s="766">
        <v>330400.16850000003</v>
      </c>
      <c r="O12" s="766">
        <v>61107.757400000002</v>
      </c>
      <c r="P12" s="766">
        <v>391507.92580000003</v>
      </c>
      <c r="Q12" s="766">
        <v>2185557.5107999998</v>
      </c>
      <c r="R12" s="766">
        <v>449063.40830000001</v>
      </c>
      <c r="S12" s="766">
        <v>2634620.9190000002</v>
      </c>
      <c r="T12" s="666">
        <v>0.12570000000000001</v>
      </c>
      <c r="U12" s="666">
        <v>-1.8599999999999998E-2</v>
      </c>
      <c r="V12" s="666">
        <v>0.10050000000000001</v>
      </c>
      <c r="W12" s="666">
        <v>8.3199999999999996E-2</v>
      </c>
      <c r="X12" s="666">
        <v>-4.7300000000000002E-2</v>
      </c>
      <c r="Y12" s="666">
        <v>5.8500000000000003E-2</v>
      </c>
      <c r="Z12" s="683"/>
      <c r="AA12" s="241"/>
      <c r="AB12" s="241"/>
      <c r="AC12" s="241"/>
      <c r="AD12" s="241"/>
      <c r="AE12" s="241"/>
    </row>
    <row r="13" spans="1:31" s="48" customFormat="1" ht="12" customHeight="1">
      <c r="A13" s="529" t="s">
        <v>122</v>
      </c>
      <c r="B13" s="685">
        <v>53412.723400000003</v>
      </c>
      <c r="C13" s="685">
        <v>35931.538099999998</v>
      </c>
      <c r="D13" s="685">
        <v>89344.261400000003</v>
      </c>
      <c r="E13" s="685">
        <v>306418.18550000002</v>
      </c>
      <c r="F13" s="685">
        <v>218894.72409999999</v>
      </c>
      <c r="G13" s="685">
        <v>525312.90960000001</v>
      </c>
      <c r="H13" s="656">
        <v>54913.540200000003</v>
      </c>
      <c r="I13" s="656">
        <v>12113.304700000001</v>
      </c>
      <c r="J13" s="656">
        <v>67026.844899999996</v>
      </c>
      <c r="K13" s="656">
        <v>333161.26370000001</v>
      </c>
      <c r="L13" s="656">
        <v>82939.488200000007</v>
      </c>
      <c r="M13" s="656">
        <v>416100.75189999997</v>
      </c>
      <c r="N13" s="766">
        <v>65403.6803</v>
      </c>
      <c r="O13" s="766">
        <v>10952.696</v>
      </c>
      <c r="P13" s="766">
        <v>76356.376399999994</v>
      </c>
      <c r="Q13" s="766">
        <v>382961.79920000001</v>
      </c>
      <c r="R13" s="766">
        <v>82715.159799999994</v>
      </c>
      <c r="S13" s="766">
        <v>465676.95899999997</v>
      </c>
      <c r="T13" s="666">
        <v>0.191</v>
      </c>
      <c r="U13" s="666">
        <v>-9.5799999999999996E-2</v>
      </c>
      <c r="V13" s="666">
        <v>0.13919999999999999</v>
      </c>
      <c r="W13" s="666">
        <v>0.14949999999999999</v>
      </c>
      <c r="X13" s="666">
        <v>-2.7000000000000001E-3</v>
      </c>
      <c r="Y13" s="666">
        <v>0.1191</v>
      </c>
      <c r="Z13" s="683"/>
      <c r="AA13" s="241"/>
      <c r="AB13" s="241"/>
      <c r="AC13" s="241"/>
      <c r="AD13" s="241"/>
      <c r="AE13" s="241"/>
    </row>
    <row r="14" spans="1:31" s="48" customFormat="1" ht="12" customHeight="1">
      <c r="A14" s="530" t="s">
        <v>5</v>
      </c>
      <c r="B14" s="687">
        <v>46387.656999999999</v>
      </c>
      <c r="C14" s="687">
        <v>18014.856100000001</v>
      </c>
      <c r="D14" s="687">
        <v>64402.513099999996</v>
      </c>
      <c r="E14" s="687">
        <v>292065.33149999997</v>
      </c>
      <c r="F14" s="687">
        <v>109741.2277</v>
      </c>
      <c r="G14" s="687">
        <v>401806.55920000002</v>
      </c>
      <c r="H14" s="686">
        <v>65206.372100000001</v>
      </c>
      <c r="I14" s="686">
        <v>8605.1388999999999</v>
      </c>
      <c r="J14" s="686">
        <v>73811.510999999999</v>
      </c>
      <c r="K14" s="686">
        <v>409882.59600000002</v>
      </c>
      <c r="L14" s="686">
        <v>60213.835700000003</v>
      </c>
      <c r="M14" s="686">
        <v>470096.43170000002</v>
      </c>
      <c r="N14" s="767">
        <v>95051.543300000005</v>
      </c>
      <c r="O14" s="767">
        <v>10815.131600000001</v>
      </c>
      <c r="P14" s="767">
        <v>105866.6749</v>
      </c>
      <c r="Q14" s="767">
        <v>635102.23959999997</v>
      </c>
      <c r="R14" s="767">
        <v>78414.009699999995</v>
      </c>
      <c r="S14" s="767">
        <v>713516.24930000002</v>
      </c>
      <c r="T14" s="688">
        <v>0.4577</v>
      </c>
      <c r="U14" s="688">
        <v>0.25679999999999997</v>
      </c>
      <c r="V14" s="688">
        <v>0.43430000000000002</v>
      </c>
      <c r="W14" s="688">
        <v>0.54949999999999999</v>
      </c>
      <c r="X14" s="688">
        <v>0.30230000000000001</v>
      </c>
      <c r="Y14" s="688">
        <v>0.51780000000000004</v>
      </c>
      <c r="Z14" s="683"/>
      <c r="AA14" s="241"/>
      <c r="AB14" s="241"/>
      <c r="AC14" s="241"/>
      <c r="AD14" s="241"/>
      <c r="AE14" s="241"/>
    </row>
    <row r="15" spans="1:31" s="48" customFormat="1" ht="12" customHeight="1">
      <c r="A15" s="254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241"/>
      <c r="AA15" s="241"/>
      <c r="AB15" s="241"/>
      <c r="AC15" s="241"/>
      <c r="AD15" s="241"/>
      <c r="AE15" s="241"/>
    </row>
    <row r="16" spans="1:31" s="48" customFormat="1" ht="12" customHeight="1">
      <c r="A16" s="254"/>
      <c r="B16" s="981" t="s">
        <v>138</v>
      </c>
      <c r="C16" s="982"/>
      <c r="D16" s="982"/>
      <c r="E16" s="982"/>
      <c r="F16" s="982"/>
      <c r="G16" s="982"/>
      <c r="H16" s="982"/>
      <c r="I16" s="982"/>
      <c r="J16" s="982"/>
      <c r="K16" s="982"/>
      <c r="L16" s="982"/>
      <c r="M16" s="982"/>
      <c r="N16" s="982"/>
      <c r="O16" s="982"/>
      <c r="P16" s="982"/>
      <c r="Q16" s="982"/>
      <c r="R16" s="982"/>
      <c r="S16" s="982"/>
      <c r="T16" s="982"/>
      <c r="U16" s="982"/>
      <c r="V16" s="982"/>
      <c r="W16" s="982"/>
      <c r="X16" s="982"/>
      <c r="Y16" s="983"/>
      <c r="Z16" s="241"/>
      <c r="AA16" s="241"/>
      <c r="AB16" s="241"/>
      <c r="AC16" s="241"/>
      <c r="AD16" s="241"/>
      <c r="AE16" s="241"/>
    </row>
    <row r="17" spans="1:44" s="48" customFormat="1" ht="12" customHeight="1">
      <c r="A17" s="523"/>
      <c r="B17" s="984">
        <v>2019</v>
      </c>
      <c r="C17" s="985"/>
      <c r="D17" s="985"/>
      <c r="E17" s="985"/>
      <c r="F17" s="985"/>
      <c r="G17" s="986"/>
      <c r="H17" s="984">
        <v>2020</v>
      </c>
      <c r="I17" s="985"/>
      <c r="J17" s="985"/>
      <c r="K17" s="985"/>
      <c r="L17" s="985"/>
      <c r="M17" s="986"/>
      <c r="N17" s="984">
        <v>2021</v>
      </c>
      <c r="O17" s="985"/>
      <c r="P17" s="985"/>
      <c r="Q17" s="985"/>
      <c r="R17" s="985"/>
      <c r="S17" s="986"/>
      <c r="T17" s="978" t="s">
        <v>438</v>
      </c>
      <c r="U17" s="978"/>
      <c r="V17" s="978"/>
      <c r="W17" s="978"/>
      <c r="X17" s="978"/>
      <c r="Y17" s="978"/>
      <c r="Z17" s="241"/>
      <c r="AA17" s="241"/>
      <c r="AB17" s="241"/>
      <c r="AC17" s="241"/>
      <c r="AD17" s="241"/>
      <c r="AE17" s="241"/>
    </row>
    <row r="18" spans="1:44" s="48" customFormat="1" ht="12" customHeight="1">
      <c r="A18" s="523"/>
      <c r="B18" s="742" t="s">
        <v>367</v>
      </c>
      <c r="C18" s="533"/>
      <c r="D18" s="533"/>
      <c r="E18" s="533"/>
      <c r="F18" s="533"/>
      <c r="G18" s="534"/>
      <c r="H18" s="742" t="s">
        <v>367</v>
      </c>
      <c r="I18" s="533"/>
      <c r="J18" s="533"/>
      <c r="K18" s="533"/>
      <c r="L18" s="533"/>
      <c r="M18" s="534"/>
      <c r="N18" s="532" t="s">
        <v>367</v>
      </c>
      <c r="O18" s="533"/>
      <c r="P18" s="533"/>
      <c r="Q18" s="533"/>
      <c r="R18" s="533"/>
      <c r="S18" s="534"/>
      <c r="T18" s="532" t="s">
        <v>367</v>
      </c>
      <c r="U18" s="533"/>
      <c r="V18" s="533"/>
      <c r="W18" s="533"/>
      <c r="X18" s="533"/>
      <c r="Y18" s="534"/>
      <c r="Z18" s="241"/>
      <c r="AA18" s="241"/>
      <c r="AB18" s="241"/>
      <c r="AC18" s="241"/>
      <c r="AD18" s="241"/>
      <c r="AE18" s="241"/>
    </row>
    <row r="19" spans="1:44" s="48" customFormat="1" ht="12" customHeight="1">
      <c r="A19" s="523"/>
      <c r="B19" s="974" t="s">
        <v>144</v>
      </c>
      <c r="C19" s="974"/>
      <c r="D19" s="974"/>
      <c r="E19" s="974" t="s">
        <v>21</v>
      </c>
      <c r="F19" s="974"/>
      <c r="G19" s="974"/>
      <c r="H19" s="974" t="s">
        <v>144</v>
      </c>
      <c r="I19" s="974"/>
      <c r="J19" s="974"/>
      <c r="K19" s="974" t="s">
        <v>21</v>
      </c>
      <c r="L19" s="974"/>
      <c r="M19" s="974"/>
      <c r="N19" s="538" t="s">
        <v>144</v>
      </c>
      <c r="O19" s="536"/>
      <c r="P19" s="535"/>
      <c r="Q19" s="537" t="s">
        <v>21</v>
      </c>
      <c r="R19" s="537"/>
      <c r="S19" s="537"/>
      <c r="T19" s="538" t="s">
        <v>144</v>
      </c>
      <c r="U19" s="536"/>
      <c r="V19" s="535"/>
      <c r="W19" s="537" t="s">
        <v>21</v>
      </c>
      <c r="X19" s="537"/>
      <c r="Y19" s="537"/>
      <c r="Z19" s="241"/>
      <c r="AA19" s="241"/>
      <c r="AB19" s="241"/>
      <c r="AC19" s="241"/>
      <c r="AD19" s="241"/>
      <c r="AE19" s="241"/>
    </row>
    <row r="20" spans="1:44" s="48" customFormat="1" ht="12" customHeight="1">
      <c r="A20" s="525" t="s">
        <v>118</v>
      </c>
      <c r="B20" s="539" t="s">
        <v>20</v>
      </c>
      <c r="C20" s="539" t="s">
        <v>27</v>
      </c>
      <c r="D20" s="539" t="s">
        <v>19</v>
      </c>
      <c r="E20" s="539" t="s">
        <v>20</v>
      </c>
      <c r="F20" s="539" t="s">
        <v>27</v>
      </c>
      <c r="G20" s="539" t="s">
        <v>19</v>
      </c>
      <c r="H20" s="539" t="s">
        <v>20</v>
      </c>
      <c r="I20" s="539" t="s">
        <v>27</v>
      </c>
      <c r="J20" s="539" t="s">
        <v>19</v>
      </c>
      <c r="K20" s="539" t="s">
        <v>20</v>
      </c>
      <c r="L20" s="539" t="s">
        <v>27</v>
      </c>
      <c r="M20" s="539" t="s">
        <v>19</v>
      </c>
      <c r="N20" s="539" t="s">
        <v>20</v>
      </c>
      <c r="O20" s="539" t="s">
        <v>27</v>
      </c>
      <c r="P20" s="539" t="s">
        <v>19</v>
      </c>
      <c r="Q20" s="539" t="s">
        <v>20</v>
      </c>
      <c r="R20" s="539" t="s">
        <v>27</v>
      </c>
      <c r="S20" s="539" t="s">
        <v>19</v>
      </c>
      <c r="T20" s="539" t="s">
        <v>20</v>
      </c>
      <c r="U20" s="539" t="s">
        <v>27</v>
      </c>
      <c r="V20" s="539" t="s">
        <v>19</v>
      </c>
      <c r="W20" s="539" t="s">
        <v>20</v>
      </c>
      <c r="X20" s="539" t="s">
        <v>27</v>
      </c>
      <c r="Y20" s="539" t="s">
        <v>19</v>
      </c>
      <c r="Z20" s="241"/>
      <c r="AA20" s="241"/>
      <c r="AB20" s="241"/>
      <c r="AC20" s="241"/>
      <c r="AD20" s="241"/>
      <c r="AE20" s="241"/>
    </row>
    <row r="21" spans="1:44" s="48" customFormat="1" ht="12" customHeight="1">
      <c r="A21" s="528" t="s">
        <v>19</v>
      </c>
      <c r="B21" s="665">
        <v>1.8106000000000001E-2</v>
      </c>
      <c r="C21" s="665">
        <v>2.9725000000000001E-2</v>
      </c>
      <c r="D21" s="665">
        <v>1.8977000000000001E-2</v>
      </c>
      <c r="E21" s="665">
        <v>1.5500999999999999E-2</v>
      </c>
      <c r="F21" s="665">
        <v>2.5323999999999999E-2</v>
      </c>
      <c r="G21" s="665">
        <v>1.5833E-2</v>
      </c>
      <c r="H21" s="665">
        <v>1.8585000000000001E-2</v>
      </c>
      <c r="I21" s="665">
        <v>2.7962000000000001E-2</v>
      </c>
      <c r="J21" s="665">
        <v>1.8058000000000001E-2</v>
      </c>
      <c r="K21" s="665">
        <v>1.5474E-2</v>
      </c>
      <c r="L21" s="665">
        <v>2.4251999999999999E-2</v>
      </c>
      <c r="M21" s="665">
        <v>1.4846E-2</v>
      </c>
      <c r="N21" s="665">
        <v>1.7014999999999999E-2</v>
      </c>
      <c r="O21" s="665">
        <v>2.6332000000000001E-2</v>
      </c>
      <c r="P21" s="665">
        <v>1.6354E-2</v>
      </c>
      <c r="Q21" s="665">
        <v>1.4482E-2</v>
      </c>
      <c r="R21" s="665">
        <v>2.3245999999999999E-2</v>
      </c>
      <c r="S21" s="665">
        <v>1.3849999999999999E-2</v>
      </c>
      <c r="T21" s="665">
        <v>2.3400000000000001E-2</v>
      </c>
      <c r="U21" s="665">
        <v>4.2099999999999999E-2</v>
      </c>
      <c r="V21" s="665">
        <v>2.2700000000000001E-2</v>
      </c>
      <c r="W21" s="665">
        <v>2.24E-2</v>
      </c>
      <c r="X21" s="665">
        <v>3.2899999999999999E-2</v>
      </c>
      <c r="Y21" s="665">
        <v>2.01E-2</v>
      </c>
      <c r="Z21" s="683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</row>
    <row r="22" spans="1:44" s="48" customFormat="1" ht="12" customHeight="1">
      <c r="A22" s="529" t="s">
        <v>121</v>
      </c>
      <c r="B22" s="666">
        <v>3.7163000000000002E-2</v>
      </c>
      <c r="C22" s="666">
        <v>5.4946000000000002E-2</v>
      </c>
      <c r="D22" s="666">
        <v>3.8960000000000002E-2</v>
      </c>
      <c r="E22" s="666">
        <v>3.0931E-2</v>
      </c>
      <c r="F22" s="666">
        <v>4.7070000000000001E-2</v>
      </c>
      <c r="G22" s="666">
        <v>3.2353E-2</v>
      </c>
      <c r="H22" s="666">
        <v>3.8892999999999997E-2</v>
      </c>
      <c r="I22" s="666">
        <v>4.4849E-2</v>
      </c>
      <c r="J22" s="666">
        <v>3.6465999999999998E-2</v>
      </c>
      <c r="K22" s="666">
        <v>3.1046000000000001E-2</v>
      </c>
      <c r="L22" s="666">
        <v>4.1007000000000002E-2</v>
      </c>
      <c r="M22" s="666">
        <v>2.9454999999999999E-2</v>
      </c>
      <c r="N22" s="666">
        <v>3.4844E-2</v>
      </c>
      <c r="O22" s="666">
        <v>4.5796999999999997E-2</v>
      </c>
      <c r="P22" s="666">
        <v>3.2156999999999998E-2</v>
      </c>
      <c r="Q22" s="666">
        <v>2.8688000000000002E-2</v>
      </c>
      <c r="R22" s="666">
        <v>4.0599000000000003E-2</v>
      </c>
      <c r="S22" s="666">
        <v>2.6630000000000001E-2</v>
      </c>
      <c r="T22" s="666">
        <v>5.0200000000000002E-2</v>
      </c>
      <c r="U22" s="666">
        <v>7.0400000000000004E-2</v>
      </c>
      <c r="V22" s="666">
        <v>4.7399999999999998E-2</v>
      </c>
      <c r="W22" s="666">
        <v>4.6100000000000002E-2</v>
      </c>
      <c r="X22" s="666">
        <v>5.91E-2</v>
      </c>
      <c r="Y22" s="666">
        <v>4.1799999999999997E-2</v>
      </c>
      <c r="Z22" s="683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</row>
    <row r="23" spans="1:44" s="48" customFormat="1" ht="12" customHeight="1">
      <c r="A23" s="529" t="s">
        <v>119</v>
      </c>
      <c r="B23" s="666">
        <v>4.2528000000000003E-2</v>
      </c>
      <c r="C23" s="666">
        <v>5.8608E-2</v>
      </c>
      <c r="D23" s="666">
        <v>3.7601000000000002E-2</v>
      </c>
      <c r="E23" s="666">
        <v>3.3342999999999998E-2</v>
      </c>
      <c r="F23" s="666">
        <v>4.4810000000000003E-2</v>
      </c>
      <c r="G23" s="666">
        <v>2.6838000000000001E-2</v>
      </c>
      <c r="H23" s="666">
        <v>4.0654000000000003E-2</v>
      </c>
      <c r="I23" s="666">
        <v>7.7817999999999998E-2</v>
      </c>
      <c r="J23" s="666">
        <v>4.1354000000000002E-2</v>
      </c>
      <c r="K23" s="666">
        <v>2.8832E-2</v>
      </c>
      <c r="L23" s="666">
        <v>4.7169999999999997E-2</v>
      </c>
      <c r="M23" s="666">
        <v>2.5894E-2</v>
      </c>
      <c r="N23" s="666">
        <v>3.5045E-2</v>
      </c>
      <c r="O23" s="666">
        <v>5.7272999999999998E-2</v>
      </c>
      <c r="P23" s="666">
        <v>3.3959999999999997E-2</v>
      </c>
      <c r="Q23" s="666">
        <v>2.9170000000000001E-2</v>
      </c>
      <c r="R23" s="666">
        <v>4.4949999999999997E-2</v>
      </c>
      <c r="S23" s="666">
        <v>2.5912000000000001E-2</v>
      </c>
      <c r="T23" s="666">
        <v>4.7100000000000003E-2</v>
      </c>
      <c r="U23" s="666">
        <v>0.10299999999999999</v>
      </c>
      <c r="V23" s="666">
        <v>4.58E-2</v>
      </c>
      <c r="W23" s="666">
        <v>4.3900000000000002E-2</v>
      </c>
      <c r="X23" s="666">
        <v>6.0600000000000001E-2</v>
      </c>
      <c r="Y23" s="666">
        <v>3.8300000000000001E-2</v>
      </c>
      <c r="Z23" s="683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</row>
    <row r="24" spans="1:44" s="48" customFormat="1" ht="12" customHeight="1">
      <c r="A24" s="529" t="s">
        <v>120</v>
      </c>
      <c r="B24" s="666">
        <v>6.5232999999999999E-2</v>
      </c>
      <c r="C24" s="666">
        <v>8.8467000000000004E-2</v>
      </c>
      <c r="D24" s="666">
        <v>6.7377999999999993E-2</v>
      </c>
      <c r="E24" s="666">
        <v>3.6027000000000003E-2</v>
      </c>
      <c r="F24" s="666">
        <v>5.3539000000000003E-2</v>
      </c>
      <c r="G24" s="666">
        <v>3.9364999999999997E-2</v>
      </c>
      <c r="H24" s="666">
        <v>7.8217999999999996E-2</v>
      </c>
      <c r="I24" s="666">
        <v>0.12249</v>
      </c>
      <c r="J24" s="666">
        <v>7.1064000000000002E-2</v>
      </c>
      <c r="K24" s="666">
        <v>4.7132E-2</v>
      </c>
      <c r="L24" s="666">
        <v>6.1404E-2</v>
      </c>
      <c r="M24" s="666">
        <v>3.7911E-2</v>
      </c>
      <c r="N24" s="666">
        <v>5.9482E-2</v>
      </c>
      <c r="O24" s="666">
        <v>5.2052000000000001E-2</v>
      </c>
      <c r="P24" s="666">
        <v>5.2942000000000003E-2</v>
      </c>
      <c r="Q24" s="666">
        <v>3.6405E-2</v>
      </c>
      <c r="R24" s="666">
        <v>3.5522999999999999E-2</v>
      </c>
      <c r="S24" s="666">
        <v>2.8492E-2</v>
      </c>
      <c r="T24" s="666">
        <v>0.1031</v>
      </c>
      <c r="U24" s="666">
        <v>0.14460000000000001</v>
      </c>
      <c r="V24" s="666">
        <v>9.3799999999999994E-2</v>
      </c>
      <c r="W24" s="666">
        <v>6.6600000000000006E-2</v>
      </c>
      <c r="X24" s="666">
        <v>7.4099999999999999E-2</v>
      </c>
      <c r="Y24" s="666">
        <v>6.25E-2</v>
      </c>
      <c r="Z24" s="683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</row>
    <row r="25" spans="1:44" s="48" customFormat="1" ht="12" customHeight="1">
      <c r="A25" s="529" t="s">
        <v>123</v>
      </c>
      <c r="B25" s="666">
        <v>2.8336E-2</v>
      </c>
      <c r="C25" s="666">
        <v>6.5736000000000003E-2</v>
      </c>
      <c r="D25" s="666">
        <v>4.6662000000000002E-2</v>
      </c>
      <c r="E25" s="666">
        <v>4.3858000000000001E-2</v>
      </c>
      <c r="F25" s="666">
        <v>3.5415000000000002E-2</v>
      </c>
      <c r="G25" s="666">
        <v>2.8021999999999998E-2</v>
      </c>
      <c r="H25" s="666">
        <v>3.4132999999999997E-2</v>
      </c>
      <c r="I25" s="666">
        <v>3.3533E-2</v>
      </c>
      <c r="J25" s="666">
        <v>2.9824E-2</v>
      </c>
      <c r="K25" s="666">
        <v>3.5168999999999999E-2</v>
      </c>
      <c r="L25" s="666">
        <v>2.9138000000000001E-2</v>
      </c>
      <c r="M25" s="666">
        <v>2.9479000000000002E-2</v>
      </c>
      <c r="N25" s="666">
        <v>4.6982999999999997E-2</v>
      </c>
      <c r="O25" s="666">
        <v>8.0516000000000004E-2</v>
      </c>
      <c r="P25" s="666">
        <v>4.6025999999999997E-2</v>
      </c>
      <c r="Q25" s="666">
        <v>6.9806999999999994E-2</v>
      </c>
      <c r="R25" s="666">
        <v>5.2067000000000002E-2</v>
      </c>
      <c r="S25" s="666">
        <v>5.6925999999999997E-2</v>
      </c>
      <c r="T25" s="666">
        <v>8.6199999999999999E-2</v>
      </c>
      <c r="U25" s="666">
        <v>7.3999999999999996E-2</v>
      </c>
      <c r="V25" s="666">
        <v>8.0299999999999996E-2</v>
      </c>
      <c r="W25" s="666">
        <v>5.6399999999999999E-2</v>
      </c>
      <c r="X25" s="666">
        <v>8.1100000000000005E-2</v>
      </c>
      <c r="Y25" s="666">
        <v>0.1077</v>
      </c>
      <c r="Z25" s="683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</row>
    <row r="26" spans="1:44" s="48" customFormat="1" ht="12" customHeight="1">
      <c r="A26" s="529" t="s">
        <v>4</v>
      </c>
      <c r="B26" s="666">
        <v>2.9624000000000001E-2</v>
      </c>
      <c r="C26" s="666">
        <v>5.4906000000000003E-2</v>
      </c>
      <c r="D26" s="666">
        <v>3.0640000000000001E-2</v>
      </c>
      <c r="E26" s="666">
        <v>2.6218999999999999E-2</v>
      </c>
      <c r="F26" s="666">
        <v>4.2015999999999998E-2</v>
      </c>
      <c r="G26" s="666">
        <v>2.5023E-2</v>
      </c>
      <c r="H26" s="666">
        <v>2.9614999999999999E-2</v>
      </c>
      <c r="I26" s="666">
        <v>4.7995999999999997E-2</v>
      </c>
      <c r="J26" s="666">
        <v>2.7963999999999999E-2</v>
      </c>
      <c r="K26" s="666">
        <v>2.6605E-2</v>
      </c>
      <c r="L26" s="666">
        <v>4.2837E-2</v>
      </c>
      <c r="M26" s="666">
        <v>2.4659E-2</v>
      </c>
      <c r="N26" s="666">
        <v>3.2618000000000001E-2</v>
      </c>
      <c r="O26" s="666">
        <v>4.9293999999999998E-2</v>
      </c>
      <c r="P26" s="666">
        <v>3.1718000000000003E-2</v>
      </c>
      <c r="Q26" s="666">
        <v>2.7976999999999998E-2</v>
      </c>
      <c r="R26" s="666">
        <v>4.4483000000000002E-2</v>
      </c>
      <c r="S26" s="666">
        <v>2.7171000000000001E-2</v>
      </c>
      <c r="T26" s="666">
        <v>4.2999999999999997E-2</v>
      </c>
      <c r="U26" s="666">
        <v>7.2099999999999997E-2</v>
      </c>
      <c r="V26" s="666">
        <v>4.1300000000000003E-2</v>
      </c>
      <c r="W26" s="666">
        <v>3.6799999999999999E-2</v>
      </c>
      <c r="X26" s="666">
        <v>6.0199999999999997E-2</v>
      </c>
      <c r="Y26" s="666">
        <v>3.7600000000000001E-2</v>
      </c>
      <c r="Z26" s="683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</row>
    <row r="27" spans="1:44" s="48" customFormat="1" ht="12" customHeight="1">
      <c r="A27" s="529" t="s">
        <v>122</v>
      </c>
      <c r="B27" s="666">
        <v>2.0549000000000001E-2</v>
      </c>
      <c r="C27" s="666">
        <v>4.3778999999999998E-2</v>
      </c>
      <c r="D27" s="666">
        <v>2.3134999999999999E-2</v>
      </c>
      <c r="E27" s="666">
        <v>1.8481999999999998E-2</v>
      </c>
      <c r="F27" s="666">
        <v>2.843E-2</v>
      </c>
      <c r="G27" s="666">
        <v>1.8079999999999999E-2</v>
      </c>
      <c r="H27" s="666">
        <v>1.6473000000000002E-2</v>
      </c>
      <c r="I27" s="666">
        <v>4.1749000000000001E-2</v>
      </c>
      <c r="J27" s="666">
        <v>1.7063999999999999E-2</v>
      </c>
      <c r="K27" s="666">
        <v>1.7849E-2</v>
      </c>
      <c r="L27" s="666">
        <v>3.5083000000000003E-2</v>
      </c>
      <c r="M27" s="666">
        <v>1.8407E-2</v>
      </c>
      <c r="N27" s="666">
        <v>2.3102999999999999E-2</v>
      </c>
      <c r="O27" s="666">
        <v>4.9805000000000002E-2</v>
      </c>
      <c r="P27" s="666">
        <v>2.3383999999999999E-2</v>
      </c>
      <c r="Q27" s="666">
        <v>1.8928E-2</v>
      </c>
      <c r="R27" s="666">
        <v>4.2081E-2</v>
      </c>
      <c r="S27" s="666">
        <v>2.0070000000000001E-2</v>
      </c>
      <c r="T27" s="666">
        <v>2.69E-2</v>
      </c>
      <c r="U27" s="666">
        <v>5.8999999999999997E-2</v>
      </c>
      <c r="V27" s="666">
        <v>2.7300000000000001E-2</v>
      </c>
      <c r="W27" s="666">
        <v>2.4899999999999999E-2</v>
      </c>
      <c r="X27" s="666">
        <v>5.1700000000000003E-2</v>
      </c>
      <c r="Y27" s="666">
        <v>2.4299999999999999E-2</v>
      </c>
      <c r="Z27" s="683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</row>
    <row r="28" spans="1:44" s="48" customFormat="1" ht="12" customHeight="1">
      <c r="A28" s="530" t="s">
        <v>5</v>
      </c>
      <c r="B28" s="688">
        <v>1.6662E-2</v>
      </c>
      <c r="C28" s="688">
        <v>3.8454000000000002E-2</v>
      </c>
      <c r="D28" s="688">
        <v>1.8637999999999998E-2</v>
      </c>
      <c r="E28" s="688">
        <v>1.4246E-2</v>
      </c>
      <c r="F28" s="688">
        <v>2.4709999999999999E-2</v>
      </c>
      <c r="G28" s="688">
        <v>1.3561E-2</v>
      </c>
      <c r="H28" s="688">
        <v>1.7659000000000001E-2</v>
      </c>
      <c r="I28" s="688">
        <v>3.2628999999999998E-2</v>
      </c>
      <c r="J28" s="688">
        <v>1.7929E-2</v>
      </c>
      <c r="K28" s="688">
        <v>1.3528E-2</v>
      </c>
      <c r="L28" s="688">
        <v>2.6075000000000001E-2</v>
      </c>
      <c r="M28" s="688">
        <v>1.3216E-2</v>
      </c>
      <c r="N28" s="688">
        <v>1.4703000000000001E-2</v>
      </c>
      <c r="O28" s="688">
        <v>2.6883000000000001E-2</v>
      </c>
      <c r="P28" s="688">
        <v>1.4872E-2</v>
      </c>
      <c r="Q28" s="688">
        <v>1.1863E-2</v>
      </c>
      <c r="R28" s="688">
        <v>2.2127000000000001E-2</v>
      </c>
      <c r="S28" s="688">
        <v>1.1693E-2</v>
      </c>
      <c r="T28" s="688">
        <v>2.1999999999999999E-2</v>
      </c>
      <c r="U28" s="688">
        <v>4.7199999999999999E-2</v>
      </c>
      <c r="V28" s="688">
        <v>2.24E-2</v>
      </c>
      <c r="W28" s="688">
        <v>1.9599999999999999E-2</v>
      </c>
      <c r="X28" s="688">
        <v>3.4700000000000002E-2</v>
      </c>
      <c r="Y28" s="688">
        <v>1.7500000000000002E-2</v>
      </c>
      <c r="Z28" s="683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</row>
    <row r="29" spans="1:44" s="48" customFormat="1" ht="12" customHeight="1">
      <c r="A29" s="254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241"/>
      <c r="AA29" s="241"/>
      <c r="AB29" s="241"/>
      <c r="AC29" s="241"/>
      <c r="AD29" s="241"/>
      <c r="AE29" s="241"/>
    </row>
    <row r="30" spans="1:44" s="48" customFormat="1" ht="12" customHeight="1">
      <c r="A30" s="254"/>
      <c r="B30" s="975" t="s">
        <v>139</v>
      </c>
      <c r="C30" s="987"/>
      <c r="D30" s="987"/>
      <c r="E30" s="987"/>
      <c r="F30" s="987"/>
      <c r="G30" s="987"/>
      <c r="H30" s="987"/>
      <c r="I30" s="987"/>
      <c r="J30" s="987"/>
      <c r="K30" s="987"/>
      <c r="L30" s="987"/>
      <c r="M30" s="987"/>
      <c r="N30" s="987"/>
      <c r="O30" s="987"/>
      <c r="P30" s="987"/>
      <c r="Q30" s="987"/>
      <c r="R30" s="987"/>
      <c r="S30" s="987"/>
      <c r="T30" s="987"/>
      <c r="U30" s="987"/>
      <c r="V30" s="987"/>
      <c r="W30" s="987"/>
      <c r="X30" s="987"/>
      <c r="Y30" s="988"/>
      <c r="Z30" s="241"/>
      <c r="AA30" s="241"/>
      <c r="AB30" s="241"/>
      <c r="AC30" s="241"/>
      <c r="AD30" s="241"/>
      <c r="AE30" s="241"/>
    </row>
    <row r="31" spans="1:44" s="48" customFormat="1" ht="12" customHeight="1">
      <c r="A31" s="522"/>
      <c r="B31" s="979">
        <v>2019</v>
      </c>
      <c r="C31" s="979"/>
      <c r="D31" s="979"/>
      <c r="E31" s="979"/>
      <c r="F31" s="979"/>
      <c r="G31" s="979"/>
      <c r="H31" s="979">
        <v>2020</v>
      </c>
      <c r="I31" s="979"/>
      <c r="J31" s="979"/>
      <c r="K31" s="979"/>
      <c r="L31" s="979"/>
      <c r="M31" s="979"/>
      <c r="N31" s="979">
        <v>2021</v>
      </c>
      <c r="O31" s="979"/>
      <c r="P31" s="979"/>
      <c r="Q31" s="979"/>
      <c r="R31" s="979"/>
      <c r="S31" s="979"/>
      <c r="T31" s="978" t="s">
        <v>438</v>
      </c>
      <c r="U31" s="978"/>
      <c r="V31" s="978"/>
      <c r="W31" s="978"/>
      <c r="X31" s="978"/>
      <c r="Y31" s="978"/>
      <c r="Z31" s="241"/>
      <c r="AA31" s="241"/>
      <c r="AB31" s="241"/>
      <c r="AC31" s="241"/>
      <c r="AD31" s="241"/>
      <c r="AE31" s="241"/>
    </row>
    <row r="32" spans="1:44" s="48" customFormat="1" ht="12" customHeight="1">
      <c r="A32" s="523"/>
      <c r="B32" s="969" t="s">
        <v>144</v>
      </c>
      <c r="C32" s="969"/>
      <c r="D32" s="969"/>
      <c r="E32" s="969" t="s">
        <v>21</v>
      </c>
      <c r="F32" s="969"/>
      <c r="G32" s="969"/>
      <c r="H32" s="969" t="s">
        <v>144</v>
      </c>
      <c r="I32" s="969"/>
      <c r="J32" s="969"/>
      <c r="K32" s="969" t="s">
        <v>21</v>
      </c>
      <c r="L32" s="969"/>
      <c r="M32" s="969"/>
      <c r="N32" s="969" t="s">
        <v>144</v>
      </c>
      <c r="O32" s="969"/>
      <c r="P32" s="969"/>
      <c r="Q32" s="969" t="s">
        <v>21</v>
      </c>
      <c r="R32" s="969"/>
      <c r="S32" s="969"/>
      <c r="T32" s="974" t="s">
        <v>144</v>
      </c>
      <c r="U32" s="974"/>
      <c r="V32" s="974"/>
      <c r="W32" s="974" t="s">
        <v>21</v>
      </c>
      <c r="X32" s="974"/>
      <c r="Y32" s="974"/>
      <c r="Z32" s="241"/>
      <c r="AA32" s="241"/>
      <c r="AB32" s="241"/>
      <c r="AC32" s="241"/>
      <c r="AD32" s="241"/>
      <c r="AE32" s="241"/>
    </row>
    <row r="33" spans="1:39" s="48" customFormat="1" ht="12" customHeight="1">
      <c r="A33" s="626" t="s">
        <v>118</v>
      </c>
      <c r="B33" s="668" t="s">
        <v>20</v>
      </c>
      <c r="C33" s="658" t="s">
        <v>27</v>
      </c>
      <c r="D33" s="657" t="s">
        <v>19</v>
      </c>
      <c r="E33" s="667" t="s">
        <v>20</v>
      </c>
      <c r="F33" s="657" t="s">
        <v>27</v>
      </c>
      <c r="G33" s="657" t="s">
        <v>19</v>
      </c>
      <c r="H33" s="668" t="s">
        <v>20</v>
      </c>
      <c r="I33" s="658" t="s">
        <v>27</v>
      </c>
      <c r="J33" s="657" t="s">
        <v>19</v>
      </c>
      <c r="K33" s="667" t="s">
        <v>20</v>
      </c>
      <c r="L33" s="657" t="s">
        <v>27</v>
      </c>
      <c r="M33" s="657" t="s">
        <v>19</v>
      </c>
      <c r="N33" s="668" t="s">
        <v>20</v>
      </c>
      <c r="O33" s="658" t="s">
        <v>27</v>
      </c>
      <c r="P33" s="657" t="s">
        <v>19</v>
      </c>
      <c r="Q33" s="667" t="s">
        <v>20</v>
      </c>
      <c r="R33" s="657" t="s">
        <v>27</v>
      </c>
      <c r="S33" s="657" t="s">
        <v>19</v>
      </c>
      <c r="T33" s="669" t="s">
        <v>20</v>
      </c>
      <c r="U33" s="660" t="s">
        <v>27</v>
      </c>
      <c r="V33" s="659" t="s">
        <v>19</v>
      </c>
      <c r="W33" s="670" t="s">
        <v>20</v>
      </c>
      <c r="X33" s="659" t="s">
        <v>27</v>
      </c>
      <c r="Y33" s="659" t="s">
        <v>19</v>
      </c>
      <c r="Z33" s="241"/>
      <c r="AA33" s="241"/>
      <c r="AB33" s="241"/>
      <c r="AC33" s="241"/>
      <c r="AD33" s="241"/>
      <c r="AE33" s="241"/>
    </row>
    <row r="34" spans="1:39" s="48" customFormat="1" ht="12" customHeight="1">
      <c r="A34" s="662" t="s">
        <v>19</v>
      </c>
      <c r="B34" s="654">
        <f t="shared" ref="B34:G34" si="0">SUM(B35:B41)</f>
        <v>1872292.7456999999</v>
      </c>
      <c r="C34" s="654">
        <f t="shared" si="0"/>
        <v>441668.55660000001</v>
      </c>
      <c r="D34" s="654">
        <f t="shared" si="0"/>
        <v>2313961.3023000001</v>
      </c>
      <c r="E34" s="655">
        <f t="shared" si="0"/>
        <v>4566581.6828999994</v>
      </c>
      <c r="F34" s="654">
        <f t="shared" si="0"/>
        <v>1091411.3199000002</v>
      </c>
      <c r="G34" s="654">
        <f t="shared" si="0"/>
        <v>5657993.0027999999</v>
      </c>
      <c r="H34" s="654">
        <v>1220804.5811000001</v>
      </c>
      <c r="I34" s="654">
        <v>167964.66339999999</v>
      </c>
      <c r="J34" s="654">
        <v>1388769.2445</v>
      </c>
      <c r="K34" s="655">
        <v>3000042.5178</v>
      </c>
      <c r="L34" s="654">
        <v>449616.35570000001</v>
      </c>
      <c r="M34" s="654">
        <v>3449658.8735000002</v>
      </c>
      <c r="N34" s="768">
        <v>1268725.7964000001</v>
      </c>
      <c r="O34" s="768">
        <v>158015.128</v>
      </c>
      <c r="P34" s="768">
        <v>1426740.9243999999</v>
      </c>
      <c r="Q34" s="768">
        <v>3022035.6557999998</v>
      </c>
      <c r="R34" s="768">
        <v>337610.88179999997</v>
      </c>
      <c r="S34" s="768">
        <v>3359646.5375999999</v>
      </c>
      <c r="T34" s="769">
        <v>3.9300000000000002E-2</v>
      </c>
      <c r="U34" s="769">
        <v>-5.9200000000000003E-2</v>
      </c>
      <c r="V34" s="769">
        <v>2.7300000000000001E-2</v>
      </c>
      <c r="W34" s="769">
        <v>7.3000000000000001E-3</v>
      </c>
      <c r="X34" s="769">
        <v>-0.24909999999999999</v>
      </c>
      <c r="Y34" s="769">
        <v>-2.6100000000000002E-2</v>
      </c>
      <c r="Z34" s="241"/>
      <c r="AA34" s="241"/>
      <c r="AB34" s="241"/>
      <c r="AC34" s="241"/>
      <c r="AD34" s="241"/>
      <c r="AE34" s="241"/>
    </row>
    <row r="35" spans="1:39" s="48" customFormat="1" ht="12" customHeight="1">
      <c r="A35" s="663" t="s">
        <v>121</v>
      </c>
      <c r="B35" s="656">
        <v>465889.58429999999</v>
      </c>
      <c r="C35" s="656">
        <v>147981.4761</v>
      </c>
      <c r="D35" s="656">
        <v>613871.06050000002</v>
      </c>
      <c r="E35" s="656">
        <v>1056208.1857</v>
      </c>
      <c r="F35" s="656">
        <v>402780.31969999999</v>
      </c>
      <c r="G35" s="656">
        <v>1458988.5055</v>
      </c>
      <c r="H35" s="656">
        <v>333071.4326</v>
      </c>
      <c r="I35" s="656">
        <v>56904.927300000003</v>
      </c>
      <c r="J35" s="656">
        <v>389976.35989999998</v>
      </c>
      <c r="K35" s="656">
        <v>728504.99419999996</v>
      </c>
      <c r="L35" s="656">
        <v>157804.88310000001</v>
      </c>
      <c r="M35" s="656">
        <v>886309.87730000005</v>
      </c>
      <c r="N35" s="517">
        <v>320274.5575</v>
      </c>
      <c r="O35" s="517">
        <v>58082.016199999998</v>
      </c>
      <c r="P35" s="517">
        <v>378356.57370000001</v>
      </c>
      <c r="Q35" s="517">
        <v>695198.45739999996</v>
      </c>
      <c r="R35" s="517">
        <v>118830.0148</v>
      </c>
      <c r="S35" s="517">
        <v>814028.47219999996</v>
      </c>
      <c r="T35" s="770">
        <v>-3.8399999999999997E-2</v>
      </c>
      <c r="U35" s="770">
        <v>2.07E-2</v>
      </c>
      <c r="V35" s="770">
        <v>-2.98E-2</v>
      </c>
      <c r="W35" s="770">
        <v>-4.5699999999999998E-2</v>
      </c>
      <c r="X35" s="770">
        <v>-0.247</v>
      </c>
      <c r="Y35" s="770">
        <v>-8.1600000000000006E-2</v>
      </c>
      <c r="Z35" s="241"/>
      <c r="AA35" s="241"/>
      <c r="AB35" s="241"/>
      <c r="AC35" s="241"/>
      <c r="AD35" s="241"/>
      <c r="AE35" s="241"/>
    </row>
    <row r="36" spans="1:39" s="48" customFormat="1" ht="12" customHeight="1">
      <c r="A36" s="663" t="s">
        <v>119</v>
      </c>
      <c r="B36" s="656">
        <v>488457.37040000001</v>
      </c>
      <c r="C36" s="656">
        <v>145242.21030000001</v>
      </c>
      <c r="D36" s="656">
        <v>633699.58070000005</v>
      </c>
      <c r="E36" s="656">
        <v>1136738.2455</v>
      </c>
      <c r="F36" s="656">
        <v>349680.74810000003</v>
      </c>
      <c r="G36" s="656">
        <v>1486418.9935999999</v>
      </c>
      <c r="H36" s="656">
        <v>289352.20760000002</v>
      </c>
      <c r="I36" s="656">
        <v>37336.216999999997</v>
      </c>
      <c r="J36" s="656">
        <v>326688.42469999997</v>
      </c>
      <c r="K36" s="656">
        <v>724810.34710000001</v>
      </c>
      <c r="L36" s="656">
        <v>94689.845499999996</v>
      </c>
      <c r="M36" s="656">
        <v>819500.19259999995</v>
      </c>
      <c r="N36" s="517">
        <v>316154.9975</v>
      </c>
      <c r="O36" s="517">
        <v>36602.007700000002</v>
      </c>
      <c r="P36" s="517">
        <v>352757.00530000002</v>
      </c>
      <c r="Q36" s="517">
        <v>748718.72279999999</v>
      </c>
      <c r="R36" s="517">
        <v>80975.2071</v>
      </c>
      <c r="S36" s="517">
        <v>829693.92989999999</v>
      </c>
      <c r="T36" s="770">
        <v>9.2600000000000002E-2</v>
      </c>
      <c r="U36" s="770">
        <v>-1.9699999999999999E-2</v>
      </c>
      <c r="V36" s="770">
        <v>7.9799999999999996E-2</v>
      </c>
      <c r="W36" s="770">
        <v>3.3000000000000002E-2</v>
      </c>
      <c r="X36" s="770">
        <v>-0.14480000000000001</v>
      </c>
      <c r="Y36" s="770">
        <v>1.24E-2</v>
      </c>
      <c r="Z36" s="241"/>
      <c r="AA36" s="241"/>
      <c r="AB36" s="241"/>
      <c r="AC36" s="241"/>
      <c r="AD36" s="241"/>
      <c r="AE36" s="241"/>
    </row>
    <row r="37" spans="1:39" s="48" customFormat="1" ht="12" customHeight="1">
      <c r="A37" s="663" t="s">
        <v>120</v>
      </c>
      <c r="B37" s="656">
        <v>36184.576800000003</v>
      </c>
      <c r="C37" s="656">
        <v>2033</v>
      </c>
      <c r="D37" s="656">
        <v>38217.576800000003</v>
      </c>
      <c r="E37" s="656">
        <v>86093</v>
      </c>
      <c r="F37" s="656">
        <v>4452</v>
      </c>
      <c r="G37" s="656">
        <v>90545</v>
      </c>
      <c r="H37" s="656">
        <v>16206.848900000001</v>
      </c>
      <c r="I37" s="656">
        <v>614.52</v>
      </c>
      <c r="J37" s="656">
        <v>16821.368900000001</v>
      </c>
      <c r="K37" s="656">
        <v>44508.132599999997</v>
      </c>
      <c r="L37" s="656">
        <v>1823.7329</v>
      </c>
      <c r="M37" s="656">
        <v>46331.8655</v>
      </c>
      <c r="N37" s="517">
        <v>22269.458200000001</v>
      </c>
      <c r="O37" s="517">
        <v>853.39070000000004</v>
      </c>
      <c r="P37" s="517">
        <v>23122.848900000001</v>
      </c>
      <c r="Q37" s="517">
        <v>56428.740299999998</v>
      </c>
      <c r="R37" s="517">
        <v>2313.7109</v>
      </c>
      <c r="S37" s="517">
        <v>58742.451200000003</v>
      </c>
      <c r="T37" s="770">
        <v>0.37409999999999999</v>
      </c>
      <c r="U37" s="770">
        <v>0.38869999999999999</v>
      </c>
      <c r="V37" s="770">
        <v>0.37459999999999999</v>
      </c>
      <c r="W37" s="770">
        <v>0.26779999999999998</v>
      </c>
      <c r="X37" s="770">
        <v>0.26869999999999999</v>
      </c>
      <c r="Y37" s="770">
        <v>0.26790000000000003</v>
      </c>
      <c r="Z37" s="241"/>
      <c r="AA37" s="241"/>
      <c r="AB37" s="241"/>
      <c r="AC37" s="241"/>
      <c r="AD37" s="241"/>
      <c r="AE37" s="241"/>
    </row>
    <row r="38" spans="1:39" s="48" customFormat="1" ht="12" customHeight="1">
      <c r="A38" s="663" t="s">
        <v>125</v>
      </c>
      <c r="B38" s="656">
        <v>60995.864500000003</v>
      </c>
      <c r="C38" s="656">
        <v>3608.0891000000001</v>
      </c>
      <c r="D38" s="656">
        <v>64603.953500000003</v>
      </c>
      <c r="E38" s="656">
        <v>145476.42980000001</v>
      </c>
      <c r="F38" s="656">
        <v>7296.8182999999999</v>
      </c>
      <c r="G38" s="656">
        <v>152773.2481</v>
      </c>
      <c r="H38" s="656">
        <v>22495.419000000002</v>
      </c>
      <c r="I38" s="656">
        <v>764.42510000000004</v>
      </c>
      <c r="J38" s="656">
        <v>23259.844099999998</v>
      </c>
      <c r="K38" s="656">
        <v>67790.495800000004</v>
      </c>
      <c r="L38" s="656">
        <v>1941.4846</v>
      </c>
      <c r="M38" s="656">
        <v>69731.9804</v>
      </c>
      <c r="N38" s="517">
        <v>32890.5599</v>
      </c>
      <c r="O38" s="517">
        <v>605.30290000000002</v>
      </c>
      <c r="P38" s="517">
        <v>33495.862800000003</v>
      </c>
      <c r="Q38" s="517">
        <v>91771.448499999999</v>
      </c>
      <c r="R38" s="517">
        <v>1323.2334000000001</v>
      </c>
      <c r="S38" s="517">
        <v>93094.682000000001</v>
      </c>
      <c r="T38" s="770">
        <v>0.46210000000000001</v>
      </c>
      <c r="U38" s="770">
        <v>-0.2082</v>
      </c>
      <c r="V38" s="770">
        <v>0.44009999999999999</v>
      </c>
      <c r="W38" s="770">
        <v>0.3538</v>
      </c>
      <c r="X38" s="770">
        <v>-0.31840000000000002</v>
      </c>
      <c r="Y38" s="770">
        <v>0.33500000000000002</v>
      </c>
      <c r="Z38" s="241"/>
      <c r="AA38" s="241"/>
      <c r="AB38" s="241"/>
      <c r="AC38" s="241"/>
      <c r="AD38" s="241"/>
      <c r="AE38" s="241"/>
    </row>
    <row r="39" spans="1:39" s="48" customFormat="1" ht="12" customHeight="1">
      <c r="A39" s="663" t="s">
        <v>4</v>
      </c>
      <c r="B39" s="656">
        <v>444492.31510000001</v>
      </c>
      <c r="C39" s="656">
        <v>79493.2451</v>
      </c>
      <c r="D39" s="656">
        <v>523985.56020000001</v>
      </c>
      <c r="E39" s="656">
        <v>1224108.6780999999</v>
      </c>
      <c r="F39" s="656">
        <v>200990.66940000001</v>
      </c>
      <c r="G39" s="656">
        <v>1425099.3474000001</v>
      </c>
      <c r="H39" s="656">
        <v>325687.20860000001</v>
      </c>
      <c r="I39" s="656">
        <v>49720.667200000004</v>
      </c>
      <c r="J39" s="656">
        <v>375407.87579999998</v>
      </c>
      <c r="K39" s="656">
        <v>886775.70649999997</v>
      </c>
      <c r="L39" s="656">
        <v>143739.90289999999</v>
      </c>
      <c r="M39" s="656">
        <v>1030515.6094</v>
      </c>
      <c r="N39" s="517">
        <v>298684.6373</v>
      </c>
      <c r="O39" s="517">
        <v>37258.406600000002</v>
      </c>
      <c r="P39" s="517">
        <v>335943.04389999999</v>
      </c>
      <c r="Q39" s="517">
        <v>732311.076</v>
      </c>
      <c r="R39" s="517">
        <v>86851.855599999995</v>
      </c>
      <c r="S39" s="517">
        <v>819162.93160000001</v>
      </c>
      <c r="T39" s="770">
        <v>-8.2900000000000001E-2</v>
      </c>
      <c r="U39" s="770">
        <v>-0.25059999999999999</v>
      </c>
      <c r="V39" s="770">
        <v>-0.1051</v>
      </c>
      <c r="W39" s="770">
        <v>-0.17419999999999999</v>
      </c>
      <c r="X39" s="770">
        <v>-0.39579999999999999</v>
      </c>
      <c r="Y39" s="770">
        <v>-0.2051</v>
      </c>
      <c r="Z39" s="241"/>
      <c r="AA39" s="241"/>
      <c r="AB39" s="241"/>
      <c r="AC39" s="241"/>
      <c r="AD39" s="241"/>
      <c r="AE39" s="241"/>
    </row>
    <row r="40" spans="1:39" s="48" customFormat="1" ht="12" customHeight="1">
      <c r="A40" s="663" t="s">
        <v>122</v>
      </c>
      <c r="B40" s="656">
        <v>233814.99619999999</v>
      </c>
      <c r="C40" s="656">
        <v>50141.846700000002</v>
      </c>
      <c r="D40" s="656">
        <v>283956.84289999999</v>
      </c>
      <c r="E40" s="656">
        <v>534724.9007</v>
      </c>
      <c r="F40" s="656">
        <v>99408.054199999999</v>
      </c>
      <c r="G40" s="656">
        <v>634132.95490000001</v>
      </c>
      <c r="H40" s="656">
        <v>143574.90410000001</v>
      </c>
      <c r="I40" s="656">
        <v>15281.122600000001</v>
      </c>
      <c r="J40" s="656">
        <v>158856.02679999999</v>
      </c>
      <c r="K40" s="656">
        <v>344328.0687</v>
      </c>
      <c r="L40" s="656">
        <v>37205.808799999999</v>
      </c>
      <c r="M40" s="656">
        <v>381533.8775</v>
      </c>
      <c r="N40" s="517">
        <v>157865.95480000001</v>
      </c>
      <c r="O40" s="517">
        <v>15985.655199999999</v>
      </c>
      <c r="P40" s="517">
        <v>173851.61</v>
      </c>
      <c r="Q40" s="517">
        <v>370770.28720000002</v>
      </c>
      <c r="R40" s="517">
        <v>31171.3541</v>
      </c>
      <c r="S40" s="517">
        <v>401941.64130000002</v>
      </c>
      <c r="T40" s="770">
        <v>9.9500000000000005E-2</v>
      </c>
      <c r="U40" s="770">
        <v>4.6100000000000002E-2</v>
      </c>
      <c r="V40" s="770">
        <v>9.4399999999999998E-2</v>
      </c>
      <c r="W40" s="770">
        <v>7.6799999999999993E-2</v>
      </c>
      <c r="X40" s="770">
        <v>-0.16220000000000001</v>
      </c>
      <c r="Y40" s="770">
        <v>5.3499999999999999E-2</v>
      </c>
      <c r="Z40" s="241"/>
      <c r="AA40" s="241"/>
      <c r="AB40" s="241"/>
      <c r="AC40" s="241"/>
      <c r="AD40" s="241"/>
      <c r="AE40" s="241"/>
    </row>
    <row r="41" spans="1:39" s="48" customFormat="1" ht="12" customHeight="1">
      <c r="A41" s="664" t="s">
        <v>5</v>
      </c>
      <c r="B41" s="661">
        <v>142458.03839999999</v>
      </c>
      <c r="C41" s="661">
        <v>13168.6893</v>
      </c>
      <c r="D41" s="661">
        <v>155626.72769999999</v>
      </c>
      <c r="E41" s="661">
        <v>383232.24310000002</v>
      </c>
      <c r="F41" s="661">
        <v>26802.710200000001</v>
      </c>
      <c r="G41" s="661">
        <v>410034.95329999999</v>
      </c>
      <c r="H41" s="661">
        <v>90416.560200000007</v>
      </c>
      <c r="I41" s="661">
        <v>7342.7842000000001</v>
      </c>
      <c r="J41" s="661">
        <v>97759.344400000002</v>
      </c>
      <c r="K41" s="661">
        <v>203324.77290000001</v>
      </c>
      <c r="L41" s="661">
        <v>12410.6978</v>
      </c>
      <c r="M41" s="661">
        <v>215735.47070000001</v>
      </c>
      <c r="N41" s="771">
        <v>120585.6312</v>
      </c>
      <c r="O41" s="771">
        <v>8628.3487000000005</v>
      </c>
      <c r="P41" s="771">
        <v>129213.97990000001</v>
      </c>
      <c r="Q41" s="771">
        <v>326836.92349999998</v>
      </c>
      <c r="R41" s="771">
        <v>16145.5059</v>
      </c>
      <c r="S41" s="771">
        <v>342982.42940000002</v>
      </c>
      <c r="T41" s="772">
        <v>0.3337</v>
      </c>
      <c r="U41" s="772">
        <v>0.17510000000000001</v>
      </c>
      <c r="V41" s="772">
        <v>0.32179999999999997</v>
      </c>
      <c r="W41" s="772">
        <v>0.60750000000000004</v>
      </c>
      <c r="X41" s="772">
        <v>0.3009</v>
      </c>
      <c r="Y41" s="772">
        <v>0.58979999999999999</v>
      </c>
      <c r="Z41" s="241"/>
      <c r="AA41" s="241"/>
      <c r="AB41" s="241"/>
      <c r="AC41" s="241"/>
      <c r="AD41" s="241"/>
      <c r="AE41" s="241"/>
    </row>
    <row r="42" spans="1:39" s="48" customFormat="1" ht="12" customHeight="1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49"/>
      <c r="U42" s="49"/>
      <c r="V42" s="49"/>
      <c r="W42" s="49"/>
      <c r="X42" s="49"/>
      <c r="Y42" s="49"/>
      <c r="Z42" s="241"/>
      <c r="AA42" s="241"/>
      <c r="AB42" s="241"/>
      <c r="AC42" s="241"/>
      <c r="AD42" s="241"/>
      <c r="AE42" s="241"/>
    </row>
    <row r="43" spans="1:39" s="48" customFormat="1" ht="12" customHeight="1">
      <c r="B43" s="975" t="s">
        <v>139</v>
      </c>
      <c r="C43" s="976"/>
      <c r="D43" s="976"/>
      <c r="E43" s="976"/>
      <c r="F43" s="976"/>
      <c r="G43" s="976"/>
      <c r="H43" s="976"/>
      <c r="I43" s="976"/>
      <c r="J43" s="976"/>
      <c r="K43" s="976"/>
      <c r="L43" s="976"/>
      <c r="M43" s="976"/>
      <c r="N43" s="976"/>
      <c r="O43" s="976"/>
      <c r="P43" s="976"/>
      <c r="Q43" s="976"/>
      <c r="R43" s="976"/>
      <c r="S43" s="976"/>
      <c r="T43" s="976"/>
      <c r="U43" s="976"/>
      <c r="V43" s="976"/>
      <c r="W43" s="976"/>
      <c r="X43" s="976"/>
      <c r="Y43" s="977"/>
      <c r="Z43" s="241"/>
      <c r="AA43" s="241"/>
      <c r="AB43" s="241"/>
      <c r="AC43" s="241"/>
      <c r="AD43" s="241"/>
      <c r="AE43" s="241"/>
    </row>
    <row r="44" spans="1:39" s="48" customFormat="1" ht="12" customHeight="1">
      <c r="A44" s="523"/>
      <c r="B44" s="979">
        <v>2019</v>
      </c>
      <c r="C44" s="979"/>
      <c r="D44" s="979"/>
      <c r="E44" s="979"/>
      <c r="F44" s="979"/>
      <c r="G44" s="979"/>
      <c r="H44" s="979">
        <v>2020</v>
      </c>
      <c r="I44" s="979"/>
      <c r="J44" s="979"/>
      <c r="K44" s="979"/>
      <c r="L44" s="979"/>
      <c r="M44" s="979"/>
      <c r="N44" s="979">
        <v>2021</v>
      </c>
      <c r="O44" s="979"/>
      <c r="P44" s="979"/>
      <c r="Q44" s="979"/>
      <c r="R44" s="979"/>
      <c r="S44" s="979"/>
      <c r="T44" s="978" t="s">
        <v>438</v>
      </c>
      <c r="U44" s="978"/>
      <c r="V44" s="978"/>
      <c r="W44" s="978"/>
      <c r="X44" s="978"/>
      <c r="Y44" s="978"/>
      <c r="Z44" s="241"/>
      <c r="AA44" s="241"/>
      <c r="AB44" s="241"/>
      <c r="AC44" s="241"/>
      <c r="AD44" s="241"/>
      <c r="AE44" s="241"/>
    </row>
    <row r="45" spans="1:39" s="48" customFormat="1" ht="12" customHeight="1">
      <c r="A45" s="523"/>
      <c r="B45" s="742" t="s">
        <v>367</v>
      </c>
      <c r="C45" s="743"/>
      <c r="D45" s="743"/>
      <c r="E45" s="743"/>
      <c r="F45" s="743"/>
      <c r="G45" s="744"/>
      <c r="H45" s="989" t="s">
        <v>367</v>
      </c>
      <c r="I45" s="990"/>
      <c r="J45" s="990"/>
      <c r="K45" s="990"/>
      <c r="L45" s="990"/>
      <c r="M45" s="991"/>
      <c r="N45" s="989" t="s">
        <v>367</v>
      </c>
      <c r="O45" s="990"/>
      <c r="P45" s="990"/>
      <c r="Q45" s="990"/>
      <c r="R45" s="990"/>
      <c r="S45" s="991"/>
      <c r="T45" s="989" t="s">
        <v>367</v>
      </c>
      <c r="U45" s="990"/>
      <c r="V45" s="990"/>
      <c r="W45" s="990"/>
      <c r="X45" s="990"/>
      <c r="Y45" s="991"/>
      <c r="Z45" s="241"/>
      <c r="AA45" s="241"/>
      <c r="AB45" s="241"/>
      <c r="AC45" s="241"/>
      <c r="AD45" s="241"/>
      <c r="AE45" s="241"/>
    </row>
    <row r="46" spans="1:39" s="48" customFormat="1" ht="12" customHeight="1">
      <c r="A46" s="523"/>
      <c r="B46" s="970" t="s">
        <v>144</v>
      </c>
      <c r="C46" s="971"/>
      <c r="D46" s="972"/>
      <c r="E46" s="973" t="s">
        <v>21</v>
      </c>
      <c r="F46" s="973"/>
      <c r="G46" s="973"/>
      <c r="H46" s="970" t="s">
        <v>144</v>
      </c>
      <c r="I46" s="971"/>
      <c r="J46" s="972"/>
      <c r="K46" s="973" t="s">
        <v>21</v>
      </c>
      <c r="L46" s="973"/>
      <c r="M46" s="973"/>
      <c r="N46" s="970" t="s">
        <v>144</v>
      </c>
      <c r="O46" s="971"/>
      <c r="P46" s="972"/>
      <c r="Q46" s="973" t="s">
        <v>21</v>
      </c>
      <c r="R46" s="973"/>
      <c r="S46" s="973"/>
      <c r="T46" s="970" t="s">
        <v>144</v>
      </c>
      <c r="U46" s="971"/>
      <c r="V46" s="972"/>
      <c r="W46" s="973" t="s">
        <v>21</v>
      </c>
      <c r="X46" s="973"/>
      <c r="Y46" s="973"/>
      <c r="Z46" s="241"/>
      <c r="AA46" s="241"/>
      <c r="AB46" s="241"/>
      <c r="AC46" s="241"/>
      <c r="AD46" s="241"/>
      <c r="AE46" s="241"/>
    </row>
    <row r="47" spans="1:39" s="48" customFormat="1" ht="12" customHeight="1">
      <c r="A47" s="531" t="s">
        <v>118</v>
      </c>
      <c r="B47" s="540" t="s">
        <v>20</v>
      </c>
      <c r="C47" s="540" t="s">
        <v>27</v>
      </c>
      <c r="D47" s="540" t="s">
        <v>19</v>
      </c>
      <c r="E47" s="540" t="s">
        <v>20</v>
      </c>
      <c r="F47" s="540" t="s">
        <v>27</v>
      </c>
      <c r="G47" s="540" t="s">
        <v>19</v>
      </c>
      <c r="H47" s="540" t="s">
        <v>20</v>
      </c>
      <c r="I47" s="540" t="s">
        <v>27</v>
      </c>
      <c r="J47" s="540" t="s">
        <v>19</v>
      </c>
      <c r="K47" s="540" t="s">
        <v>20</v>
      </c>
      <c r="L47" s="540" t="s">
        <v>27</v>
      </c>
      <c r="M47" s="540" t="s">
        <v>19</v>
      </c>
      <c r="N47" s="540" t="s">
        <v>20</v>
      </c>
      <c r="O47" s="540" t="s">
        <v>27</v>
      </c>
      <c r="P47" s="540" t="s">
        <v>19</v>
      </c>
      <c r="Q47" s="540" t="s">
        <v>20</v>
      </c>
      <c r="R47" s="540" t="s">
        <v>27</v>
      </c>
      <c r="S47" s="540" t="s">
        <v>19</v>
      </c>
      <c r="T47" s="539" t="s">
        <v>20</v>
      </c>
      <c r="U47" s="539" t="s">
        <v>27</v>
      </c>
      <c r="V47" s="539" t="s">
        <v>19</v>
      </c>
      <c r="W47" s="539" t="s">
        <v>20</v>
      </c>
      <c r="X47" s="539" t="s">
        <v>27</v>
      </c>
      <c r="Y47" s="539" t="s">
        <v>19</v>
      </c>
      <c r="Z47" s="241"/>
      <c r="AA47" s="241"/>
      <c r="AB47" s="241"/>
      <c r="AC47" s="241"/>
      <c r="AD47" s="241"/>
      <c r="AE47" s="241"/>
    </row>
    <row r="48" spans="1:39" s="48" customFormat="1" ht="12" customHeight="1">
      <c r="A48" s="541" t="s">
        <v>19</v>
      </c>
      <c r="B48" s="636">
        <v>1.6112999999999999E-2</v>
      </c>
      <c r="C48" s="636">
        <v>3.6471999999999997E-2</v>
      </c>
      <c r="D48" s="636">
        <v>1.4732E-2</v>
      </c>
      <c r="E48" s="636">
        <v>1.4473E-2</v>
      </c>
      <c r="F48" s="636">
        <v>3.2591000000000002E-2</v>
      </c>
      <c r="G48" s="636">
        <v>1.2854000000000001E-2</v>
      </c>
      <c r="H48" s="636">
        <v>1.8092E-2</v>
      </c>
      <c r="I48" s="636">
        <v>3.0574E-2</v>
      </c>
      <c r="J48" s="636">
        <v>1.7374000000000001E-2</v>
      </c>
      <c r="K48" s="636">
        <v>1.4753E-2</v>
      </c>
      <c r="L48" s="636">
        <v>3.5985999999999997E-2</v>
      </c>
      <c r="M48" s="636">
        <v>1.3697000000000001E-2</v>
      </c>
      <c r="N48" s="665">
        <v>2.2800999999999998E-2</v>
      </c>
      <c r="O48" s="665">
        <v>4.0758000000000003E-2</v>
      </c>
      <c r="P48" s="665">
        <v>2.2685E-2</v>
      </c>
      <c r="Q48" s="665">
        <v>1.8589000000000001E-2</v>
      </c>
      <c r="R48" s="665">
        <v>3.8851999999999998E-2</v>
      </c>
      <c r="S48" s="665">
        <v>1.8030000000000001E-2</v>
      </c>
      <c r="T48" s="665">
        <v>2.75E-2</v>
      </c>
      <c r="U48" s="665">
        <v>4.9099999999999998E-2</v>
      </c>
      <c r="V48" s="665">
        <v>2.7300000000000001E-2</v>
      </c>
      <c r="W48" s="665">
        <v>2.24E-2</v>
      </c>
      <c r="X48" s="665">
        <v>5.21E-2</v>
      </c>
      <c r="Y48" s="665">
        <v>2.18E-2</v>
      </c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</row>
    <row r="49" spans="1:39" s="48" customFormat="1" ht="12" customHeight="1">
      <c r="A49" s="529" t="s">
        <v>121</v>
      </c>
      <c r="B49" s="637">
        <v>4.2630000000000001E-2</v>
      </c>
      <c r="C49" s="637">
        <v>5.0651000000000002E-2</v>
      </c>
      <c r="D49" s="637">
        <v>3.2155999999999997E-2</v>
      </c>
      <c r="E49" s="637">
        <v>3.4216999999999997E-2</v>
      </c>
      <c r="F49" s="637">
        <v>5.8449000000000001E-2</v>
      </c>
      <c r="G49" s="637">
        <v>2.6210000000000001E-2</v>
      </c>
      <c r="H49" s="637">
        <v>4.2738999999999999E-2</v>
      </c>
      <c r="I49" s="637">
        <v>4.2775000000000001E-2</v>
      </c>
      <c r="J49" s="637">
        <v>4.0122999999999999E-2</v>
      </c>
      <c r="K49" s="637">
        <v>3.2766000000000003E-2</v>
      </c>
      <c r="L49" s="637">
        <v>4.7327000000000001E-2</v>
      </c>
      <c r="M49" s="637">
        <v>2.9950000000000001E-2</v>
      </c>
      <c r="N49" s="666">
        <v>5.0342999999999999E-2</v>
      </c>
      <c r="O49" s="666">
        <v>4.6175000000000001E-2</v>
      </c>
      <c r="P49" s="666">
        <v>4.7350999999999997E-2</v>
      </c>
      <c r="Q49" s="666">
        <v>5.1249000000000003E-2</v>
      </c>
      <c r="R49" s="666">
        <v>6.0077999999999999E-2</v>
      </c>
      <c r="S49" s="666">
        <v>4.6304999999999999E-2</v>
      </c>
      <c r="T49" s="666">
        <v>6.88E-2</v>
      </c>
      <c r="U49" s="666">
        <v>7.3700000000000002E-2</v>
      </c>
      <c r="V49" s="666">
        <v>6.59E-2</v>
      </c>
      <c r="W49" s="666">
        <v>6.3700000000000007E-2</v>
      </c>
      <c r="X49" s="666">
        <v>0.1014</v>
      </c>
      <c r="Y49" s="666">
        <v>6.0100000000000001E-2</v>
      </c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</row>
    <row r="50" spans="1:39" s="48" customFormat="1" ht="12" customHeight="1">
      <c r="A50" s="529" t="s">
        <v>119</v>
      </c>
      <c r="B50" s="637">
        <v>3.5027000000000003E-2</v>
      </c>
      <c r="C50" s="637">
        <v>3.8360999999999999E-2</v>
      </c>
      <c r="D50" s="637">
        <v>3.0214000000000001E-2</v>
      </c>
      <c r="E50" s="637">
        <v>3.2800000000000003E-2</v>
      </c>
      <c r="F50" s="637">
        <v>2.9832999999999998E-2</v>
      </c>
      <c r="G50" s="637">
        <v>2.6866999999999999E-2</v>
      </c>
      <c r="H50" s="637">
        <v>2.9748E-2</v>
      </c>
      <c r="I50" s="637">
        <v>4.5213999999999997E-2</v>
      </c>
      <c r="J50" s="637">
        <v>2.8472000000000001E-2</v>
      </c>
      <c r="K50" s="637">
        <v>2.9897E-2</v>
      </c>
      <c r="L50" s="637">
        <v>4.9447999999999999E-2</v>
      </c>
      <c r="M50" s="637">
        <v>2.8154999999999999E-2</v>
      </c>
      <c r="N50" s="666">
        <v>4.6192999999999998E-2</v>
      </c>
      <c r="O50" s="666">
        <v>7.3313000000000003E-2</v>
      </c>
      <c r="P50" s="666">
        <v>4.5593000000000002E-2</v>
      </c>
      <c r="Q50" s="666">
        <v>3.7442000000000003E-2</v>
      </c>
      <c r="R50" s="666">
        <v>5.5239000000000003E-2</v>
      </c>
      <c r="S50" s="666">
        <v>3.5909999999999997E-2</v>
      </c>
      <c r="T50" s="666">
        <v>5.1499999999999997E-2</v>
      </c>
      <c r="U50" s="666">
        <v>9.4200000000000006E-2</v>
      </c>
      <c r="V50" s="666">
        <v>5.0799999999999998E-2</v>
      </c>
      <c r="W50" s="666">
        <v>4.48E-2</v>
      </c>
      <c r="X50" s="666">
        <v>7.3400000000000007E-2</v>
      </c>
      <c r="Y50" s="666">
        <v>4.2599999999999999E-2</v>
      </c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</row>
    <row r="51" spans="1:39" s="48" customFormat="1" ht="12" customHeight="1">
      <c r="A51" s="529" t="s">
        <v>120</v>
      </c>
      <c r="B51" s="637">
        <v>0</v>
      </c>
      <c r="C51" s="637">
        <v>0</v>
      </c>
      <c r="D51" s="637">
        <v>0</v>
      </c>
      <c r="E51" s="637">
        <v>0</v>
      </c>
      <c r="F51" s="637">
        <v>0</v>
      </c>
      <c r="G51" s="637">
        <v>0</v>
      </c>
      <c r="H51" s="637">
        <v>3.7559000000000002E-2</v>
      </c>
      <c r="I51" s="637">
        <v>7.2577000000000003E-2</v>
      </c>
      <c r="J51" s="637">
        <v>3.8239000000000002E-2</v>
      </c>
      <c r="K51" s="637">
        <v>3.0009999999999998E-2</v>
      </c>
      <c r="L51" s="637">
        <v>7.1776000000000006E-2</v>
      </c>
      <c r="M51" s="637">
        <v>2.9940999999999999E-2</v>
      </c>
      <c r="N51" s="666">
        <v>8.2748000000000002E-2</v>
      </c>
      <c r="O51" s="666">
        <v>0.15385599999999999</v>
      </c>
      <c r="P51" s="666">
        <v>8.4054000000000004E-2</v>
      </c>
      <c r="Q51" s="666">
        <v>7.2383000000000003E-2</v>
      </c>
      <c r="R51" s="666">
        <v>0.15586900000000001</v>
      </c>
      <c r="S51" s="666">
        <v>7.1527999999999994E-2</v>
      </c>
      <c r="T51" s="666">
        <v>9.2799999999999994E-2</v>
      </c>
      <c r="U51" s="666">
        <v>0.17380000000000001</v>
      </c>
      <c r="V51" s="666">
        <v>9.4399999999999998E-2</v>
      </c>
      <c r="W51" s="666">
        <v>0.08</v>
      </c>
      <c r="X51" s="666">
        <v>0.17499999999999999</v>
      </c>
      <c r="Y51" s="666">
        <v>7.9200000000000007E-2</v>
      </c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</row>
    <row r="52" spans="1:39" ht="12" customHeight="1">
      <c r="A52" s="529" t="s">
        <v>125</v>
      </c>
      <c r="B52" s="637">
        <v>1.8578000000000001E-2</v>
      </c>
      <c r="C52" s="637">
        <v>0.10566</v>
      </c>
      <c r="D52" s="637">
        <v>2.1912999999999998E-2</v>
      </c>
      <c r="E52" s="637">
        <v>2.3938999999999998E-2</v>
      </c>
      <c r="F52" s="637">
        <v>8.5515999999999995E-2</v>
      </c>
      <c r="G52" s="637">
        <v>2.4847999999999999E-2</v>
      </c>
      <c r="H52" s="637">
        <v>3.1766000000000003E-2</v>
      </c>
      <c r="I52" s="637">
        <v>8.5382E-2</v>
      </c>
      <c r="J52" s="637">
        <v>3.2474999999999997E-2</v>
      </c>
      <c r="K52" s="637">
        <v>3.4275E-2</v>
      </c>
      <c r="L52" s="637">
        <v>9.1828000000000007E-2</v>
      </c>
      <c r="M52" s="637">
        <v>3.4611000000000003E-2</v>
      </c>
      <c r="N52" s="666">
        <v>6.1100000000000002E-2</v>
      </c>
      <c r="O52" s="666">
        <v>0.23696600000000001</v>
      </c>
      <c r="P52" s="666">
        <v>6.3098000000000001E-2</v>
      </c>
      <c r="Q52" s="666">
        <v>6.2310999999999998E-2</v>
      </c>
      <c r="R52" s="666">
        <v>0.241427</v>
      </c>
      <c r="S52" s="666">
        <v>6.3220999999999999E-2</v>
      </c>
      <c r="T52" s="666">
        <v>6.7500000000000004E-2</v>
      </c>
      <c r="U52" s="666">
        <v>0.2487</v>
      </c>
      <c r="V52" s="666">
        <v>6.9599999999999995E-2</v>
      </c>
      <c r="W52" s="666">
        <v>6.9800000000000001E-2</v>
      </c>
      <c r="X52" s="666">
        <v>0.25569999999999998</v>
      </c>
      <c r="Y52" s="666">
        <v>7.0699999999999999E-2</v>
      </c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</row>
    <row r="53" spans="1:39" ht="12" customHeight="1">
      <c r="A53" s="529" t="s">
        <v>4</v>
      </c>
      <c r="B53" s="637">
        <v>2.8302999999999998E-2</v>
      </c>
      <c r="C53" s="637">
        <v>7.5600000000000001E-2</v>
      </c>
      <c r="D53" s="637">
        <v>2.7460999999999999E-2</v>
      </c>
      <c r="E53" s="637">
        <v>3.0693999999999999E-2</v>
      </c>
      <c r="F53" s="637">
        <v>8.2274E-2</v>
      </c>
      <c r="G53" s="637">
        <v>2.8212999999999998E-2</v>
      </c>
      <c r="H53" s="637">
        <v>3.9814000000000002E-2</v>
      </c>
      <c r="I53" s="637">
        <v>7.7588000000000004E-2</v>
      </c>
      <c r="J53" s="637">
        <v>3.7368999999999999E-2</v>
      </c>
      <c r="K53" s="637">
        <v>3.1862000000000001E-2</v>
      </c>
      <c r="L53" s="637">
        <v>9.1634999999999994E-2</v>
      </c>
      <c r="M53" s="637">
        <v>2.8221E-2</v>
      </c>
      <c r="N53" s="666">
        <v>5.3462000000000003E-2</v>
      </c>
      <c r="O53" s="666">
        <v>7.9904000000000003E-2</v>
      </c>
      <c r="P53" s="666">
        <v>5.3128000000000002E-2</v>
      </c>
      <c r="Q53" s="666">
        <v>3.9024000000000003E-2</v>
      </c>
      <c r="R53" s="666">
        <v>7.6632000000000006E-2</v>
      </c>
      <c r="S53" s="666">
        <v>3.7775999999999997E-2</v>
      </c>
      <c r="T53" s="666">
        <v>6.1499999999999999E-2</v>
      </c>
      <c r="U53" s="666">
        <v>8.9800000000000005E-2</v>
      </c>
      <c r="V53" s="666">
        <v>5.9299999999999999E-2</v>
      </c>
      <c r="W53" s="666">
        <v>4.5900000000000003E-2</v>
      </c>
      <c r="X53" s="666">
        <v>9.64E-2</v>
      </c>
      <c r="Y53" s="666">
        <v>4.3200000000000002E-2</v>
      </c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</row>
    <row r="54" spans="1:39" ht="12" customHeight="1">
      <c r="A54" s="529" t="s">
        <v>122</v>
      </c>
      <c r="B54" s="637">
        <v>2.9441999999999999E-2</v>
      </c>
      <c r="C54" s="637">
        <v>0.231463</v>
      </c>
      <c r="D54" s="637">
        <v>4.6261999999999998E-2</v>
      </c>
      <c r="E54" s="637">
        <v>2.7761999999999998E-2</v>
      </c>
      <c r="F54" s="637">
        <v>0.178979</v>
      </c>
      <c r="G54" s="637">
        <v>3.7067000000000003E-2</v>
      </c>
      <c r="H54" s="637">
        <v>3.4237999999999998E-2</v>
      </c>
      <c r="I54" s="637">
        <v>9.3940999999999997E-2</v>
      </c>
      <c r="J54" s="637">
        <v>3.5418999999999999E-2</v>
      </c>
      <c r="K54" s="637">
        <v>2.8194E-2</v>
      </c>
      <c r="L54" s="637">
        <v>8.2219E-2</v>
      </c>
      <c r="M54" s="637">
        <v>2.8451000000000001E-2</v>
      </c>
      <c r="N54" s="666">
        <v>4.6875E-2</v>
      </c>
      <c r="O54" s="666">
        <v>0.25988899999999998</v>
      </c>
      <c r="P54" s="666">
        <v>5.2998999999999998E-2</v>
      </c>
      <c r="Q54" s="666">
        <v>3.2231000000000003E-2</v>
      </c>
      <c r="R54" s="666">
        <v>0.23668500000000001</v>
      </c>
      <c r="S54" s="666">
        <v>3.8906000000000003E-2</v>
      </c>
      <c r="T54" s="666">
        <v>4.9599999999999998E-2</v>
      </c>
      <c r="U54" s="666">
        <v>0.25969999999999999</v>
      </c>
      <c r="V54" s="666">
        <v>5.5100000000000003E-2</v>
      </c>
      <c r="W54" s="666">
        <v>3.5799999999999998E-2</v>
      </c>
      <c r="X54" s="666">
        <v>0.23749999999999999</v>
      </c>
      <c r="Y54" s="666">
        <v>4.1599999999999998E-2</v>
      </c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</row>
    <row r="55" spans="1:39" ht="12" customHeight="1">
      <c r="A55" s="530" t="s">
        <v>5</v>
      </c>
      <c r="B55" s="638">
        <v>2.8065E-2</v>
      </c>
      <c r="C55" s="638">
        <v>8.6555000000000007E-2</v>
      </c>
      <c r="D55" s="638">
        <v>3.1572999999999997E-2</v>
      </c>
      <c r="E55" s="638">
        <v>1.3648E-2</v>
      </c>
      <c r="F55" s="638">
        <v>0.128054</v>
      </c>
      <c r="G55" s="638">
        <v>1.7045000000000001E-2</v>
      </c>
      <c r="H55" s="638">
        <v>4.6800000000000001E-2</v>
      </c>
      <c r="I55" s="638">
        <v>0.10972800000000001</v>
      </c>
      <c r="J55" s="638">
        <v>4.7345999999999999E-2</v>
      </c>
      <c r="K55" s="638">
        <v>2.1885999999999999E-2</v>
      </c>
      <c r="L55" s="638">
        <v>8.7864999999999999E-2</v>
      </c>
      <c r="M55" s="638">
        <v>2.2741000000000001E-2</v>
      </c>
      <c r="N55" s="688">
        <v>5.6506000000000001E-2</v>
      </c>
      <c r="O55" s="688">
        <v>0.1115</v>
      </c>
      <c r="P55" s="688">
        <v>5.7992000000000002E-2</v>
      </c>
      <c r="Q55" s="688">
        <v>2.9298000000000001E-2</v>
      </c>
      <c r="R55" s="688">
        <v>9.0010000000000007E-2</v>
      </c>
      <c r="S55" s="688">
        <v>3.0068999999999999E-2</v>
      </c>
      <c r="T55" s="688">
        <v>6.4000000000000001E-2</v>
      </c>
      <c r="U55" s="688">
        <v>0.13930000000000001</v>
      </c>
      <c r="V55" s="688">
        <v>6.5199999999999994E-2</v>
      </c>
      <c r="W55" s="688">
        <v>3.1399999999999997E-2</v>
      </c>
      <c r="X55" s="688">
        <v>0.11459999999999999</v>
      </c>
      <c r="Y55" s="688">
        <v>3.2300000000000002E-2</v>
      </c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</row>
    <row r="56" spans="1:39" ht="12" customHeight="1">
      <c r="A56" s="245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241"/>
      <c r="AA56" s="241"/>
      <c r="AB56" s="241"/>
      <c r="AC56" s="241"/>
      <c r="AD56" s="241"/>
      <c r="AE56" s="241"/>
    </row>
    <row r="57" spans="1:39" ht="12" customHeight="1">
      <c r="A57" s="254"/>
      <c r="B57" s="975" t="s">
        <v>140</v>
      </c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  <c r="Q57" s="976"/>
      <c r="R57" s="976"/>
      <c r="S57" s="976"/>
      <c r="T57" s="976"/>
      <c r="U57" s="976"/>
      <c r="V57" s="976"/>
      <c r="W57" s="976"/>
      <c r="X57" s="976"/>
      <c r="Y57" s="977"/>
      <c r="Z57" s="241"/>
      <c r="AA57" s="241"/>
      <c r="AB57" s="241"/>
      <c r="AC57" s="241"/>
      <c r="AD57" s="241"/>
      <c r="AE57" s="241"/>
    </row>
    <row r="58" spans="1:39" ht="12" customHeight="1">
      <c r="A58" s="522"/>
      <c r="B58" s="980">
        <v>2019</v>
      </c>
      <c r="C58" s="980"/>
      <c r="D58" s="980"/>
      <c r="E58" s="980"/>
      <c r="F58" s="980"/>
      <c r="G58" s="980"/>
      <c r="H58" s="980">
        <v>2020</v>
      </c>
      <c r="I58" s="980"/>
      <c r="J58" s="980"/>
      <c r="K58" s="980"/>
      <c r="L58" s="980"/>
      <c r="M58" s="980"/>
      <c r="N58" s="980">
        <v>2021</v>
      </c>
      <c r="O58" s="980"/>
      <c r="P58" s="980"/>
      <c r="Q58" s="980"/>
      <c r="R58" s="980"/>
      <c r="S58" s="980"/>
      <c r="T58" s="978" t="s">
        <v>438</v>
      </c>
      <c r="U58" s="978"/>
      <c r="V58" s="978"/>
      <c r="W58" s="978"/>
      <c r="X58" s="978"/>
      <c r="Y58" s="978"/>
      <c r="Z58" s="241"/>
      <c r="AA58" s="241"/>
      <c r="AB58" s="241"/>
      <c r="AC58" s="241"/>
      <c r="AD58" s="241"/>
      <c r="AE58" s="241"/>
    </row>
    <row r="59" spans="1:39" ht="12" customHeight="1">
      <c r="A59" s="523"/>
      <c r="B59" s="974" t="s">
        <v>144</v>
      </c>
      <c r="C59" s="974"/>
      <c r="D59" s="974"/>
      <c r="E59" s="974" t="s">
        <v>21</v>
      </c>
      <c r="F59" s="974"/>
      <c r="G59" s="974"/>
      <c r="H59" s="974" t="s">
        <v>144</v>
      </c>
      <c r="I59" s="974"/>
      <c r="J59" s="974"/>
      <c r="K59" s="974" t="s">
        <v>21</v>
      </c>
      <c r="L59" s="974"/>
      <c r="M59" s="974"/>
      <c r="N59" s="974" t="s">
        <v>144</v>
      </c>
      <c r="O59" s="974"/>
      <c r="P59" s="974"/>
      <c r="Q59" s="974" t="s">
        <v>21</v>
      </c>
      <c r="R59" s="974"/>
      <c r="S59" s="974"/>
      <c r="T59" s="974" t="s">
        <v>144</v>
      </c>
      <c r="U59" s="974"/>
      <c r="V59" s="974"/>
      <c r="W59" s="974" t="s">
        <v>21</v>
      </c>
      <c r="X59" s="974"/>
      <c r="Y59" s="974"/>
      <c r="Z59" s="241"/>
      <c r="AA59" s="241"/>
      <c r="AB59" s="241"/>
      <c r="AC59" s="241"/>
      <c r="AD59" s="241"/>
      <c r="AE59" s="241"/>
    </row>
    <row r="60" spans="1:39" ht="12" customHeight="1">
      <c r="A60" s="524" t="s">
        <v>118</v>
      </c>
      <c r="B60" s="540" t="s">
        <v>20</v>
      </c>
      <c r="C60" s="540" t="s">
        <v>27</v>
      </c>
      <c r="D60" s="540" t="s">
        <v>19</v>
      </c>
      <c r="E60" s="540" t="s">
        <v>20</v>
      </c>
      <c r="F60" s="540" t="s">
        <v>27</v>
      </c>
      <c r="G60" s="540" t="s">
        <v>19</v>
      </c>
      <c r="H60" s="540" t="s">
        <v>20</v>
      </c>
      <c r="I60" s="540" t="s">
        <v>27</v>
      </c>
      <c r="J60" s="540" t="s">
        <v>19</v>
      </c>
      <c r="K60" s="540" t="s">
        <v>20</v>
      </c>
      <c r="L60" s="540" t="s">
        <v>27</v>
      </c>
      <c r="M60" s="540" t="s">
        <v>19</v>
      </c>
      <c r="N60" s="540" t="s">
        <v>20</v>
      </c>
      <c r="O60" s="540" t="s">
        <v>27</v>
      </c>
      <c r="P60" s="540" t="s">
        <v>19</v>
      </c>
      <c r="Q60" s="540" t="s">
        <v>20</v>
      </c>
      <c r="R60" s="540" t="s">
        <v>27</v>
      </c>
      <c r="S60" s="540" t="s">
        <v>19</v>
      </c>
      <c r="T60" s="526" t="s">
        <v>20</v>
      </c>
      <c r="U60" s="527" t="s">
        <v>27</v>
      </c>
      <c r="V60" s="526" t="s">
        <v>19</v>
      </c>
      <c r="W60" s="527" t="s">
        <v>20</v>
      </c>
      <c r="X60" s="525" t="s">
        <v>27</v>
      </c>
      <c r="Y60" s="525" t="s">
        <v>19</v>
      </c>
      <c r="Z60" s="241"/>
      <c r="AA60" s="241"/>
      <c r="AB60" s="241"/>
      <c r="AC60" s="241"/>
      <c r="AD60" s="241"/>
      <c r="AE60" s="241"/>
    </row>
    <row r="61" spans="1:39" ht="12" customHeight="1">
      <c r="A61" s="541" t="s">
        <v>19</v>
      </c>
      <c r="B61" s="654">
        <v>737336.29399999999</v>
      </c>
      <c r="C61" s="654">
        <v>438351.3173</v>
      </c>
      <c r="D61" s="654">
        <v>1175687.6113</v>
      </c>
      <c r="E61" s="655">
        <v>2545786.2968000001</v>
      </c>
      <c r="F61" s="654">
        <v>1211519.9177000001</v>
      </c>
      <c r="G61" s="654">
        <v>3757306.2145000002</v>
      </c>
      <c r="H61" s="654">
        <v>1042319.7135286788</v>
      </c>
      <c r="I61" s="654">
        <v>280105.50420353055</v>
      </c>
      <c r="J61" s="654">
        <v>1322425.2177322095</v>
      </c>
      <c r="K61" s="655">
        <v>3408619.0825085146</v>
      </c>
      <c r="L61" s="654">
        <v>765899.13012656453</v>
      </c>
      <c r="M61" s="654">
        <v>4174518.2126350789</v>
      </c>
      <c r="N61" s="773">
        <v>1312871.4823179708</v>
      </c>
      <c r="O61" s="773">
        <v>373859.23510521522</v>
      </c>
      <c r="P61" s="773">
        <v>1686730.7174231862</v>
      </c>
      <c r="Q61" s="774">
        <v>4384844.4791666614</v>
      </c>
      <c r="R61" s="773">
        <v>1028978.135982058</v>
      </c>
      <c r="S61" s="773">
        <v>5413822.6151487194</v>
      </c>
      <c r="T61" s="665">
        <v>0.25956696901890458</v>
      </c>
      <c r="U61" s="665">
        <v>0.33470863476342555</v>
      </c>
      <c r="V61" s="665">
        <v>0.27548287404539529</v>
      </c>
      <c r="W61" s="665">
        <v>0.28639908802590824</v>
      </c>
      <c r="X61" s="665">
        <v>0.34349040951648524</v>
      </c>
      <c r="Y61" s="665">
        <v>0.29687363652232218</v>
      </c>
      <c r="Z61" s="241"/>
      <c r="AA61" s="241"/>
      <c r="AB61" s="241"/>
      <c r="AC61" s="241"/>
      <c r="AD61" s="241"/>
      <c r="AE61" s="241"/>
    </row>
    <row r="62" spans="1:39" ht="12" customHeight="1">
      <c r="A62" s="529" t="s">
        <v>121</v>
      </c>
      <c r="B62" s="656">
        <v>156727.1703</v>
      </c>
      <c r="C62" s="656">
        <v>92870.376000000004</v>
      </c>
      <c r="D62" s="656">
        <v>249597.54629999999</v>
      </c>
      <c r="E62" s="656">
        <v>619717.47820000001</v>
      </c>
      <c r="F62" s="656">
        <v>283270.75709999999</v>
      </c>
      <c r="G62" s="656">
        <v>902988.23530000006</v>
      </c>
      <c r="H62" s="656">
        <v>221087.83809728254</v>
      </c>
      <c r="I62" s="656">
        <v>63556.847386095476</v>
      </c>
      <c r="J62" s="656">
        <v>284644.68548337801</v>
      </c>
      <c r="K62" s="656">
        <v>780403.18815158808</v>
      </c>
      <c r="L62" s="656">
        <v>186618.08908302709</v>
      </c>
      <c r="M62" s="656">
        <v>967021.27723461506</v>
      </c>
      <c r="N62" s="766">
        <v>278129.41487853747</v>
      </c>
      <c r="O62" s="766">
        <v>79549.963525276544</v>
      </c>
      <c r="P62" s="766">
        <v>357679.37840381404</v>
      </c>
      <c r="Q62" s="766">
        <v>973890.58486241708</v>
      </c>
      <c r="R62" s="766">
        <v>227546.79230420949</v>
      </c>
      <c r="S62" s="766">
        <v>1201437.3771666265</v>
      </c>
      <c r="T62" s="666">
        <v>0.25800413660092708</v>
      </c>
      <c r="U62" s="666">
        <v>0.25163482452214786</v>
      </c>
      <c r="V62" s="666">
        <v>0.25658196567559288</v>
      </c>
      <c r="W62" s="666">
        <v>0.24793260669412509</v>
      </c>
      <c r="X62" s="666">
        <v>0.21931798477999129</v>
      </c>
      <c r="Y62" s="666">
        <v>0.24241048821838726</v>
      </c>
      <c r="Z62" s="241"/>
      <c r="AA62" s="241"/>
      <c r="AB62" s="241"/>
      <c r="AC62" s="241"/>
      <c r="AD62" s="241"/>
      <c r="AE62" s="241"/>
    </row>
    <row r="63" spans="1:39" ht="12" customHeight="1">
      <c r="A63" s="529" t="s">
        <v>119</v>
      </c>
      <c r="B63" s="656">
        <v>167766.2684</v>
      </c>
      <c r="C63" s="656">
        <v>103313.1781</v>
      </c>
      <c r="D63" s="656">
        <v>271079.44660000002</v>
      </c>
      <c r="E63" s="656">
        <v>495926.35950000002</v>
      </c>
      <c r="F63" s="656">
        <v>308489.91940000001</v>
      </c>
      <c r="G63" s="656">
        <v>804416.27890000003</v>
      </c>
      <c r="H63" s="656">
        <v>251635.82645803512</v>
      </c>
      <c r="I63" s="656">
        <v>69763.84767152014</v>
      </c>
      <c r="J63" s="656">
        <v>321399.67412955523</v>
      </c>
      <c r="K63" s="656">
        <v>772858.86802465597</v>
      </c>
      <c r="L63" s="656">
        <v>199648.80463120303</v>
      </c>
      <c r="M63" s="656">
        <v>972507.67265585891</v>
      </c>
      <c r="N63" s="766">
        <v>293473.39216838148</v>
      </c>
      <c r="O63" s="766">
        <v>79074.75082714099</v>
      </c>
      <c r="P63" s="766">
        <v>372548.14299552253</v>
      </c>
      <c r="Q63" s="766">
        <v>889503.68940625631</v>
      </c>
      <c r="R63" s="766">
        <v>239292.6639423485</v>
      </c>
      <c r="S63" s="766">
        <v>1128796.3533486049</v>
      </c>
      <c r="T63" s="666">
        <v>0.16626235738861905</v>
      </c>
      <c r="U63" s="666">
        <v>0.13346315414626797</v>
      </c>
      <c r="V63" s="666">
        <v>0.15914287718085707</v>
      </c>
      <c r="W63" s="666">
        <v>0.15092641904948564</v>
      </c>
      <c r="X63" s="666">
        <v>0.19856797732586848</v>
      </c>
      <c r="Y63" s="666">
        <v>0.16070688703764274</v>
      </c>
      <c r="Z63" s="241"/>
      <c r="AA63" s="241"/>
      <c r="AB63" s="241"/>
      <c r="AC63" s="241"/>
      <c r="AD63" s="241"/>
      <c r="AE63" s="241"/>
    </row>
    <row r="64" spans="1:39" ht="12" customHeight="1">
      <c r="A64" s="529" t="s">
        <v>120</v>
      </c>
      <c r="B64" s="656">
        <v>14681.7837</v>
      </c>
      <c r="C64" s="656">
        <v>10401.535</v>
      </c>
      <c r="D64" s="656">
        <v>25083.3187</v>
      </c>
      <c r="E64" s="656">
        <v>33982.447</v>
      </c>
      <c r="F64" s="656">
        <v>18764.499800000001</v>
      </c>
      <c r="G64" s="656">
        <v>52746.946800000005</v>
      </c>
      <c r="H64" s="656">
        <v>12495.119918773395</v>
      </c>
      <c r="I64" s="656">
        <v>4619.1502999906443</v>
      </c>
      <c r="J64" s="656">
        <v>17114.270218764035</v>
      </c>
      <c r="K64" s="656">
        <v>34343.204247414622</v>
      </c>
      <c r="L64" s="656">
        <v>10813.842532047061</v>
      </c>
      <c r="M64" s="656">
        <v>45157.0467794617</v>
      </c>
      <c r="N64" s="766">
        <v>15629.327807476478</v>
      </c>
      <c r="O64" s="766">
        <v>7513.0284976287094</v>
      </c>
      <c r="P64" s="766">
        <v>23142.35630510519</v>
      </c>
      <c r="Q64" s="766">
        <v>43651.046460794059</v>
      </c>
      <c r="R64" s="766">
        <v>13332.123654366478</v>
      </c>
      <c r="S64" s="766">
        <v>56983.170115160545</v>
      </c>
      <c r="T64" s="666">
        <v>0.25083455853785508</v>
      </c>
      <c r="U64" s="666">
        <v>0.62649578595524946</v>
      </c>
      <c r="V64" s="666">
        <v>0.35222571627576493</v>
      </c>
      <c r="W64" s="666">
        <v>0.27102428027169706</v>
      </c>
      <c r="X64" s="666">
        <v>0.23287569750127532</v>
      </c>
      <c r="Y64" s="666">
        <v>0.26188876773663583</v>
      </c>
      <c r="Z64" s="241"/>
      <c r="AA64" s="241"/>
      <c r="AB64" s="241"/>
      <c r="AC64" s="241"/>
      <c r="AD64" s="241"/>
      <c r="AE64" s="241"/>
    </row>
    <row r="65" spans="1:31" ht="12" customHeight="1">
      <c r="A65" s="529" t="s">
        <v>123</v>
      </c>
      <c r="B65" s="656">
        <v>53841.659500000002</v>
      </c>
      <c r="C65" s="656">
        <v>48684.725200000001</v>
      </c>
      <c r="D65" s="656">
        <v>102526.3847</v>
      </c>
      <c r="E65" s="656">
        <v>110430.755</v>
      </c>
      <c r="F65" s="656">
        <v>69623.967699999994</v>
      </c>
      <c r="G65" s="656">
        <v>180054.72269999998</v>
      </c>
      <c r="H65" s="656">
        <v>51594.660266763254</v>
      </c>
      <c r="I65" s="656">
        <v>19860.626434739868</v>
      </c>
      <c r="J65" s="656">
        <v>71455.286701503122</v>
      </c>
      <c r="K65" s="656">
        <v>112277.62833613134</v>
      </c>
      <c r="L65" s="656">
        <v>30950.102311227318</v>
      </c>
      <c r="M65" s="656">
        <v>143227.73064735864</v>
      </c>
      <c r="N65" s="766">
        <v>74395.64678077554</v>
      </c>
      <c r="O65" s="766">
        <v>28659.415438401731</v>
      </c>
      <c r="P65" s="766">
        <v>103055.06221917726</v>
      </c>
      <c r="Q65" s="766">
        <v>154751.11558740441</v>
      </c>
      <c r="R65" s="766">
        <v>44715.719944346252</v>
      </c>
      <c r="S65" s="766">
        <v>199466.83553175064</v>
      </c>
      <c r="T65" s="666">
        <v>0.44192531545169306</v>
      </c>
      <c r="U65" s="666">
        <v>0.44302676114340339</v>
      </c>
      <c r="V65" s="666">
        <v>0.44223145657058016</v>
      </c>
      <c r="W65" s="666">
        <v>0.37828985062026776</v>
      </c>
      <c r="X65" s="666">
        <v>0.44476808169145798</v>
      </c>
      <c r="Y65" s="666">
        <v>0.39265514178157612</v>
      </c>
      <c r="Z65" s="241"/>
      <c r="AA65" s="241"/>
      <c r="AB65" s="241"/>
      <c r="AC65" s="241"/>
      <c r="AD65" s="241"/>
      <c r="AE65" s="241"/>
    </row>
    <row r="66" spans="1:31" ht="12" customHeight="1">
      <c r="A66" s="529" t="s">
        <v>4</v>
      </c>
      <c r="B66" s="656">
        <v>140631.92139999999</v>
      </c>
      <c r="C66" s="656">
        <v>70274.258199999997</v>
      </c>
      <c r="D66" s="656">
        <v>210906.1796</v>
      </c>
      <c r="E66" s="656">
        <v>424947.67729999998</v>
      </c>
      <c r="F66" s="656">
        <v>189124.10029999999</v>
      </c>
      <c r="G66" s="656">
        <v>614071.77759999991</v>
      </c>
      <c r="H66" s="656">
        <v>210651.13347927498</v>
      </c>
      <c r="I66" s="656">
        <v>54474.030960765544</v>
      </c>
      <c r="J66" s="656">
        <v>265125.16444004053</v>
      </c>
      <c r="K66" s="656">
        <v>611605.96082383674</v>
      </c>
      <c r="L66" s="656">
        <v>140606.18593151955</v>
      </c>
      <c r="M66" s="656">
        <v>752212.14675535646</v>
      </c>
      <c r="N66" s="766">
        <v>225187.57593719679</v>
      </c>
      <c r="O66" s="766">
        <v>64296.276631879882</v>
      </c>
      <c r="P66" s="766">
        <v>289483.85256907664</v>
      </c>
      <c r="Q66" s="766">
        <v>684190.88141033158</v>
      </c>
      <c r="R66" s="766">
        <v>163343.97689683875</v>
      </c>
      <c r="S66" s="766">
        <v>847534.85830717033</v>
      </c>
      <c r="T66" s="666">
        <v>6.9007188415399517E-2</v>
      </c>
      <c r="U66" s="666">
        <v>0.1803106085207597</v>
      </c>
      <c r="V66" s="666">
        <v>9.1876183011458168E-2</v>
      </c>
      <c r="W66" s="666">
        <v>0.11867922361110173</v>
      </c>
      <c r="X66" s="666">
        <v>0.16171259333066154</v>
      </c>
      <c r="Y66" s="666">
        <v>0.12672317505504985</v>
      </c>
      <c r="Z66" s="241"/>
      <c r="AA66" s="241"/>
      <c r="AB66" s="241"/>
      <c r="AC66" s="241"/>
      <c r="AD66" s="241"/>
      <c r="AE66" s="241"/>
    </row>
    <row r="67" spans="1:31" ht="12" customHeight="1">
      <c r="A67" s="529" t="s">
        <v>122</v>
      </c>
      <c r="B67" s="656">
        <v>67851.779699999999</v>
      </c>
      <c r="C67" s="656">
        <v>57466.224099999999</v>
      </c>
      <c r="D67" s="656">
        <v>125318.00380000001</v>
      </c>
      <c r="E67" s="656">
        <v>255271.41130000001</v>
      </c>
      <c r="F67" s="656">
        <v>138188.81210000001</v>
      </c>
      <c r="G67" s="656">
        <v>393460.22340000002</v>
      </c>
      <c r="H67" s="656">
        <v>108573.9109545011</v>
      </c>
      <c r="I67" s="656">
        <v>32987.482135857339</v>
      </c>
      <c r="J67" s="656">
        <v>141561.39309035844</v>
      </c>
      <c r="K67" s="656">
        <v>363153.41609452508</v>
      </c>
      <c r="L67" s="656">
        <v>72775.392923050735</v>
      </c>
      <c r="M67" s="656">
        <v>435928.80901757587</v>
      </c>
      <c r="N67" s="766">
        <v>125352.94483923266</v>
      </c>
      <c r="O67" s="766">
        <v>47912.156836759255</v>
      </c>
      <c r="P67" s="766">
        <v>173265.1016759919</v>
      </c>
      <c r="Q67" s="766">
        <v>413097.8433299223</v>
      </c>
      <c r="R67" s="766">
        <v>101521.51546212098</v>
      </c>
      <c r="S67" s="766">
        <v>514619.35879204329</v>
      </c>
      <c r="T67" s="666">
        <v>0.15454019973327632</v>
      </c>
      <c r="U67" s="666">
        <v>0.45243449134539493</v>
      </c>
      <c r="V67" s="666">
        <v>0.22395730851134693</v>
      </c>
      <c r="W67" s="666">
        <v>0.13752982905273622</v>
      </c>
      <c r="X67" s="666">
        <v>0.39499783353234574</v>
      </c>
      <c r="Y67" s="666">
        <v>0.18051238676289175</v>
      </c>
      <c r="Z67" s="241"/>
      <c r="AA67" s="241"/>
      <c r="AB67" s="241"/>
      <c r="AC67" s="241"/>
      <c r="AD67" s="241"/>
      <c r="AE67" s="241"/>
    </row>
    <row r="68" spans="1:31" ht="12" customHeight="1">
      <c r="A68" s="530" t="s">
        <v>5</v>
      </c>
      <c r="B68" s="661">
        <v>135835.71100000001</v>
      </c>
      <c r="C68" s="661">
        <v>55341.020700000001</v>
      </c>
      <c r="D68" s="661">
        <v>191176.7317</v>
      </c>
      <c r="E68" s="661">
        <v>605510.16850000003</v>
      </c>
      <c r="F68" s="661">
        <v>204057.86129999999</v>
      </c>
      <c r="G68" s="661">
        <v>809568.02980000002</v>
      </c>
      <c r="H68" s="661">
        <v>186281.22435404838</v>
      </c>
      <c r="I68" s="661">
        <v>34843.519314561578</v>
      </c>
      <c r="J68" s="661">
        <v>221124.74366860994</v>
      </c>
      <c r="K68" s="661">
        <v>733976.81683036266</v>
      </c>
      <c r="L68" s="661">
        <v>124486.71271448983</v>
      </c>
      <c r="M68" s="661">
        <v>858463.52954485256</v>
      </c>
      <c r="N68" s="775">
        <v>300703.17990637058</v>
      </c>
      <c r="O68" s="775">
        <v>66853.64334812804</v>
      </c>
      <c r="P68" s="775">
        <v>367556.82325449865</v>
      </c>
      <c r="Q68" s="775">
        <v>1225759.3181095356</v>
      </c>
      <c r="R68" s="775">
        <v>239225.34377782751</v>
      </c>
      <c r="S68" s="775">
        <v>1464984.6618873631</v>
      </c>
      <c r="T68" s="688">
        <v>0.6142430937368677</v>
      </c>
      <c r="U68" s="688">
        <v>0.91868228764678772</v>
      </c>
      <c r="V68" s="688">
        <v>0.66221480760805362</v>
      </c>
      <c r="W68" s="688">
        <v>0.67002457026218876</v>
      </c>
      <c r="X68" s="688">
        <v>0.92169379816856956</v>
      </c>
      <c r="Y68" s="688">
        <v>0.70651939362418925</v>
      </c>
      <c r="Z68" s="241"/>
      <c r="AA68" s="241"/>
      <c r="AB68" s="241"/>
      <c r="AC68" s="241"/>
      <c r="AD68" s="241"/>
      <c r="AE68" s="241"/>
    </row>
    <row r="69" spans="1:31" ht="12" customHeight="1">
      <c r="A69" s="245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241"/>
      <c r="AA69" s="241"/>
      <c r="AB69" s="241"/>
      <c r="AC69" s="241"/>
      <c r="AD69" s="241"/>
      <c r="AE69" s="241"/>
    </row>
    <row r="70" spans="1:31" ht="12" customHeight="1">
      <c r="A70" s="254"/>
      <c r="B70" s="981" t="s">
        <v>140</v>
      </c>
      <c r="C70" s="982"/>
      <c r="D70" s="982"/>
      <c r="E70" s="982"/>
      <c r="F70" s="982"/>
      <c r="G70" s="982"/>
      <c r="H70" s="982"/>
      <c r="I70" s="982"/>
      <c r="J70" s="982"/>
      <c r="K70" s="982"/>
      <c r="L70" s="982"/>
      <c r="M70" s="982"/>
      <c r="N70" s="982"/>
      <c r="O70" s="982"/>
      <c r="P70" s="982"/>
      <c r="Q70" s="982"/>
      <c r="R70" s="982"/>
      <c r="S70" s="983"/>
      <c r="T70" s="58"/>
      <c r="U70" s="58"/>
      <c r="V70" s="58"/>
      <c r="W70" s="58"/>
      <c r="X70" s="58"/>
      <c r="Y70" s="58"/>
      <c r="Z70" s="241"/>
      <c r="AA70" s="241"/>
      <c r="AB70" s="241"/>
      <c r="AC70" s="241"/>
      <c r="AD70" s="241"/>
      <c r="AE70" s="241"/>
    </row>
    <row r="71" spans="1:31" ht="12" customHeight="1">
      <c r="A71" s="523"/>
      <c r="B71" s="980">
        <v>2019</v>
      </c>
      <c r="C71" s="980"/>
      <c r="D71" s="980"/>
      <c r="E71" s="980"/>
      <c r="F71" s="980"/>
      <c r="G71" s="980"/>
      <c r="H71" s="980">
        <v>2020</v>
      </c>
      <c r="I71" s="980"/>
      <c r="J71" s="980"/>
      <c r="K71" s="980"/>
      <c r="L71" s="980"/>
      <c r="M71" s="980"/>
      <c r="N71" s="980">
        <v>2021</v>
      </c>
      <c r="O71" s="980"/>
      <c r="P71" s="980"/>
      <c r="Q71" s="980"/>
      <c r="R71" s="980"/>
      <c r="S71" s="980"/>
      <c r="T71" s="58"/>
      <c r="U71" s="58"/>
      <c r="V71" s="58"/>
      <c r="W71" s="58"/>
      <c r="X71" s="58"/>
      <c r="Y71" s="58"/>
      <c r="Z71" s="241"/>
      <c r="AA71" s="241"/>
      <c r="AB71" s="241"/>
      <c r="AC71" s="241"/>
      <c r="AD71" s="241"/>
      <c r="AE71" s="241"/>
    </row>
    <row r="72" spans="1:31" ht="12" customHeight="1">
      <c r="A72" s="523"/>
      <c r="B72" s="742" t="s">
        <v>367</v>
      </c>
      <c r="C72" s="743"/>
      <c r="D72" s="743"/>
      <c r="E72" s="743"/>
      <c r="F72" s="743"/>
      <c r="G72" s="744"/>
      <c r="H72" s="989" t="s">
        <v>367</v>
      </c>
      <c r="I72" s="990"/>
      <c r="J72" s="990"/>
      <c r="K72" s="990"/>
      <c r="L72" s="990"/>
      <c r="M72" s="991"/>
      <c r="N72" s="989" t="s">
        <v>367</v>
      </c>
      <c r="O72" s="990"/>
      <c r="P72" s="990"/>
      <c r="Q72" s="990"/>
      <c r="R72" s="990"/>
      <c r="S72" s="991"/>
      <c r="T72" s="58"/>
      <c r="U72" s="58"/>
      <c r="V72" s="58"/>
      <c r="W72" s="58"/>
      <c r="X72" s="58"/>
      <c r="Y72" s="58"/>
      <c r="Z72" s="241"/>
      <c r="AA72" s="241"/>
      <c r="AB72" s="241"/>
      <c r="AC72" s="241"/>
      <c r="AD72" s="241"/>
      <c r="AE72" s="241"/>
    </row>
    <row r="73" spans="1:31" ht="12" customHeight="1">
      <c r="A73" s="523"/>
      <c r="B73" s="970" t="s">
        <v>144</v>
      </c>
      <c r="C73" s="971"/>
      <c r="D73" s="972"/>
      <c r="E73" s="973" t="s">
        <v>21</v>
      </c>
      <c r="F73" s="973"/>
      <c r="G73" s="973"/>
      <c r="H73" s="970" t="s">
        <v>144</v>
      </c>
      <c r="I73" s="971"/>
      <c r="J73" s="972"/>
      <c r="K73" s="973" t="s">
        <v>21</v>
      </c>
      <c r="L73" s="973"/>
      <c r="M73" s="973"/>
      <c r="N73" s="970" t="s">
        <v>144</v>
      </c>
      <c r="O73" s="971"/>
      <c r="P73" s="972"/>
      <c r="Q73" s="973" t="s">
        <v>21</v>
      </c>
      <c r="R73" s="973"/>
      <c r="S73" s="973"/>
      <c r="T73" s="58"/>
      <c r="U73" s="58"/>
      <c r="V73" s="58"/>
      <c r="W73" s="58"/>
      <c r="X73" s="58"/>
      <c r="Y73" s="58"/>
      <c r="AB73" s="241"/>
      <c r="AC73" s="241"/>
      <c r="AD73" s="241"/>
      <c r="AE73" s="241"/>
    </row>
    <row r="74" spans="1:31" ht="12" customHeight="1">
      <c r="A74" s="524" t="s">
        <v>118</v>
      </c>
      <c r="B74" s="540" t="s">
        <v>20</v>
      </c>
      <c r="C74" s="540" t="s">
        <v>27</v>
      </c>
      <c r="D74" s="540" t="s">
        <v>19</v>
      </c>
      <c r="E74" s="540" t="s">
        <v>20</v>
      </c>
      <c r="F74" s="540" t="s">
        <v>27</v>
      </c>
      <c r="G74" s="540" t="s">
        <v>19</v>
      </c>
      <c r="H74" s="540" t="s">
        <v>20</v>
      </c>
      <c r="I74" s="540" t="s">
        <v>27</v>
      </c>
      <c r="J74" s="540" t="s">
        <v>19</v>
      </c>
      <c r="K74" s="540" t="s">
        <v>20</v>
      </c>
      <c r="L74" s="540" t="s">
        <v>27</v>
      </c>
      <c r="M74" s="540" t="s">
        <v>19</v>
      </c>
      <c r="N74" s="540" t="s">
        <v>20</v>
      </c>
      <c r="O74" s="540" t="s">
        <v>27</v>
      </c>
      <c r="P74" s="540" t="s">
        <v>19</v>
      </c>
      <c r="Q74" s="540" t="s">
        <v>20</v>
      </c>
      <c r="R74" s="540" t="s">
        <v>27</v>
      </c>
      <c r="S74" s="540" t="s">
        <v>19</v>
      </c>
      <c r="AB74" s="241"/>
      <c r="AC74" s="241"/>
      <c r="AD74" s="241"/>
      <c r="AE74" s="241"/>
    </row>
    <row r="75" spans="1:31" ht="12" customHeight="1">
      <c r="A75" s="541" t="s">
        <v>19</v>
      </c>
      <c r="B75" s="636">
        <v>4.7999999999999996E-3</v>
      </c>
      <c r="C75" s="636">
        <v>7.3000000000000001E-3</v>
      </c>
      <c r="D75" s="636">
        <v>5.1000000000000004E-3</v>
      </c>
      <c r="E75" s="636">
        <v>4.5999999999999999E-3</v>
      </c>
      <c r="F75" s="636">
        <v>5.4000000000000003E-3</v>
      </c>
      <c r="G75" s="636">
        <v>4.1000000000000003E-3</v>
      </c>
      <c r="H75" s="636">
        <v>3.3769816765715473E-3</v>
      </c>
      <c r="I75" s="636">
        <v>3.0742355951756933E-3</v>
      </c>
      <c r="J75" s="636">
        <v>3.8254446702812414E-3</v>
      </c>
      <c r="K75" s="636">
        <v>3.7745036608775261E-3</v>
      </c>
      <c r="L75" s="636">
        <v>3.3644270579333475E-3</v>
      </c>
      <c r="M75" s="636">
        <v>3.9669975244157841E-3</v>
      </c>
      <c r="N75" s="665">
        <v>1.8842554942282898E-3</v>
      </c>
      <c r="O75" s="665">
        <v>2.336033671321886E-3</v>
      </c>
      <c r="P75" s="665">
        <v>1.7243769744053413E-3</v>
      </c>
      <c r="Q75" s="665">
        <v>1.9318369199603543E-3</v>
      </c>
      <c r="R75" s="665">
        <v>2.5995846989106349E-3</v>
      </c>
      <c r="S75" s="665">
        <v>1.7965980479797377E-3</v>
      </c>
      <c r="AB75" s="241"/>
      <c r="AC75" s="241"/>
      <c r="AD75" s="241"/>
      <c r="AE75" s="241"/>
    </row>
    <row r="76" spans="1:31" ht="12" customHeight="1">
      <c r="A76" s="529" t="s">
        <v>121</v>
      </c>
      <c r="B76" s="637">
        <v>1.24E-2</v>
      </c>
      <c r="C76" s="637">
        <v>1.1900000000000001E-2</v>
      </c>
      <c r="D76" s="637">
        <v>1.04E-2</v>
      </c>
      <c r="E76" s="637">
        <v>1.34E-2</v>
      </c>
      <c r="F76" s="637">
        <v>1.06E-2</v>
      </c>
      <c r="G76" s="637">
        <v>1.0800000000000001E-2</v>
      </c>
      <c r="H76" s="637">
        <v>8.4158481290869166E-3</v>
      </c>
      <c r="I76" s="637">
        <v>1.4369871092407687E-2</v>
      </c>
      <c r="J76" s="637">
        <v>9.1098008178486876E-3</v>
      </c>
      <c r="K76" s="637">
        <v>8.3545594734417573E-3</v>
      </c>
      <c r="L76" s="637">
        <v>1.4347478993801437E-2</v>
      </c>
      <c r="M76" s="637">
        <v>8.7586331682365497E-3</v>
      </c>
      <c r="N76" s="666">
        <v>4.717936494645027E-3</v>
      </c>
      <c r="O76" s="666">
        <v>8.8463625679965005E-3</v>
      </c>
      <c r="P76" s="666">
        <v>4.9940577299744209E-3</v>
      </c>
      <c r="Q76" s="666">
        <v>3.9333186399699346E-3</v>
      </c>
      <c r="R76" s="666">
        <v>1.0210109613673754E-2</v>
      </c>
      <c r="S76" s="666">
        <v>4.5609251312586649E-3</v>
      </c>
      <c r="AB76" s="241"/>
      <c r="AC76" s="241"/>
      <c r="AD76" s="241"/>
      <c r="AE76" s="241"/>
    </row>
    <row r="77" spans="1:31" ht="12" customHeight="1">
      <c r="A77" s="529" t="s">
        <v>119</v>
      </c>
      <c r="B77" s="637">
        <v>0.01</v>
      </c>
      <c r="C77" s="637">
        <v>1.2200000000000001E-2</v>
      </c>
      <c r="D77" s="637">
        <v>9.1999999999999998E-3</v>
      </c>
      <c r="E77" s="637">
        <v>1.0200000000000001E-2</v>
      </c>
      <c r="F77" s="637">
        <v>1.4E-2</v>
      </c>
      <c r="G77" s="637">
        <v>9.7000000000000003E-3</v>
      </c>
      <c r="H77" s="637">
        <v>8.4516064914146923E-3</v>
      </c>
      <c r="I77" s="637">
        <v>7.8821970929434052E-3</v>
      </c>
      <c r="J77" s="637">
        <v>7.5317118962345527E-3</v>
      </c>
      <c r="K77" s="637">
        <v>1.0785524399157637E-2</v>
      </c>
      <c r="L77" s="637">
        <v>7.7572217737474827E-3</v>
      </c>
      <c r="M77" s="637">
        <v>9.1590909159987629E-3</v>
      </c>
      <c r="N77" s="666">
        <v>4.4496790812005764E-3</v>
      </c>
      <c r="O77" s="666">
        <v>4.9001160761596675E-3</v>
      </c>
      <c r="P77" s="666">
        <v>4.0976249057630273E-3</v>
      </c>
      <c r="Q77" s="666">
        <v>5.6238618222907068E-3</v>
      </c>
      <c r="R77" s="666">
        <v>4.8318160989881615E-3</v>
      </c>
      <c r="S77" s="666">
        <v>4.8947110056272629E-3</v>
      </c>
      <c r="AB77" s="241"/>
      <c r="AC77" s="241"/>
      <c r="AD77" s="241"/>
      <c r="AE77" s="241"/>
    </row>
    <row r="78" spans="1:31" ht="12" customHeight="1">
      <c r="A78" s="529" t="s">
        <v>120</v>
      </c>
      <c r="B78" s="637">
        <v>3.7199999999999997E-2</v>
      </c>
      <c r="C78" s="637">
        <v>4.6300000000000001E-2</v>
      </c>
      <c r="D78" s="637">
        <v>3.8600000000000002E-2</v>
      </c>
      <c r="E78" s="637">
        <v>4.0099999999999997E-2</v>
      </c>
      <c r="F78" s="637">
        <v>0.04</v>
      </c>
      <c r="G78" s="637">
        <v>3.7100000000000001E-2</v>
      </c>
      <c r="H78" s="637">
        <v>2.5203954180771298E-2</v>
      </c>
      <c r="I78" s="637">
        <v>3.1544823752067054E-2</v>
      </c>
      <c r="J78" s="637">
        <v>2.5811807571996807E-2</v>
      </c>
      <c r="K78" s="637">
        <v>2.7293750221950182E-2</v>
      </c>
      <c r="L78" s="637">
        <v>2.5158487809652443E-2</v>
      </c>
      <c r="M78" s="637">
        <v>2.4865311776781907E-2</v>
      </c>
      <c r="N78" s="666">
        <v>1.0931033723074917E-2</v>
      </c>
      <c r="O78" s="666">
        <v>2.1077921479025964E-2</v>
      </c>
      <c r="P78" s="666">
        <v>1.3210244596506392E-2</v>
      </c>
      <c r="Q78" s="666">
        <v>1.1823949456249561E-2</v>
      </c>
      <c r="R78" s="666">
        <v>1.7752155162845163E-2</v>
      </c>
      <c r="S78" s="666">
        <v>1.2034890234422382E-2</v>
      </c>
      <c r="AB78" s="241"/>
      <c r="AC78" s="241"/>
      <c r="AD78" s="241"/>
      <c r="AE78" s="241"/>
    </row>
    <row r="79" spans="1:31" ht="12" customHeight="1">
      <c r="A79" s="529" t="s">
        <v>123</v>
      </c>
      <c r="B79" s="637">
        <v>3.8800000000000001E-2</v>
      </c>
      <c r="C79" s="637">
        <v>5.3100000000000001E-2</v>
      </c>
      <c r="D79" s="637">
        <v>4.4999999999999998E-2</v>
      </c>
      <c r="E79" s="637">
        <v>2.7699999999999999E-2</v>
      </c>
      <c r="F79" s="637">
        <v>4.48E-2</v>
      </c>
      <c r="G79" s="637">
        <v>3.27E-2</v>
      </c>
      <c r="H79" s="637">
        <v>2.0878636546781529E-2</v>
      </c>
      <c r="I79" s="637">
        <v>1.1383012944408589E-2</v>
      </c>
      <c r="J79" s="637">
        <v>1.7058571632992847E-2</v>
      </c>
      <c r="K79" s="637">
        <v>3.2998096781003364E-2</v>
      </c>
      <c r="L79" s="637">
        <v>1.3289146166849447E-2</v>
      </c>
      <c r="M79" s="637">
        <v>2.739771638101441E-2</v>
      </c>
      <c r="N79" s="666">
        <v>8.7124067078831798E-3</v>
      </c>
      <c r="O79" s="666">
        <v>5.7528768827094312E-3</v>
      </c>
      <c r="P79" s="666">
        <v>7.2891030047775446E-3</v>
      </c>
      <c r="Q79" s="666">
        <v>1.467231083324376E-2</v>
      </c>
      <c r="R79" s="666">
        <v>6.5094122743068758E-3</v>
      </c>
      <c r="S79" s="666">
        <v>1.2277069348321771E-2</v>
      </c>
      <c r="AB79" s="241"/>
      <c r="AC79" s="241"/>
      <c r="AD79" s="241"/>
      <c r="AE79" s="241"/>
    </row>
    <row r="80" spans="1:31" ht="12" customHeight="1">
      <c r="A80" s="529" t="s">
        <v>4</v>
      </c>
      <c r="B80" s="637">
        <v>1.09E-2</v>
      </c>
      <c r="C80" s="637">
        <v>1.0999999999999999E-2</v>
      </c>
      <c r="D80" s="637">
        <v>1.04E-2</v>
      </c>
      <c r="E80" s="637">
        <v>1.11E-2</v>
      </c>
      <c r="F80" s="637">
        <v>1.1299999999999999E-2</v>
      </c>
      <c r="G80" s="637">
        <v>1.06E-2</v>
      </c>
      <c r="H80" s="637">
        <v>9.6541369032442873E-3</v>
      </c>
      <c r="I80" s="637">
        <v>1.0552125975599919E-2</v>
      </c>
      <c r="J80" s="637">
        <v>9.3973656654270463E-3</v>
      </c>
      <c r="K80" s="637">
        <v>1.0098606237308868E-2</v>
      </c>
      <c r="L80" s="637">
        <v>1.0867684059252827E-2</v>
      </c>
      <c r="M80" s="637">
        <v>9.6279574355565677E-3</v>
      </c>
      <c r="N80" s="666">
        <v>5.1318537640419014E-3</v>
      </c>
      <c r="O80" s="666">
        <v>6.4182140216950652E-3</v>
      </c>
      <c r="P80" s="666">
        <v>5.1237795132049553E-3</v>
      </c>
      <c r="Q80" s="666">
        <v>5.5976878728537004E-3</v>
      </c>
      <c r="R80" s="666">
        <v>6.6859049324528895E-3</v>
      </c>
      <c r="S80" s="666">
        <v>5.4724849067243307E-3</v>
      </c>
      <c r="AB80" s="241"/>
      <c r="AC80" s="241"/>
      <c r="AD80" s="241"/>
      <c r="AE80" s="241"/>
    </row>
    <row r="81" spans="1:31" ht="12" customHeight="1">
      <c r="A81" s="529" t="s">
        <v>122</v>
      </c>
      <c r="B81" s="637">
        <v>1.24E-2</v>
      </c>
      <c r="C81" s="637">
        <v>1.6400000000000001E-2</v>
      </c>
      <c r="D81" s="637">
        <v>1.2800000000000001E-2</v>
      </c>
      <c r="E81" s="637">
        <v>1.4200000000000001E-2</v>
      </c>
      <c r="F81" s="637">
        <v>1.37E-2</v>
      </c>
      <c r="G81" s="637">
        <v>1.26E-2</v>
      </c>
      <c r="H81" s="637">
        <v>1.4392256146139941E-2</v>
      </c>
      <c r="I81" s="637">
        <v>1.4749620973728393E-2</v>
      </c>
      <c r="J81" s="637">
        <v>1.3814361104194092E-2</v>
      </c>
      <c r="K81" s="637">
        <v>1.7393099737392028E-2</v>
      </c>
      <c r="L81" s="637">
        <v>1.6029791125286373E-2</v>
      </c>
      <c r="M81" s="637">
        <v>1.636020744370428E-2</v>
      </c>
      <c r="N81" s="666">
        <v>7.5598497277961432E-3</v>
      </c>
      <c r="O81" s="666">
        <v>9.7969129069368516E-3</v>
      </c>
      <c r="P81" s="666">
        <v>7.646509433129731E-3</v>
      </c>
      <c r="Q81" s="666">
        <v>8.9736732605566315E-3</v>
      </c>
      <c r="R81" s="666">
        <v>9.8184210909858533E-3</v>
      </c>
      <c r="S81" s="666">
        <v>8.6696586892449669E-3</v>
      </c>
      <c r="AB81" s="241"/>
      <c r="AC81" s="241"/>
      <c r="AD81" s="241"/>
      <c r="AE81" s="241"/>
    </row>
    <row r="82" spans="1:31" ht="12" customHeight="1">
      <c r="A82" s="530" t="s">
        <v>5</v>
      </c>
      <c r="B82" s="638">
        <v>9.5999999999999992E-3</v>
      </c>
      <c r="C82" s="638">
        <v>1.0800000000000001E-2</v>
      </c>
      <c r="D82" s="638">
        <v>9.2999999999999992E-3</v>
      </c>
      <c r="E82" s="638">
        <v>1.03E-2</v>
      </c>
      <c r="F82" s="638">
        <v>1.0699999999999999E-2</v>
      </c>
      <c r="G82" s="638">
        <v>9.9000000000000008E-3</v>
      </c>
      <c r="H82" s="638">
        <v>1.4515540581962661E-2</v>
      </c>
      <c r="I82" s="638">
        <v>1.2421065348715322E-2</v>
      </c>
      <c r="J82" s="638">
        <v>1.3713579201593214E-2</v>
      </c>
      <c r="K82" s="638">
        <v>1.2730047258280665E-2</v>
      </c>
      <c r="L82" s="638">
        <v>1.0142286578166449E-2</v>
      </c>
      <c r="M82" s="638">
        <v>1.2015977915281615E-2</v>
      </c>
      <c r="N82" s="688">
        <v>6.9761045221996493E-3</v>
      </c>
      <c r="O82" s="688">
        <v>7.0306550841132609E-3</v>
      </c>
      <c r="P82" s="688">
        <v>6.6857413290500947E-3</v>
      </c>
      <c r="Q82" s="688">
        <v>5.7402918379357995E-3</v>
      </c>
      <c r="R82" s="688">
        <v>6.1229236954323573E-3</v>
      </c>
      <c r="S82" s="688">
        <v>5.5874552953430589E-3</v>
      </c>
      <c r="AB82" s="241"/>
      <c r="AC82" s="241"/>
      <c r="AD82" s="241"/>
      <c r="AE82" s="241"/>
    </row>
    <row r="83" spans="1:31" ht="12" customHeight="1">
      <c r="A83" s="245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</row>
    <row r="84" spans="1:31" ht="12" customHeight="1">
      <c r="A84" s="309" t="s">
        <v>205</v>
      </c>
    </row>
    <row r="85" spans="1:31" ht="12" customHeight="1">
      <c r="A85" s="45" t="s">
        <v>147</v>
      </c>
    </row>
    <row r="86" spans="1:31" ht="12" customHeight="1">
      <c r="A86" s="65" t="s">
        <v>320</v>
      </c>
    </row>
    <row r="87" spans="1:31" ht="12" customHeight="1">
      <c r="A87" s="64"/>
    </row>
    <row r="88" spans="1:31" ht="12" customHeight="1">
      <c r="A88" s="2" t="s">
        <v>206</v>
      </c>
    </row>
    <row r="89" spans="1:31" ht="12" customHeight="1">
      <c r="A89" s="310" t="s">
        <v>314</v>
      </c>
    </row>
    <row r="90" spans="1:31" ht="12" customHeight="1">
      <c r="A90" s="65"/>
    </row>
    <row r="91" spans="1:31" ht="12" customHeight="1"/>
  </sheetData>
  <mergeCells count="76">
    <mergeCell ref="B17:G17"/>
    <mergeCell ref="Q73:S73"/>
    <mergeCell ref="H58:M58"/>
    <mergeCell ref="N58:S58"/>
    <mergeCell ref="H71:M71"/>
    <mergeCell ref="N71:S71"/>
    <mergeCell ref="H72:M72"/>
    <mergeCell ref="N72:S72"/>
    <mergeCell ref="H59:J59"/>
    <mergeCell ref="K59:M59"/>
    <mergeCell ref="N59:P59"/>
    <mergeCell ref="Q59:S59"/>
    <mergeCell ref="B70:S70"/>
    <mergeCell ref="E59:G59"/>
    <mergeCell ref="B3:Y3"/>
    <mergeCell ref="Q5:S5"/>
    <mergeCell ref="T5:V5"/>
    <mergeCell ref="W5:Y5"/>
    <mergeCell ref="N4:S4"/>
    <mergeCell ref="T4:Y4"/>
    <mergeCell ref="H5:J5"/>
    <mergeCell ref="K5:M5"/>
    <mergeCell ref="N5:P5"/>
    <mergeCell ref="H4:M4"/>
    <mergeCell ref="B5:D5"/>
    <mergeCell ref="E5:G5"/>
    <mergeCell ref="B4:G4"/>
    <mergeCell ref="T32:V32"/>
    <mergeCell ref="W32:Y32"/>
    <mergeCell ref="T44:Y44"/>
    <mergeCell ref="H45:M45"/>
    <mergeCell ref="N45:S45"/>
    <mergeCell ref="T45:Y45"/>
    <mergeCell ref="H32:J32"/>
    <mergeCell ref="H19:J19"/>
    <mergeCell ref="B19:D19"/>
    <mergeCell ref="E19:G19"/>
    <mergeCell ref="B31:G31"/>
    <mergeCell ref="Q32:S32"/>
    <mergeCell ref="T46:V46"/>
    <mergeCell ref="H73:J73"/>
    <mergeCell ref="K73:M73"/>
    <mergeCell ref="N73:P73"/>
    <mergeCell ref="B16:Y16"/>
    <mergeCell ref="N17:S17"/>
    <mergeCell ref="H17:M17"/>
    <mergeCell ref="B43:Y43"/>
    <mergeCell ref="B30:Y30"/>
    <mergeCell ref="T31:Y31"/>
    <mergeCell ref="K32:M32"/>
    <mergeCell ref="N32:P32"/>
    <mergeCell ref="H31:M31"/>
    <mergeCell ref="N31:S31"/>
    <mergeCell ref="T17:Y17"/>
    <mergeCell ref="K19:M19"/>
    <mergeCell ref="B73:D73"/>
    <mergeCell ref="E73:G73"/>
    <mergeCell ref="B71:G71"/>
    <mergeCell ref="B58:G58"/>
    <mergeCell ref="B44:G44"/>
    <mergeCell ref="B32:D32"/>
    <mergeCell ref="E32:G32"/>
    <mergeCell ref="B46:D46"/>
    <mergeCell ref="E46:G46"/>
    <mergeCell ref="B59:D59"/>
    <mergeCell ref="B57:Y57"/>
    <mergeCell ref="T58:Y58"/>
    <mergeCell ref="T59:V59"/>
    <mergeCell ref="W59:Y59"/>
    <mergeCell ref="W46:Y46"/>
    <mergeCell ref="H44:M44"/>
    <mergeCell ref="N44:S44"/>
    <mergeCell ref="H46:J46"/>
    <mergeCell ref="K46:M46"/>
    <mergeCell ref="N46:P46"/>
    <mergeCell ref="Q46:S46"/>
  </mergeCells>
  <hyperlinks>
    <hyperlink ref="A84" r:id="rId1" xr:uid="{00000000-0004-0000-1100-000000000000}"/>
    <hyperlink ref="A89" r:id="rId2" display=" info-tour@bfs.admin.ch" xr:uid="{00000000-0004-0000-1100-000001000000}"/>
  </hyperlinks>
  <pageMargins left="0.7" right="0.7" top="0.75" bottom="0.75" header="0.3" footer="0.3"/>
  <pageSetup paperSize="9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1"/>
  <sheetViews>
    <sheetView showGridLines="0" workbookViewId="0">
      <selection sqref="A1:H1"/>
    </sheetView>
  </sheetViews>
  <sheetFormatPr baseColWidth="10" defaultColWidth="11.42578125" defaultRowHeight="14.25"/>
  <cols>
    <col min="1" max="16384" width="11.42578125" style="53"/>
  </cols>
  <sheetData>
    <row r="1" spans="1:12" s="98" customFormat="1" ht="12.75" customHeight="1">
      <c r="A1" s="992" t="s">
        <v>437</v>
      </c>
      <c r="B1" s="992"/>
      <c r="C1" s="992"/>
      <c r="D1" s="992"/>
      <c r="E1" s="992"/>
      <c r="F1" s="992"/>
      <c r="G1" s="992"/>
      <c r="H1" s="992"/>
      <c r="I1" s="457"/>
      <c r="J1" s="251" t="s">
        <v>396</v>
      </c>
    </row>
    <row r="2" spans="1:12" s="98" customFormat="1" ht="12.75" customHeight="1">
      <c r="A2" s="627"/>
      <c r="B2" s="627"/>
      <c r="C2" s="627"/>
      <c r="D2" s="627"/>
      <c r="E2" s="627"/>
      <c r="F2" s="627"/>
      <c r="G2" s="627"/>
      <c r="H2" s="627"/>
      <c r="I2" s="627"/>
      <c r="J2" s="251"/>
    </row>
    <row r="3" spans="1:12" s="98" customFormat="1" ht="12">
      <c r="A3" s="480"/>
      <c r="B3" s="993" t="s">
        <v>138</v>
      </c>
      <c r="C3" s="994"/>
      <c r="D3" s="995"/>
      <c r="E3" s="993" t="s">
        <v>139</v>
      </c>
      <c r="F3" s="994"/>
      <c r="G3" s="996"/>
      <c r="H3" s="997" t="s">
        <v>140</v>
      </c>
      <c r="I3" s="997"/>
      <c r="J3" s="997"/>
      <c r="L3" s="246"/>
    </row>
    <row r="4" spans="1:12" s="246" customFormat="1" ht="11.25">
      <c r="A4" s="252" t="s">
        <v>148</v>
      </c>
      <c r="B4" s="253">
        <v>2019</v>
      </c>
      <c r="C4" s="253">
        <v>2020</v>
      </c>
      <c r="D4" s="253">
        <v>2021</v>
      </c>
      <c r="E4" s="253">
        <v>2019</v>
      </c>
      <c r="F4" s="253">
        <v>2020</v>
      </c>
      <c r="G4" s="253">
        <v>2021</v>
      </c>
      <c r="H4" s="253">
        <v>2019</v>
      </c>
      <c r="I4" s="253">
        <v>2020</v>
      </c>
      <c r="J4" s="253">
        <v>2021</v>
      </c>
    </row>
    <row r="5" spans="1:12" s="246" customFormat="1" ht="11.25">
      <c r="A5" s="247" t="s">
        <v>19</v>
      </c>
      <c r="B5" s="328">
        <v>7257292.0862000007</v>
      </c>
      <c r="C5" s="328">
        <v>7159438.4967</v>
      </c>
      <c r="D5" s="328">
        <v>7552170.4360999996</v>
      </c>
      <c r="E5" s="328">
        <v>5657993.0027999999</v>
      </c>
      <c r="F5" s="328">
        <v>3449658.8735000002</v>
      </c>
      <c r="G5" s="328">
        <v>3359646.5375999999</v>
      </c>
      <c r="H5" s="328">
        <v>3757306.2146000005</v>
      </c>
      <c r="I5" s="328">
        <v>4174518.2126350789</v>
      </c>
      <c r="J5" s="328">
        <v>5413822.6151487194</v>
      </c>
    </row>
    <row r="6" spans="1:12" s="246" customFormat="1" ht="11.25">
      <c r="A6" s="248" t="s">
        <v>97</v>
      </c>
      <c r="B6" s="330">
        <v>832871.31700000004</v>
      </c>
      <c r="C6" s="330">
        <v>873921.28159999999</v>
      </c>
      <c r="D6" s="330">
        <v>642251.26359999995</v>
      </c>
      <c r="E6" s="330">
        <v>432719.46269999997</v>
      </c>
      <c r="F6" s="330">
        <v>446235.47850000003</v>
      </c>
      <c r="G6" s="330">
        <v>52051.538699999997</v>
      </c>
      <c r="H6" s="329">
        <v>29790.179199999999</v>
      </c>
      <c r="I6" s="329">
        <v>33329.229166666672</v>
      </c>
      <c r="J6" s="329">
        <v>29227</v>
      </c>
    </row>
    <row r="7" spans="1:12" s="246" customFormat="1" ht="11.25">
      <c r="A7" s="248" t="s">
        <v>98</v>
      </c>
      <c r="B7" s="330">
        <v>1340014.9295999999</v>
      </c>
      <c r="C7" s="330">
        <v>1620093.6225999999</v>
      </c>
      <c r="D7" s="330">
        <v>1291743.1035</v>
      </c>
      <c r="E7" s="330">
        <v>566491.02179999999</v>
      </c>
      <c r="F7" s="330">
        <v>616510.65919999999</v>
      </c>
      <c r="G7" s="330">
        <v>99198.9519</v>
      </c>
      <c r="H7" s="329">
        <v>31236.7009</v>
      </c>
      <c r="I7" s="329">
        <v>35749.468085106382</v>
      </c>
      <c r="J7" s="329">
        <v>49077</v>
      </c>
    </row>
    <row r="8" spans="1:12" s="246" customFormat="1" ht="11.25">
      <c r="A8" s="248" t="s">
        <v>99</v>
      </c>
      <c r="B8" s="330">
        <v>865115.97019999998</v>
      </c>
      <c r="C8" s="330">
        <v>446923.20880000002</v>
      </c>
      <c r="D8" s="330">
        <v>594068.07960000006</v>
      </c>
      <c r="E8" s="330">
        <v>478463.97950000002</v>
      </c>
      <c r="F8" s="330">
        <v>228475.83</v>
      </c>
      <c r="G8" s="330">
        <v>87349.414600000004</v>
      </c>
      <c r="H8" s="329">
        <v>46641.75</v>
      </c>
      <c r="I8" s="329">
        <v>23913.239999999998</v>
      </c>
      <c r="J8" s="329">
        <v>81208</v>
      </c>
    </row>
    <row r="9" spans="1:12" s="246" customFormat="1" ht="11.25">
      <c r="A9" s="248" t="s">
        <v>100</v>
      </c>
      <c r="B9" s="330">
        <v>391722.0318</v>
      </c>
      <c r="C9" s="330">
        <v>44365.235000000001</v>
      </c>
      <c r="D9" s="330">
        <v>449524.07169999997</v>
      </c>
      <c r="E9" s="330">
        <v>382634.27649999998</v>
      </c>
      <c r="F9" s="330">
        <v>32650.906999999999</v>
      </c>
      <c r="G9" s="330">
        <v>155875.89199999999</v>
      </c>
      <c r="H9" s="329">
        <v>219492.54550000001</v>
      </c>
      <c r="I9" s="329">
        <v>0</v>
      </c>
      <c r="J9" s="329">
        <v>428185</v>
      </c>
    </row>
    <row r="10" spans="1:12" s="246" customFormat="1" ht="11.25">
      <c r="A10" s="248" t="s">
        <v>101</v>
      </c>
      <c r="B10" s="330">
        <v>206194.5097</v>
      </c>
      <c r="C10" s="330">
        <v>127818.2298</v>
      </c>
      <c r="D10" s="330">
        <v>339504.82579999999</v>
      </c>
      <c r="E10" s="330">
        <v>322631.00069999998</v>
      </c>
      <c r="F10" s="330">
        <v>55881.014900000002</v>
      </c>
      <c r="G10" s="330">
        <v>166108.16089999999</v>
      </c>
      <c r="H10" s="329">
        <v>255400.91589999999</v>
      </c>
      <c r="I10" s="329">
        <v>18914</v>
      </c>
      <c r="J10" s="329">
        <v>634704.17460317467</v>
      </c>
    </row>
    <row r="11" spans="1:12" s="246" customFormat="1" ht="11.25">
      <c r="A11" s="248" t="s">
        <v>102</v>
      </c>
      <c r="B11" s="330">
        <v>397306.60239999997</v>
      </c>
      <c r="C11" s="330">
        <v>309012.17739999999</v>
      </c>
      <c r="D11" s="330">
        <v>386180.39510000002</v>
      </c>
      <c r="E11" s="330">
        <v>536672.45490000001</v>
      </c>
      <c r="F11" s="330">
        <v>114670.7724</v>
      </c>
      <c r="G11" s="330">
        <v>256139.95430000001</v>
      </c>
      <c r="H11" s="329">
        <v>527492.45830000006</v>
      </c>
      <c r="I11" s="329">
        <v>535801.72916970658</v>
      </c>
      <c r="J11" s="329">
        <v>742698.57164679223</v>
      </c>
    </row>
    <row r="12" spans="1:12" s="246" customFormat="1" ht="11.25">
      <c r="A12" s="248" t="s">
        <v>103</v>
      </c>
      <c r="B12" s="330">
        <v>900470.49219999998</v>
      </c>
      <c r="C12" s="330">
        <v>1161114.3872</v>
      </c>
      <c r="D12" s="330">
        <v>1120047.3558</v>
      </c>
      <c r="E12" s="330">
        <v>914996.35160000005</v>
      </c>
      <c r="F12" s="330">
        <v>669242.59759999998</v>
      </c>
      <c r="G12" s="330">
        <v>741799.59089999995</v>
      </c>
      <c r="H12" s="329">
        <v>1079220.0405999999</v>
      </c>
      <c r="I12" s="329">
        <v>1433261.5077300149</v>
      </c>
      <c r="J12" s="329">
        <v>1216142.5109637445</v>
      </c>
    </row>
    <row r="13" spans="1:12" s="246" customFormat="1" ht="11.25">
      <c r="A13" s="248" t="s">
        <v>104</v>
      </c>
      <c r="B13" s="330">
        <v>915675.32189999998</v>
      </c>
      <c r="C13" s="330">
        <v>928696.27850000001</v>
      </c>
      <c r="D13" s="330">
        <v>1023328.3238</v>
      </c>
      <c r="E13" s="330">
        <v>743869.44830000005</v>
      </c>
      <c r="F13" s="330">
        <v>518834.87459999998</v>
      </c>
      <c r="G13" s="330">
        <v>641073.15139999997</v>
      </c>
      <c r="H13" s="329">
        <v>953649.43680000002</v>
      </c>
      <c r="I13" s="329">
        <v>1080605.8636877828</v>
      </c>
      <c r="J13" s="329">
        <v>1199529.4651663408</v>
      </c>
    </row>
    <row r="14" spans="1:12" s="246" customFormat="1" ht="11.25">
      <c r="A14" s="248" t="s">
        <v>105</v>
      </c>
      <c r="B14" s="330">
        <v>395617.79020000005</v>
      </c>
      <c r="C14" s="330">
        <v>532114.73919999995</v>
      </c>
      <c r="D14" s="330">
        <v>486655.92</v>
      </c>
      <c r="E14" s="330">
        <v>547166.45449999999</v>
      </c>
      <c r="F14" s="330">
        <v>418943.38069999998</v>
      </c>
      <c r="G14" s="330">
        <v>497349.70750000002</v>
      </c>
      <c r="H14" s="329">
        <v>381073.962</v>
      </c>
      <c r="I14" s="329">
        <v>661414.40628930798</v>
      </c>
      <c r="J14" s="329">
        <v>582296.7770361146</v>
      </c>
    </row>
    <row r="15" spans="1:12" s="246" customFormat="1" ht="11.25">
      <c r="A15" s="248" t="s">
        <v>106</v>
      </c>
      <c r="B15" s="331">
        <v>383524.83480000001</v>
      </c>
      <c r="C15" s="331">
        <v>494263.04859999998</v>
      </c>
      <c r="D15" s="331">
        <v>562899.12170000002</v>
      </c>
      <c r="E15" s="331">
        <v>383145.0417</v>
      </c>
      <c r="F15" s="331">
        <v>258709.36859999999</v>
      </c>
      <c r="G15" s="331">
        <v>406748.95289999997</v>
      </c>
      <c r="H15" s="329">
        <v>184628.772</v>
      </c>
      <c r="I15" s="329">
        <v>284190.25714285712</v>
      </c>
      <c r="J15" s="329">
        <v>386371.47170608101</v>
      </c>
    </row>
    <row r="16" spans="1:12" s="246" customFormat="1" ht="11.25">
      <c r="A16" s="248" t="s">
        <v>107</v>
      </c>
      <c r="B16" s="331">
        <v>80320.15830000001</v>
      </c>
      <c r="C16" s="331">
        <v>99683.157399999996</v>
      </c>
      <c r="D16" s="331">
        <v>103167.4598</v>
      </c>
      <c r="E16" s="331">
        <v>123948.36599999999</v>
      </c>
      <c r="F16" s="331">
        <v>33861.761599999998</v>
      </c>
      <c r="G16" s="331">
        <v>97539.135200000004</v>
      </c>
      <c r="H16" s="329">
        <v>16701.061699999998</v>
      </c>
      <c r="I16" s="329">
        <v>35044</v>
      </c>
      <c r="J16" s="329">
        <v>24754.229885057473</v>
      </c>
    </row>
    <row r="17" spans="1:12" s="246" customFormat="1" ht="11.25">
      <c r="A17" s="639" t="s">
        <v>108</v>
      </c>
      <c r="B17" s="641">
        <v>548458.12820000004</v>
      </c>
      <c r="C17" s="641">
        <v>521433.13089999999</v>
      </c>
      <c r="D17" s="641">
        <v>552800.51569999999</v>
      </c>
      <c r="E17" s="641">
        <v>225255.1447</v>
      </c>
      <c r="F17" s="641">
        <v>55642.2284</v>
      </c>
      <c r="G17" s="641">
        <v>158412.08739999999</v>
      </c>
      <c r="H17" s="640">
        <v>31978.3917</v>
      </c>
      <c r="I17" s="640">
        <v>32294.5113636364</v>
      </c>
      <c r="J17" s="640">
        <v>39628.414141414141</v>
      </c>
    </row>
    <row r="18" spans="1:12" s="80" customFormat="1" ht="11.25">
      <c r="A18" s="81"/>
      <c r="B18" s="81"/>
      <c r="C18" s="81"/>
      <c r="D18" s="81"/>
      <c r="E18" s="81"/>
      <c r="F18" s="81"/>
      <c r="G18" s="81"/>
      <c r="H18" s="81"/>
      <c r="I18" s="81"/>
      <c r="J18" s="81"/>
    </row>
    <row r="19" spans="1:12" s="80" customFormat="1" ht="11.25">
      <c r="B19" s="993" t="s">
        <v>138</v>
      </c>
      <c r="C19" s="994"/>
      <c r="D19" s="995"/>
      <c r="E19" s="993" t="s">
        <v>139</v>
      </c>
      <c r="F19" s="994"/>
      <c r="G19" s="996"/>
      <c r="H19" s="997" t="s">
        <v>140</v>
      </c>
      <c r="I19" s="997"/>
      <c r="J19" s="997"/>
    </row>
    <row r="20" spans="1:12" s="80" customFormat="1" ht="11.25">
      <c r="A20" s="81"/>
      <c r="B20" s="253">
        <v>2019</v>
      </c>
      <c r="C20" s="56">
        <v>2020</v>
      </c>
      <c r="D20" s="56">
        <v>2021</v>
      </c>
      <c r="E20" s="253">
        <v>2019</v>
      </c>
      <c r="F20" s="56">
        <v>2020</v>
      </c>
      <c r="G20" s="56">
        <v>2021</v>
      </c>
      <c r="H20" s="253">
        <v>2019</v>
      </c>
      <c r="I20" s="56">
        <v>2020</v>
      </c>
      <c r="J20" s="56">
        <v>2021</v>
      </c>
    </row>
    <row r="21" spans="1:12" s="80" customFormat="1" ht="11.25">
      <c r="A21" s="55" t="s">
        <v>148</v>
      </c>
      <c r="B21" s="501" t="s">
        <v>150</v>
      </c>
      <c r="C21" s="501" t="s">
        <v>150</v>
      </c>
      <c r="D21" s="501" t="s">
        <v>150</v>
      </c>
      <c r="E21" s="501" t="s">
        <v>150</v>
      </c>
      <c r="F21" s="501" t="s">
        <v>150</v>
      </c>
      <c r="G21" s="501" t="s">
        <v>150</v>
      </c>
      <c r="H21" s="501" t="s">
        <v>150</v>
      </c>
      <c r="I21" s="501" t="s">
        <v>150</v>
      </c>
      <c r="J21" s="502" t="s">
        <v>150</v>
      </c>
    </row>
    <row r="22" spans="1:12" s="80" customFormat="1" ht="11.25">
      <c r="A22" s="247" t="s">
        <v>19</v>
      </c>
      <c r="B22" s="382">
        <v>1.5832999999999999</v>
      </c>
      <c r="C22" s="383">
        <v>1.4845999999999999</v>
      </c>
      <c r="D22" s="383">
        <v>1.385</v>
      </c>
      <c r="E22" s="383">
        <v>1.2854000000000001</v>
      </c>
      <c r="F22" s="383">
        <v>1.3697000000000001</v>
      </c>
      <c r="G22" s="383">
        <v>1.8030000000000002</v>
      </c>
      <c r="H22" s="382">
        <v>0.41000000000000003</v>
      </c>
      <c r="I22" s="382">
        <v>0.3966997524415784</v>
      </c>
      <c r="J22" s="382">
        <v>0.17965980479797378</v>
      </c>
      <c r="K22" s="255"/>
    </row>
    <row r="23" spans="1:12" s="80" customFormat="1" ht="11.25">
      <c r="A23" s="249" t="s">
        <v>97</v>
      </c>
      <c r="B23" s="384">
        <v>2.1897000000000002</v>
      </c>
      <c r="C23" s="385">
        <v>2.0421999999999998</v>
      </c>
      <c r="D23" s="385">
        <v>2.6293000000000002</v>
      </c>
      <c r="E23" s="386">
        <v>2.7063999999999999</v>
      </c>
      <c r="F23" s="385">
        <v>2.5455999999999999</v>
      </c>
      <c r="G23" s="385">
        <v>9.4486000000000008</v>
      </c>
      <c r="H23" s="384">
        <v>1.71</v>
      </c>
      <c r="I23" s="384">
        <v>1.7531755951185719</v>
      </c>
      <c r="J23" s="384">
        <v>0</v>
      </c>
      <c r="K23" s="255"/>
      <c r="L23" s="255"/>
    </row>
    <row r="24" spans="1:12" s="80" customFormat="1" ht="11.25">
      <c r="A24" s="249" t="s">
        <v>98</v>
      </c>
      <c r="B24" s="384">
        <v>1.7426000000000001</v>
      </c>
      <c r="C24" s="385">
        <v>1.5134000000000001</v>
      </c>
      <c r="D24" s="385">
        <v>1.6833999999999998</v>
      </c>
      <c r="E24" s="386">
        <v>2.6684000000000001</v>
      </c>
      <c r="F24" s="385">
        <v>2.3683000000000001</v>
      </c>
      <c r="G24" s="385">
        <v>6.6708000000000007</v>
      </c>
      <c r="H24" s="384">
        <v>2.2599999999999998</v>
      </c>
      <c r="I24" s="384">
        <v>1.4604764816815785</v>
      </c>
      <c r="J24" s="384">
        <v>0</v>
      </c>
      <c r="K24" s="255"/>
      <c r="L24" s="255"/>
    </row>
    <row r="25" spans="1:12" s="80" customFormat="1" ht="11.25">
      <c r="A25" s="249" t="s">
        <v>99</v>
      </c>
      <c r="B25" s="384">
        <v>2.2572999999999999</v>
      </c>
      <c r="C25" s="385">
        <v>2.5251000000000001</v>
      </c>
      <c r="D25" s="385">
        <v>2.2831000000000001</v>
      </c>
      <c r="E25" s="386">
        <v>2.5222000000000002</v>
      </c>
      <c r="F25" s="385">
        <v>2.7545000000000002</v>
      </c>
      <c r="G25" s="385">
        <v>5.7214999999999998</v>
      </c>
      <c r="H25" s="384">
        <v>0.89</v>
      </c>
      <c r="I25" s="384">
        <v>0.78935288189651531</v>
      </c>
      <c r="J25" s="384">
        <v>0</v>
      </c>
      <c r="K25" s="255"/>
      <c r="L25" s="255"/>
    </row>
    <row r="26" spans="1:12" s="80" customFormat="1" ht="11.25">
      <c r="A26" s="249" t="s">
        <v>100</v>
      </c>
      <c r="B26" s="384">
        <v>3.0835999999999997</v>
      </c>
      <c r="C26" s="385">
        <v>9.9372000000000007</v>
      </c>
      <c r="D26" s="385">
        <v>2.2498</v>
      </c>
      <c r="E26" s="386">
        <v>2.3088000000000002</v>
      </c>
      <c r="F26" s="385">
        <v>8.5433000000000003</v>
      </c>
      <c r="G26" s="385">
        <v>3.7962000000000002</v>
      </c>
      <c r="H26" s="384">
        <v>0.31</v>
      </c>
      <c r="I26" s="384">
        <v>0</v>
      </c>
      <c r="J26" s="384">
        <v>0</v>
      </c>
      <c r="K26" s="255"/>
      <c r="L26" s="255"/>
    </row>
    <row r="27" spans="1:12" s="80" customFormat="1" ht="11.25">
      <c r="A27" s="249" t="s">
        <v>101</v>
      </c>
      <c r="B27" s="384">
        <v>3.1286</v>
      </c>
      <c r="C27" s="385">
        <v>3.7984999999999998</v>
      </c>
      <c r="D27" s="385">
        <v>2.3489</v>
      </c>
      <c r="E27" s="386">
        <v>2.4414000000000002</v>
      </c>
      <c r="F27" s="385">
        <v>4.7709000000000001</v>
      </c>
      <c r="G27" s="385">
        <v>3.2208000000000001</v>
      </c>
      <c r="H27" s="384">
        <v>0.35000000000000003</v>
      </c>
      <c r="I27" s="384">
        <v>0</v>
      </c>
      <c r="J27" s="384">
        <v>0.1557997095980008</v>
      </c>
      <c r="K27" s="255"/>
      <c r="L27" s="255"/>
    </row>
    <row r="28" spans="1:12" s="80" customFormat="1" ht="11.25">
      <c r="A28" s="249" t="s">
        <v>102</v>
      </c>
      <c r="B28" s="384">
        <v>2.6122000000000001</v>
      </c>
      <c r="C28" s="385">
        <v>2.9273000000000002</v>
      </c>
      <c r="D28" s="385">
        <v>2.3372999999999999</v>
      </c>
      <c r="E28" s="386">
        <v>2.077</v>
      </c>
      <c r="F28" s="385">
        <v>4.2948000000000004</v>
      </c>
      <c r="G28" s="385">
        <v>2.6141999999999999</v>
      </c>
      <c r="H28" s="384">
        <v>0.4</v>
      </c>
      <c r="I28" s="384">
        <v>0.98416095145798266</v>
      </c>
      <c r="J28" s="384">
        <v>0.49439760351665085</v>
      </c>
      <c r="K28" s="255"/>
      <c r="L28" s="255"/>
    </row>
    <row r="29" spans="1:12" s="80" customFormat="1" ht="11.25">
      <c r="A29" s="249" t="s">
        <v>103</v>
      </c>
      <c r="B29" s="384">
        <v>1.9849999999999999</v>
      </c>
      <c r="C29" s="385">
        <v>1.8588</v>
      </c>
      <c r="D29" s="385">
        <v>1.7673000000000001</v>
      </c>
      <c r="E29" s="386">
        <v>1.7840000000000003</v>
      </c>
      <c r="F29" s="385">
        <v>2.0103</v>
      </c>
      <c r="G29" s="385">
        <v>2.1080999999999999</v>
      </c>
      <c r="H29" s="384">
        <v>0.75</v>
      </c>
      <c r="I29" s="384">
        <v>0.6713732965046878</v>
      </c>
      <c r="J29" s="384">
        <v>0.51813270302532743</v>
      </c>
      <c r="K29" s="255"/>
      <c r="L29" s="255"/>
    </row>
    <row r="30" spans="1:12" s="80" customFormat="1" ht="11.25">
      <c r="A30" s="249" t="s">
        <v>104</v>
      </c>
      <c r="B30" s="384">
        <v>2.0046999999999997</v>
      </c>
      <c r="C30" s="385">
        <v>2.0552000000000001</v>
      </c>
      <c r="D30" s="385">
        <v>1.7397</v>
      </c>
      <c r="E30" s="386">
        <v>1.8752000000000002</v>
      </c>
      <c r="F30" s="385">
        <v>2.0392000000000001</v>
      </c>
      <c r="G30" s="385">
        <v>2.2250000000000001</v>
      </c>
      <c r="H30" s="384">
        <v>0.55999999999999994</v>
      </c>
      <c r="I30" s="384">
        <v>0.61186159460480627</v>
      </c>
      <c r="J30" s="384">
        <v>0.5693673296202536</v>
      </c>
      <c r="K30" s="255"/>
      <c r="L30" s="255"/>
    </row>
    <row r="31" spans="1:12" s="80" customFormat="1" ht="11.25">
      <c r="A31" s="249" t="s">
        <v>105</v>
      </c>
      <c r="B31" s="384">
        <v>2.7252999999999998</v>
      </c>
      <c r="C31" s="385">
        <v>2.3490000000000002</v>
      </c>
      <c r="D31" s="385">
        <v>2.4664999999999999</v>
      </c>
      <c r="E31" s="386">
        <v>1.9147000000000001</v>
      </c>
      <c r="F31" s="385">
        <v>2.3571999999999997</v>
      </c>
      <c r="G31" s="385">
        <v>2.6715</v>
      </c>
      <c r="H31" s="384">
        <v>0.59</v>
      </c>
      <c r="I31" s="384">
        <v>0.71038049229089717</v>
      </c>
      <c r="J31" s="384">
        <v>0.51037906810847378</v>
      </c>
      <c r="K31" s="255"/>
      <c r="L31" s="255"/>
    </row>
    <row r="32" spans="1:12" s="80" customFormat="1" ht="11.25">
      <c r="A32" s="249" t="s">
        <v>106</v>
      </c>
      <c r="B32" s="384">
        <v>2.7290999999999999</v>
      </c>
      <c r="C32" s="385">
        <v>2.4758999999999998</v>
      </c>
      <c r="D32" s="385">
        <v>2.2652999999999999</v>
      </c>
      <c r="E32" s="386">
        <v>2.0516999999999999</v>
      </c>
      <c r="F32" s="385">
        <v>2.6183000000000001</v>
      </c>
      <c r="G32" s="385">
        <v>2.2453000000000003</v>
      </c>
      <c r="H32" s="384">
        <v>1.34</v>
      </c>
      <c r="I32" s="384">
        <v>1.1045130283406648</v>
      </c>
      <c r="J32" s="384">
        <v>0.51321450521273049</v>
      </c>
      <c r="K32" s="255"/>
      <c r="L32" s="255"/>
    </row>
    <row r="33" spans="1:12" s="80" customFormat="1" ht="11.25">
      <c r="A33" s="249" t="s">
        <v>107</v>
      </c>
      <c r="B33" s="384">
        <v>4.9584999999999999</v>
      </c>
      <c r="C33" s="385">
        <v>5.9855</v>
      </c>
      <c r="D33" s="385">
        <v>4.7202000000000002</v>
      </c>
      <c r="E33" s="386">
        <v>4.2942999999999998</v>
      </c>
      <c r="F33" s="385">
        <v>6.7579000000000002</v>
      </c>
      <c r="G33" s="385">
        <v>3.4180000000000001</v>
      </c>
      <c r="H33" s="384">
        <v>12.45</v>
      </c>
      <c r="I33" s="384">
        <v>0.71205328095448428</v>
      </c>
      <c r="J33" s="384">
        <v>0.66539828548843194</v>
      </c>
      <c r="K33" s="255"/>
      <c r="L33" s="255"/>
    </row>
    <row r="34" spans="1:12" s="80" customFormat="1" ht="11.25">
      <c r="A34" s="250" t="s">
        <v>108</v>
      </c>
      <c r="B34" s="387">
        <v>2.569</v>
      </c>
      <c r="C34" s="388">
        <v>2.5912000000000002</v>
      </c>
      <c r="D34" s="388">
        <v>2.2164999999999999</v>
      </c>
      <c r="E34" s="389">
        <v>2.9363000000000001</v>
      </c>
      <c r="F34" s="388">
        <v>9.1195000000000004</v>
      </c>
      <c r="G34" s="388">
        <v>3.9113000000000002</v>
      </c>
      <c r="H34" s="387">
        <v>4.67</v>
      </c>
      <c r="I34" s="387">
        <v>2.1930343752496206</v>
      </c>
      <c r="J34" s="387">
        <v>2.5524220983405921</v>
      </c>
      <c r="K34" s="255"/>
      <c r="L34" s="255"/>
    </row>
    <row r="35" spans="1:12" s="80" customFormat="1" ht="11.25" customHeight="1">
      <c r="A35" s="54" t="s">
        <v>151</v>
      </c>
    </row>
    <row r="36" spans="1:12" s="80" customFormat="1" ht="11.25" customHeight="1">
      <c r="A36" s="54"/>
    </row>
    <row r="37" spans="1:12" s="80" customFormat="1" ht="11.25" customHeight="1">
      <c r="A37" s="309" t="s">
        <v>205</v>
      </c>
    </row>
    <row r="38" spans="1:12" s="80" customFormat="1" ht="11.25" customHeight="1">
      <c r="A38" s="45" t="s">
        <v>147</v>
      </c>
    </row>
    <row r="39" spans="1:12" s="80" customFormat="1" ht="11.25" customHeight="1">
      <c r="A39" s="65" t="s">
        <v>320</v>
      </c>
    </row>
    <row r="40" spans="1:12" s="80" customFormat="1" ht="11.25" customHeight="1">
      <c r="A40" s="64"/>
    </row>
    <row r="41" spans="1:12" s="80" customFormat="1" ht="11.25">
      <c r="A41" s="2" t="s">
        <v>206</v>
      </c>
      <c r="B41" s="137"/>
      <c r="C41" s="137"/>
      <c r="D41" s="137"/>
      <c r="E41" s="137"/>
      <c r="F41" s="137"/>
      <c r="G41" s="137"/>
      <c r="H41" s="137"/>
      <c r="I41" s="137"/>
      <c r="J41" s="137"/>
    </row>
    <row r="42" spans="1:12" s="80" customFormat="1" ht="11.25">
      <c r="A42" s="310" t="s">
        <v>314</v>
      </c>
    </row>
    <row r="43" spans="1:12" s="80" customFormat="1" ht="11.25">
      <c r="A43" s="65"/>
    </row>
    <row r="44" spans="1:12" s="80" customFormat="1" ht="11.25"/>
    <row r="45" spans="1:12" s="80" customFormat="1" ht="11.25"/>
    <row r="46" spans="1:12" s="80" customFormat="1" ht="11.25"/>
    <row r="47" spans="1:12" s="80" customFormat="1" ht="11.25"/>
    <row r="48" spans="1:12" s="80" customFormat="1" ht="11.25"/>
    <row r="49" s="80" customFormat="1" ht="11.25"/>
    <row r="50" s="80" customFormat="1" ht="11.25"/>
    <row r="51" s="80" customFormat="1" ht="11.25"/>
  </sheetData>
  <mergeCells count="7">
    <mergeCell ref="A1:H1"/>
    <mergeCell ref="B3:D3"/>
    <mergeCell ref="E3:G3"/>
    <mergeCell ref="H3:J3"/>
    <mergeCell ref="B19:D19"/>
    <mergeCell ref="E19:G19"/>
    <mergeCell ref="H19:J19"/>
  </mergeCells>
  <hyperlinks>
    <hyperlink ref="A37" r:id="rId1" xr:uid="{00000000-0004-0000-1200-000000000000}"/>
    <hyperlink ref="A42" r:id="rId2" display=" info-tour@bfs.admin.ch" xr:uid="{00000000-0004-0000-1200-000001000000}"/>
  </hyperlinks>
  <pageMargins left="0.7" right="0.7" top="0.75" bottom="0.75" header="0.3" footer="0.3"/>
  <pageSetup paperSize="9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9"/>
  <sheetViews>
    <sheetView showGridLines="0" workbookViewId="0"/>
  </sheetViews>
  <sheetFormatPr baseColWidth="10" defaultColWidth="11.42578125" defaultRowHeight="14.25"/>
  <cols>
    <col min="1" max="1" width="19.7109375" style="47" customWidth="1"/>
    <col min="2" max="13" width="17.7109375" style="47" customWidth="1"/>
    <col min="14" max="16384" width="11.42578125" style="47"/>
  </cols>
  <sheetData>
    <row r="1" spans="1:14" s="97" customFormat="1" ht="12.75">
      <c r="A1" s="681" t="s">
        <v>434</v>
      </c>
      <c r="M1" s="256" t="s">
        <v>397</v>
      </c>
    </row>
    <row r="2" spans="1:14" s="97" customFormat="1" ht="12">
      <c r="A2" s="100"/>
    </row>
    <row r="3" spans="1:14" s="48" customFormat="1" ht="15" customHeight="1">
      <c r="A3" s="133"/>
      <c r="B3" s="998" t="s">
        <v>149</v>
      </c>
      <c r="C3" s="999"/>
      <c r="D3" s="999"/>
      <c r="E3" s="999"/>
      <c r="F3" s="999"/>
      <c r="G3" s="999"/>
      <c r="H3" s="999"/>
      <c r="I3" s="999"/>
      <c r="J3" s="999"/>
      <c r="K3" s="999"/>
      <c r="L3" s="999"/>
      <c r="M3" s="999"/>
    </row>
    <row r="4" spans="1:14" s="48" customFormat="1" ht="15" customHeight="1">
      <c r="A4" s="134"/>
      <c r="B4" s="467" t="s">
        <v>138</v>
      </c>
      <c r="C4" s="135"/>
      <c r="D4" s="135"/>
      <c r="E4" s="135"/>
      <c r="F4" s="1000" t="s">
        <v>139</v>
      </c>
      <c r="G4" s="1001"/>
      <c r="H4" s="1001"/>
      <c r="I4" s="1002"/>
      <c r="J4" s="1000" t="s">
        <v>140</v>
      </c>
      <c r="K4" s="1001"/>
      <c r="L4" s="1001"/>
      <c r="M4" s="1001"/>
      <c r="N4" s="381"/>
    </row>
    <row r="5" spans="1:14" s="48" customFormat="1" ht="11.25">
      <c r="A5" s="136" t="s">
        <v>118</v>
      </c>
      <c r="B5" s="503">
        <v>2019</v>
      </c>
      <c r="C5" s="503">
        <v>2020</v>
      </c>
      <c r="D5" s="503">
        <v>2021</v>
      </c>
      <c r="E5" s="504" t="s">
        <v>435</v>
      </c>
      <c r="F5" s="503">
        <v>2019</v>
      </c>
      <c r="G5" s="503">
        <v>2020</v>
      </c>
      <c r="H5" s="503">
        <v>2021</v>
      </c>
      <c r="I5" s="504" t="s">
        <v>435</v>
      </c>
      <c r="J5" s="503">
        <v>2019</v>
      </c>
      <c r="K5" s="503">
        <v>2020</v>
      </c>
      <c r="L5" s="503">
        <v>2021</v>
      </c>
      <c r="M5" s="504" t="s">
        <v>435</v>
      </c>
    </row>
    <row r="6" spans="1:14" s="48" customFormat="1" ht="11.25">
      <c r="A6" s="243" t="s">
        <v>1</v>
      </c>
      <c r="B6" s="390">
        <v>6.4731860331987559</v>
      </c>
      <c r="C6" s="390">
        <v>6.6007734994170155</v>
      </c>
      <c r="D6" s="390">
        <v>6.5202117941539015</v>
      </c>
      <c r="E6" s="390">
        <f t="shared" ref="E6:E13" si="0">D6-C6</f>
        <v>-8.0561705263114014E-2</v>
      </c>
      <c r="F6" s="390">
        <v>2.4451545482528787</v>
      </c>
      <c r="G6" s="390">
        <v>2.4839683677917166</v>
      </c>
      <c r="H6" s="390">
        <v>2.3547698675657336</v>
      </c>
      <c r="I6" s="390">
        <f t="shared" ref="I6" si="1">H6-G6</f>
        <v>-0.129198500225983</v>
      </c>
      <c r="J6" s="390">
        <v>3.1958372091251448</v>
      </c>
      <c r="K6" s="390">
        <v>3.1567140104858593</v>
      </c>
      <c r="L6" s="390">
        <v>3.209654368196603</v>
      </c>
      <c r="M6" s="390">
        <f t="shared" ref="M6" si="2">L6-K6</f>
        <v>5.294035771074368E-2</v>
      </c>
    </row>
    <row r="7" spans="1:14" s="48" customFormat="1" ht="11.25">
      <c r="A7" s="51" t="s">
        <v>121</v>
      </c>
      <c r="B7" s="372">
        <v>6.6601763574387949</v>
      </c>
      <c r="C7" s="372">
        <v>6.6172900061842288</v>
      </c>
      <c r="D7" s="372">
        <v>6.6336584818184896</v>
      </c>
      <c r="E7" s="372">
        <f t="shared" si="0"/>
        <v>1.6368475634260804E-2</v>
      </c>
      <c r="F7" s="372">
        <v>2.3767018831473323</v>
      </c>
      <c r="G7" s="372">
        <v>2.2727271917899659</v>
      </c>
      <c r="H7" s="372">
        <v>2.1514849451127693</v>
      </c>
      <c r="I7" s="372">
        <f t="shared" ref="I7:I13" si="3">H7-G7</f>
        <v>-0.12124224667719652</v>
      </c>
      <c r="J7" s="372">
        <v>3.617776891983814</v>
      </c>
      <c r="K7" s="372">
        <v>3.3972925775601204</v>
      </c>
      <c r="L7" s="372">
        <v>3.3589785984536795</v>
      </c>
      <c r="M7" s="372">
        <f t="shared" ref="M7:M13" si="4">L7-K7</f>
        <v>-3.8313979106440854E-2</v>
      </c>
    </row>
    <row r="8" spans="1:14" s="48" customFormat="1" ht="11.25">
      <c r="A8" s="51" t="s">
        <v>119</v>
      </c>
      <c r="B8" s="372">
        <v>5.696164303476813</v>
      </c>
      <c r="C8" s="372">
        <v>5.987161424035718</v>
      </c>
      <c r="D8" s="372">
        <v>5.9684003310430507</v>
      </c>
      <c r="E8" s="372">
        <f t="shared" si="0"/>
        <v>-1.8761092992667372E-2</v>
      </c>
      <c r="F8" s="372">
        <v>2.3456209201812399</v>
      </c>
      <c r="G8" s="372">
        <v>2.5085069768007608</v>
      </c>
      <c r="H8" s="372">
        <v>2.35202679871486</v>
      </c>
      <c r="I8" s="372">
        <f t="shared" si="3"/>
        <v>-0.15648017808590087</v>
      </c>
      <c r="J8" s="372">
        <v>2.9674558104251343</v>
      </c>
      <c r="K8" s="372">
        <v>3.0258514582807075</v>
      </c>
      <c r="L8" s="372">
        <v>3.0299341831967506</v>
      </c>
      <c r="M8" s="372">
        <f t="shared" si="4"/>
        <v>4.0827249160431123E-3</v>
      </c>
    </row>
    <row r="9" spans="1:14" s="48" customFormat="1" ht="11.25">
      <c r="A9" s="51" t="s">
        <v>120</v>
      </c>
      <c r="B9" s="372">
        <v>4.357634489402491</v>
      </c>
      <c r="C9" s="372">
        <v>5.0522901797845501</v>
      </c>
      <c r="D9" s="372">
        <v>4.5214864794550884</v>
      </c>
      <c r="E9" s="372">
        <f t="shared" si="0"/>
        <v>-0.53080370032946167</v>
      </c>
      <c r="F9" s="372">
        <v>2.3691978294134022</v>
      </c>
      <c r="G9" s="372">
        <v>2.7543457239083553</v>
      </c>
      <c r="H9" s="372">
        <v>2.5404504200172324</v>
      </c>
      <c r="I9" s="372">
        <f t="shared" si="3"/>
        <v>-0.21389530389112288</v>
      </c>
      <c r="J9" s="372">
        <v>2.1028695377537905</v>
      </c>
      <c r="K9" s="372">
        <v>2.638561048893084</v>
      </c>
      <c r="L9" s="372">
        <v>2.4622890324521576</v>
      </c>
      <c r="M9" s="372">
        <f t="shared" si="4"/>
        <v>-0.17627201644092638</v>
      </c>
    </row>
    <row r="10" spans="1:14" s="48" customFormat="1" ht="11.25">
      <c r="A10" s="51" t="s">
        <v>123</v>
      </c>
      <c r="B10" s="372">
        <v>4.5041260112704009</v>
      </c>
      <c r="C10" s="372">
        <v>5.9231618406834379</v>
      </c>
      <c r="D10" s="372">
        <v>4.8400104386051552</v>
      </c>
      <c r="E10" s="372">
        <f t="shared" si="0"/>
        <v>-1.0831514020782826</v>
      </c>
      <c r="F10" s="372">
        <v>2.3647662383386487</v>
      </c>
      <c r="G10" s="372">
        <v>2.9979556225830426</v>
      </c>
      <c r="H10" s="372">
        <v>2.7792889693828098</v>
      </c>
      <c r="I10" s="372">
        <f t="shared" si="3"/>
        <v>-0.21866665320023282</v>
      </c>
      <c r="J10" s="372">
        <v>1.7561793798430891</v>
      </c>
      <c r="K10" s="372">
        <v>2.0044385413451251</v>
      </c>
      <c r="L10" s="372">
        <v>1.935536510642486</v>
      </c>
      <c r="M10" s="372">
        <f t="shared" si="4"/>
        <v>-6.8902030702639117E-2</v>
      </c>
    </row>
    <row r="11" spans="1:14" s="48" customFormat="1" ht="11.25">
      <c r="A11" s="51" t="s">
        <v>4</v>
      </c>
      <c r="B11" s="372">
        <v>7.0176466352559475</v>
      </c>
      <c r="C11" s="372">
        <v>6.9964281577484817</v>
      </c>
      <c r="D11" s="372">
        <v>6.7294191135887349</v>
      </c>
      <c r="E11" s="372">
        <f t="shared" si="0"/>
        <v>-0.2670090441597468</v>
      </c>
      <c r="F11" s="372">
        <v>2.7197301903816853</v>
      </c>
      <c r="G11" s="372">
        <v>2.7450559133954111</v>
      </c>
      <c r="H11" s="372">
        <v>2.4383982537344631</v>
      </c>
      <c r="I11" s="372">
        <f t="shared" si="3"/>
        <v>-0.30665765966094805</v>
      </c>
      <c r="J11" s="372">
        <v>2.9115874118275475</v>
      </c>
      <c r="K11" s="372">
        <v>2.8371963421279585</v>
      </c>
      <c r="L11" s="372">
        <v>2.9277448492742151</v>
      </c>
      <c r="M11" s="372">
        <f t="shared" si="4"/>
        <v>9.0548507146256618E-2</v>
      </c>
    </row>
    <row r="12" spans="1:14" s="48" customFormat="1" ht="11.25">
      <c r="A12" s="51" t="s">
        <v>122</v>
      </c>
      <c r="B12" s="372">
        <v>5.8796491388309802</v>
      </c>
      <c r="C12" s="372">
        <v>6.2079716346606668</v>
      </c>
      <c r="D12" s="372">
        <v>6.098730465685116</v>
      </c>
      <c r="E12" s="372">
        <f t="shared" si="0"/>
        <v>-0.10924116897555081</v>
      </c>
      <c r="F12" s="372">
        <v>2.2332018782280949</v>
      </c>
      <c r="G12" s="372">
        <v>2.4017589082745459</v>
      </c>
      <c r="H12" s="372">
        <v>2.3119811274684201</v>
      </c>
      <c r="I12" s="372">
        <f t="shared" si="3"/>
        <v>-8.9777780806125751E-2</v>
      </c>
      <c r="J12" s="372">
        <v>3.1396943094301029</v>
      </c>
      <c r="K12" s="372">
        <v>3.0794328842138698</v>
      </c>
      <c r="L12" s="372">
        <v>2.9701270123881525</v>
      </c>
      <c r="M12" s="372">
        <f t="shared" si="4"/>
        <v>-0.10930587182571738</v>
      </c>
    </row>
    <row r="13" spans="1:14" s="48" customFormat="1" ht="11.25">
      <c r="A13" s="244" t="s">
        <v>5</v>
      </c>
      <c r="B13" s="391">
        <v>6.2389888198322501</v>
      </c>
      <c r="C13" s="391">
        <v>6.3688769587713772</v>
      </c>
      <c r="D13" s="391">
        <v>6.739762535981944</v>
      </c>
      <c r="E13" s="391">
        <f t="shared" si="0"/>
        <v>0.37088557721056681</v>
      </c>
      <c r="F13" s="391">
        <v>2.6347335021425118</v>
      </c>
      <c r="G13" s="391">
        <v>2.2068015290413507</v>
      </c>
      <c r="H13" s="391">
        <v>2.6543755533684323</v>
      </c>
      <c r="I13" s="391">
        <f t="shared" si="3"/>
        <v>0.4475740243270816</v>
      </c>
      <c r="J13" s="391">
        <v>4.2346577567315951</v>
      </c>
      <c r="K13" s="391">
        <v>3.8822590149901748</v>
      </c>
      <c r="L13" s="391">
        <v>3.9857365424910056</v>
      </c>
      <c r="M13" s="391">
        <f t="shared" si="4"/>
        <v>0.10347752750083083</v>
      </c>
    </row>
    <row r="14" spans="1:14" s="48" customFormat="1" ht="11.25" customHeight="1"/>
    <row r="15" spans="1:14" s="48" customFormat="1" ht="11.25" customHeight="1">
      <c r="A15" s="309" t="s">
        <v>205</v>
      </c>
    </row>
    <row r="16" spans="1:14" s="48" customFormat="1" ht="11.25" customHeight="1">
      <c r="A16" s="45" t="s">
        <v>147</v>
      </c>
    </row>
    <row r="17" spans="1:3" s="48" customFormat="1" ht="11.25" customHeight="1">
      <c r="A17" s="65" t="s">
        <v>413</v>
      </c>
    </row>
    <row r="18" spans="1:3" s="48" customFormat="1" ht="11.25" customHeight="1">
      <c r="A18" s="64"/>
    </row>
    <row r="19" spans="1:3" s="48" customFormat="1" ht="11.25">
      <c r="A19" s="2" t="s">
        <v>206</v>
      </c>
      <c r="C19" s="74"/>
    </row>
    <row r="20" spans="1:3" s="48" customFormat="1" ht="11.25">
      <c r="A20" s="310" t="s">
        <v>314</v>
      </c>
    </row>
    <row r="21" spans="1:3" s="48" customFormat="1" ht="11.25">
      <c r="A21" s="65"/>
    </row>
    <row r="22" spans="1:3" s="48" customFormat="1" ht="11.25"/>
    <row r="39" ht="14.25" customHeight="1"/>
  </sheetData>
  <mergeCells count="3">
    <mergeCell ref="B3:M3"/>
    <mergeCell ref="F4:I4"/>
    <mergeCell ref="J4:M4"/>
  </mergeCells>
  <hyperlinks>
    <hyperlink ref="A15" r:id="rId1" xr:uid="{00000000-0004-0000-1300-000000000000}"/>
    <hyperlink ref="A20" r:id="rId2" display=" info-tour@bfs.admin.ch" xr:uid="{00000000-0004-0000-1300-000001000000}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18"/>
  <sheetViews>
    <sheetView showGridLines="0" workbookViewId="0"/>
  </sheetViews>
  <sheetFormatPr baseColWidth="10" defaultRowHeight="14.25"/>
  <cols>
    <col min="1" max="1" width="16.42578125" style="29" customWidth="1"/>
    <col min="2" max="2" width="12.42578125" style="29" customWidth="1"/>
    <col min="3" max="3" width="14" style="29" customWidth="1"/>
    <col min="4" max="4" width="12.28515625" style="29" customWidth="1"/>
    <col min="5" max="5" width="13.28515625" style="29" customWidth="1"/>
    <col min="6" max="6" width="13.42578125" style="29" customWidth="1"/>
    <col min="7" max="7" width="13.7109375" style="29" customWidth="1"/>
    <col min="8" max="8" width="14.5703125" style="29" customWidth="1"/>
    <col min="9" max="223" width="11.42578125" style="29"/>
    <col min="224" max="224" width="17.7109375" style="29" customWidth="1"/>
    <col min="225" max="479" width="11.42578125" style="29"/>
    <col min="480" max="480" width="17.7109375" style="29" customWidth="1"/>
    <col min="481" max="735" width="11.42578125" style="29"/>
    <col min="736" max="736" width="17.7109375" style="29" customWidth="1"/>
    <col min="737" max="991" width="11.42578125" style="29"/>
    <col min="992" max="992" width="17.7109375" style="29" customWidth="1"/>
    <col min="993" max="1247" width="11.42578125" style="29"/>
    <col min="1248" max="1248" width="17.7109375" style="29" customWidth="1"/>
    <col min="1249" max="1503" width="11.42578125" style="29"/>
    <col min="1504" max="1504" width="17.7109375" style="29" customWidth="1"/>
    <col min="1505" max="1759" width="11.42578125" style="29"/>
    <col min="1760" max="1760" width="17.7109375" style="29" customWidth="1"/>
    <col min="1761" max="2015" width="11.42578125" style="29"/>
    <col min="2016" max="2016" width="17.7109375" style="29" customWidth="1"/>
    <col min="2017" max="2271" width="11.42578125" style="29"/>
    <col min="2272" max="2272" width="17.7109375" style="29" customWidth="1"/>
    <col min="2273" max="2527" width="11.42578125" style="29"/>
    <col min="2528" max="2528" width="17.7109375" style="29" customWidth="1"/>
    <col min="2529" max="2783" width="11.42578125" style="29"/>
    <col min="2784" max="2784" width="17.7109375" style="29" customWidth="1"/>
    <col min="2785" max="3039" width="11.42578125" style="29"/>
    <col min="3040" max="3040" width="17.7109375" style="29" customWidth="1"/>
    <col min="3041" max="3295" width="11.42578125" style="29"/>
    <col min="3296" max="3296" width="17.7109375" style="29" customWidth="1"/>
    <col min="3297" max="3551" width="11.42578125" style="29"/>
    <col min="3552" max="3552" width="17.7109375" style="29" customWidth="1"/>
    <col min="3553" max="3807" width="11.42578125" style="29"/>
    <col min="3808" max="3808" width="17.7109375" style="29" customWidth="1"/>
    <col min="3809" max="4063" width="11.42578125" style="29"/>
    <col min="4064" max="4064" width="17.7109375" style="29" customWidth="1"/>
    <col min="4065" max="4319" width="11.42578125" style="29"/>
    <col min="4320" max="4320" width="17.7109375" style="29" customWidth="1"/>
    <col min="4321" max="4575" width="11.42578125" style="29"/>
    <col min="4576" max="4576" width="17.7109375" style="29" customWidth="1"/>
    <col min="4577" max="4831" width="11.42578125" style="29"/>
    <col min="4832" max="4832" width="17.7109375" style="29" customWidth="1"/>
    <col min="4833" max="5087" width="11.42578125" style="29"/>
    <col min="5088" max="5088" width="17.7109375" style="29" customWidth="1"/>
    <col min="5089" max="5343" width="11.42578125" style="29"/>
    <col min="5344" max="5344" width="17.7109375" style="29" customWidth="1"/>
    <col min="5345" max="5599" width="11.42578125" style="29"/>
    <col min="5600" max="5600" width="17.7109375" style="29" customWidth="1"/>
    <col min="5601" max="5855" width="11.42578125" style="29"/>
    <col min="5856" max="5856" width="17.7109375" style="29" customWidth="1"/>
    <col min="5857" max="6111" width="11.42578125" style="29"/>
    <col min="6112" max="6112" width="17.7109375" style="29" customWidth="1"/>
    <col min="6113" max="6367" width="11.42578125" style="29"/>
    <col min="6368" max="6368" width="17.7109375" style="29" customWidth="1"/>
    <col min="6369" max="6623" width="11.42578125" style="29"/>
    <col min="6624" max="6624" width="17.7109375" style="29" customWidth="1"/>
    <col min="6625" max="6879" width="11.42578125" style="29"/>
    <col min="6880" max="6880" width="17.7109375" style="29" customWidth="1"/>
    <col min="6881" max="7135" width="11.42578125" style="29"/>
    <col min="7136" max="7136" width="17.7109375" style="29" customWidth="1"/>
    <col min="7137" max="7391" width="11.42578125" style="29"/>
    <col min="7392" max="7392" width="17.7109375" style="29" customWidth="1"/>
    <col min="7393" max="7647" width="11.42578125" style="29"/>
    <col min="7648" max="7648" width="17.7109375" style="29" customWidth="1"/>
    <col min="7649" max="7903" width="11.42578125" style="29"/>
    <col min="7904" max="7904" width="17.7109375" style="29" customWidth="1"/>
    <col min="7905" max="8159" width="11.42578125" style="29"/>
    <col min="8160" max="8160" width="17.7109375" style="29" customWidth="1"/>
    <col min="8161" max="8415" width="11.42578125" style="29"/>
    <col min="8416" max="8416" width="17.7109375" style="29" customWidth="1"/>
    <col min="8417" max="8671" width="11.42578125" style="29"/>
    <col min="8672" max="8672" width="17.7109375" style="29" customWidth="1"/>
    <col min="8673" max="8927" width="11.42578125" style="29"/>
    <col min="8928" max="8928" width="17.7109375" style="29" customWidth="1"/>
    <col min="8929" max="9183" width="11.42578125" style="29"/>
    <col min="9184" max="9184" width="17.7109375" style="29" customWidth="1"/>
    <col min="9185" max="9439" width="11.42578125" style="29"/>
    <col min="9440" max="9440" width="17.7109375" style="29" customWidth="1"/>
    <col min="9441" max="9695" width="11.42578125" style="29"/>
    <col min="9696" max="9696" width="17.7109375" style="29" customWidth="1"/>
    <col min="9697" max="9951" width="11.42578125" style="29"/>
    <col min="9952" max="9952" width="17.7109375" style="29" customWidth="1"/>
    <col min="9953" max="10207" width="11.42578125" style="29"/>
    <col min="10208" max="10208" width="17.7109375" style="29" customWidth="1"/>
    <col min="10209" max="10463" width="11.42578125" style="29"/>
    <col min="10464" max="10464" width="17.7109375" style="29" customWidth="1"/>
    <col min="10465" max="10719" width="11.42578125" style="29"/>
    <col min="10720" max="10720" width="17.7109375" style="29" customWidth="1"/>
    <col min="10721" max="10975" width="11.42578125" style="29"/>
    <col min="10976" max="10976" width="17.7109375" style="29" customWidth="1"/>
    <col min="10977" max="11231" width="11.42578125" style="29"/>
    <col min="11232" max="11232" width="17.7109375" style="29" customWidth="1"/>
    <col min="11233" max="11487" width="11.42578125" style="29"/>
    <col min="11488" max="11488" width="17.7109375" style="29" customWidth="1"/>
    <col min="11489" max="11743" width="11.42578125" style="29"/>
    <col min="11744" max="11744" width="17.7109375" style="29" customWidth="1"/>
    <col min="11745" max="11999" width="11.42578125" style="29"/>
    <col min="12000" max="12000" width="17.7109375" style="29" customWidth="1"/>
    <col min="12001" max="12255" width="11.42578125" style="29"/>
    <col min="12256" max="12256" width="17.7109375" style="29" customWidth="1"/>
    <col min="12257" max="12511" width="11.42578125" style="29"/>
    <col min="12512" max="12512" width="17.7109375" style="29" customWidth="1"/>
    <col min="12513" max="12767" width="11.42578125" style="29"/>
    <col min="12768" max="12768" width="17.7109375" style="29" customWidth="1"/>
    <col min="12769" max="13023" width="11.42578125" style="29"/>
    <col min="13024" max="13024" width="17.7109375" style="29" customWidth="1"/>
    <col min="13025" max="13279" width="11.42578125" style="29"/>
    <col min="13280" max="13280" width="17.7109375" style="29" customWidth="1"/>
    <col min="13281" max="13535" width="11.42578125" style="29"/>
    <col min="13536" max="13536" width="17.7109375" style="29" customWidth="1"/>
    <col min="13537" max="13791" width="11.42578125" style="29"/>
    <col min="13792" max="13792" width="17.7109375" style="29" customWidth="1"/>
    <col min="13793" max="14047" width="11.42578125" style="29"/>
    <col min="14048" max="14048" width="17.7109375" style="29" customWidth="1"/>
    <col min="14049" max="14303" width="11.42578125" style="29"/>
    <col min="14304" max="14304" width="17.7109375" style="29" customWidth="1"/>
    <col min="14305" max="14559" width="11.42578125" style="29"/>
    <col min="14560" max="14560" width="17.7109375" style="29" customWidth="1"/>
    <col min="14561" max="14815" width="11.42578125" style="29"/>
    <col min="14816" max="14816" width="17.7109375" style="29" customWidth="1"/>
    <col min="14817" max="15071" width="11.42578125" style="29"/>
    <col min="15072" max="15072" width="17.7109375" style="29" customWidth="1"/>
    <col min="15073" max="15327" width="11.42578125" style="29"/>
    <col min="15328" max="15328" width="17.7109375" style="29" customWidth="1"/>
    <col min="15329" max="15583" width="11.42578125" style="29"/>
    <col min="15584" max="15584" width="17.7109375" style="29" customWidth="1"/>
    <col min="15585" max="15839" width="11.42578125" style="29"/>
    <col min="15840" max="15840" width="17.7109375" style="29" customWidth="1"/>
    <col min="15841" max="16095" width="11.42578125" style="29"/>
    <col min="16096" max="16096" width="17.7109375" style="29" customWidth="1"/>
    <col min="16097" max="16384" width="11.42578125" style="29"/>
  </cols>
  <sheetData>
    <row r="1" spans="1:21" s="96" customFormat="1" ht="12.75">
      <c r="A1" s="689" t="s">
        <v>465</v>
      </c>
      <c r="B1" s="95"/>
      <c r="C1" s="94"/>
      <c r="D1" s="94"/>
      <c r="E1" s="94"/>
      <c r="F1" s="95"/>
      <c r="G1" s="95"/>
      <c r="H1" s="95"/>
      <c r="I1" s="95"/>
      <c r="J1" s="257" t="s">
        <v>174</v>
      </c>
      <c r="K1" s="95"/>
      <c r="L1" s="759"/>
    </row>
    <row r="2" spans="1:21" s="96" customFormat="1" ht="12">
      <c r="A2" s="258"/>
      <c r="B2" s="95"/>
      <c r="C2" s="94"/>
      <c r="D2" s="94"/>
      <c r="E2" s="94"/>
      <c r="F2" s="95"/>
      <c r="G2" s="95"/>
      <c r="H2" s="95"/>
      <c r="I2" s="95"/>
      <c r="J2" s="95"/>
      <c r="K2" s="95"/>
      <c r="L2" s="95"/>
    </row>
    <row r="3" spans="1:21" s="45" customFormat="1" ht="11.25">
      <c r="A3" s="107"/>
      <c r="B3" s="1003">
        <v>2020</v>
      </c>
      <c r="C3" s="1004"/>
      <c r="D3" s="1004"/>
      <c r="E3" s="931">
        <v>2021</v>
      </c>
      <c r="F3" s="932"/>
      <c r="G3" s="932"/>
      <c r="H3" s="931" t="s">
        <v>415</v>
      </c>
      <c r="I3" s="932"/>
      <c r="J3" s="933"/>
      <c r="L3" s="810"/>
      <c r="M3" s="810"/>
      <c r="N3" s="810"/>
      <c r="O3" s="810"/>
      <c r="P3" s="810"/>
      <c r="Q3" s="810"/>
      <c r="R3" s="810"/>
      <c r="S3" s="810"/>
      <c r="T3" s="810"/>
      <c r="U3" s="810"/>
    </row>
    <row r="4" spans="1:21" s="45" customFormat="1" ht="11.25" customHeight="1">
      <c r="A4" s="505" t="s">
        <v>48</v>
      </c>
      <c r="B4" s="506" t="s">
        <v>19</v>
      </c>
      <c r="C4" s="506" t="s">
        <v>112</v>
      </c>
      <c r="D4" s="506" t="s">
        <v>113</v>
      </c>
      <c r="E4" s="156" t="s">
        <v>19</v>
      </c>
      <c r="F4" s="156" t="s">
        <v>112</v>
      </c>
      <c r="G4" s="156" t="s">
        <v>113</v>
      </c>
      <c r="H4" s="156" t="s">
        <v>19</v>
      </c>
      <c r="I4" s="156" t="s">
        <v>112</v>
      </c>
      <c r="J4" s="157" t="s">
        <v>113</v>
      </c>
      <c r="L4" s="810"/>
      <c r="M4" s="810"/>
      <c r="N4" s="810"/>
      <c r="O4" s="810"/>
      <c r="P4" s="810"/>
      <c r="Q4" s="810"/>
      <c r="R4" s="810"/>
      <c r="S4" s="810"/>
      <c r="T4" s="810"/>
      <c r="U4" s="810"/>
    </row>
    <row r="5" spans="1:21" s="45" customFormat="1" ht="11.25" customHeight="1">
      <c r="A5" s="295" t="s">
        <v>318</v>
      </c>
      <c r="B5" s="810">
        <v>627919715</v>
      </c>
      <c r="C5" s="810">
        <v>466582956</v>
      </c>
      <c r="D5" s="810">
        <v>161336759</v>
      </c>
      <c r="E5" s="810">
        <v>792429792</v>
      </c>
      <c r="F5" s="810">
        <v>567452122</v>
      </c>
      <c r="G5" s="810">
        <v>224977670</v>
      </c>
      <c r="H5" s="811">
        <v>26.199221503978421</v>
      </c>
      <c r="I5" s="811">
        <v>21.618699247985383</v>
      </c>
      <c r="J5" s="811">
        <v>39.446008085485353</v>
      </c>
      <c r="L5" s="810"/>
      <c r="M5" s="810"/>
      <c r="N5" s="810"/>
      <c r="O5" s="810"/>
      <c r="P5" s="810"/>
      <c r="Q5" s="810"/>
      <c r="R5" s="810"/>
      <c r="S5" s="810"/>
      <c r="T5" s="810"/>
      <c r="U5" s="810"/>
    </row>
    <row r="6" spans="1:21" s="45" customFormat="1" ht="11.25" customHeight="1">
      <c r="A6" s="296" t="s">
        <v>153</v>
      </c>
      <c r="B6" s="810">
        <v>96428294</v>
      </c>
      <c r="C6" s="810">
        <v>88654220</v>
      </c>
      <c r="D6" s="810">
        <v>7774074</v>
      </c>
      <c r="E6" s="810">
        <v>97938658</v>
      </c>
      <c r="F6" s="810">
        <v>91228881</v>
      </c>
      <c r="G6" s="810">
        <v>6709777</v>
      </c>
      <c r="H6" s="811">
        <v>1.5663079137332891</v>
      </c>
      <c r="I6" s="811">
        <v>2.9041606818039689</v>
      </c>
      <c r="J6" s="811">
        <v>-13.690337910341476</v>
      </c>
      <c r="L6" s="810"/>
      <c r="M6" s="810"/>
      <c r="N6" s="810"/>
      <c r="O6" s="810"/>
      <c r="P6" s="810"/>
      <c r="Q6" s="810"/>
      <c r="R6" s="810"/>
      <c r="S6" s="810"/>
      <c r="T6" s="810"/>
      <c r="U6" s="810"/>
    </row>
    <row r="7" spans="1:21" s="45" customFormat="1" ht="11.25" customHeight="1">
      <c r="A7" s="296" t="s">
        <v>30</v>
      </c>
      <c r="B7" s="810">
        <v>152793366</v>
      </c>
      <c r="C7" s="810">
        <v>127368905</v>
      </c>
      <c r="D7" s="810">
        <v>25424461</v>
      </c>
      <c r="E7" s="810">
        <v>186920370</v>
      </c>
      <c r="F7" s="810">
        <v>157416794</v>
      </c>
      <c r="G7" s="810">
        <v>29503576</v>
      </c>
      <c r="H7" s="811">
        <v>22.33539642028699</v>
      </c>
      <c r="I7" s="811">
        <v>23.591228172998747</v>
      </c>
      <c r="J7" s="811">
        <v>16.044056941856113</v>
      </c>
      <c r="L7" s="810"/>
      <c r="M7" s="810"/>
      <c r="N7" s="810"/>
      <c r="O7" s="810"/>
      <c r="P7" s="810"/>
      <c r="Q7" s="810"/>
      <c r="R7" s="810"/>
      <c r="S7" s="810"/>
      <c r="T7" s="810"/>
      <c r="U7" s="810"/>
    </row>
    <row r="8" spans="1:21" s="45" customFormat="1" ht="11.25" customHeight="1">
      <c r="A8" s="296" t="s">
        <v>31</v>
      </c>
      <c r="B8" s="810">
        <v>85180941</v>
      </c>
      <c r="C8" s="810">
        <v>57369006</v>
      </c>
      <c r="D8" s="810">
        <v>27811935</v>
      </c>
      <c r="E8" s="810">
        <v>119641914</v>
      </c>
      <c r="F8" s="810">
        <v>70058195</v>
      </c>
      <c r="G8" s="810">
        <v>49583719</v>
      </c>
      <c r="H8" s="811">
        <v>40.45620134673085</v>
      </c>
      <c r="I8" s="811">
        <v>22.118544288530995</v>
      </c>
      <c r="J8" s="811">
        <v>78.282161956728274</v>
      </c>
      <c r="L8" s="810"/>
      <c r="M8" s="810"/>
      <c r="N8" s="810"/>
      <c r="O8" s="810"/>
      <c r="P8" s="810"/>
      <c r="Q8" s="810"/>
      <c r="R8" s="810"/>
      <c r="S8" s="810"/>
      <c r="T8" s="810"/>
      <c r="U8" s="810"/>
    </row>
    <row r="9" spans="1:21" s="45" customFormat="1" ht="11.25" customHeight="1">
      <c r="A9" s="296" t="s">
        <v>47</v>
      </c>
      <c r="B9" s="810">
        <v>23501219</v>
      </c>
      <c r="C9" s="810">
        <v>8747756</v>
      </c>
      <c r="D9" s="810">
        <v>14753463</v>
      </c>
      <c r="E9" s="810">
        <v>20145546</v>
      </c>
      <c r="F9" s="810">
        <v>8508714</v>
      </c>
      <c r="G9" s="810">
        <v>11636832</v>
      </c>
      <c r="H9" s="811">
        <v>-14.278718903900256</v>
      </c>
      <c r="I9" s="811">
        <v>-2.7326093686197872</v>
      </c>
      <c r="J9" s="811">
        <v>-21.124742035141175</v>
      </c>
      <c r="L9" s="810"/>
      <c r="M9" s="810"/>
      <c r="N9" s="810"/>
      <c r="O9" s="810"/>
      <c r="P9" s="810"/>
      <c r="Q9" s="810"/>
      <c r="R9" s="810"/>
      <c r="S9" s="810"/>
      <c r="T9" s="810"/>
      <c r="U9" s="810"/>
    </row>
    <row r="10" spans="1:21" s="45" customFormat="1" ht="11.25" customHeight="1">
      <c r="A10" s="297" t="s">
        <v>1</v>
      </c>
      <c r="B10" s="812">
        <v>14783615.582835078</v>
      </c>
      <c r="C10" s="812">
        <v>11870611.344308514</v>
      </c>
      <c r="D10" s="812">
        <v>2913004.2386265649</v>
      </c>
      <c r="E10" s="812">
        <v>16325639.588848719</v>
      </c>
      <c r="F10" s="812">
        <v>13330817.402266663</v>
      </c>
      <c r="G10" s="812">
        <v>2994822.1865820582</v>
      </c>
      <c r="H10" s="813">
        <v>10.430628403271314</v>
      </c>
      <c r="I10" s="813">
        <v>12.301018166669731</v>
      </c>
      <c r="J10" s="813">
        <v>2.8087136596158579</v>
      </c>
      <c r="L10" s="810"/>
      <c r="M10" s="810"/>
      <c r="N10" s="810"/>
      <c r="O10" s="810"/>
      <c r="P10" s="810"/>
      <c r="Q10" s="810"/>
      <c r="R10" s="810"/>
      <c r="S10" s="810"/>
      <c r="T10" s="810"/>
      <c r="U10" s="810"/>
    </row>
    <row r="11" spans="1:21" s="45" customFormat="1" ht="11.25" customHeight="1">
      <c r="B11" s="82"/>
      <c r="C11" s="82"/>
      <c r="D11" s="82"/>
      <c r="E11" s="82"/>
      <c r="F11" s="82"/>
      <c r="G11" s="82"/>
      <c r="H11" s="82"/>
    </row>
    <row r="12" spans="1:21" s="45" customFormat="1" ht="11.25" customHeight="1">
      <c r="A12" s="309" t="s">
        <v>205</v>
      </c>
      <c r="B12" s="82"/>
      <c r="C12" s="82"/>
      <c r="D12" s="82"/>
      <c r="E12" s="82"/>
      <c r="F12" s="82"/>
      <c r="G12" s="82"/>
      <c r="H12" s="82"/>
    </row>
    <row r="13" spans="1:21" s="45" customFormat="1" ht="11.25" customHeight="1">
      <c r="A13" s="79" t="s">
        <v>114</v>
      </c>
      <c r="I13" s="14"/>
      <c r="J13" s="132"/>
      <c r="K13" s="132"/>
      <c r="L13" s="132"/>
    </row>
    <row r="14" spans="1:21" s="45" customFormat="1" ht="11.25" customHeight="1">
      <c r="A14" s="65" t="s">
        <v>413</v>
      </c>
    </row>
    <row r="15" spans="1:21">
      <c r="A15" s="64"/>
    </row>
    <row r="16" spans="1:21">
      <c r="A16" s="2" t="s">
        <v>206</v>
      </c>
    </row>
    <row r="17" spans="1:1">
      <c r="A17" s="310" t="s">
        <v>314</v>
      </c>
    </row>
    <row r="18" spans="1:1">
      <c r="A18" s="65"/>
    </row>
  </sheetData>
  <mergeCells count="3">
    <mergeCell ref="B3:D3"/>
    <mergeCell ref="E3:G3"/>
    <mergeCell ref="H3:J3"/>
  </mergeCells>
  <hyperlinks>
    <hyperlink ref="A12" r:id="rId1" xr:uid="{00000000-0004-0000-1400-000000000000}"/>
    <hyperlink ref="A17" r:id="rId2" display=" info-tour@bfs.admin.ch" xr:uid="{00000000-0004-0000-1400-000001000000}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22"/>
  <sheetViews>
    <sheetView topLeftCell="A91" workbookViewId="0"/>
  </sheetViews>
  <sheetFormatPr baseColWidth="10" defaultColWidth="11.42578125" defaultRowHeight="12.75"/>
  <cols>
    <col min="1" max="1" width="44.7109375" style="415" customWidth="1"/>
    <col min="2" max="14" width="13.7109375" style="402" customWidth="1"/>
    <col min="15" max="16" width="8.7109375" style="402" customWidth="1"/>
    <col min="17" max="38" width="7.42578125" style="402" customWidth="1"/>
    <col min="39" max="16384" width="11.42578125" style="402"/>
  </cols>
  <sheetData>
    <row r="1" spans="1:13">
      <c r="A1" s="551" t="s">
        <v>473</v>
      </c>
      <c r="B1" s="400"/>
      <c r="C1" s="400"/>
      <c r="D1" s="400"/>
      <c r="E1" s="400"/>
      <c r="F1" s="401"/>
      <c r="G1" s="473" t="s">
        <v>312</v>
      </c>
    </row>
    <row r="2" spans="1:13">
      <c r="A2" s="282" t="s">
        <v>348</v>
      </c>
      <c r="B2" s="400"/>
      <c r="C2" s="400"/>
      <c r="D2" s="400"/>
      <c r="E2" s="400"/>
      <c r="F2" s="401"/>
      <c r="G2" s="401"/>
    </row>
    <row r="3" spans="1:13" ht="12.75" customHeight="1">
      <c r="A3" s="461" t="s">
        <v>349</v>
      </c>
      <c r="B3" s="400"/>
      <c r="C3" s="400"/>
      <c r="D3" s="400"/>
      <c r="E3" s="400"/>
      <c r="F3" s="401"/>
      <c r="G3" s="401"/>
    </row>
    <row r="4" spans="1:13">
      <c r="A4" s="552"/>
      <c r="B4" s="400"/>
      <c r="C4" s="400"/>
      <c r="D4" s="400"/>
      <c r="E4" s="400"/>
      <c r="F4" s="401"/>
      <c r="G4" s="401"/>
    </row>
    <row r="5" spans="1:13" ht="13.5">
      <c r="A5" s="553" t="s">
        <v>442</v>
      </c>
      <c r="B5" s="403"/>
      <c r="C5" s="403"/>
      <c r="D5" s="403"/>
      <c r="E5" s="403"/>
      <c r="F5" s="401"/>
      <c r="G5" s="401"/>
      <c r="H5" s="401"/>
      <c r="I5" s="401"/>
      <c r="J5" s="401"/>
      <c r="K5" s="401"/>
      <c r="L5" s="401"/>
    </row>
    <row r="6" spans="1:13">
      <c r="A6" s="554"/>
      <c r="B6" s="555" t="s">
        <v>208</v>
      </c>
      <c r="C6" s="401"/>
    </row>
    <row r="7" spans="1:13">
      <c r="A7" s="556" t="s">
        <v>19</v>
      </c>
      <c r="B7" s="557">
        <v>83.703000000000003</v>
      </c>
      <c r="C7" s="401"/>
      <c r="D7" s="401"/>
    </row>
    <row r="8" spans="1:13">
      <c r="A8" s="558" t="s">
        <v>209</v>
      </c>
      <c r="B8" s="559"/>
      <c r="C8" s="560"/>
      <c r="D8" s="560"/>
      <c r="E8" s="560"/>
      <c r="F8" s="560"/>
      <c r="G8" s="561"/>
      <c r="H8" s="796"/>
      <c r="I8" s="796"/>
      <c r="J8" s="796"/>
      <c r="K8" s="796"/>
      <c r="L8" s="796"/>
    </row>
    <row r="9" spans="1:13">
      <c r="A9" s="562"/>
      <c r="B9" s="560"/>
      <c r="C9" s="560"/>
      <c r="D9" s="560"/>
      <c r="E9" s="560"/>
      <c r="F9" s="560"/>
      <c r="G9" s="561"/>
      <c r="H9" s="796"/>
      <c r="I9" s="796"/>
      <c r="J9" s="796"/>
      <c r="K9" s="796"/>
      <c r="L9" s="796"/>
    </row>
    <row r="10" spans="1:13">
      <c r="A10" s="563"/>
      <c r="B10" s="560" t="s">
        <v>210</v>
      </c>
      <c r="C10" s="560"/>
      <c r="D10" s="560"/>
      <c r="E10" s="560"/>
      <c r="F10" s="560"/>
      <c r="G10" s="561"/>
      <c r="H10" s="796"/>
      <c r="I10" s="796"/>
      <c r="J10" s="796"/>
      <c r="K10" s="796"/>
      <c r="L10" s="796"/>
    </row>
    <row r="11" spans="1:13">
      <c r="A11" s="403" t="s">
        <v>211</v>
      </c>
      <c r="B11" s="778"/>
      <c r="C11" s="778"/>
      <c r="D11" s="778"/>
      <c r="E11" s="778"/>
      <c r="L11" s="401"/>
    </row>
    <row r="12" spans="1:13">
      <c r="A12" s="404" t="s">
        <v>212</v>
      </c>
      <c r="B12" s="778"/>
      <c r="C12" s="778"/>
      <c r="D12" s="778"/>
      <c r="E12" s="778"/>
      <c r="L12" s="401"/>
    </row>
    <row r="13" spans="1:13">
      <c r="A13" s="564"/>
      <c r="B13" s="1008">
        <v>2020</v>
      </c>
      <c r="C13" s="1009"/>
      <c r="D13" s="1010"/>
      <c r="E13" s="1011">
        <v>2021</v>
      </c>
      <c r="F13" s="1011"/>
      <c r="G13" s="1011"/>
      <c r="H13" s="1005"/>
      <c r="I13" s="1005"/>
      <c r="J13" s="1005"/>
      <c r="K13" s="1005"/>
      <c r="L13" s="1005"/>
      <c r="M13" s="1005"/>
    </row>
    <row r="14" spans="1:13">
      <c r="A14" s="565"/>
      <c r="B14" s="797" t="s">
        <v>19</v>
      </c>
      <c r="C14" s="405" t="s">
        <v>213</v>
      </c>
      <c r="D14" s="798" t="s">
        <v>214</v>
      </c>
      <c r="E14" s="779" t="s">
        <v>19</v>
      </c>
      <c r="F14" s="405" t="s">
        <v>213</v>
      </c>
      <c r="G14" s="566" t="s">
        <v>214</v>
      </c>
      <c r="H14" s="401"/>
      <c r="I14" s="401"/>
      <c r="J14" s="401"/>
      <c r="K14" s="401"/>
      <c r="L14" s="401"/>
      <c r="M14" s="401"/>
    </row>
    <row r="15" spans="1:13">
      <c r="A15" s="567" t="s">
        <v>19</v>
      </c>
      <c r="B15" s="893">
        <v>1.91587</v>
      </c>
      <c r="C15" s="894">
        <v>1.05328</v>
      </c>
      <c r="D15" s="568">
        <v>0.86258000000000001</v>
      </c>
      <c r="E15" s="895">
        <v>2.0429499999999998</v>
      </c>
      <c r="F15" s="894">
        <v>1.1399300000000001</v>
      </c>
      <c r="G15" s="568">
        <v>0.90249999999999997</v>
      </c>
    </row>
    <row r="16" spans="1:13">
      <c r="A16" s="569" t="s">
        <v>215</v>
      </c>
      <c r="B16" s="896"/>
      <c r="C16" s="897"/>
      <c r="D16" s="896"/>
      <c r="E16" s="896"/>
      <c r="F16" s="897"/>
      <c r="G16" s="896"/>
    </row>
    <row r="17" spans="1:13">
      <c r="A17" s="570" t="s">
        <v>216</v>
      </c>
      <c r="B17" s="898">
        <v>1.9186799999999999</v>
      </c>
      <c r="C17" s="898">
        <v>1.0201199999999999</v>
      </c>
      <c r="D17" s="899">
        <v>0.89854999999999996</v>
      </c>
      <c r="E17" s="898">
        <v>1.8536300000000001</v>
      </c>
      <c r="F17" s="898">
        <v>0.96062999999999998</v>
      </c>
      <c r="G17" s="899">
        <v>0.89193</v>
      </c>
    </row>
    <row r="18" spans="1:13">
      <c r="A18" s="571" t="s">
        <v>217</v>
      </c>
      <c r="B18" s="898">
        <v>1.9131</v>
      </c>
      <c r="C18" s="898">
        <v>1.0859399999999999</v>
      </c>
      <c r="D18" s="899">
        <v>0.82716000000000001</v>
      </c>
      <c r="E18" s="900">
        <v>2.2295199999999999</v>
      </c>
      <c r="F18" s="898">
        <v>1.3166199999999999</v>
      </c>
      <c r="G18" s="899">
        <v>0.91291</v>
      </c>
    </row>
    <row r="19" spans="1:13">
      <c r="A19" s="569" t="s">
        <v>218</v>
      </c>
      <c r="B19" s="896"/>
      <c r="C19" s="897"/>
      <c r="D19" s="896"/>
      <c r="E19" s="896"/>
      <c r="F19" s="897"/>
      <c r="G19" s="896"/>
    </row>
    <row r="20" spans="1:13">
      <c r="A20" s="572" t="s">
        <v>219</v>
      </c>
      <c r="B20" s="901">
        <v>2.3752499999999999</v>
      </c>
      <c r="C20" s="901">
        <v>1.46434</v>
      </c>
      <c r="D20" s="902">
        <v>0.91091</v>
      </c>
      <c r="E20" s="901">
        <v>3.0293000000000001</v>
      </c>
      <c r="F20" s="901">
        <v>1.87669</v>
      </c>
      <c r="G20" s="902">
        <v>1.1526099999999999</v>
      </c>
    </row>
    <row r="21" spans="1:13">
      <c r="A21" s="571" t="s">
        <v>220</v>
      </c>
      <c r="B21" s="901">
        <v>1.94235</v>
      </c>
      <c r="C21" s="901">
        <v>1.1003000000000001</v>
      </c>
      <c r="D21" s="901">
        <v>0.84204999999999997</v>
      </c>
      <c r="E21" s="901">
        <v>1.9054899999999999</v>
      </c>
      <c r="F21" s="901">
        <v>1.18242</v>
      </c>
      <c r="G21" s="901">
        <v>0.72306999999999999</v>
      </c>
    </row>
    <row r="22" spans="1:13">
      <c r="A22" s="571" t="s">
        <v>221</v>
      </c>
      <c r="B22" s="901">
        <v>2.3628399999999998</v>
      </c>
      <c r="C22" s="901">
        <v>1.23969</v>
      </c>
      <c r="D22" s="901">
        <v>1.1231500000000001</v>
      </c>
      <c r="E22" s="901">
        <v>2.40042</v>
      </c>
      <c r="F22" s="901">
        <v>1.2962499999999999</v>
      </c>
      <c r="G22" s="901">
        <v>1.10416</v>
      </c>
    </row>
    <row r="23" spans="1:13">
      <c r="A23" s="571" t="s">
        <v>222</v>
      </c>
      <c r="B23" s="901">
        <v>1.7923100000000001</v>
      </c>
      <c r="C23" s="901">
        <v>0.88526000000000005</v>
      </c>
      <c r="D23" s="901">
        <v>0.90705000000000002</v>
      </c>
      <c r="E23" s="901">
        <v>1.9814000000000001</v>
      </c>
      <c r="F23" s="901">
        <v>1.0042800000000001</v>
      </c>
      <c r="G23" s="901">
        <v>0.97711999999999999</v>
      </c>
    </row>
    <row r="24" spans="1:13">
      <c r="A24" s="571" t="s">
        <v>223</v>
      </c>
      <c r="B24" s="901">
        <v>1.1746300000000001</v>
      </c>
      <c r="C24" s="901">
        <v>0.79656000000000005</v>
      </c>
      <c r="D24" s="901">
        <v>0.37807000000000002</v>
      </c>
      <c r="E24" s="901">
        <v>1.1775599999999999</v>
      </c>
      <c r="F24" s="901">
        <v>0.71979000000000004</v>
      </c>
      <c r="G24" s="901">
        <v>0.45504</v>
      </c>
    </row>
    <row r="25" spans="1:13">
      <c r="A25" s="573" t="s">
        <v>224</v>
      </c>
      <c r="B25" s="903"/>
      <c r="C25" s="903"/>
      <c r="D25" s="903"/>
      <c r="E25" s="903"/>
      <c r="F25" s="903"/>
      <c r="G25" s="903"/>
    </row>
    <row r="26" spans="1:13">
      <c r="A26" s="574" t="s">
        <v>350</v>
      </c>
      <c r="B26" s="901">
        <v>2.0195799999999999</v>
      </c>
      <c r="C26" s="901">
        <v>1.15646</v>
      </c>
      <c r="D26" s="901">
        <v>0.86312</v>
      </c>
      <c r="E26" s="901">
        <v>2.20506</v>
      </c>
      <c r="F26" s="901">
        <v>1.30365</v>
      </c>
      <c r="G26" s="901">
        <v>0.90066000000000002</v>
      </c>
    </row>
    <row r="27" spans="1:13">
      <c r="A27" s="574" t="s">
        <v>225</v>
      </c>
      <c r="B27" s="901">
        <v>1.71868</v>
      </c>
      <c r="C27" s="901">
        <v>0.83650000000000002</v>
      </c>
      <c r="D27" s="901">
        <v>0.88217999999999996</v>
      </c>
      <c r="E27" s="901">
        <v>1.69994</v>
      </c>
      <c r="F27" s="901">
        <v>0.78354999999999997</v>
      </c>
      <c r="G27" s="901">
        <v>0.91639000000000004</v>
      </c>
    </row>
    <row r="28" spans="1:13">
      <c r="A28" s="575" t="s">
        <v>226</v>
      </c>
      <c r="B28" s="904">
        <v>1.3270599999999999</v>
      </c>
      <c r="C28" s="904">
        <v>0.58374999999999999</v>
      </c>
      <c r="D28" s="904">
        <v>0.74331000000000003</v>
      </c>
      <c r="E28" s="904">
        <v>1.3128200000000001</v>
      </c>
      <c r="F28" s="904">
        <v>0.45884999999999998</v>
      </c>
      <c r="G28" s="904">
        <v>0.85397000000000001</v>
      </c>
    </row>
    <row r="29" spans="1:13">
      <c r="A29" s="563" t="s">
        <v>227</v>
      </c>
      <c r="B29" s="778"/>
      <c r="C29" s="778"/>
      <c r="D29" s="778"/>
      <c r="E29" s="778"/>
      <c r="L29" s="401"/>
    </row>
    <row r="30" spans="1:13" ht="13.15" customHeight="1">
      <c r="A30" s="1012" t="s">
        <v>351</v>
      </c>
      <c r="B30" s="1013"/>
      <c r="C30" s="1013"/>
      <c r="D30" s="1013"/>
      <c r="E30" s="1013"/>
      <c r="F30" s="576"/>
      <c r="G30" s="576"/>
      <c r="H30" s="576"/>
      <c r="I30" s="576"/>
      <c r="J30" s="576"/>
      <c r="K30" s="576"/>
      <c r="L30" s="576"/>
    </row>
    <row r="31" spans="1:13">
      <c r="A31" s="780"/>
      <c r="B31" s="781"/>
      <c r="C31" s="781"/>
      <c r="D31" s="781"/>
      <c r="E31" s="781"/>
      <c r="F31" s="576"/>
      <c r="G31" s="576"/>
      <c r="H31" s="576"/>
      <c r="I31" s="576"/>
      <c r="J31" s="576"/>
      <c r="K31" s="576"/>
      <c r="L31" s="576"/>
    </row>
    <row r="32" spans="1:13">
      <c r="A32" s="563"/>
      <c r="B32" s="778"/>
      <c r="C32" s="778"/>
      <c r="D32" s="778"/>
      <c r="E32" s="778"/>
      <c r="M32" s="401"/>
    </row>
    <row r="33" spans="1:13">
      <c r="A33" s="553" t="s">
        <v>228</v>
      </c>
      <c r="B33" s="403"/>
      <c r="C33" s="403"/>
      <c r="D33" s="403"/>
      <c r="E33" s="403"/>
      <c r="F33" s="406"/>
      <c r="G33" s="406"/>
      <c r="H33" s="406"/>
      <c r="I33" s="406"/>
      <c r="J33" s="406"/>
      <c r="K33" s="406"/>
      <c r="M33" s="401"/>
    </row>
    <row r="34" spans="1:13">
      <c r="A34" s="577" t="s">
        <v>229</v>
      </c>
      <c r="B34" s="403"/>
      <c r="C34" s="403"/>
      <c r="D34" s="403"/>
      <c r="E34" s="403"/>
      <c r="F34" s="406"/>
      <c r="G34" s="406"/>
      <c r="H34" s="406"/>
      <c r="I34" s="406"/>
      <c r="J34" s="406"/>
      <c r="K34" s="406"/>
      <c r="M34" s="401"/>
    </row>
    <row r="35" spans="1:13">
      <c r="A35" s="554"/>
      <c r="B35" s="405">
        <v>2020</v>
      </c>
      <c r="C35" s="566">
        <v>2021</v>
      </c>
      <c r="D35" s="401"/>
    </row>
    <row r="36" spans="1:13">
      <c r="A36" s="567" t="s">
        <v>19</v>
      </c>
      <c r="B36" s="578">
        <v>15132.233259999999</v>
      </c>
      <c r="C36" s="578">
        <v>16270.763429999999</v>
      </c>
    </row>
    <row r="37" spans="1:13">
      <c r="A37" s="579" t="s">
        <v>230</v>
      </c>
      <c r="B37" s="905"/>
      <c r="C37" s="905"/>
    </row>
    <row r="38" spans="1:13">
      <c r="A38" s="574" t="s">
        <v>1</v>
      </c>
      <c r="B38" s="906">
        <v>8319.2157100000004</v>
      </c>
      <c r="C38" s="907">
        <v>9082.9861400000009</v>
      </c>
    </row>
    <row r="39" spans="1:13">
      <c r="A39" s="574" t="s">
        <v>28</v>
      </c>
      <c r="B39" s="906">
        <v>1474.2423100000001</v>
      </c>
      <c r="C39" s="906">
        <v>1196.82286</v>
      </c>
    </row>
    <row r="40" spans="1:13">
      <c r="A40" s="574" t="s">
        <v>47</v>
      </c>
      <c r="B40" s="906">
        <v>628.55932999999993</v>
      </c>
      <c r="C40" s="906">
        <v>350.72034000000002</v>
      </c>
    </row>
    <row r="41" spans="1:13">
      <c r="A41" s="574" t="s">
        <v>31</v>
      </c>
      <c r="B41" s="906">
        <v>1487.1776299999999</v>
      </c>
      <c r="C41" s="906">
        <v>1438.7508400000002</v>
      </c>
    </row>
    <row r="42" spans="1:13">
      <c r="A42" s="574" t="s">
        <v>231</v>
      </c>
      <c r="B42" s="906">
        <v>1178.2532800000001</v>
      </c>
      <c r="C42" s="906">
        <v>1014.35807</v>
      </c>
    </row>
    <row r="43" spans="1:13">
      <c r="A43" s="574" t="s">
        <v>232</v>
      </c>
      <c r="B43" s="906">
        <v>478.68425999999999</v>
      </c>
      <c r="C43" s="906">
        <v>955.38847999999996</v>
      </c>
    </row>
    <row r="44" spans="1:13">
      <c r="A44" s="574" t="s">
        <v>233</v>
      </c>
      <c r="B44" s="906">
        <v>488.64249999999998</v>
      </c>
      <c r="C44" s="906">
        <v>1146.2390500000001</v>
      </c>
    </row>
    <row r="45" spans="1:13">
      <c r="A45" s="574" t="s">
        <v>234</v>
      </c>
      <c r="B45" s="906">
        <v>545.01761999999997</v>
      </c>
      <c r="C45" s="906">
        <v>579.32904000000008</v>
      </c>
    </row>
    <row r="46" spans="1:13">
      <c r="A46" s="574" t="s">
        <v>235</v>
      </c>
      <c r="B46" s="906">
        <v>529.46753000000001</v>
      </c>
      <c r="C46" s="906">
        <v>506.16861</v>
      </c>
    </row>
    <row r="47" spans="1:13">
      <c r="A47" s="580" t="s">
        <v>257</v>
      </c>
      <c r="B47" s="581" t="s">
        <v>353</v>
      </c>
      <c r="C47" s="582" t="s">
        <v>353</v>
      </c>
    </row>
    <row r="48" spans="1:13">
      <c r="A48" s="563" t="s">
        <v>354</v>
      </c>
      <c r="B48" s="418"/>
      <c r="C48" s="409"/>
    </row>
    <row r="49" spans="1:13">
      <c r="A49" s="583" t="s">
        <v>355</v>
      </c>
      <c r="B49" s="418"/>
      <c r="C49" s="409"/>
    </row>
    <row r="50" spans="1:13">
      <c r="A50" s="584" t="s">
        <v>443</v>
      </c>
      <c r="B50" s="418"/>
      <c r="C50" s="409"/>
    </row>
    <row r="51" spans="1:13">
      <c r="A51" s="563" t="s">
        <v>356</v>
      </c>
      <c r="B51" s="418"/>
      <c r="C51" s="409"/>
    </row>
    <row r="52" spans="1:13" ht="14.25">
      <c r="A52" s="584" t="s">
        <v>236</v>
      </c>
      <c r="B52" s="411"/>
      <c r="C52" s="411"/>
      <c r="D52" s="411"/>
      <c r="E52" s="585"/>
      <c r="F52" s="412"/>
    </row>
    <row r="53" spans="1:13">
      <c r="A53" s="563" t="s">
        <v>237</v>
      </c>
      <c r="B53" s="413"/>
      <c r="C53" s="413"/>
      <c r="D53" s="413"/>
      <c r="E53" s="413"/>
      <c r="F53" s="414"/>
      <c r="G53" s="414"/>
    </row>
    <row r="54" spans="1:13">
      <c r="A54" s="563" t="s">
        <v>238</v>
      </c>
      <c r="B54" s="413"/>
      <c r="C54" s="413"/>
      <c r="D54" s="413"/>
      <c r="E54" s="413"/>
      <c r="F54" s="414"/>
      <c r="G54" s="414"/>
    </row>
    <row r="55" spans="1:13">
      <c r="M55" s="401"/>
    </row>
    <row r="56" spans="1:13">
      <c r="A56" s="778"/>
      <c r="B56" s="778"/>
      <c r="C56" s="778"/>
      <c r="D56" s="778"/>
      <c r="E56" s="778"/>
      <c r="M56" s="401"/>
    </row>
    <row r="57" spans="1:13">
      <c r="A57" s="553" t="s">
        <v>239</v>
      </c>
      <c r="B57" s="403"/>
      <c r="C57" s="403"/>
      <c r="D57" s="403"/>
      <c r="E57" s="403"/>
      <c r="M57" s="401"/>
    </row>
    <row r="58" spans="1:13">
      <c r="A58" s="577" t="s">
        <v>229</v>
      </c>
      <c r="B58" s="403"/>
      <c r="C58" s="403"/>
      <c r="D58" s="403"/>
      <c r="E58" s="403"/>
      <c r="M58" s="401"/>
    </row>
    <row r="59" spans="1:13">
      <c r="A59" s="799"/>
      <c r="B59" s="1006">
        <v>2020</v>
      </c>
      <c r="C59" s="1007"/>
      <c r="D59" s="1007"/>
      <c r="E59" s="1006">
        <v>2021</v>
      </c>
      <c r="F59" s="1007"/>
      <c r="G59" s="1007"/>
      <c r="H59" s="401"/>
    </row>
    <row r="60" spans="1:13">
      <c r="A60" s="586"/>
      <c r="B60" s="587" t="s">
        <v>19</v>
      </c>
      <c r="C60" s="588" t="s">
        <v>213</v>
      </c>
      <c r="D60" s="566" t="s">
        <v>214</v>
      </c>
      <c r="E60" s="587" t="s">
        <v>19</v>
      </c>
      <c r="F60" s="588" t="s">
        <v>213</v>
      </c>
      <c r="G60" s="566" t="s">
        <v>214</v>
      </c>
      <c r="H60" s="401"/>
    </row>
    <row r="61" spans="1:13">
      <c r="A61" s="589" t="s">
        <v>19</v>
      </c>
      <c r="B61" s="578">
        <v>15132.233259999999</v>
      </c>
      <c r="C61" s="590">
        <v>8319.2157100000004</v>
      </c>
      <c r="D61" s="590">
        <v>6813.0175499999996</v>
      </c>
      <c r="E61" s="578">
        <v>16270.763429999999</v>
      </c>
      <c r="F61" s="908">
        <v>9082.9861400000009</v>
      </c>
      <c r="G61" s="590">
        <v>7187.77729</v>
      </c>
    </row>
    <row r="62" spans="1:13">
      <c r="A62" s="579" t="s">
        <v>240</v>
      </c>
      <c r="B62" s="909"/>
      <c r="C62" s="910"/>
      <c r="D62" s="910"/>
      <c r="E62" s="909"/>
      <c r="F62" s="910"/>
      <c r="G62" s="910"/>
    </row>
    <row r="63" spans="1:13">
      <c r="A63" s="571" t="s">
        <v>241</v>
      </c>
      <c r="B63" s="911">
        <v>2457.4005299999999</v>
      </c>
      <c r="C63" s="911">
        <v>1962.0968300000002</v>
      </c>
      <c r="D63" s="911">
        <v>495.30369999999999</v>
      </c>
      <c r="E63" s="911">
        <v>2962.5209799999998</v>
      </c>
      <c r="F63" s="907">
        <v>2606.4758199999997</v>
      </c>
      <c r="G63" s="911">
        <v>356.04515999999995</v>
      </c>
    </row>
    <row r="64" spans="1:13">
      <c r="A64" s="571" t="s">
        <v>242</v>
      </c>
      <c r="B64" s="911">
        <v>2502.9475299999999</v>
      </c>
      <c r="C64" s="911">
        <v>1771.67266</v>
      </c>
      <c r="D64" s="911">
        <v>731.27488000000005</v>
      </c>
      <c r="E64" s="911">
        <v>2603.2472499999999</v>
      </c>
      <c r="F64" s="911">
        <v>2001.8026499999999</v>
      </c>
      <c r="G64" s="911">
        <v>601.44459999999992</v>
      </c>
    </row>
    <row r="65" spans="1:12">
      <c r="A65" s="571" t="s">
        <v>243</v>
      </c>
      <c r="B65" s="911">
        <v>1467.97127</v>
      </c>
      <c r="C65" s="911">
        <v>921.88869</v>
      </c>
      <c r="D65" s="911">
        <v>546.08258999999998</v>
      </c>
      <c r="E65" s="911">
        <v>1669.0530700000002</v>
      </c>
      <c r="F65" s="911">
        <v>1134.2535500000001</v>
      </c>
      <c r="G65" s="911">
        <v>534.79952000000003</v>
      </c>
    </row>
    <row r="66" spans="1:12">
      <c r="A66" s="571" t="s">
        <v>244</v>
      </c>
      <c r="B66" s="911">
        <v>4913.7840900000001</v>
      </c>
      <c r="C66" s="911">
        <v>2677.1574000000001</v>
      </c>
      <c r="D66" s="911">
        <v>2236.6266900000001</v>
      </c>
      <c r="E66" s="911">
        <v>5028.0715999999993</v>
      </c>
      <c r="F66" s="911">
        <v>2618.9525699999999</v>
      </c>
      <c r="G66" s="911">
        <v>2409.11904</v>
      </c>
    </row>
    <row r="67" spans="1:12">
      <c r="A67" s="571" t="s">
        <v>245</v>
      </c>
      <c r="B67" s="911">
        <v>2516.2373600000001</v>
      </c>
      <c r="C67" s="911">
        <v>755.32931999999994</v>
      </c>
      <c r="D67" s="911">
        <v>1760.90804</v>
      </c>
      <c r="E67" s="911">
        <v>2744.5051400000002</v>
      </c>
      <c r="F67" s="911">
        <v>614.22431999999992</v>
      </c>
      <c r="G67" s="911">
        <v>2130.2808199999999</v>
      </c>
    </row>
    <row r="68" spans="1:12">
      <c r="A68" s="571" t="s">
        <v>246</v>
      </c>
      <c r="B68" s="911">
        <v>1219.6614299999999</v>
      </c>
      <c r="C68" s="911">
        <v>203.26660000000001</v>
      </c>
      <c r="D68" s="911">
        <v>1016.39483</v>
      </c>
      <c r="E68" s="911">
        <v>1263.3653899999999</v>
      </c>
      <c r="F68" s="912">
        <v>107.27723</v>
      </c>
      <c r="G68" s="911">
        <v>1156.08816</v>
      </c>
    </row>
    <row r="69" spans="1:12">
      <c r="A69" s="592" t="s">
        <v>257</v>
      </c>
      <c r="B69" s="913" t="s">
        <v>353</v>
      </c>
      <c r="C69" s="913" t="s">
        <v>353</v>
      </c>
      <c r="D69" s="913" t="s">
        <v>353</v>
      </c>
      <c r="E69" s="913" t="s">
        <v>352</v>
      </c>
      <c r="F69" s="913" t="s">
        <v>352</v>
      </c>
      <c r="G69" s="913" t="s">
        <v>352</v>
      </c>
    </row>
    <row r="70" spans="1:12">
      <c r="A70" s="563" t="s">
        <v>227</v>
      </c>
      <c r="B70" s="778"/>
      <c r="C70" s="778"/>
      <c r="D70" s="778"/>
      <c r="E70" s="576"/>
      <c r="F70" s="576"/>
      <c r="G70" s="576"/>
      <c r="H70" s="576"/>
      <c r="I70" s="576"/>
      <c r="J70" s="576"/>
      <c r="K70" s="576"/>
      <c r="L70" s="576"/>
    </row>
    <row r="71" spans="1:12">
      <c r="A71" s="583" t="s">
        <v>355</v>
      </c>
      <c r="B71" s="778"/>
      <c r="C71" s="778"/>
      <c r="D71" s="778"/>
      <c r="E71" s="576"/>
      <c r="F71" s="576"/>
      <c r="G71" s="576"/>
      <c r="H71" s="576"/>
      <c r="I71" s="576"/>
      <c r="J71" s="576"/>
      <c r="K71" s="576"/>
      <c r="L71" s="576"/>
    </row>
    <row r="72" spans="1:12">
      <c r="A72" s="584" t="s">
        <v>443</v>
      </c>
      <c r="B72" s="418"/>
      <c r="C72" s="409"/>
    </row>
    <row r="73" spans="1:12">
      <c r="A73" s="563" t="s">
        <v>356</v>
      </c>
      <c r="B73" s="778"/>
      <c r="C73" s="778"/>
      <c r="D73" s="778"/>
      <c r="E73" s="576"/>
      <c r="F73" s="576"/>
      <c r="G73" s="576"/>
      <c r="H73" s="576"/>
      <c r="I73" s="576"/>
      <c r="J73" s="576"/>
      <c r="K73" s="576"/>
      <c r="L73" s="576"/>
    </row>
    <row r="74" spans="1:12">
      <c r="A74" s="563"/>
      <c r="B74" s="778"/>
      <c r="C74" s="778"/>
      <c r="D74" s="778"/>
      <c r="E74" s="576"/>
      <c r="F74" s="576"/>
      <c r="G74" s="576"/>
      <c r="H74" s="576"/>
      <c r="I74" s="576"/>
      <c r="J74" s="576"/>
      <c r="K74" s="576"/>
      <c r="L74" s="576"/>
    </row>
    <row r="75" spans="1:12">
      <c r="B75" s="415"/>
      <c r="C75" s="415"/>
      <c r="D75" s="415"/>
      <c r="E75" s="415"/>
    </row>
    <row r="76" spans="1:12">
      <c r="A76" s="553" t="s">
        <v>444</v>
      </c>
      <c r="B76" s="593"/>
      <c r="C76" s="593"/>
      <c r="D76" s="593"/>
      <c r="E76" s="593"/>
      <c r="F76" s="401"/>
      <c r="G76" s="401"/>
      <c r="J76" s="401"/>
      <c r="K76" s="401"/>
      <c r="L76" s="401"/>
    </row>
    <row r="77" spans="1:12">
      <c r="A77" s="577" t="s">
        <v>229</v>
      </c>
      <c r="B77" s="593"/>
      <c r="C77" s="593"/>
      <c r="D77" s="593"/>
      <c r="E77" s="593"/>
      <c r="F77" s="401"/>
      <c r="G77" s="401"/>
      <c r="J77" s="401"/>
      <c r="K77" s="401"/>
      <c r="L77" s="401"/>
    </row>
    <row r="78" spans="1:12" ht="22.5">
      <c r="A78" s="800"/>
      <c r="B78" s="594" t="s">
        <v>247</v>
      </c>
      <c r="C78" s="801" t="s">
        <v>248</v>
      </c>
      <c r="D78" s="594" t="s">
        <v>249</v>
      </c>
      <c r="E78" s="595" t="s">
        <v>250</v>
      </c>
      <c r="F78" s="401"/>
    </row>
    <row r="79" spans="1:12">
      <c r="A79" s="596" t="s">
        <v>19</v>
      </c>
      <c r="B79" s="597">
        <v>5737.6863899999998</v>
      </c>
      <c r="C79" s="578">
        <v>3345.2997500000001</v>
      </c>
      <c r="D79" s="598">
        <v>1492.28928</v>
      </c>
      <c r="E79" s="598">
        <v>5695.48801</v>
      </c>
    </row>
    <row r="80" spans="1:12">
      <c r="A80" s="407" t="s">
        <v>251</v>
      </c>
      <c r="B80" s="914"/>
      <c r="C80" s="915"/>
      <c r="D80" s="916"/>
      <c r="E80" s="915"/>
    </row>
    <row r="81" spans="1:5">
      <c r="A81" s="408" t="s">
        <v>252</v>
      </c>
      <c r="B81" s="917">
        <v>2492.5255899999997</v>
      </c>
      <c r="C81" s="917">
        <v>856.50530000000003</v>
      </c>
      <c r="D81" s="917">
        <v>823.96739000000002</v>
      </c>
      <c r="E81" s="917">
        <v>2189.8018399999996</v>
      </c>
    </row>
    <row r="82" spans="1:5">
      <c r="A82" s="408" t="s">
        <v>253</v>
      </c>
      <c r="B82" s="917">
        <v>1301.0093700000002</v>
      </c>
      <c r="C82" s="917">
        <v>1556.2323100000001</v>
      </c>
      <c r="D82" s="918">
        <v>226.39026000000001</v>
      </c>
      <c r="E82" s="917">
        <v>1134.4768100000001</v>
      </c>
    </row>
    <row r="83" spans="1:5">
      <c r="A83" s="408" t="s">
        <v>254</v>
      </c>
      <c r="B83" s="917">
        <v>1408.59266</v>
      </c>
      <c r="C83" s="919">
        <v>235.87798000000001</v>
      </c>
      <c r="D83" s="917">
        <v>400.43933000000004</v>
      </c>
      <c r="E83" s="917">
        <v>1841.9272599999999</v>
      </c>
    </row>
    <row r="84" spans="1:5">
      <c r="A84" s="416" t="s">
        <v>255</v>
      </c>
      <c r="B84" s="919">
        <v>485.62753999999995</v>
      </c>
      <c r="C84" s="917">
        <v>624.69492000000002</v>
      </c>
      <c r="D84" s="920" t="s">
        <v>353</v>
      </c>
      <c r="E84" s="919">
        <v>435.37766999999997</v>
      </c>
    </row>
    <row r="85" spans="1:5">
      <c r="A85" s="408" t="s">
        <v>256</v>
      </c>
      <c r="B85" s="920" t="s">
        <v>353</v>
      </c>
      <c r="C85" s="920" t="s">
        <v>353</v>
      </c>
      <c r="D85" s="920" t="s">
        <v>353</v>
      </c>
      <c r="E85" s="918">
        <v>85.45581</v>
      </c>
    </row>
    <row r="86" spans="1:5">
      <c r="A86" s="408" t="s">
        <v>257</v>
      </c>
      <c r="B86" s="920" t="s">
        <v>353</v>
      </c>
      <c r="C86" s="920" t="s">
        <v>353</v>
      </c>
      <c r="D86" s="920" t="s">
        <v>353</v>
      </c>
      <c r="E86" s="920" t="s">
        <v>353</v>
      </c>
    </row>
    <row r="87" spans="1:5">
      <c r="A87" s="407" t="s">
        <v>258</v>
      </c>
      <c r="B87" s="914"/>
      <c r="C87" s="915"/>
      <c r="D87" s="909"/>
      <c r="E87" s="915"/>
    </row>
    <row r="88" spans="1:5">
      <c r="A88" s="408" t="s">
        <v>259</v>
      </c>
      <c r="B88" s="419">
        <v>3835.3553400000001</v>
      </c>
      <c r="C88" s="419">
        <v>2683.2652000000003</v>
      </c>
      <c r="D88" s="419">
        <v>989.77436</v>
      </c>
      <c r="E88" s="911">
        <v>2652.50767</v>
      </c>
    </row>
    <row r="89" spans="1:5">
      <c r="A89" s="408" t="s">
        <v>260</v>
      </c>
      <c r="B89" s="419">
        <v>1495.9925900000001</v>
      </c>
      <c r="C89" s="419">
        <v>549.53191000000004</v>
      </c>
      <c r="D89" s="599">
        <v>280.89954999999998</v>
      </c>
      <c r="E89" s="911">
        <v>430.70178999999996</v>
      </c>
    </row>
    <row r="90" spans="1:5" ht="13.5" customHeight="1">
      <c r="A90" s="408" t="s">
        <v>261</v>
      </c>
      <c r="B90" s="920" t="s">
        <v>353</v>
      </c>
      <c r="C90" s="921" t="s">
        <v>352</v>
      </c>
      <c r="D90" s="599">
        <v>205.25889000000001</v>
      </c>
      <c r="E90" s="911">
        <v>2506.3507200000004</v>
      </c>
    </row>
    <row r="91" spans="1:5">
      <c r="A91" s="408" t="s">
        <v>262</v>
      </c>
      <c r="B91" s="922">
        <v>367.91521</v>
      </c>
      <c r="C91" s="922">
        <v>75.808979999999991</v>
      </c>
      <c r="D91" s="920" t="s">
        <v>353</v>
      </c>
      <c r="E91" s="923">
        <v>92.240520000000004</v>
      </c>
    </row>
    <row r="92" spans="1:5">
      <c r="A92" s="600" t="s">
        <v>257</v>
      </c>
      <c r="B92" s="924" t="s">
        <v>353</v>
      </c>
      <c r="C92" s="924" t="s">
        <v>353</v>
      </c>
      <c r="D92" s="925" t="s">
        <v>353</v>
      </c>
      <c r="E92" s="925" t="s">
        <v>353</v>
      </c>
    </row>
    <row r="93" spans="1:5">
      <c r="A93" s="563" t="s">
        <v>227</v>
      </c>
      <c r="B93" s="418"/>
      <c r="C93" s="418"/>
      <c r="D93" s="419"/>
      <c r="E93" s="591"/>
    </row>
    <row r="94" spans="1:5">
      <c r="A94" s="583" t="s">
        <v>355</v>
      </c>
      <c r="B94" s="418"/>
      <c r="C94" s="418"/>
      <c r="D94" s="419"/>
      <c r="E94" s="591"/>
    </row>
    <row r="95" spans="1:5">
      <c r="A95" s="584" t="s">
        <v>443</v>
      </c>
      <c r="B95" s="418"/>
      <c r="C95" s="409"/>
    </row>
    <row r="96" spans="1:5">
      <c r="A96" s="563" t="s">
        <v>356</v>
      </c>
      <c r="B96" s="418"/>
      <c r="C96" s="418"/>
      <c r="D96" s="419"/>
      <c r="E96" s="591"/>
    </row>
    <row r="97" spans="1:14">
      <c r="A97" s="563" t="s">
        <v>263</v>
      </c>
      <c r="B97" s="601"/>
      <c r="C97" s="601"/>
      <c r="D97" s="601"/>
      <c r="E97" s="601"/>
      <c r="F97" s="411"/>
      <c r="G97" s="411"/>
      <c r="H97" s="802"/>
      <c r="I97" s="802"/>
      <c r="J97" s="802"/>
      <c r="K97" s="401"/>
    </row>
    <row r="98" spans="1:14">
      <c r="A98" s="563" t="s">
        <v>264</v>
      </c>
      <c r="B98" s="601"/>
      <c r="C98" s="601"/>
      <c r="D98" s="601"/>
      <c r="E98" s="601"/>
      <c r="F98" s="411"/>
      <c r="G98" s="411"/>
      <c r="H98" s="802"/>
      <c r="I98" s="802"/>
      <c r="J98" s="802"/>
    </row>
    <row r="99" spans="1:14">
      <c r="A99" s="563" t="s">
        <v>265</v>
      </c>
      <c r="B99" s="601"/>
      <c r="C99" s="601"/>
      <c r="D99" s="601"/>
      <c r="E99" s="601"/>
      <c r="F99" s="411"/>
      <c r="G99" s="411"/>
      <c r="H99" s="802"/>
      <c r="I99" s="802"/>
      <c r="J99" s="802"/>
    </row>
    <row r="100" spans="1:14">
      <c r="A100" s="563" t="s">
        <v>266</v>
      </c>
      <c r="B100" s="601"/>
      <c r="C100" s="601"/>
      <c r="D100" s="601"/>
      <c r="E100" s="601"/>
      <c r="F100" s="411"/>
      <c r="G100" s="411"/>
      <c r="H100" s="802"/>
      <c r="I100" s="802"/>
      <c r="J100" s="802"/>
    </row>
    <row r="101" spans="1:14" ht="13.5" customHeight="1">
      <c r="A101" s="563" t="s">
        <v>267</v>
      </c>
      <c r="B101" s="601"/>
      <c r="C101" s="601"/>
      <c r="D101" s="601"/>
      <c r="E101" s="601"/>
      <c r="F101" s="411"/>
      <c r="G101" s="411"/>
      <c r="H101" s="802"/>
      <c r="I101" s="802"/>
      <c r="J101" s="802"/>
      <c r="N101" s="401"/>
    </row>
    <row r="102" spans="1:14">
      <c r="A102" s="563"/>
      <c r="B102" s="601"/>
      <c r="C102" s="601"/>
      <c r="D102" s="601"/>
      <c r="E102" s="601"/>
      <c r="F102" s="411"/>
      <c r="G102" s="411"/>
      <c r="H102" s="802"/>
      <c r="I102" s="802"/>
      <c r="J102" s="802"/>
    </row>
    <row r="103" spans="1:14">
      <c r="A103" s="563"/>
      <c r="B103" s="778"/>
      <c r="C103" s="778"/>
      <c r="D103" s="778"/>
      <c r="E103" s="778"/>
    </row>
    <row r="104" spans="1:14" ht="12.75" customHeight="1">
      <c r="A104" s="553" t="s">
        <v>268</v>
      </c>
      <c r="B104" s="602"/>
      <c r="C104" s="602"/>
      <c r="D104" s="577"/>
      <c r="E104" s="603"/>
      <c r="F104" s="603"/>
      <c r="G104" s="603"/>
      <c r="H104" s="603"/>
      <c r="I104" s="603"/>
    </row>
    <row r="105" spans="1:14" ht="15.75">
      <c r="A105" s="577" t="s">
        <v>269</v>
      </c>
      <c r="B105" s="404"/>
      <c r="C105" s="404"/>
      <c r="D105" s="420"/>
      <c r="E105" s="421"/>
      <c r="H105" s="603"/>
    </row>
    <row r="106" spans="1:14">
      <c r="A106" s="803"/>
      <c r="B106" s="604">
        <v>2016</v>
      </c>
      <c r="C106" s="605">
        <v>2017</v>
      </c>
      <c r="D106" s="605">
        <v>2018</v>
      </c>
      <c r="E106" s="605">
        <v>2019</v>
      </c>
      <c r="F106" s="605">
        <v>2020</v>
      </c>
      <c r="G106" s="605">
        <v>2021</v>
      </c>
      <c r="H106" s="401"/>
    </row>
    <row r="107" spans="1:14">
      <c r="A107" s="606" t="s">
        <v>19</v>
      </c>
      <c r="B107" s="607">
        <v>2.9080000000000004</v>
      </c>
      <c r="C107" s="607">
        <v>3.1147900000000002</v>
      </c>
      <c r="D107" s="607">
        <v>3.0272600000000001</v>
      </c>
      <c r="E107" s="607">
        <v>2.7979799999999999</v>
      </c>
      <c r="F107" s="607">
        <v>1.91587</v>
      </c>
      <c r="G107" s="607">
        <v>2.0429499999999998</v>
      </c>
    </row>
    <row r="108" spans="1:14">
      <c r="A108" s="579" t="s">
        <v>213</v>
      </c>
      <c r="B108" s="926"/>
      <c r="C108" s="926"/>
      <c r="D108" s="926"/>
      <c r="E108" s="926"/>
      <c r="F108" s="926"/>
      <c r="G108" s="926"/>
    </row>
    <row r="109" spans="1:14">
      <c r="A109" s="574" t="s">
        <v>270</v>
      </c>
      <c r="B109" s="927">
        <v>0.64944000000000002</v>
      </c>
      <c r="C109" s="927">
        <v>0.63324999999999998</v>
      </c>
      <c r="D109" s="927">
        <v>0.61563000000000001</v>
      </c>
      <c r="E109" s="927">
        <v>0.62670000000000003</v>
      </c>
      <c r="F109" s="927">
        <v>0.59297</v>
      </c>
      <c r="G109" s="927">
        <v>0.71989000000000003</v>
      </c>
    </row>
    <row r="110" spans="1:14">
      <c r="A110" s="574" t="s">
        <v>271</v>
      </c>
      <c r="B110" s="927">
        <v>0.36778</v>
      </c>
      <c r="C110" s="927">
        <v>0.39535999999999999</v>
      </c>
      <c r="D110" s="927">
        <v>0.39860000000000001</v>
      </c>
      <c r="E110" s="927">
        <v>0.37201000000000001</v>
      </c>
      <c r="F110" s="927">
        <v>0.46032000000000001</v>
      </c>
      <c r="G110" s="927">
        <v>0.42004000000000002</v>
      </c>
    </row>
    <row r="111" spans="1:14">
      <c r="A111" s="579" t="s">
        <v>214</v>
      </c>
      <c r="B111" s="926"/>
      <c r="C111" s="926"/>
      <c r="D111" s="926"/>
      <c r="E111" s="926"/>
      <c r="F111" s="926"/>
      <c r="G111" s="926"/>
    </row>
    <row r="112" spans="1:14">
      <c r="A112" s="574" t="s">
        <v>270</v>
      </c>
      <c r="B112" s="927">
        <v>0.60385999999999995</v>
      </c>
      <c r="C112" s="927">
        <v>0.68601999999999996</v>
      </c>
      <c r="D112" s="927">
        <v>0.67279999999999995</v>
      </c>
      <c r="E112" s="927">
        <v>0.54361000000000004</v>
      </c>
      <c r="F112" s="927">
        <v>0.22442999999999999</v>
      </c>
      <c r="G112" s="927">
        <v>0.18737000000000001</v>
      </c>
    </row>
    <row r="113" spans="1:13">
      <c r="A113" s="575" t="s">
        <v>271</v>
      </c>
      <c r="B113" s="928">
        <v>1.2869200000000001</v>
      </c>
      <c r="C113" s="928">
        <v>1.4001600000000001</v>
      </c>
      <c r="D113" s="928">
        <v>1.34023</v>
      </c>
      <c r="E113" s="928">
        <v>1.25566</v>
      </c>
      <c r="F113" s="928">
        <v>0.63815</v>
      </c>
      <c r="G113" s="928">
        <v>0.71511999999999998</v>
      </c>
    </row>
    <row r="114" spans="1:13">
      <c r="A114" s="563" t="s">
        <v>227</v>
      </c>
      <c r="B114" s="422"/>
      <c r="C114" s="410"/>
      <c r="D114" s="410"/>
      <c r="E114" s="410"/>
      <c r="H114" s="603"/>
    </row>
    <row r="115" spans="1:13">
      <c r="A115" s="563"/>
      <c r="B115" s="422"/>
      <c r="C115" s="410"/>
      <c r="D115" s="410"/>
      <c r="E115" s="410"/>
      <c r="H115" s="603"/>
    </row>
    <row r="116" spans="1:13">
      <c r="A116" s="778"/>
      <c r="B116" s="410"/>
      <c r="C116" s="410"/>
      <c r="D116" s="410"/>
      <c r="E116" s="410"/>
      <c r="F116" s="401"/>
      <c r="G116" s="401"/>
      <c r="H116" s="401"/>
      <c r="I116" s="401"/>
      <c r="J116" s="401"/>
      <c r="K116" s="401"/>
      <c r="L116" s="401"/>
      <c r="M116" s="401"/>
    </row>
    <row r="117" spans="1:13">
      <c r="A117" s="113" t="s">
        <v>272</v>
      </c>
    </row>
    <row r="118" spans="1:13">
      <c r="A118" s="430" t="s">
        <v>357</v>
      </c>
    </row>
    <row r="119" spans="1:13">
      <c r="A119" s="113" t="s">
        <v>445</v>
      </c>
    </row>
    <row r="121" spans="1:13">
      <c r="A121" s="113" t="s">
        <v>358</v>
      </c>
    </row>
    <row r="122" spans="1:13">
      <c r="A122" s="113"/>
    </row>
  </sheetData>
  <mergeCells count="6">
    <mergeCell ref="H13:M13"/>
    <mergeCell ref="B59:D59"/>
    <mergeCell ref="E59:G59"/>
    <mergeCell ref="B13:D13"/>
    <mergeCell ref="E13:G13"/>
    <mergeCell ref="A30:E30"/>
  </mergeCells>
  <conditionalFormatting sqref="H70:H71 E70:E71 B70:B71 B73:B74 E73:E74 H73:H74">
    <cfRule type="expression" dxfId="0" priority="1" stopIfTrue="1">
      <formula>#REF!&gt;0.02</formula>
    </cfRule>
  </conditionalFormatting>
  <hyperlinks>
    <hyperlink ref="A118" r:id="rId1" display="lien: Comportement en matière de voyages" xr:uid="{00000000-0004-0000-1500-000000000000}"/>
  </hyperlinks>
  <pageMargins left="0.7" right="0.7" top="0.75" bottom="0.75" header="0.3" footer="0.3"/>
  <pageSetup paperSize="9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33"/>
  <sheetViews>
    <sheetView zoomScaleNormal="100" workbookViewId="0"/>
  </sheetViews>
  <sheetFormatPr baseColWidth="10" defaultColWidth="11.42578125" defaultRowHeight="12.75"/>
  <cols>
    <col min="1" max="1" width="44.7109375" style="415" customWidth="1"/>
    <col min="2" max="2" width="13.7109375" style="415" customWidth="1"/>
    <col min="3" max="6" width="13.7109375" style="402" customWidth="1"/>
    <col min="7" max="14" width="13.7109375" style="424" customWidth="1"/>
    <col min="15" max="16384" width="11.42578125" style="424"/>
  </cols>
  <sheetData>
    <row r="1" spans="1:14">
      <c r="A1" s="608" t="s">
        <v>198</v>
      </c>
      <c r="G1" s="425" t="s">
        <v>474</v>
      </c>
      <c r="N1" s="474"/>
    </row>
    <row r="2" spans="1:14">
      <c r="A2" s="282" t="s">
        <v>348</v>
      </c>
    </row>
    <row r="3" spans="1:14" s="425" customFormat="1" ht="12.6" customHeight="1">
      <c r="A3" s="461" t="s">
        <v>349</v>
      </c>
      <c r="B3" s="415"/>
      <c r="C3" s="402"/>
      <c r="D3" s="402"/>
      <c r="E3" s="402"/>
      <c r="F3" s="402"/>
      <c r="G3" s="424"/>
      <c r="H3" s="424"/>
      <c r="I3" s="424"/>
      <c r="J3" s="424"/>
      <c r="K3" s="424"/>
      <c r="L3" s="424"/>
      <c r="M3" s="424"/>
    </row>
    <row r="4" spans="1:14" s="425" customFormat="1" ht="12.75" customHeight="1">
      <c r="A4" s="778"/>
      <c r="B4" s="778"/>
      <c r="C4" s="414"/>
      <c r="D4" s="402"/>
      <c r="E4" s="402"/>
      <c r="F4" s="402"/>
      <c r="G4" s="424"/>
      <c r="H4" s="424"/>
      <c r="I4" s="424"/>
      <c r="J4" s="424"/>
      <c r="K4" s="424"/>
      <c r="L4" s="424"/>
      <c r="M4" s="424"/>
    </row>
    <row r="5" spans="1:14" ht="15.75">
      <c r="A5" s="553" t="s">
        <v>359</v>
      </c>
      <c r="B5" s="420"/>
      <c r="C5" s="421"/>
      <c r="D5" s="406"/>
      <c r="E5" s="406"/>
      <c r="G5" s="425"/>
      <c r="M5" s="425"/>
    </row>
    <row r="6" spans="1:14" ht="15.75">
      <c r="A6" s="577" t="s">
        <v>273</v>
      </c>
      <c r="B6" s="420"/>
      <c r="C6" s="421"/>
      <c r="D6" s="406"/>
      <c r="E6" s="406"/>
      <c r="G6" s="425"/>
      <c r="M6" s="425"/>
    </row>
    <row r="7" spans="1:14">
      <c r="A7" s="803"/>
      <c r="B7" s="605">
        <v>2020</v>
      </c>
      <c r="C7" s="605">
        <v>2021</v>
      </c>
      <c r="D7" s="426"/>
      <c r="E7" s="424"/>
      <c r="F7" s="424"/>
    </row>
    <row r="8" spans="1:14">
      <c r="A8" s="606" t="s">
        <v>19</v>
      </c>
      <c r="B8" s="597">
        <v>56137.231030000003</v>
      </c>
      <c r="C8" s="597">
        <v>83858.31925</v>
      </c>
      <c r="D8" s="424"/>
      <c r="E8" s="424"/>
      <c r="F8" s="424"/>
    </row>
    <row r="9" spans="1:14">
      <c r="A9" s="574" t="s">
        <v>274</v>
      </c>
      <c r="B9" s="417">
        <v>54631.600310000002</v>
      </c>
      <c r="C9" s="417">
        <v>79918.811920000007</v>
      </c>
      <c r="D9" s="424"/>
      <c r="E9" s="424"/>
      <c r="F9" s="424"/>
    </row>
    <row r="10" spans="1:14">
      <c r="A10" s="609" t="s">
        <v>275</v>
      </c>
      <c r="B10" s="427"/>
      <c r="C10" s="427"/>
      <c r="D10" s="424"/>
      <c r="E10" s="424"/>
      <c r="F10" s="424"/>
    </row>
    <row r="11" spans="1:14">
      <c r="A11" s="610" t="s">
        <v>276</v>
      </c>
      <c r="B11" s="611">
        <v>32960.695460000003</v>
      </c>
      <c r="C11" s="611">
        <v>47296.447489999999</v>
      </c>
      <c r="D11" s="424"/>
      <c r="E11" s="424"/>
      <c r="F11" s="424"/>
    </row>
    <row r="12" spans="1:14">
      <c r="A12" s="610" t="s">
        <v>277</v>
      </c>
      <c r="B12" s="611">
        <v>10674.72896</v>
      </c>
      <c r="C12" s="611">
        <v>18380.667460000001</v>
      </c>
      <c r="D12" s="424"/>
      <c r="E12" s="424"/>
      <c r="F12" s="424"/>
    </row>
    <row r="13" spans="1:14">
      <c r="A13" s="610" t="s">
        <v>278</v>
      </c>
      <c r="B13" s="612">
        <v>1010.67859</v>
      </c>
      <c r="C13" s="612">
        <v>3529.8813799999998</v>
      </c>
      <c r="D13" s="424"/>
      <c r="E13" s="424"/>
      <c r="F13" s="424"/>
    </row>
    <row r="14" spans="1:14">
      <c r="A14" s="610" t="s">
        <v>279</v>
      </c>
      <c r="B14" s="611">
        <v>11445.124400000001</v>
      </c>
      <c r="C14" s="611">
        <v>14637.536769999999</v>
      </c>
      <c r="D14" s="424"/>
      <c r="E14" s="424"/>
      <c r="F14" s="424"/>
    </row>
    <row r="15" spans="1:14">
      <c r="A15" s="613" t="s">
        <v>257</v>
      </c>
      <c r="B15" s="614" t="s">
        <v>353</v>
      </c>
      <c r="C15" s="614" t="s">
        <v>353</v>
      </c>
      <c r="D15" s="424"/>
      <c r="E15" s="424"/>
      <c r="F15" s="424"/>
    </row>
    <row r="16" spans="1:14">
      <c r="A16" s="563" t="s">
        <v>227</v>
      </c>
      <c r="B16" s="414"/>
      <c r="C16" s="410"/>
      <c r="E16" s="424"/>
      <c r="F16" s="424"/>
    </row>
    <row r="17" spans="1:15">
      <c r="A17" s="615" t="s">
        <v>355</v>
      </c>
      <c r="B17" s="414"/>
      <c r="C17" s="410"/>
      <c r="E17" s="424"/>
      <c r="F17" s="424"/>
      <c r="N17" s="402"/>
      <c r="O17" s="402"/>
    </row>
    <row r="18" spans="1:15">
      <c r="A18" s="584" t="s">
        <v>443</v>
      </c>
      <c r="B18" s="418"/>
      <c r="C18" s="409"/>
      <c r="G18" s="402"/>
      <c r="H18" s="402"/>
      <c r="I18" s="402"/>
      <c r="J18" s="402"/>
      <c r="K18" s="402"/>
      <c r="M18" s="401"/>
      <c r="N18" s="402"/>
      <c r="O18" s="402"/>
    </row>
    <row r="19" spans="1:15">
      <c r="A19" s="584" t="s">
        <v>356</v>
      </c>
      <c r="B19" s="414"/>
      <c r="C19" s="410"/>
      <c r="E19" s="424"/>
      <c r="F19" s="424"/>
      <c r="M19" s="402"/>
      <c r="N19" s="402"/>
      <c r="O19" s="402"/>
    </row>
    <row r="20" spans="1:15">
      <c r="A20" s="563"/>
      <c r="B20" s="414"/>
      <c r="C20" s="410"/>
      <c r="M20" s="402"/>
      <c r="N20" s="402"/>
      <c r="O20" s="402"/>
    </row>
    <row r="21" spans="1:15">
      <c r="A21" s="778"/>
      <c r="B21" s="414"/>
      <c r="C21" s="410"/>
      <c r="M21" s="402"/>
    </row>
    <row r="22" spans="1:15">
      <c r="A22" s="553" t="s">
        <v>280</v>
      </c>
      <c r="B22" s="414"/>
      <c r="C22" s="410"/>
      <c r="D22" s="414"/>
      <c r="E22" s="414"/>
      <c r="F22" s="414"/>
      <c r="G22" s="428"/>
      <c r="H22" s="603"/>
      <c r="M22" s="402"/>
    </row>
    <row r="23" spans="1:15">
      <c r="A23" s="577" t="s">
        <v>281</v>
      </c>
      <c r="B23" s="429"/>
      <c r="C23" s="414"/>
      <c r="D23" s="414"/>
      <c r="E23" s="414"/>
      <c r="F23" s="414"/>
      <c r="G23" s="428"/>
      <c r="H23" s="616"/>
      <c r="M23" s="402"/>
    </row>
    <row r="24" spans="1:15">
      <c r="A24" s="804"/>
      <c r="B24" s="805">
        <v>2016</v>
      </c>
      <c r="C24" s="805">
        <v>2017</v>
      </c>
      <c r="D24" s="617">
        <v>2018</v>
      </c>
      <c r="E24" s="618">
        <v>2019</v>
      </c>
      <c r="F24" s="618">
        <v>2020</v>
      </c>
      <c r="G24" s="617">
        <v>2021</v>
      </c>
    </row>
    <row r="25" spans="1:15">
      <c r="A25" s="619" t="s">
        <v>282</v>
      </c>
      <c r="B25" s="620">
        <v>10.254300000000001</v>
      </c>
      <c r="C25" s="620">
        <v>9.6494999999999997</v>
      </c>
      <c r="D25" s="621">
        <v>10.346399999999999</v>
      </c>
      <c r="E25" s="620">
        <v>9.7632999999999992</v>
      </c>
      <c r="F25" s="621">
        <v>7.1074000000000002</v>
      </c>
      <c r="G25" s="621">
        <v>10.529199999999999</v>
      </c>
    </row>
    <row r="26" spans="1:15" s="402" customFormat="1">
      <c r="A26" s="563" t="s">
        <v>227</v>
      </c>
      <c r="B26" s="429"/>
      <c r="C26" s="414"/>
      <c r="D26" s="414"/>
      <c r="E26" s="414"/>
      <c r="F26" s="414"/>
      <c r="G26" s="428"/>
      <c r="H26" s="622"/>
      <c r="J26" s="424"/>
      <c r="K26" s="424"/>
      <c r="L26" s="424"/>
      <c r="M26" s="424"/>
      <c r="N26" s="424"/>
      <c r="O26" s="424"/>
    </row>
    <row r="27" spans="1:15" s="402" customFormat="1">
      <c r="A27" s="415"/>
      <c r="B27" s="415"/>
      <c r="G27" s="424"/>
      <c r="H27" s="424"/>
      <c r="I27" s="406"/>
      <c r="J27" s="425"/>
      <c r="K27" s="425"/>
      <c r="L27" s="425"/>
      <c r="M27" s="424"/>
      <c r="N27" s="424"/>
      <c r="O27" s="424"/>
    </row>
    <row r="28" spans="1:15" s="402" customFormat="1">
      <c r="A28" s="778"/>
      <c r="B28" s="410"/>
      <c r="C28" s="410"/>
      <c r="D28" s="410"/>
      <c r="E28" s="410"/>
      <c r="F28" s="401"/>
      <c r="G28" s="401"/>
      <c r="H28" s="401"/>
      <c r="I28" s="401"/>
      <c r="J28" s="401"/>
      <c r="K28" s="401"/>
      <c r="L28" s="401"/>
      <c r="M28" s="424"/>
      <c r="N28" s="424"/>
      <c r="O28" s="424"/>
    </row>
    <row r="29" spans="1:15" s="402" customFormat="1">
      <c r="A29" s="113" t="s">
        <v>360</v>
      </c>
      <c r="M29" s="424"/>
      <c r="N29" s="424"/>
      <c r="O29" s="424"/>
    </row>
    <row r="30" spans="1:15" s="402" customFormat="1">
      <c r="A30" s="430" t="s">
        <v>357</v>
      </c>
      <c r="M30" s="424"/>
      <c r="N30" s="424"/>
      <c r="O30" s="424"/>
    </row>
    <row r="31" spans="1:15">
      <c r="A31" s="113" t="s">
        <v>445</v>
      </c>
      <c r="B31" s="402"/>
      <c r="G31" s="402"/>
      <c r="H31" s="402"/>
      <c r="I31" s="402"/>
      <c r="J31" s="402"/>
      <c r="K31" s="402"/>
      <c r="L31" s="402"/>
    </row>
    <row r="32" spans="1:15">
      <c r="B32" s="402"/>
      <c r="G32" s="402"/>
      <c r="H32" s="402"/>
      <c r="I32" s="402"/>
      <c r="J32" s="402"/>
      <c r="K32" s="402"/>
      <c r="L32" s="402"/>
    </row>
    <row r="33" spans="1:12">
      <c r="A33" s="113" t="s">
        <v>358</v>
      </c>
      <c r="B33" s="402"/>
      <c r="G33" s="402"/>
      <c r="H33" s="402"/>
      <c r="I33" s="402"/>
      <c r="J33" s="402"/>
      <c r="K33" s="402"/>
      <c r="L33" s="402"/>
    </row>
  </sheetData>
  <hyperlinks>
    <hyperlink ref="A30" r:id="rId1" display="lien: Comportement en matière de voyages" xr:uid="{00000000-0004-0000-1600-000000000000}"/>
  </hyperlink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31"/>
  <sheetViews>
    <sheetView zoomScaleNormal="100" workbookViewId="0"/>
  </sheetViews>
  <sheetFormatPr baseColWidth="10" defaultColWidth="11.42578125" defaultRowHeight="12.6" customHeight="1"/>
  <cols>
    <col min="1" max="1" width="48.5703125" style="433" customWidth="1"/>
    <col min="2" max="4" width="14.28515625" style="433" customWidth="1"/>
    <col min="5" max="7" width="10.7109375" style="433" customWidth="1"/>
    <col min="8" max="16384" width="11.42578125" style="433"/>
  </cols>
  <sheetData>
    <row r="1" spans="1:8" ht="12.6" customHeight="1">
      <c r="A1" s="671" t="s">
        <v>309</v>
      </c>
      <c r="B1" s="431"/>
      <c r="C1" s="432"/>
      <c r="D1" s="432"/>
      <c r="E1" s="432"/>
      <c r="F1" s="432"/>
      <c r="G1" s="472" t="s">
        <v>199</v>
      </c>
    </row>
    <row r="2" spans="1:8" ht="12.6" customHeight="1">
      <c r="A2" s="623" t="s">
        <v>361</v>
      </c>
      <c r="B2" s="434"/>
      <c r="C2" s="431"/>
      <c r="D2" s="431"/>
      <c r="E2" s="431"/>
      <c r="F2" s="431"/>
      <c r="G2" s="431"/>
    </row>
    <row r="3" spans="1:8" ht="12.6" customHeight="1">
      <c r="A3" s="437"/>
      <c r="B3" s="438"/>
      <c r="C3" s="438"/>
      <c r="D3" s="438"/>
      <c r="E3" s="439"/>
      <c r="F3" s="440"/>
      <c r="G3" s="438"/>
    </row>
    <row r="4" spans="1:8" ht="12.6" customHeight="1">
      <c r="A4" s="441"/>
      <c r="B4" s="854">
        <v>2019</v>
      </c>
      <c r="C4" s="854">
        <v>2020</v>
      </c>
      <c r="D4" s="854" t="s">
        <v>466</v>
      </c>
      <c r="E4" s="855" t="s">
        <v>341</v>
      </c>
      <c r="F4" s="856" t="s">
        <v>467</v>
      </c>
      <c r="G4" s="857" t="s">
        <v>468</v>
      </c>
      <c r="H4" s="447"/>
    </row>
    <row r="5" spans="1:8" ht="12.6" customHeight="1">
      <c r="A5" s="441"/>
      <c r="B5" s="442"/>
      <c r="C5" s="442"/>
      <c r="D5" s="442"/>
      <c r="E5" s="442"/>
      <c r="F5" s="442"/>
      <c r="G5" s="442"/>
    </row>
    <row r="6" spans="1:8" ht="30" customHeight="1">
      <c r="A6" s="441"/>
      <c r="B6" s="861" t="s">
        <v>283</v>
      </c>
      <c r="C6" s="859" t="s">
        <v>283</v>
      </c>
      <c r="D6" s="860" t="s">
        <v>283</v>
      </c>
      <c r="E6" s="859" t="s">
        <v>284</v>
      </c>
      <c r="F6" s="859" t="s">
        <v>284</v>
      </c>
      <c r="G6" s="859" t="s">
        <v>284</v>
      </c>
    </row>
    <row r="7" spans="1:8" ht="12" customHeight="1">
      <c r="A7" s="862" t="s">
        <v>19</v>
      </c>
      <c r="B7" s="866">
        <v>20353.177497551053</v>
      </c>
      <c r="C7" s="858">
        <v>15149.428077415425</v>
      </c>
      <c r="D7" s="858">
        <v>16764.903699397473</v>
      </c>
      <c r="E7" s="872">
        <v>-25.567258089120269</v>
      </c>
      <c r="F7" s="872">
        <v>10.663607983923695</v>
      </c>
      <c r="G7" s="872">
        <v>-17.630042280058376</v>
      </c>
    </row>
    <row r="8" spans="1:8" ht="12.75" customHeight="1">
      <c r="A8" s="458" t="s">
        <v>313</v>
      </c>
      <c r="B8" s="873">
        <v>19993.694037624475</v>
      </c>
      <c r="C8" s="874">
        <v>14798.646807525211</v>
      </c>
      <c r="D8" s="874">
        <v>16365.488103101992</v>
      </c>
      <c r="E8" s="875">
        <f>(C8/B8-1)*100</f>
        <v>-25.983428676677434</v>
      </c>
      <c r="F8" s="875">
        <f>(D8/C8-1)*100</f>
        <v>10.587733567504509</v>
      </c>
      <c r="G8" s="875">
        <f>(D8/B8-1)*100</f>
        <v>-18.146751309162092</v>
      </c>
    </row>
    <row r="9" spans="1:8" ht="15" customHeight="1">
      <c r="A9" s="458" t="s">
        <v>285</v>
      </c>
      <c r="B9" s="873">
        <v>16641.742901302823</v>
      </c>
      <c r="C9" s="24">
        <v>11582.920487009582</v>
      </c>
      <c r="D9" s="24">
        <v>12970.128764186811</v>
      </c>
      <c r="E9" s="875">
        <f t="shared" ref="E9:F21" si="0">(C9/B9-1)*100</f>
        <v>-30.398393030679514</v>
      </c>
      <c r="F9" s="875">
        <f t="shared" si="0"/>
        <v>11.976325648898346</v>
      </c>
      <c r="G9" s="875">
        <f t="shared" ref="G9:G21" si="1">(D9/B9-1)*100</f>
        <v>-22.062677923167374</v>
      </c>
    </row>
    <row r="10" spans="1:8" ht="12.6" customHeight="1">
      <c r="A10" s="863" t="s">
        <v>286</v>
      </c>
      <c r="B10" s="873">
        <v>5932.2067182168776</v>
      </c>
      <c r="C10" s="24">
        <v>4907.8587665981004</v>
      </c>
      <c r="D10" s="876">
        <v>5431.9290280038513</v>
      </c>
      <c r="E10" s="875">
        <f t="shared" si="0"/>
        <v>-17.26757006752926</v>
      </c>
      <c r="F10" s="875">
        <f t="shared" si="0"/>
        <v>10.678185463943413</v>
      </c>
      <c r="G10" s="875">
        <f t="shared" si="1"/>
        <v>-8.4332477605129963</v>
      </c>
    </row>
    <row r="11" spans="1:8" ht="12.6" customHeight="1">
      <c r="A11" s="864" t="s">
        <v>287</v>
      </c>
      <c r="B11" s="873">
        <v>2567.412798361499</v>
      </c>
      <c r="C11" s="24">
        <v>1509.221268865909</v>
      </c>
      <c r="D11" s="24">
        <v>1970.436786624791</v>
      </c>
      <c r="E11" s="875">
        <f t="shared" si="0"/>
        <v>-41.216259814974777</v>
      </c>
      <c r="F11" s="875">
        <f t="shared" si="0"/>
        <v>30.559834218706605</v>
      </c>
      <c r="G11" s="875">
        <f t="shared" si="1"/>
        <v>-23.252046266875858</v>
      </c>
    </row>
    <row r="12" spans="1:8" ht="12.6" customHeight="1">
      <c r="A12" s="863" t="s">
        <v>288</v>
      </c>
      <c r="B12" s="873">
        <v>2868.19398411774</v>
      </c>
      <c r="C12" s="24">
        <v>1981.931264166617</v>
      </c>
      <c r="D12" s="876">
        <v>2494.8772804981704</v>
      </c>
      <c r="E12" s="875">
        <f t="shared" si="0"/>
        <v>-30.899678503570204</v>
      </c>
      <c r="F12" s="875">
        <f t="shared" si="0"/>
        <v>25.881120380188484</v>
      </c>
      <c r="G12" s="875">
        <f t="shared" si="1"/>
        <v>-13.015741113981949</v>
      </c>
    </row>
    <row r="13" spans="1:8" ht="12.6" customHeight="1">
      <c r="A13" s="863" t="s">
        <v>289</v>
      </c>
      <c r="B13" s="873">
        <v>4585.2175540917451</v>
      </c>
      <c r="C13" s="24">
        <v>3115.6506306379583</v>
      </c>
      <c r="D13" s="876">
        <v>3387.3455601703231</v>
      </c>
      <c r="E13" s="875">
        <f t="shared" si="0"/>
        <v>-32.050102445899832</v>
      </c>
      <c r="F13" s="875">
        <f t="shared" si="0"/>
        <v>8.7203272042325466</v>
      </c>
      <c r="G13" s="875">
        <f t="shared" si="1"/>
        <v>-26.124649044241487</v>
      </c>
    </row>
    <row r="14" spans="1:8" ht="12.75" customHeight="1">
      <c r="A14" s="864" t="s">
        <v>290</v>
      </c>
      <c r="B14" s="873">
        <v>694.72249854288123</v>
      </c>
      <c r="C14" s="24">
        <v>629.96718225169298</v>
      </c>
      <c r="D14" s="24">
        <v>669.09873685905438</v>
      </c>
      <c r="E14" s="875">
        <f t="shared" si="0"/>
        <v>-9.3210334237061261</v>
      </c>
      <c r="F14" s="875">
        <f t="shared" si="0"/>
        <v>6.2116814510072338</v>
      </c>
      <c r="G14" s="875">
        <f t="shared" si="1"/>
        <v>-3.6883448769214233</v>
      </c>
    </row>
    <row r="15" spans="1:8" ht="12.6" customHeight="1">
      <c r="A15" s="864" t="s">
        <v>291</v>
      </c>
      <c r="B15" s="873">
        <v>2127.3863857242791</v>
      </c>
      <c r="C15" s="24">
        <v>942.67849585737179</v>
      </c>
      <c r="D15" s="24">
        <v>1051.8898897075323</v>
      </c>
      <c r="E15" s="875">
        <f t="shared" si="0"/>
        <v>-55.688421145158728</v>
      </c>
      <c r="F15" s="875">
        <f t="shared" si="0"/>
        <v>11.585221719822103</v>
      </c>
      <c r="G15" s="875">
        <f t="shared" si="1"/>
        <v>-50.554826487271541</v>
      </c>
    </row>
    <row r="16" spans="1:8" ht="13.5" customHeight="1">
      <c r="A16" s="863" t="s">
        <v>362</v>
      </c>
      <c r="B16" s="873">
        <v>1517.99061926625</v>
      </c>
      <c r="C16" s="24">
        <v>408.807108385893</v>
      </c>
      <c r="D16" s="876">
        <v>392.47962640064998</v>
      </c>
      <c r="E16" s="875">
        <f t="shared" si="0"/>
        <v>-73.06919402548759</v>
      </c>
      <c r="F16" s="875">
        <f t="shared" si="0"/>
        <v>-3.9939329943917468</v>
      </c>
      <c r="G16" s="875">
        <f t="shared" si="1"/>
        <v>-74.14479237095928</v>
      </c>
    </row>
    <row r="17" spans="1:7" ht="12.75" customHeight="1">
      <c r="A17" s="863" t="s">
        <v>292</v>
      </c>
      <c r="B17" s="873">
        <v>302.04386066084356</v>
      </c>
      <c r="C17" s="24">
        <v>208.31139619780586</v>
      </c>
      <c r="D17" s="876">
        <v>177.83910209228131</v>
      </c>
      <c r="E17" s="875">
        <f t="shared" si="0"/>
        <v>-31.032732881231183</v>
      </c>
      <c r="F17" s="875">
        <f t="shared" si="0"/>
        <v>-14.62824149888997</v>
      </c>
      <c r="G17" s="875">
        <f t="shared" si="1"/>
        <v>-41.121431270549223</v>
      </c>
    </row>
    <row r="18" spans="1:7" s="435" customFormat="1" ht="12.6" customHeight="1">
      <c r="A18" s="863" t="s">
        <v>293</v>
      </c>
      <c r="B18" s="873">
        <v>1000.6446150703873</v>
      </c>
      <c r="C18" s="24">
        <v>723.69760999871619</v>
      </c>
      <c r="D18" s="876">
        <v>798.37653811495193</v>
      </c>
      <c r="E18" s="875">
        <f t="shared" si="0"/>
        <v>-27.676859586376747</v>
      </c>
      <c r="F18" s="875">
        <f t="shared" si="0"/>
        <v>10.319079002674636</v>
      </c>
      <c r="G18" s="875">
        <f t="shared" si="1"/>
        <v>-20.213777589879644</v>
      </c>
    </row>
    <row r="19" spans="1:7" s="435" customFormat="1" ht="12" customHeight="1">
      <c r="A19" s="863" t="s">
        <v>294</v>
      </c>
      <c r="B19" s="873">
        <v>435.44554987897936</v>
      </c>
      <c r="C19" s="24">
        <v>236.6637110244906</v>
      </c>
      <c r="D19" s="876">
        <v>287.28162890658325</v>
      </c>
      <c r="E19" s="875">
        <f t="shared" si="0"/>
        <v>-45.650217095968706</v>
      </c>
      <c r="F19" s="875">
        <f t="shared" si="0"/>
        <v>21.388119734526832</v>
      </c>
      <c r="G19" s="875">
        <f t="shared" si="1"/>
        <v>-34.025820452999092</v>
      </c>
    </row>
    <row r="20" spans="1:7" s="435" customFormat="1" ht="12.75">
      <c r="A20" s="458" t="s">
        <v>295</v>
      </c>
      <c r="B20" s="873">
        <v>3351.9511363216507</v>
      </c>
      <c r="C20" s="24">
        <v>3215.7263205156282</v>
      </c>
      <c r="D20" s="876">
        <v>3395.3593389151806</v>
      </c>
      <c r="E20" s="875">
        <f t="shared" si="0"/>
        <v>-4.0640453952294875</v>
      </c>
      <c r="F20" s="875">
        <f t="shared" si="0"/>
        <v>5.5860791776194851</v>
      </c>
      <c r="G20" s="875">
        <f t="shared" si="1"/>
        <v>1.2950129887980832</v>
      </c>
    </row>
    <row r="21" spans="1:7" s="435" customFormat="1" ht="15.75" customHeight="1">
      <c r="A21" s="865" t="s">
        <v>363</v>
      </c>
      <c r="B21" s="877">
        <v>359.48345992657818</v>
      </c>
      <c r="C21" s="877">
        <v>350.78126989021501</v>
      </c>
      <c r="D21" s="878">
        <v>399.41559629547965</v>
      </c>
      <c r="E21" s="879">
        <f t="shared" si="0"/>
        <v>-2.4207483810633534</v>
      </c>
      <c r="F21" s="879">
        <f t="shared" si="0"/>
        <v>13.864573333828755</v>
      </c>
      <c r="G21" s="879">
        <f t="shared" si="1"/>
        <v>11.108198518245405</v>
      </c>
    </row>
    <row r="22" spans="1:7" s="459" customFormat="1" ht="12" customHeight="1">
      <c r="B22" s="455"/>
      <c r="C22" s="455"/>
      <c r="D22" s="455"/>
      <c r="E22" s="456"/>
      <c r="F22" s="456"/>
      <c r="G22" s="456"/>
    </row>
    <row r="23" spans="1:7" ht="12.75">
      <c r="A23" s="423" t="s">
        <v>364</v>
      </c>
      <c r="B23" s="423"/>
      <c r="C23" s="423"/>
      <c r="D23" s="423"/>
      <c r="E23" s="423"/>
      <c r="F23" s="423"/>
      <c r="G23" s="423"/>
    </row>
    <row r="24" spans="1:7" ht="12.6" customHeight="1">
      <c r="A24" s="423"/>
    </row>
    <row r="25" spans="1:7" ht="12.6" customHeight="1">
      <c r="A25" s="430" t="s">
        <v>297</v>
      </c>
    </row>
    <row r="26" spans="1:7" ht="12.6" customHeight="1">
      <c r="A26" s="449" t="s">
        <v>376</v>
      </c>
      <c r="G26" s="449"/>
    </row>
    <row r="27" spans="1:7" ht="12.6" customHeight="1">
      <c r="A27" s="65" t="s">
        <v>320</v>
      </c>
      <c r="G27" s="451"/>
    </row>
    <row r="28" spans="1:7" ht="12.6" customHeight="1">
      <c r="A28" s="415"/>
      <c r="G28" s="451"/>
    </row>
    <row r="29" spans="1:7" ht="12.6" customHeight="1">
      <c r="A29" s="423" t="s">
        <v>298</v>
      </c>
      <c r="G29" s="449"/>
    </row>
    <row r="30" spans="1:7" ht="12.6" customHeight="1">
      <c r="A30" s="430" t="s">
        <v>299</v>
      </c>
    </row>
    <row r="31" spans="1:7" ht="12.6" customHeight="1">
      <c r="A31" s="415"/>
    </row>
  </sheetData>
  <hyperlinks>
    <hyperlink ref="A25" r:id="rId1" xr:uid="{00000000-0004-0000-1700-000000000000}"/>
    <hyperlink ref="A30" r:id="rId2" xr:uid="{00000000-0004-0000-1700-000001000000}"/>
  </hyperlinks>
  <pageMargins left="0.7" right="0.7" top="0.75" bottom="0.75" header="0.3" footer="0.3"/>
  <pageSetup paperSize="9" scale="73" orientation="landscape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9"/>
  <sheetViews>
    <sheetView zoomScaleNormal="100" workbookViewId="0"/>
  </sheetViews>
  <sheetFormatPr baseColWidth="10" defaultColWidth="11.42578125" defaultRowHeight="12.6" customHeight="1"/>
  <cols>
    <col min="1" max="1" width="35.7109375" style="433" customWidth="1"/>
    <col min="2" max="3" width="14.28515625" style="433" customWidth="1"/>
    <col min="4" max="4" width="13.5703125" style="433" customWidth="1"/>
    <col min="5" max="7" width="10.7109375" style="433" customWidth="1"/>
    <col min="8" max="8" width="8.28515625" style="433" customWidth="1"/>
    <col min="9" max="16384" width="11.42578125" style="433"/>
  </cols>
  <sheetData>
    <row r="1" spans="1:9" ht="12.6" customHeight="1">
      <c r="A1" s="672" t="s">
        <v>469</v>
      </c>
      <c r="B1" s="475"/>
      <c r="C1" s="432"/>
      <c r="D1" s="432"/>
      <c r="E1" s="432"/>
      <c r="F1" s="432"/>
      <c r="G1" s="432" t="s">
        <v>310</v>
      </c>
    </row>
    <row r="2" spans="1:9" ht="12.6" customHeight="1">
      <c r="A2" s="623"/>
      <c r="B2" s="446"/>
      <c r="C2" s="451"/>
      <c r="D2" s="451"/>
      <c r="E2" s="451"/>
      <c r="F2" s="451"/>
      <c r="G2" s="451"/>
    </row>
    <row r="3" spans="1:9" ht="12.6" customHeight="1">
      <c r="A3" s="454"/>
      <c r="B3" s="438"/>
      <c r="C3" s="438"/>
      <c r="D3" s="438"/>
      <c r="E3" s="438"/>
      <c r="F3" s="438"/>
      <c r="G3" s="438"/>
    </row>
    <row r="4" spans="1:9" ht="12.6" customHeight="1">
      <c r="A4" s="445"/>
      <c r="B4" s="854">
        <v>2019</v>
      </c>
      <c r="C4" s="854">
        <v>2020</v>
      </c>
      <c r="D4" s="854" t="s">
        <v>466</v>
      </c>
      <c r="E4" s="855" t="s">
        <v>341</v>
      </c>
      <c r="F4" s="856" t="s">
        <v>467</v>
      </c>
      <c r="G4" s="857" t="s">
        <v>468</v>
      </c>
    </row>
    <row r="5" spans="1:9" ht="12.6" customHeight="1">
      <c r="A5" s="445"/>
      <c r="B5" s="442"/>
      <c r="C5" s="442"/>
      <c r="D5" s="442"/>
      <c r="E5" s="442"/>
      <c r="F5" s="442"/>
      <c r="G5" s="442"/>
    </row>
    <row r="6" spans="1:9" ht="28.5" customHeight="1">
      <c r="A6" s="445"/>
      <c r="B6" s="460" t="s">
        <v>283</v>
      </c>
      <c r="C6" s="460" t="s">
        <v>283</v>
      </c>
      <c r="D6" s="460" t="s">
        <v>283</v>
      </c>
      <c r="E6" s="460" t="s">
        <v>284</v>
      </c>
      <c r="F6" s="460" t="s">
        <v>284</v>
      </c>
      <c r="G6" s="460" t="s">
        <v>284</v>
      </c>
    </row>
    <row r="7" spans="1:9" ht="12.75">
      <c r="A7" s="862" t="s">
        <v>19</v>
      </c>
      <c r="B7" s="858">
        <v>43246.978815956994</v>
      </c>
      <c r="C7" s="858">
        <v>31445.948910320934</v>
      </c>
      <c r="D7" s="858">
        <v>35366.857638498972</v>
      </c>
      <c r="E7" s="880">
        <v>-27.28752442073894</v>
      </c>
      <c r="F7" s="880">
        <v>12.468724475002713</v>
      </c>
      <c r="G7" s="880">
        <v>-18.221206181807236</v>
      </c>
    </row>
    <row r="8" spans="1:9" ht="12" customHeight="1">
      <c r="A8" s="458" t="s">
        <v>365</v>
      </c>
      <c r="B8" s="881">
        <v>35412.334087941927</v>
      </c>
      <c r="C8" s="881">
        <v>23853.144599082967</v>
      </c>
      <c r="D8" s="881">
        <v>27261.259080317996</v>
      </c>
      <c r="E8" s="870">
        <f>(C8/B8-1)*100</f>
        <v>-32.64170461103528</v>
      </c>
      <c r="F8" s="870">
        <f>(D8/C8-1)*100</f>
        <v>14.287904335120881</v>
      </c>
      <c r="G8" s="870">
        <f>(D8/B8-1)*100</f>
        <v>-23.017615804091861</v>
      </c>
    </row>
    <row r="9" spans="1:9" ht="13.5" customHeight="1">
      <c r="A9" s="458" t="s">
        <v>285</v>
      </c>
      <c r="B9" s="882">
        <v>30636.791337418475</v>
      </c>
      <c r="C9" s="882">
        <v>19294.807950841485</v>
      </c>
      <c r="D9" s="882">
        <v>22466.652346152881</v>
      </c>
      <c r="E9" s="870">
        <f t="shared" ref="E9:F21" si="0">(C9/B9-1)*100</f>
        <v>-37.020793926041385</v>
      </c>
      <c r="F9" s="870">
        <f t="shared" si="0"/>
        <v>16.438849266561718</v>
      </c>
      <c r="G9" s="870">
        <f t="shared" ref="G9:G21" si="1">(D9/B9-1)*100</f>
        <v>-26.667737170266047</v>
      </c>
    </row>
    <row r="10" spans="1:9" ht="12.6" customHeight="1">
      <c r="A10" s="863" t="s">
        <v>286</v>
      </c>
      <c r="B10" s="882">
        <v>5972.9717762663004</v>
      </c>
      <c r="C10" s="882">
        <v>3766.8460654174423</v>
      </c>
      <c r="D10" s="882">
        <v>4707.4871513085563</v>
      </c>
      <c r="E10" s="870">
        <f t="shared" si="0"/>
        <v>-36.935143735567841</v>
      </c>
      <c r="F10" s="870">
        <f t="shared" si="0"/>
        <v>24.971582845578055</v>
      </c>
      <c r="G10" s="870">
        <f t="shared" si="1"/>
        <v>-21.186850907050449</v>
      </c>
    </row>
    <row r="11" spans="1:9" ht="12.6" customHeight="1">
      <c r="A11" s="864" t="s">
        <v>287</v>
      </c>
      <c r="B11" s="882">
        <v>5168.9038579135449</v>
      </c>
      <c r="C11" s="882">
        <v>3039.4487904958146</v>
      </c>
      <c r="D11" s="882">
        <v>3965.4341290398434</v>
      </c>
      <c r="E11" s="870">
        <f t="shared" si="0"/>
        <v>-41.197420690221463</v>
      </c>
      <c r="F11" s="870">
        <f t="shared" si="0"/>
        <v>30.465568014816789</v>
      </c>
      <c r="G11" s="870">
        <f t="shared" si="1"/>
        <v>-23.282880896134294</v>
      </c>
      <c r="I11" s="435"/>
    </row>
    <row r="12" spans="1:9" ht="12.6" customHeight="1">
      <c r="A12" s="863" t="s">
        <v>288</v>
      </c>
      <c r="B12" s="882">
        <v>6649.2188146420358</v>
      </c>
      <c r="C12" s="882">
        <v>4553.698362891666</v>
      </c>
      <c r="D12" s="882">
        <v>5776.5397712700114</v>
      </c>
      <c r="E12" s="870">
        <f t="shared" si="0"/>
        <v>-31.515287888193576</v>
      </c>
      <c r="F12" s="870">
        <f t="shared" si="0"/>
        <v>26.853807848656519</v>
      </c>
      <c r="G12" s="870">
        <f t="shared" si="1"/>
        <v>-13.124534891983474</v>
      </c>
      <c r="I12" s="435"/>
    </row>
    <row r="13" spans="1:9" ht="12.6" customHeight="1">
      <c r="A13" s="863" t="s">
        <v>289</v>
      </c>
      <c r="B13" s="882">
        <v>12056.743031541917</v>
      </c>
      <c r="C13" s="882">
        <v>7585.8571585615146</v>
      </c>
      <c r="D13" s="882">
        <v>8293.078001552054</v>
      </c>
      <c r="E13" s="870">
        <f t="shared" si="0"/>
        <v>-37.082036676770983</v>
      </c>
      <c r="F13" s="870">
        <f t="shared" si="0"/>
        <v>9.3228863687784944</v>
      </c>
      <c r="G13" s="870">
        <f t="shared" si="1"/>
        <v>-31.216266450596596</v>
      </c>
    </row>
    <row r="14" spans="1:9" ht="23.25">
      <c r="A14" s="864" t="s">
        <v>290</v>
      </c>
      <c r="B14" s="882">
        <v>1252.0060935959775</v>
      </c>
      <c r="C14" s="882">
        <v>1135.3061871450566</v>
      </c>
      <c r="D14" s="882">
        <v>1205.8277909840831</v>
      </c>
      <c r="E14" s="870">
        <f t="shared" si="0"/>
        <v>-9.3210334237063268</v>
      </c>
      <c r="F14" s="870">
        <f t="shared" si="0"/>
        <v>6.2116814510071894</v>
      </c>
      <c r="G14" s="870">
        <f t="shared" si="1"/>
        <v>-3.6883448769216787</v>
      </c>
    </row>
    <row r="15" spans="1:9" ht="12.6" customHeight="1">
      <c r="A15" s="864" t="s">
        <v>291</v>
      </c>
      <c r="B15" s="882">
        <v>6977.747342535351</v>
      </c>
      <c r="C15" s="882">
        <v>3091.950015979146</v>
      </c>
      <c r="D15" s="882">
        <v>3450.1592807963848</v>
      </c>
      <c r="E15" s="870">
        <f t="shared" si="0"/>
        <v>-55.688421145158685</v>
      </c>
      <c r="F15" s="870">
        <f t="shared" si="0"/>
        <v>11.585221719821458</v>
      </c>
      <c r="G15" s="870">
        <f t="shared" si="1"/>
        <v>-50.554826487271811</v>
      </c>
    </row>
    <row r="16" spans="1:9" ht="23.25">
      <c r="A16" s="867" t="s">
        <v>362</v>
      </c>
      <c r="B16" s="882">
        <v>1634.8758969497512</v>
      </c>
      <c r="C16" s="882">
        <v>440.28525573160675</v>
      </c>
      <c r="D16" s="882">
        <v>422.70055763350001</v>
      </c>
      <c r="E16" s="870">
        <f t="shared" si="0"/>
        <v>-73.069194025487604</v>
      </c>
      <c r="F16" s="870">
        <f t="shared" si="0"/>
        <v>-3.9939329943917468</v>
      </c>
      <c r="G16" s="870">
        <f t="shared" si="1"/>
        <v>-74.14479237095928</v>
      </c>
      <c r="I16" s="436"/>
    </row>
    <row r="17" spans="1:7" ht="12.6" customHeight="1">
      <c r="A17" s="863" t="s">
        <v>292</v>
      </c>
      <c r="B17" s="882">
        <v>732.3372928296601</v>
      </c>
      <c r="C17" s="882">
        <v>505.07301695619185</v>
      </c>
      <c r="D17" s="882">
        <v>431.1897162901106</v>
      </c>
      <c r="E17" s="870">
        <f t="shared" si="0"/>
        <v>-31.032732881231183</v>
      </c>
      <c r="F17" s="870">
        <f t="shared" si="0"/>
        <v>-14.62824149888997</v>
      </c>
      <c r="G17" s="870">
        <f t="shared" si="1"/>
        <v>-41.121431270549223</v>
      </c>
    </row>
    <row r="18" spans="1:7" ht="12.6" customHeight="1">
      <c r="A18" s="863" t="s">
        <v>293</v>
      </c>
      <c r="B18" s="882">
        <v>2946.0079478331568</v>
      </c>
      <c r="C18" s="882">
        <v>2092.6204443809065</v>
      </c>
      <c r="D18" s="882">
        <v>2410.1921458083816</v>
      </c>
      <c r="E18" s="870">
        <f t="shared" si="0"/>
        <v>-28.967589991735508</v>
      </c>
      <c r="F18" s="870">
        <f t="shared" si="0"/>
        <v>15.175790826292324</v>
      </c>
      <c r="G18" s="870">
        <f t="shared" si="1"/>
        <v>-18.187860030006963</v>
      </c>
    </row>
    <row r="19" spans="1:7" ht="12.6" customHeight="1">
      <c r="A19" s="863" t="s">
        <v>294</v>
      </c>
      <c r="B19" s="882">
        <v>644.63657735565141</v>
      </c>
      <c r="C19" s="882">
        <v>350.4276469021579</v>
      </c>
      <c r="D19" s="882">
        <v>425.46500229026685</v>
      </c>
      <c r="E19" s="870">
        <f t="shared" si="0"/>
        <v>-45.639503060834841</v>
      </c>
      <c r="F19" s="870">
        <f t="shared" si="0"/>
        <v>21.413080860329494</v>
      </c>
      <c r="G19" s="870">
        <f t="shared" si="1"/>
        <v>-33.999245895174482</v>
      </c>
    </row>
    <row r="20" spans="1:7" ht="12.6" customHeight="1">
      <c r="A20" s="458" t="s">
        <v>295</v>
      </c>
      <c r="B20" s="882">
        <v>4775.5427505234529</v>
      </c>
      <c r="C20" s="882">
        <v>4558.3366482414831</v>
      </c>
      <c r="D20" s="882">
        <v>4794.6067341651142</v>
      </c>
      <c r="E20" s="870">
        <f t="shared" si="0"/>
        <v>-4.5483019130791336</v>
      </c>
      <c r="F20" s="870">
        <f t="shared" si="0"/>
        <v>5.1832522289633864</v>
      </c>
      <c r="G20" s="870">
        <f t="shared" si="1"/>
        <v>0.39920035559459777</v>
      </c>
    </row>
    <row r="21" spans="1:7" ht="14.25" customHeight="1">
      <c r="A21" s="865" t="s">
        <v>363</v>
      </c>
      <c r="B21" s="883">
        <v>7834.6447280150705</v>
      </c>
      <c r="C21" s="883">
        <v>7592.8043112379673</v>
      </c>
      <c r="D21" s="883">
        <v>8105.5985581809728</v>
      </c>
      <c r="E21" s="871">
        <f t="shared" si="0"/>
        <v>-3.0868077005755223</v>
      </c>
      <c r="F21" s="871">
        <f t="shared" si="0"/>
        <v>6.7536871216874239</v>
      </c>
      <c r="G21" s="871">
        <f t="shared" si="1"/>
        <v>3.4584060869668809</v>
      </c>
    </row>
    <row r="22" spans="1:7" s="447" customFormat="1" ht="14.25" customHeight="1">
      <c r="A22" s="458" t="s">
        <v>364</v>
      </c>
      <c r="B22" s="455"/>
      <c r="C22" s="455"/>
      <c r="D22" s="455"/>
      <c r="E22" s="456"/>
      <c r="F22" s="456"/>
      <c r="G22" s="456"/>
    </row>
    <row r="23" spans="1:7" s="447" customFormat="1" ht="12.75">
      <c r="A23" s="449"/>
      <c r="B23" s="449"/>
      <c r="C23" s="449"/>
      <c r="D23" s="449"/>
      <c r="E23" s="449"/>
      <c r="F23" s="449"/>
      <c r="G23" s="449"/>
    </row>
    <row r="24" spans="1:7" ht="12.75">
      <c r="A24" s="430" t="s">
        <v>297</v>
      </c>
      <c r="B24" s="449"/>
      <c r="C24" s="449"/>
      <c r="D24" s="449"/>
      <c r="E24" s="449"/>
      <c r="F24" s="449"/>
      <c r="G24" s="449"/>
    </row>
    <row r="25" spans="1:7" ht="12.75">
      <c r="A25" s="449" t="s">
        <v>375</v>
      </c>
      <c r="B25" s="449"/>
      <c r="C25" s="449"/>
      <c r="D25" s="449"/>
      <c r="E25" s="449"/>
      <c r="F25" s="449"/>
      <c r="G25" s="449"/>
    </row>
    <row r="26" spans="1:7" s="448" customFormat="1" ht="12.75">
      <c r="A26" s="65" t="s">
        <v>320</v>
      </c>
      <c r="B26" s="451"/>
      <c r="C26" s="451"/>
      <c r="D26" s="451"/>
      <c r="E26" s="451"/>
      <c r="F26" s="451"/>
      <c r="G26" s="451"/>
    </row>
    <row r="27" spans="1:7" ht="12.75" customHeight="1">
      <c r="B27" s="449"/>
      <c r="C27" s="449"/>
      <c r="D27" s="449"/>
      <c r="E27" s="449"/>
      <c r="F27" s="449"/>
      <c r="G27" s="449"/>
    </row>
    <row r="28" spans="1:7" ht="12.6" customHeight="1">
      <c r="A28" s="449" t="s">
        <v>298</v>
      </c>
      <c r="B28" s="449"/>
      <c r="C28" s="449"/>
      <c r="D28" s="449"/>
      <c r="E28" s="449"/>
      <c r="F28" s="449"/>
      <c r="G28" s="449"/>
    </row>
    <row r="29" spans="1:7" ht="12.6" customHeight="1">
      <c r="A29" s="430" t="s">
        <v>299</v>
      </c>
    </row>
  </sheetData>
  <hyperlinks>
    <hyperlink ref="A24" r:id="rId1" xr:uid="{00000000-0004-0000-1800-000000000000}"/>
    <hyperlink ref="A29" r:id="rId2" xr:uid="{00000000-0004-0000-1800-000001000000}"/>
  </hyperlink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30"/>
  <sheetViews>
    <sheetView zoomScaleNormal="100" workbookViewId="0"/>
  </sheetViews>
  <sheetFormatPr baseColWidth="10" defaultColWidth="11.42578125" defaultRowHeight="12.6" customHeight="1"/>
  <cols>
    <col min="1" max="1" width="32" style="433" customWidth="1"/>
    <col min="2" max="3" width="14.28515625" style="431" customWidth="1"/>
    <col min="4" max="4" width="14.42578125" style="431" customWidth="1"/>
    <col min="5" max="7" width="10.7109375" style="431" customWidth="1"/>
    <col min="8" max="8" width="8.28515625" style="433" customWidth="1"/>
    <col min="9" max="16384" width="11.42578125" style="433"/>
  </cols>
  <sheetData>
    <row r="1" spans="1:8" ht="12.6" customHeight="1">
      <c r="A1" s="671" t="s">
        <v>470</v>
      </c>
      <c r="B1" s="475"/>
      <c r="C1" s="432"/>
      <c r="D1" s="432"/>
      <c r="E1" s="432"/>
      <c r="F1" s="432"/>
      <c r="G1" s="432" t="s">
        <v>311</v>
      </c>
    </row>
    <row r="2" spans="1:8" ht="12.6" customHeight="1">
      <c r="A2" s="623"/>
      <c r="B2" s="624"/>
      <c r="C2" s="624"/>
      <c r="D2" s="451"/>
      <c r="E2" s="451"/>
      <c r="F2" s="451"/>
      <c r="G2" s="451"/>
    </row>
    <row r="3" spans="1:8" ht="12.6" customHeight="1">
      <c r="A3" s="450"/>
      <c r="B3" s="438"/>
      <c r="C3" s="438"/>
      <c r="D3" s="438"/>
      <c r="E3" s="439"/>
      <c r="F3" s="440"/>
      <c r="G3" s="625"/>
      <c r="H3" s="447"/>
    </row>
    <row r="4" spans="1:8" ht="12.6" customHeight="1">
      <c r="A4" s="441"/>
      <c r="B4" s="854">
        <v>2019</v>
      </c>
      <c r="C4" s="854">
        <v>2020</v>
      </c>
      <c r="D4" s="854" t="s">
        <v>466</v>
      </c>
      <c r="E4" s="855" t="s">
        <v>341</v>
      </c>
      <c r="F4" s="856" t="s">
        <v>467</v>
      </c>
      <c r="G4" s="857" t="s">
        <v>468</v>
      </c>
      <c r="H4" s="447"/>
    </row>
    <row r="5" spans="1:8" ht="12.6" customHeight="1">
      <c r="A5" s="441"/>
      <c r="B5" s="442"/>
      <c r="C5" s="442"/>
      <c r="D5" s="442"/>
      <c r="E5" s="442"/>
      <c r="F5" s="442"/>
      <c r="G5" s="442"/>
    </row>
    <row r="6" spans="1:8" ht="25.5" customHeight="1">
      <c r="A6" s="441"/>
      <c r="B6" s="443" t="s">
        <v>296</v>
      </c>
      <c r="C6" s="443" t="s">
        <v>296</v>
      </c>
      <c r="D6" s="443" t="s">
        <v>296</v>
      </c>
      <c r="E6" s="859" t="s">
        <v>284</v>
      </c>
      <c r="F6" s="859" t="s">
        <v>284</v>
      </c>
      <c r="G6" s="859" t="s">
        <v>284</v>
      </c>
    </row>
    <row r="7" spans="1:8" ht="12.6" customHeight="1">
      <c r="A7" s="862" t="s">
        <v>19</v>
      </c>
      <c r="B7" s="1016">
        <v>174219.51393520046</v>
      </c>
      <c r="C7" s="869">
        <v>150120.44853476528</v>
      </c>
      <c r="D7" s="869">
        <v>158091.66939604815</v>
      </c>
      <c r="E7" s="880">
        <v>-13.832586749954224</v>
      </c>
      <c r="F7" s="880">
        <v>5.3098834563080066</v>
      </c>
      <c r="G7" s="880">
        <v>-9.2571975290614894</v>
      </c>
    </row>
    <row r="8" spans="1:8" ht="12.6" customHeight="1">
      <c r="A8" s="458" t="s">
        <v>365</v>
      </c>
      <c r="B8" s="1017">
        <v>173256.79073077455</v>
      </c>
      <c r="C8" s="1017">
        <v>149172.50037257042</v>
      </c>
      <c r="D8" s="1017">
        <v>157146.83235970087</v>
      </c>
      <c r="E8" s="1018">
        <f>(C8/B8-1)*100</f>
        <v>-13.90092143379762</v>
      </c>
      <c r="F8" s="1018">
        <f>(D8/C8-1)*100</f>
        <v>5.3457118216922783</v>
      </c>
      <c r="G8" s="1018">
        <f>(D8/B8-1)*100</f>
        <v>-9.2983128125160182</v>
      </c>
    </row>
    <row r="9" spans="1:8" ht="15" customHeight="1">
      <c r="A9" s="458" t="s">
        <v>285</v>
      </c>
      <c r="B9" s="1017">
        <v>141064.88802844446</v>
      </c>
      <c r="C9" s="1017">
        <v>116828.22803771449</v>
      </c>
      <c r="D9" s="1017">
        <v>124618.89324066858</v>
      </c>
      <c r="E9" s="1018">
        <f t="shared" ref="E9:F21" si="0">(C9/B9-1)*100</f>
        <v>-17.181213787121052</v>
      </c>
      <c r="F9" s="1018">
        <f t="shared" si="0"/>
        <v>6.6684784437876621</v>
      </c>
      <c r="G9" s="1018">
        <f t="shared" ref="G9:G21" si="1">(D9/B9-1)*100</f>
        <v>-11.658460881108624</v>
      </c>
    </row>
    <row r="10" spans="1:8" ht="12.6" customHeight="1">
      <c r="A10" s="863" t="s">
        <v>286</v>
      </c>
      <c r="B10" s="1017">
        <v>35747.098232013799</v>
      </c>
      <c r="C10" s="1017">
        <v>30548.737846290504</v>
      </c>
      <c r="D10" s="1017">
        <v>30471.54101819775</v>
      </c>
      <c r="E10" s="1018">
        <f t="shared" si="0"/>
        <v>-14.542048565687027</v>
      </c>
      <c r="F10" s="1018">
        <f t="shared" si="0"/>
        <v>-0.25270054848478551</v>
      </c>
      <c r="G10" s="1018">
        <f t="shared" si="1"/>
        <v>-14.758001277685395</v>
      </c>
    </row>
    <row r="11" spans="1:8" ht="12.6" customHeight="1">
      <c r="A11" s="864" t="s">
        <v>287</v>
      </c>
      <c r="B11" s="1017">
        <v>32185.1582320138</v>
      </c>
      <c r="C11" s="1017">
        <v>27071.707846290505</v>
      </c>
      <c r="D11" s="1017">
        <v>27032.36776373455</v>
      </c>
      <c r="E11" s="1018">
        <f t="shared" si="0"/>
        <v>-15.88760368633848</v>
      </c>
      <c r="F11" s="1018">
        <f t="shared" si="0"/>
        <v>-0.14531806703633743</v>
      </c>
      <c r="G11" s="1018">
        <f t="shared" si="1"/>
        <v>-16.009834194799431</v>
      </c>
    </row>
    <row r="12" spans="1:8" ht="12.6" customHeight="1">
      <c r="A12" s="863" t="s">
        <v>288</v>
      </c>
      <c r="B12" s="1017">
        <v>45060.868133752294</v>
      </c>
      <c r="C12" s="1017">
        <v>30859.805816480981</v>
      </c>
      <c r="D12" s="1017">
        <v>39146.838772907307</v>
      </c>
      <c r="E12" s="1018">
        <f t="shared" si="0"/>
        <v>-31.515287888193566</v>
      </c>
      <c r="F12" s="1018">
        <f t="shared" si="0"/>
        <v>26.853807848656498</v>
      </c>
      <c r="G12" s="1018">
        <f t="shared" si="1"/>
        <v>-13.124534891983487</v>
      </c>
    </row>
    <row r="13" spans="1:8" ht="12.6" customHeight="1">
      <c r="A13" s="863" t="s">
        <v>289</v>
      </c>
      <c r="B13" s="1017">
        <v>34689.424817854699</v>
      </c>
      <c r="C13" s="1017">
        <v>33832.517476846173</v>
      </c>
      <c r="D13" s="1017">
        <v>33324.373805042582</v>
      </c>
      <c r="E13" s="1018">
        <f t="shared" si="0"/>
        <v>-2.4702264321415757</v>
      </c>
      <c r="F13" s="1018">
        <f t="shared" si="0"/>
        <v>-1.5019386959641667</v>
      </c>
      <c r="G13" s="1018">
        <f t="shared" si="1"/>
        <v>-3.9350638414434647</v>
      </c>
    </row>
    <row r="14" spans="1:8" ht="23.25">
      <c r="A14" s="864" t="s">
        <v>290</v>
      </c>
      <c r="B14" s="1017">
        <v>6821.7512694327788</v>
      </c>
      <c r="C14" s="1017">
        <v>6934.5229140431566</v>
      </c>
      <c r="D14" s="1017">
        <v>7088.9768200713515</v>
      </c>
      <c r="E14" s="1018">
        <f t="shared" si="0"/>
        <v>1.6531186810590626</v>
      </c>
      <c r="F14" s="1018">
        <f t="shared" si="0"/>
        <v>2.227318417470503</v>
      </c>
      <c r="G14" s="1018">
        <f t="shared" si="1"/>
        <v>3.9172573153754442</v>
      </c>
    </row>
    <row r="15" spans="1:8" ht="12.6" customHeight="1">
      <c r="A15" s="864" t="s">
        <v>291</v>
      </c>
      <c r="B15" s="1017">
        <v>9081.5553377419328</v>
      </c>
      <c r="C15" s="1017">
        <v>8464.4573543037513</v>
      </c>
      <c r="D15" s="1017">
        <v>7724.2422077862184</v>
      </c>
      <c r="E15" s="1018">
        <f t="shared" si="0"/>
        <v>-6.7950693519819305</v>
      </c>
      <c r="F15" s="1018">
        <f t="shared" si="0"/>
        <v>-8.7449805171641692</v>
      </c>
      <c r="G15" s="1018">
        <f t="shared" si="1"/>
        <v>-14.94582237818749</v>
      </c>
      <c r="H15" s="431"/>
    </row>
    <row r="16" spans="1:8" ht="23.25">
      <c r="A16" s="867" t="s">
        <v>362</v>
      </c>
      <c r="B16" s="1017">
        <v>13435.18</v>
      </c>
      <c r="C16" s="1017">
        <v>10666.58</v>
      </c>
      <c r="D16" s="1017">
        <v>10433.422025173995</v>
      </c>
      <c r="E16" s="1018">
        <f t="shared" si="0"/>
        <v>-20.607092722241159</v>
      </c>
      <c r="F16" s="1018">
        <f t="shared" si="0"/>
        <v>-2.1858737742182055</v>
      </c>
      <c r="G16" s="1018">
        <f t="shared" si="1"/>
        <v>-22.342521461015075</v>
      </c>
    </row>
    <row r="17" spans="1:7" ht="10.5" customHeight="1">
      <c r="A17" s="867" t="s">
        <v>292</v>
      </c>
      <c r="B17" s="1017">
        <v>3987.2539612515375</v>
      </c>
      <c r="C17" s="1017">
        <v>3872.3853328493042</v>
      </c>
      <c r="D17" s="1017">
        <v>3875.005976321278</v>
      </c>
      <c r="E17" s="1018">
        <f t="shared" si="0"/>
        <v>-2.8808957121501666</v>
      </c>
      <c r="F17" s="1018">
        <f t="shared" si="0"/>
        <v>6.7675172967507358E-2</v>
      </c>
      <c r="G17" s="1018">
        <f t="shared" si="1"/>
        <v>-2.8151701903388782</v>
      </c>
    </row>
    <row r="18" spans="1:7" s="435" customFormat="1" ht="12.6" customHeight="1">
      <c r="A18" s="867" t="s">
        <v>293</v>
      </c>
      <c r="B18" s="1017">
        <v>5903.2118551716085</v>
      </c>
      <c r="C18" s="1017">
        <v>5770.6429041959609</v>
      </c>
      <c r="D18" s="1017">
        <v>5759.1590600155359</v>
      </c>
      <c r="E18" s="1018">
        <f t="shared" si="0"/>
        <v>-2.2457088484721832</v>
      </c>
      <c r="F18" s="1018">
        <f t="shared" si="0"/>
        <v>-0.19900458876210836</v>
      </c>
      <c r="G18" s="1018">
        <f t="shared" si="1"/>
        <v>-2.4402443735755952</v>
      </c>
    </row>
    <row r="19" spans="1:7" s="435" customFormat="1" ht="11.25" customHeight="1">
      <c r="A19" s="867" t="s">
        <v>294</v>
      </c>
      <c r="B19" s="1017">
        <v>2241.8510284005174</v>
      </c>
      <c r="C19" s="1017">
        <v>1277.5586610515743</v>
      </c>
      <c r="D19" s="1017">
        <v>1608.5525830101355</v>
      </c>
      <c r="E19" s="1018">
        <f t="shared" si="0"/>
        <v>-43.013222338726585</v>
      </c>
      <c r="F19" s="1018">
        <f t="shared" si="0"/>
        <v>25.908314979925539</v>
      </c>
      <c r="G19" s="1018">
        <f t="shared" si="1"/>
        <v>-28.248908485334024</v>
      </c>
    </row>
    <row r="20" spans="1:7" s="435" customFormat="1" ht="12.75">
      <c r="A20" s="868" t="s">
        <v>295</v>
      </c>
      <c r="B20" s="1017">
        <v>32191.902702330095</v>
      </c>
      <c r="C20" s="1017">
        <v>32344.272334855908</v>
      </c>
      <c r="D20" s="1017">
        <v>32527.939119032282</v>
      </c>
      <c r="E20" s="1018">
        <f t="shared" si="0"/>
        <v>0.47331664094145687</v>
      </c>
      <c r="F20" s="1018">
        <f t="shared" si="0"/>
        <v>0.56784948591483975</v>
      </c>
      <c r="G20" s="1018">
        <f t="shared" si="1"/>
        <v>1.0438538529686348</v>
      </c>
    </row>
    <row r="21" spans="1:7" s="435" customFormat="1" ht="12" customHeight="1">
      <c r="A21" s="865" t="s">
        <v>363</v>
      </c>
      <c r="B21" s="1019">
        <v>962.72320442590808</v>
      </c>
      <c r="C21" s="1019">
        <v>947.94816219487961</v>
      </c>
      <c r="D21" s="1019">
        <v>944.83703634728727</v>
      </c>
      <c r="E21" s="1020">
        <f t="shared" si="0"/>
        <v>-1.5347134215840552</v>
      </c>
      <c r="F21" s="1020">
        <f t="shared" si="0"/>
        <v>-0.32819577817302381</v>
      </c>
      <c r="G21" s="1020">
        <f t="shared" si="1"/>
        <v>-1.8578723351003745</v>
      </c>
    </row>
    <row r="22" spans="1:7" s="435" customFormat="1" ht="12" customHeight="1">
      <c r="A22" s="458" t="s">
        <v>364</v>
      </c>
      <c r="B22" s="455"/>
      <c r="C22" s="455"/>
      <c r="D22" s="455"/>
      <c r="E22" s="456"/>
      <c r="F22" s="456"/>
      <c r="G22" s="456"/>
    </row>
    <row r="23" spans="1:7" s="448" customFormat="1" ht="12.75">
      <c r="A23" s="449"/>
      <c r="B23" s="449"/>
      <c r="C23" s="449"/>
      <c r="D23" s="449"/>
      <c r="E23" s="449"/>
      <c r="F23" s="449"/>
      <c r="G23" s="445"/>
    </row>
    <row r="24" spans="1:7" s="431" customFormat="1" ht="12.75">
      <c r="A24" s="430" t="s">
        <v>297</v>
      </c>
      <c r="B24" s="449"/>
      <c r="C24" s="449"/>
      <c r="D24" s="449"/>
      <c r="E24" s="449"/>
      <c r="F24" s="449"/>
      <c r="G24" s="445"/>
    </row>
    <row r="25" spans="1:7" s="431" customFormat="1" ht="12.75">
      <c r="A25" s="449" t="s">
        <v>376</v>
      </c>
      <c r="B25" s="444"/>
      <c r="C25" s="445"/>
      <c r="D25" s="445"/>
      <c r="E25" s="445"/>
      <c r="F25" s="445"/>
      <c r="G25" s="445"/>
    </row>
    <row r="26" spans="1:7" s="431" customFormat="1" ht="16.5" customHeight="1">
      <c r="A26" s="65" t="s">
        <v>320</v>
      </c>
      <c r="B26" s="451"/>
      <c r="C26" s="451"/>
      <c r="D26" s="451"/>
      <c r="E26" s="451"/>
      <c r="F26" s="451"/>
      <c r="G26" s="451"/>
    </row>
    <row r="27" spans="1:7" s="431" customFormat="1" ht="14.25" customHeight="1">
      <c r="B27" s="452"/>
      <c r="C27" s="453"/>
      <c r="D27" s="451"/>
      <c r="E27" s="451"/>
      <c r="F27" s="451"/>
      <c r="G27" s="451"/>
    </row>
    <row r="28" spans="1:7" s="431" customFormat="1" ht="12.6" customHeight="1">
      <c r="A28" s="449" t="s">
        <v>298</v>
      </c>
      <c r="B28" s="451"/>
      <c r="C28" s="451"/>
      <c r="D28" s="451"/>
      <c r="E28" s="451"/>
      <c r="F28" s="451"/>
      <c r="G28" s="451"/>
    </row>
    <row r="29" spans="1:7" s="431" customFormat="1" ht="12.6" customHeight="1">
      <c r="A29" s="430" t="s">
        <v>299</v>
      </c>
    </row>
    <row r="30" spans="1:7" s="431" customFormat="1" ht="12.6" customHeight="1">
      <c r="A30" s="433"/>
    </row>
  </sheetData>
  <hyperlinks>
    <hyperlink ref="A24" r:id="rId1" xr:uid="{00000000-0004-0000-1900-000000000000}"/>
    <hyperlink ref="A29" r:id="rId2" xr:uid="{00000000-0004-0000-1900-000001000000}"/>
  </hyperlinks>
  <pageMargins left="0.7" right="0.7" top="0.75" bottom="0.75" header="0.3" footer="0.3"/>
  <pageSetup paperSize="9" orientation="portrait"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1"/>
  <sheetViews>
    <sheetView showGridLines="0" workbookViewId="0"/>
  </sheetViews>
  <sheetFormatPr baseColWidth="10" defaultColWidth="11.42578125" defaultRowHeight="12.75"/>
  <cols>
    <col min="1" max="1" width="27" style="4" customWidth="1"/>
    <col min="2" max="16384" width="11.42578125" style="4"/>
  </cols>
  <sheetData>
    <row r="1" spans="1:13" s="90" customFormat="1" ht="12">
      <c r="A1" s="90" t="s">
        <v>175</v>
      </c>
      <c r="K1" s="262" t="s">
        <v>176</v>
      </c>
    </row>
    <row r="2" spans="1:13" s="62" customFormat="1" ht="12"/>
    <row r="3" spans="1:13" s="2" customFormat="1" ht="11.25">
      <c r="A3" s="261"/>
      <c r="B3" s="260">
        <v>2012</v>
      </c>
      <c r="C3" s="260">
        <v>2013</v>
      </c>
      <c r="D3" s="260">
        <v>2014</v>
      </c>
      <c r="E3" s="260">
        <v>2015</v>
      </c>
      <c r="F3" s="260">
        <v>2016</v>
      </c>
      <c r="G3" s="260">
        <v>2017</v>
      </c>
      <c r="H3" s="260">
        <v>2018</v>
      </c>
      <c r="I3" s="260">
        <v>2019</v>
      </c>
      <c r="J3" s="260">
        <v>2020</v>
      </c>
      <c r="K3" s="260">
        <v>2021</v>
      </c>
    </row>
    <row r="4" spans="1:13" s="2" customFormat="1" ht="11.25">
      <c r="A4" s="5" t="s">
        <v>1</v>
      </c>
      <c r="B4" s="884">
        <v>1.2</v>
      </c>
      <c r="C4" s="884">
        <v>1.8</v>
      </c>
      <c r="D4" s="884">
        <v>2.4</v>
      </c>
      <c r="E4" s="884">
        <v>1.7</v>
      </c>
      <c r="F4" s="884">
        <v>2</v>
      </c>
      <c r="G4" s="884">
        <v>1.6</v>
      </c>
      <c r="H4" s="884">
        <v>2.9</v>
      </c>
      <c r="I4" s="884">
        <v>1.2</v>
      </c>
      <c r="J4" s="885">
        <v>-2.4</v>
      </c>
      <c r="K4" s="885">
        <v>3.7</v>
      </c>
      <c r="L4" s="130"/>
    </row>
    <row r="5" spans="1:13" s="2" customFormat="1" ht="11.25">
      <c r="A5" s="5" t="s">
        <v>346</v>
      </c>
      <c r="B5" s="884">
        <v>-0.7</v>
      </c>
      <c r="C5" s="884">
        <v>0</v>
      </c>
      <c r="D5" s="884">
        <v>1.6</v>
      </c>
      <c r="E5" s="884">
        <v>2.2999999999999998</v>
      </c>
      <c r="F5" s="884">
        <v>2</v>
      </c>
      <c r="G5" s="884">
        <v>2.8</v>
      </c>
      <c r="H5" s="884">
        <v>2.1</v>
      </c>
      <c r="I5" s="884">
        <v>1.8</v>
      </c>
      <c r="J5" s="885">
        <v>-5.9</v>
      </c>
      <c r="K5" s="885">
        <v>5.4</v>
      </c>
      <c r="L5" s="130"/>
    </row>
    <row r="6" spans="1:13" s="2" customFormat="1" ht="11.25">
      <c r="A6" s="112" t="s">
        <v>28</v>
      </c>
      <c r="B6" s="886">
        <v>0.4</v>
      </c>
      <c r="C6" s="886">
        <v>0.4</v>
      </c>
      <c r="D6" s="886">
        <v>2.2000000000000002</v>
      </c>
      <c r="E6" s="886">
        <v>1.5</v>
      </c>
      <c r="F6" s="886">
        <v>2.2000000000000002</v>
      </c>
      <c r="G6" s="886">
        <v>2.7</v>
      </c>
      <c r="H6" s="886">
        <v>1.1000000000000001</v>
      </c>
      <c r="I6" s="886">
        <v>1.1000000000000001</v>
      </c>
      <c r="J6" s="887">
        <v>-4.5999999999999996</v>
      </c>
      <c r="K6" s="887" t="s">
        <v>471</v>
      </c>
      <c r="L6" s="550"/>
    </row>
    <row r="7" spans="1:13" s="2" customFormat="1" ht="11.25">
      <c r="A7" s="112" t="s">
        <v>30</v>
      </c>
      <c r="B7" s="884">
        <v>0.3</v>
      </c>
      <c r="C7" s="884">
        <v>0.6</v>
      </c>
      <c r="D7" s="884">
        <v>1</v>
      </c>
      <c r="E7" s="884">
        <v>1.1000000000000001</v>
      </c>
      <c r="F7" s="884">
        <v>1.1000000000000001</v>
      </c>
      <c r="G7" s="884">
        <v>2.2999999999999998</v>
      </c>
      <c r="H7" s="884">
        <v>1.9</v>
      </c>
      <c r="I7" s="886">
        <v>1.8</v>
      </c>
      <c r="J7" s="888">
        <v>-7.8</v>
      </c>
      <c r="K7" s="888" t="s">
        <v>472</v>
      </c>
      <c r="M7" s="129"/>
    </row>
    <row r="8" spans="1:13" s="2" customFormat="1" ht="11.25">
      <c r="A8" s="112" t="s">
        <v>31</v>
      </c>
      <c r="B8" s="884">
        <v>-3</v>
      </c>
      <c r="C8" s="884">
        <v>-1.8</v>
      </c>
      <c r="D8" s="884">
        <v>0</v>
      </c>
      <c r="E8" s="884">
        <v>0.8</v>
      </c>
      <c r="F8" s="884">
        <v>1.3</v>
      </c>
      <c r="G8" s="884">
        <v>1.7</v>
      </c>
      <c r="H8" s="884">
        <v>0.9</v>
      </c>
      <c r="I8" s="884">
        <v>0.5</v>
      </c>
      <c r="J8" s="885">
        <v>-9</v>
      </c>
      <c r="K8" s="885">
        <v>6.7</v>
      </c>
      <c r="L8" s="130"/>
    </row>
    <row r="9" spans="1:13" s="2" customFormat="1" ht="11.25">
      <c r="A9" s="259" t="s">
        <v>47</v>
      </c>
      <c r="B9" s="393">
        <v>0.7</v>
      </c>
      <c r="C9" s="393">
        <v>0</v>
      </c>
      <c r="D9" s="393">
        <v>0.7</v>
      </c>
      <c r="E9" s="393">
        <v>1</v>
      </c>
      <c r="F9" s="393">
        <v>2</v>
      </c>
      <c r="G9" s="393">
        <v>2.2999999999999998</v>
      </c>
      <c r="H9" s="393">
        <v>2.5</v>
      </c>
      <c r="I9" s="393">
        <v>1.5</v>
      </c>
      <c r="J9" s="396">
        <v>-6.7</v>
      </c>
      <c r="K9" s="396">
        <v>4.5999999999999996</v>
      </c>
      <c r="L9" s="130"/>
    </row>
    <row r="10" spans="1:13" s="2" customFormat="1" ht="11.25">
      <c r="A10" s="2" t="s">
        <v>347</v>
      </c>
    </row>
    <row r="11" spans="1:13" s="2" customFormat="1" ht="11.25"/>
    <row r="12" spans="1:13" s="2" customFormat="1" ht="11.25">
      <c r="A12" s="309" t="s">
        <v>301</v>
      </c>
    </row>
    <row r="13" spans="1:13" s="2" customFormat="1" ht="11.25">
      <c r="A13" s="131" t="s">
        <v>179</v>
      </c>
    </row>
    <row r="14" spans="1:13" s="2" customFormat="1" ht="11.25">
      <c r="A14" s="65" t="s">
        <v>413</v>
      </c>
    </row>
    <row r="15" spans="1:13" s="2" customFormat="1" ht="11.25">
      <c r="A15" s="64"/>
    </row>
    <row r="16" spans="1:13" s="2" customFormat="1" ht="11.25">
      <c r="A16" s="2" t="s">
        <v>302</v>
      </c>
    </row>
    <row r="17" spans="1:11" s="2" customFormat="1" ht="11.25">
      <c r="A17" s="310" t="s">
        <v>299</v>
      </c>
    </row>
    <row r="18" spans="1:11" s="2" customFormat="1" ht="11.25"/>
    <row r="19" spans="1:11" s="2" customFormat="1" ht="11.25"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s="2" customFormat="1" ht="11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s="2" customFormat="1" ht="11.25"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phoneticPr fontId="16" type="noConversion"/>
  <hyperlinks>
    <hyperlink ref="A17" r:id="rId1" xr:uid="{00000000-0004-0000-1A00-000000000000}"/>
    <hyperlink ref="A12" r:id="rId2" xr:uid="{00000000-0004-0000-1A00-000001000000}"/>
  </hyperlinks>
  <pageMargins left="0.78740157499999996" right="0.78740157499999996" top="0.984251969" bottom="0.984251969" header="0.4921259845" footer="0.4921259845"/>
  <pageSetup paperSize="9" scale="70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zoomScaleNormal="100" workbookViewId="0"/>
  </sheetViews>
  <sheetFormatPr baseColWidth="10" defaultRowHeight="12.75"/>
  <cols>
    <col min="1" max="1" width="23.7109375" customWidth="1"/>
    <col min="2" max="2" width="16.28515625" customWidth="1"/>
    <col min="3" max="3" width="14.7109375" customWidth="1"/>
    <col min="4" max="4" width="21" customWidth="1"/>
    <col min="5" max="7" width="20.28515625" customWidth="1"/>
  </cols>
  <sheetData>
    <row r="1" spans="1:7">
      <c r="A1" s="62" t="s">
        <v>398</v>
      </c>
      <c r="F1" s="63"/>
      <c r="G1" s="63" t="s">
        <v>391</v>
      </c>
    </row>
    <row r="2" spans="1:7">
      <c r="A2" s="4"/>
    </row>
    <row r="3" spans="1:7">
      <c r="A3" s="64"/>
      <c r="B3" s="106" t="s">
        <v>89</v>
      </c>
      <c r="C3" s="106"/>
      <c r="D3" s="106" t="s">
        <v>90</v>
      </c>
      <c r="E3" s="106"/>
      <c r="F3" s="106" t="s">
        <v>91</v>
      </c>
      <c r="G3" s="106"/>
    </row>
    <row r="4" spans="1:7">
      <c r="A4" s="632"/>
      <c r="B4" s="106" t="s">
        <v>21</v>
      </c>
      <c r="C4" s="106" t="s">
        <v>154</v>
      </c>
      <c r="D4" s="106" t="s">
        <v>21</v>
      </c>
      <c r="E4" s="106" t="s">
        <v>154</v>
      </c>
      <c r="F4" s="106" t="s">
        <v>21</v>
      </c>
      <c r="G4" s="106" t="s">
        <v>154</v>
      </c>
    </row>
    <row r="5" spans="1:7" s="630" customFormat="1">
      <c r="A5" s="631" t="s">
        <v>19</v>
      </c>
      <c r="B5" s="629">
        <v>45884488.588848718</v>
      </c>
      <c r="C5" s="702">
        <v>100</v>
      </c>
      <c r="D5" s="629">
        <v>29558849</v>
      </c>
      <c r="E5" s="702">
        <v>100</v>
      </c>
      <c r="F5" s="629">
        <v>16325639.588848719</v>
      </c>
      <c r="G5" s="702">
        <v>100</v>
      </c>
    </row>
    <row r="6" spans="1:7">
      <c r="A6" s="147" t="s">
        <v>1</v>
      </c>
      <c r="B6" s="628">
        <v>34291482.402266666</v>
      </c>
      <c r="C6" s="634">
        <v>74.734367662976425</v>
      </c>
      <c r="D6" s="628">
        <v>20960665</v>
      </c>
      <c r="E6" s="634">
        <v>70.911641383600553</v>
      </c>
      <c r="F6" s="628">
        <v>13330817.402266663</v>
      </c>
      <c r="G6" s="634">
        <v>81.655712964362635</v>
      </c>
    </row>
    <row r="7" spans="1:7">
      <c r="A7" s="147" t="s">
        <v>22</v>
      </c>
      <c r="B7" s="628">
        <v>9675458.9084105529</v>
      </c>
      <c r="C7" s="634">
        <v>21.086557148120804</v>
      </c>
      <c r="D7" s="628">
        <v>6855827</v>
      </c>
      <c r="E7" s="634">
        <v>23.193822601143907</v>
      </c>
      <c r="F7" s="628">
        <v>2819631.9084105529</v>
      </c>
      <c r="G7" s="634">
        <v>17.271188017261583</v>
      </c>
    </row>
    <row r="8" spans="1:7">
      <c r="A8" s="147" t="s">
        <v>23</v>
      </c>
      <c r="B8" s="628">
        <v>880673</v>
      </c>
      <c r="C8" s="634">
        <v>1.9</v>
      </c>
      <c r="D8" s="628">
        <v>793764</v>
      </c>
      <c r="E8" s="634">
        <v>2.7</v>
      </c>
      <c r="F8" s="628">
        <v>86908.253258562487</v>
      </c>
      <c r="G8" s="634">
        <v>0.5</v>
      </c>
    </row>
    <row r="9" spans="1:7">
      <c r="A9" s="147" t="s">
        <v>24</v>
      </c>
      <c r="B9" s="628">
        <v>913114</v>
      </c>
      <c r="C9" s="634">
        <v>2</v>
      </c>
      <c r="D9" s="628">
        <v>835998</v>
      </c>
      <c r="E9" s="634">
        <v>2.8</v>
      </c>
      <c r="F9" s="628">
        <v>77115.567834591537</v>
      </c>
      <c r="G9" s="634">
        <v>0.5</v>
      </c>
    </row>
    <row r="10" spans="1:7">
      <c r="A10" s="632" t="s">
        <v>457</v>
      </c>
      <c r="B10" s="633">
        <v>123761</v>
      </c>
      <c r="C10" s="635">
        <v>0.3</v>
      </c>
      <c r="D10" s="633">
        <v>112595</v>
      </c>
      <c r="E10" s="635">
        <v>0.4</v>
      </c>
      <c r="F10" s="633">
        <v>11166.457078351101</v>
      </c>
      <c r="G10" s="635">
        <v>0.1</v>
      </c>
    </row>
    <row r="11" spans="1:7">
      <c r="A11" s="147"/>
      <c r="B11" s="628"/>
      <c r="C11" s="634"/>
      <c r="D11" s="628"/>
      <c r="E11" s="634"/>
      <c r="F11" s="628"/>
      <c r="G11" s="634"/>
    </row>
    <row r="12" spans="1:7">
      <c r="A12" s="309" t="s">
        <v>205</v>
      </c>
      <c r="B12" s="64"/>
      <c r="C12" s="64"/>
      <c r="D12" s="64"/>
    </row>
    <row r="13" spans="1:7">
      <c r="A13" s="65" t="s">
        <v>95</v>
      </c>
      <c r="B13" s="64"/>
      <c r="C13" s="64"/>
      <c r="D13" s="64"/>
    </row>
    <row r="14" spans="1:7">
      <c r="A14" s="65" t="s">
        <v>413</v>
      </c>
      <c r="B14" s="64"/>
      <c r="C14" s="64"/>
      <c r="D14" s="64"/>
    </row>
    <row r="15" spans="1:7">
      <c r="A15" s="64"/>
    </row>
    <row r="16" spans="1:7">
      <c r="A16" s="2" t="s">
        <v>206</v>
      </c>
      <c r="B16" s="4"/>
    </row>
    <row r="17" spans="1:2">
      <c r="A17" s="310" t="s">
        <v>314</v>
      </c>
      <c r="B17" s="4"/>
    </row>
    <row r="18" spans="1:2">
      <c r="A18" s="2"/>
      <c r="B18" s="4"/>
    </row>
    <row r="19" spans="1:2" ht="15">
      <c r="A19" s="305"/>
      <c r="B19" s="28"/>
    </row>
    <row r="20" spans="1:2">
      <c r="A20" s="306"/>
      <c r="B20" s="28"/>
    </row>
    <row r="21" spans="1:2">
      <c r="A21" s="307"/>
      <c r="B21" s="28"/>
    </row>
    <row r="22" spans="1:2">
      <c r="A22" s="307"/>
    </row>
    <row r="23" spans="1:2">
      <c r="A23" s="308"/>
    </row>
    <row r="25" spans="1:2" ht="15">
      <c r="A25" s="305"/>
    </row>
    <row r="27" spans="1:2">
      <c r="A27" s="18"/>
    </row>
    <row r="28" spans="1:2">
      <c r="A28" s="18"/>
    </row>
    <row r="31" spans="1:2">
      <c r="B31" s="28"/>
    </row>
    <row r="32" spans="1:2">
      <c r="B32" s="28"/>
    </row>
    <row r="33" spans="2:2">
      <c r="B33" s="28"/>
    </row>
    <row r="34" spans="2:2">
      <c r="B34" s="28"/>
    </row>
    <row r="35" spans="2:2">
      <c r="B35" s="28"/>
    </row>
  </sheetData>
  <hyperlinks>
    <hyperlink ref="A12" r:id="rId1" xr:uid="{00000000-0004-0000-0200-000000000000}"/>
    <hyperlink ref="A17" r:id="rId2" xr:uid="{00000000-0004-0000-0200-000001000000}"/>
  </hyperlinks>
  <pageMargins left="0.7" right="0.7" top="0.75" bottom="0.75" header="0.3" footer="0.3"/>
  <pageSetup paperSize="9" orientation="landscape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9"/>
  <sheetViews>
    <sheetView showGridLines="0" workbookViewId="0"/>
  </sheetViews>
  <sheetFormatPr baseColWidth="10" defaultColWidth="11.42578125" defaultRowHeight="12.75"/>
  <cols>
    <col min="1" max="1" width="10.5703125" style="4" customWidth="1"/>
    <col min="2" max="16384" width="11.42578125" style="4"/>
  </cols>
  <sheetData>
    <row r="1" spans="1:7" s="90" customFormat="1">
      <c r="A1" s="673" t="s">
        <v>93</v>
      </c>
      <c r="E1" s="262" t="s">
        <v>177</v>
      </c>
    </row>
    <row r="2" spans="1:7" s="62" customFormat="1" ht="12">
      <c r="A2" s="90"/>
      <c r="B2" s="93"/>
      <c r="C2" s="93"/>
      <c r="D2" s="93"/>
      <c r="E2" s="93"/>
    </row>
    <row r="3" spans="1:7" s="2" customFormat="1" ht="11.25">
      <c r="A3" s="123"/>
      <c r="B3" s="124" t="s">
        <v>93</v>
      </c>
      <c r="C3" s="78"/>
      <c r="D3" s="78"/>
      <c r="E3" s="78"/>
    </row>
    <row r="4" spans="1:7" s="2" customFormat="1" ht="11.25">
      <c r="A4" s="125"/>
      <c r="B4" s="126" t="s">
        <v>41</v>
      </c>
      <c r="C4" s="126" t="s">
        <v>42</v>
      </c>
      <c r="D4" s="126" t="s">
        <v>43</v>
      </c>
      <c r="E4" s="127" t="s">
        <v>44</v>
      </c>
    </row>
    <row r="5" spans="1:7" s="2" customFormat="1" ht="11.25">
      <c r="A5" s="113">
        <v>2012</v>
      </c>
      <c r="B5" s="889">
        <v>-8.0703920979828005</v>
      </c>
      <c r="C5" s="889">
        <v>-4.1058388751688799</v>
      </c>
      <c r="D5" s="889">
        <v>-7.6469275949767299</v>
      </c>
      <c r="E5" s="889">
        <v>-5.8727456536823404</v>
      </c>
      <c r="F5" s="128"/>
      <c r="G5" s="129"/>
    </row>
    <row r="6" spans="1:7" s="2" customFormat="1" ht="11.25">
      <c r="A6" s="113">
        <v>2013</v>
      </c>
      <c r="B6" s="889">
        <v>0.26101983785778499</v>
      </c>
      <c r="C6" s="889">
        <v>-1.3356270922595599</v>
      </c>
      <c r="D6" s="889">
        <v>-2.17799634760605</v>
      </c>
      <c r="E6" s="889">
        <v>0.290847798955637</v>
      </c>
      <c r="F6" s="128"/>
    </row>
    <row r="7" spans="1:7" s="2" customFormat="1" ht="11.25">
      <c r="A7" s="113">
        <v>2014</v>
      </c>
      <c r="B7" s="889">
        <v>2.77390341514824</v>
      </c>
      <c r="C7" s="889">
        <v>-0.28792370490272801</v>
      </c>
      <c r="D7" s="889">
        <v>2.2916602331446501</v>
      </c>
      <c r="E7" s="889">
        <v>-2.5638598610591798</v>
      </c>
      <c r="F7" s="128"/>
    </row>
    <row r="8" spans="1:7" s="2" customFormat="1" ht="11.25">
      <c r="A8" s="113">
        <v>2015</v>
      </c>
      <c r="B8" s="889">
        <v>-4.5524802098705699</v>
      </c>
      <c r="C8" s="889">
        <v>0.76749097445339298</v>
      </c>
      <c r="D8" s="889">
        <v>-7.38980164937088</v>
      </c>
      <c r="E8" s="889">
        <v>-5.7941345160292004</v>
      </c>
      <c r="F8" s="128"/>
    </row>
    <row r="9" spans="1:7" s="2" customFormat="1" ht="11.25">
      <c r="A9" s="113">
        <v>2016</v>
      </c>
      <c r="B9" s="889">
        <v>-6.7635961306899501</v>
      </c>
      <c r="C9" s="889">
        <v>-6.5276751637519803</v>
      </c>
      <c r="D9" s="889">
        <v>-7.6516789349634102</v>
      </c>
      <c r="E9" s="889">
        <v>-4.0850946515546704</v>
      </c>
    </row>
    <row r="10" spans="1:7" s="2" customFormat="1" ht="11.25">
      <c r="A10" s="113">
        <v>2017</v>
      </c>
      <c r="B10" s="889">
        <v>-0.68634589568905602</v>
      </c>
      <c r="C10" s="889">
        <v>-5.2939891573504001</v>
      </c>
      <c r="D10" s="889">
        <v>0.1241109904001</v>
      </c>
      <c r="E10" s="889">
        <v>-1.3706984189373901</v>
      </c>
    </row>
    <row r="11" spans="1:7" s="2" customFormat="1" ht="11.25">
      <c r="A11" s="113">
        <v>2018</v>
      </c>
      <c r="B11" s="889">
        <v>-1.11061508705862</v>
      </c>
      <c r="C11" s="889">
        <v>-5.0759638266501499</v>
      </c>
      <c r="D11" s="889">
        <v>-5.4836465325113002</v>
      </c>
      <c r="E11" s="889">
        <v>-3.4692067691576001</v>
      </c>
    </row>
    <row r="12" spans="1:7" s="2" customFormat="1" ht="11.25">
      <c r="A12" s="113">
        <v>2019</v>
      </c>
      <c r="B12" s="889">
        <v>-9.0079411442896493</v>
      </c>
      <c r="C12" s="889">
        <v>-9.0518887403760395</v>
      </c>
      <c r="D12" s="889">
        <v>-8.6832205870185906</v>
      </c>
      <c r="E12" s="889">
        <v>-10.615634230629199</v>
      </c>
    </row>
    <row r="13" spans="1:7" s="2" customFormat="1" ht="11.25">
      <c r="A13" s="113">
        <v>2020</v>
      </c>
      <c r="B13" s="889">
        <v>-8.7888549865108505</v>
      </c>
      <c r="C13" s="889">
        <v>-38.868105427473097</v>
      </c>
      <c r="D13" s="889">
        <v>-12.8781423845814</v>
      </c>
      <c r="E13" s="889">
        <v>-13.1517329936009</v>
      </c>
      <c r="F13" s="128"/>
    </row>
    <row r="14" spans="1:7" s="2" customFormat="1" ht="11.25">
      <c r="A14" s="760">
        <v>2021</v>
      </c>
      <c r="B14" s="890">
        <v>-13.892530711373199</v>
      </c>
      <c r="C14" s="890">
        <v>-6.2847410775484196</v>
      </c>
      <c r="D14" s="890">
        <v>7.5650084579694701</v>
      </c>
      <c r="E14" s="890">
        <v>4</v>
      </c>
      <c r="F14" s="128"/>
    </row>
    <row r="15" spans="1:7" s="2" customFormat="1" ht="11.25">
      <c r="B15" s="128"/>
      <c r="C15" s="128"/>
      <c r="D15" s="128"/>
      <c r="E15" s="128"/>
      <c r="F15" s="128"/>
    </row>
    <row r="16" spans="1:7" s="2" customFormat="1" ht="11.25">
      <c r="A16" s="309" t="s">
        <v>303</v>
      </c>
      <c r="F16" s="128"/>
    </row>
    <row r="17" spans="1:9" s="2" customFormat="1" ht="11.25">
      <c r="A17" s="2" t="s">
        <v>178</v>
      </c>
    </row>
    <row r="18" spans="1:9" s="2" customFormat="1" ht="11.25">
      <c r="A18" s="65" t="s">
        <v>413</v>
      </c>
      <c r="B18" s="73"/>
      <c r="C18" s="73"/>
      <c r="D18" s="73"/>
      <c r="E18" s="73"/>
    </row>
    <row r="19" spans="1:9" s="2" customFormat="1" ht="11.25">
      <c r="B19" s="73"/>
      <c r="C19" s="73"/>
      <c r="D19" s="73"/>
      <c r="E19" s="73"/>
      <c r="I19" s="64"/>
    </row>
    <row r="20" spans="1:9" s="2" customFormat="1" ht="11.25">
      <c r="B20" s="73"/>
      <c r="C20" s="73"/>
      <c r="D20" s="73"/>
      <c r="E20" s="73"/>
    </row>
    <row r="21" spans="1:9" s="2" customFormat="1" ht="11.25">
      <c r="B21" s="73"/>
      <c r="C21" s="73"/>
      <c r="D21" s="73"/>
      <c r="E21" s="73"/>
      <c r="I21" s="310"/>
    </row>
    <row r="22" spans="1:9" s="2" customFormat="1" ht="11.25">
      <c r="B22" s="73"/>
      <c r="C22" s="73"/>
      <c r="D22" s="73"/>
      <c r="E22" s="73"/>
    </row>
    <row r="23" spans="1:9" s="2" customFormat="1" ht="11.25">
      <c r="B23" s="73"/>
      <c r="C23" s="73"/>
      <c r="D23" s="73"/>
      <c r="E23" s="73"/>
    </row>
    <row r="24" spans="1:9" s="2" customFormat="1" ht="11.25">
      <c r="B24" s="73"/>
      <c r="C24" s="73"/>
      <c r="D24" s="73"/>
      <c r="E24" s="73"/>
    </row>
    <row r="25" spans="1:9" s="2" customFormat="1" ht="11.25">
      <c r="B25" s="73"/>
      <c r="C25" s="73"/>
      <c r="D25" s="73"/>
      <c r="E25" s="73"/>
    </row>
    <row r="26" spans="1:9" s="2" customFormat="1" ht="11.25">
      <c r="B26" s="73"/>
      <c r="C26" s="73"/>
      <c r="D26" s="73"/>
      <c r="E26" s="73"/>
    </row>
    <row r="27" spans="1:9" s="2" customFormat="1" ht="11.25">
      <c r="B27" s="73"/>
      <c r="C27" s="73"/>
      <c r="D27" s="73"/>
      <c r="E27" s="73"/>
    </row>
    <row r="28" spans="1:9" s="2" customFormat="1" ht="11.25">
      <c r="B28" s="73"/>
      <c r="C28" s="73"/>
      <c r="D28" s="73"/>
      <c r="E28" s="73"/>
    </row>
    <row r="29" spans="1:9" s="2" customFormat="1" ht="11.25"/>
    <row r="30" spans="1:9" s="2" customFormat="1" ht="11.25">
      <c r="B30" s="109"/>
    </row>
    <row r="31" spans="1:9" s="2" customFormat="1" ht="11.25"/>
    <row r="32" spans="1:9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  <row r="42" s="2" customFormat="1" ht="11.25"/>
    <row r="43" s="2" customFormat="1" ht="11.25"/>
    <row r="44" s="2" customFormat="1" ht="11.25"/>
    <row r="45" s="2" customFormat="1" ht="11.25"/>
    <row r="46" s="2" customFormat="1" ht="11.25"/>
    <row r="47" s="2" customFormat="1" ht="11.25"/>
    <row r="48" s="2" customFormat="1" ht="11.25"/>
    <row r="49" s="2" customFormat="1" ht="11.25"/>
  </sheetData>
  <phoneticPr fontId="16" type="noConversion"/>
  <hyperlinks>
    <hyperlink ref="A16" r:id="rId1" xr:uid="{00000000-0004-0000-1B00-000000000000}"/>
  </hyperlinks>
  <pageMargins left="0.78740157499999996" right="0.78740157499999996" top="0.984251969" bottom="0.984251969" header="0.4921259845" footer="0.4921259845"/>
  <pageSetup paperSize="9" scale="60" orientation="portrait" r:id="rId2"/>
  <headerFooter alignWithMargins="0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29"/>
  <sheetViews>
    <sheetView showGridLines="0" workbookViewId="0"/>
  </sheetViews>
  <sheetFormatPr baseColWidth="10" defaultColWidth="11.42578125" defaultRowHeight="12.75"/>
  <cols>
    <col min="1" max="1" width="33.5703125" style="4" customWidth="1"/>
    <col min="2" max="11" width="11.28515625" style="4" customWidth="1"/>
    <col min="12" max="16384" width="11.42578125" style="4"/>
  </cols>
  <sheetData>
    <row r="1" spans="1:12" s="62" customFormat="1" ht="12">
      <c r="A1" s="62" t="s">
        <v>475</v>
      </c>
      <c r="F1" s="720"/>
      <c r="G1" s="91"/>
      <c r="L1" s="153" t="s">
        <v>181</v>
      </c>
    </row>
    <row r="2" spans="1:12" s="90" customFormat="1" ht="12">
      <c r="A2" s="179" t="s">
        <v>49</v>
      </c>
      <c r="G2" s="92"/>
    </row>
    <row r="3" spans="1:12" s="2" customFormat="1" ht="11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2" s="2" customFormat="1" ht="11.25">
      <c r="A4" s="117"/>
      <c r="B4" s="118"/>
      <c r="C4" s="814">
        <v>2011</v>
      </c>
      <c r="D4" s="814">
        <v>2012</v>
      </c>
      <c r="E4" s="814">
        <v>2013</v>
      </c>
      <c r="F4" s="814">
        <v>2014</v>
      </c>
      <c r="G4" s="814">
        <v>2015</v>
      </c>
      <c r="H4" s="815">
        <v>2016</v>
      </c>
      <c r="I4" s="815">
        <v>2017</v>
      </c>
      <c r="J4" s="815">
        <v>2018</v>
      </c>
      <c r="K4" s="816">
        <v>2019</v>
      </c>
      <c r="L4" s="816">
        <v>2020</v>
      </c>
    </row>
    <row r="5" spans="1:12" s="2" customFormat="1" ht="11.25">
      <c r="A5" s="263" t="s">
        <v>50</v>
      </c>
      <c r="B5" s="264"/>
      <c r="C5" s="817">
        <v>1.4656245509671484</v>
      </c>
      <c r="D5" s="817">
        <v>2.2423063739909432</v>
      </c>
      <c r="E5" s="817">
        <v>2.2275517239373155</v>
      </c>
      <c r="F5" s="817">
        <v>0.90793703819886939</v>
      </c>
      <c r="G5" s="817">
        <v>2.3717350746004895</v>
      </c>
      <c r="H5" s="817">
        <v>1.5608353018377485</v>
      </c>
      <c r="I5" s="817">
        <v>1.1458885913919081</v>
      </c>
      <c r="J5" s="817">
        <v>0.62923611840721705</v>
      </c>
      <c r="K5" s="818">
        <v>1.1539274003377731</v>
      </c>
      <c r="L5" s="818">
        <v>-4.3964642462954622</v>
      </c>
    </row>
    <row r="6" spans="1:12" s="2" customFormat="1" ht="11.25">
      <c r="A6" s="267" t="s">
        <v>51</v>
      </c>
      <c r="B6" s="507"/>
      <c r="C6" s="819">
        <v>-0.82799126744603768</v>
      </c>
      <c r="D6" s="819">
        <v>7.9837527158477251E-2</v>
      </c>
      <c r="E6" s="819">
        <v>0.84838289729392002</v>
      </c>
      <c r="F6" s="819">
        <v>-1.8607419090035493</v>
      </c>
      <c r="G6" s="819">
        <v>0.49832421800524163</v>
      </c>
      <c r="H6" s="819">
        <v>0.46233121546850331</v>
      </c>
      <c r="I6" s="819">
        <v>2.4154856578282757</v>
      </c>
      <c r="J6" s="820">
        <v>-1.1602197011671311</v>
      </c>
      <c r="K6" s="821">
        <v>2.2722886774652729</v>
      </c>
      <c r="L6" s="821">
        <v>-27.20228444538909</v>
      </c>
    </row>
    <row r="7" spans="1:12" s="2" customFormat="1" ht="11.25">
      <c r="B7" s="108"/>
      <c r="C7" s="108"/>
      <c r="H7" s="76"/>
      <c r="I7" s="76"/>
      <c r="J7" s="76"/>
      <c r="K7" s="76"/>
    </row>
    <row r="8" spans="1:12" s="2" customFormat="1" ht="11.25">
      <c r="A8" s="119" t="s">
        <v>180</v>
      </c>
      <c r="B8" s="5"/>
      <c r="C8" s="5"/>
      <c r="D8" s="5"/>
      <c r="E8" s="5"/>
      <c r="F8" s="5"/>
      <c r="G8" s="5"/>
      <c r="H8" s="5"/>
    </row>
    <row r="9" spans="1:12" s="2" customFormat="1" ht="11.25">
      <c r="B9" s="108"/>
      <c r="C9" s="108"/>
    </row>
    <row r="10" spans="1:12" s="2" customFormat="1" ht="12">
      <c r="A10" s="183" t="s">
        <v>476</v>
      </c>
      <c r="F10" s="153" t="s">
        <v>182</v>
      </c>
      <c r="I10" s="108"/>
      <c r="J10" s="108"/>
    </row>
    <row r="11" spans="1:12" s="2" customFormat="1" ht="12">
      <c r="A11" s="461" t="s">
        <v>49</v>
      </c>
      <c r="B11" s="77"/>
      <c r="C11" s="77"/>
      <c r="D11" s="77"/>
      <c r="E11" s="77"/>
      <c r="F11" s="77"/>
    </row>
    <row r="12" spans="1:12" s="2" customFormat="1" ht="11.25">
      <c r="A12" s="78"/>
      <c r="B12" s="78"/>
      <c r="C12" s="78"/>
      <c r="D12" s="78"/>
      <c r="E12" s="78"/>
    </row>
    <row r="13" spans="1:12" s="2" customFormat="1" ht="11.25">
      <c r="A13" s="120"/>
      <c r="B13" s="814">
        <v>2016</v>
      </c>
      <c r="C13" s="814">
        <v>2017</v>
      </c>
      <c r="D13" s="814">
        <v>2018</v>
      </c>
      <c r="E13" s="822">
        <v>2019</v>
      </c>
      <c r="F13" s="822">
        <v>2020</v>
      </c>
    </row>
    <row r="14" spans="1:12" s="2" customFormat="1" ht="11.25">
      <c r="A14" s="5" t="s">
        <v>1</v>
      </c>
      <c r="B14" s="817">
        <v>0.46233121546850331</v>
      </c>
      <c r="C14" s="817">
        <v>2.2999999999999998</v>
      </c>
      <c r="D14" s="823">
        <v>1.8</v>
      </c>
      <c r="E14" s="824">
        <v>1.5</v>
      </c>
      <c r="F14" s="824">
        <v>-28.6</v>
      </c>
      <c r="G14" s="76" t="s">
        <v>368</v>
      </c>
    </row>
    <row r="15" spans="1:12" s="2" customFormat="1" ht="11.25">
      <c r="A15" s="5" t="s">
        <v>329</v>
      </c>
      <c r="B15" s="823">
        <v>3.1</v>
      </c>
      <c r="C15" s="823">
        <v>4.4000000000000004</v>
      </c>
      <c r="D15" s="823">
        <v>2.8</v>
      </c>
      <c r="E15" s="823">
        <v>2.4</v>
      </c>
      <c r="F15" s="823">
        <v>-37.5</v>
      </c>
      <c r="G15" s="64"/>
    </row>
    <row r="16" spans="1:12" s="2" customFormat="1" ht="11.25">
      <c r="A16" s="112" t="s">
        <v>28</v>
      </c>
      <c r="B16" s="823">
        <v>2.7</v>
      </c>
      <c r="C16" s="823">
        <v>1.4</v>
      </c>
      <c r="D16" s="823">
        <v>2.9</v>
      </c>
      <c r="E16" s="823">
        <v>1.7</v>
      </c>
      <c r="F16" s="823">
        <v>-30.3</v>
      </c>
      <c r="G16" s="76" t="s">
        <v>368</v>
      </c>
    </row>
    <row r="17" spans="1:9" s="2" customFormat="1" ht="11.25">
      <c r="A17" s="112" t="s">
        <v>30</v>
      </c>
      <c r="B17" s="823">
        <v>2.1</v>
      </c>
      <c r="C17" s="823">
        <v>4.2</v>
      </c>
      <c r="D17" s="823">
        <v>4</v>
      </c>
      <c r="E17" s="823">
        <v>4.5</v>
      </c>
      <c r="F17" s="823">
        <v>-34</v>
      </c>
      <c r="G17" s="76" t="s">
        <v>368</v>
      </c>
    </row>
    <row r="18" spans="1:9" s="2" customFormat="1" ht="11.25">
      <c r="A18" s="112" t="s">
        <v>31</v>
      </c>
      <c r="B18" s="823">
        <v>1.7</v>
      </c>
      <c r="C18" s="823">
        <v>2.9</v>
      </c>
      <c r="D18" s="823">
        <v>0.8</v>
      </c>
      <c r="E18" s="823">
        <v>0.9</v>
      </c>
      <c r="F18" s="823">
        <v>-41.4</v>
      </c>
      <c r="G18" s="76"/>
    </row>
    <row r="19" spans="1:9" s="2" customFormat="1" ht="11.25">
      <c r="A19" s="122" t="s">
        <v>47</v>
      </c>
      <c r="B19" s="820">
        <v>2.4</v>
      </c>
      <c r="C19" s="820">
        <v>2.6</v>
      </c>
      <c r="D19" s="820">
        <v>1</v>
      </c>
      <c r="E19" s="820">
        <v>1.1000000000000001</v>
      </c>
      <c r="F19" s="820">
        <v>-29.2</v>
      </c>
      <c r="G19" s="76"/>
    </row>
    <row r="20" spans="1:9" s="2" customFormat="1" ht="11.25">
      <c r="A20" s="2" t="s">
        <v>330</v>
      </c>
      <c r="B20" s="108"/>
      <c r="C20" s="108"/>
      <c r="D20" s="108"/>
      <c r="E20" s="108"/>
      <c r="F20" s="108"/>
    </row>
    <row r="21" spans="1:9" s="2" customFormat="1" ht="11.25">
      <c r="A21" s="2" t="s">
        <v>369</v>
      </c>
      <c r="B21" s="108"/>
      <c r="C21" s="108"/>
      <c r="D21" s="108"/>
    </row>
    <row r="22" spans="1:9" s="2" customFormat="1" ht="11.25"/>
    <row r="23" spans="1:9" s="2" customFormat="1" ht="11.25">
      <c r="A23" s="309" t="s">
        <v>301</v>
      </c>
    </row>
    <row r="24" spans="1:9" s="2" customFormat="1" ht="11.25">
      <c r="A24" s="131" t="s">
        <v>179</v>
      </c>
    </row>
    <row r="25" spans="1:9" s="2" customFormat="1" ht="11.25">
      <c r="A25" s="65" t="s">
        <v>320</v>
      </c>
    </row>
    <row r="26" spans="1:9" s="2" customFormat="1" ht="11.25">
      <c r="A26" s="64"/>
    </row>
    <row r="27" spans="1:9" s="2" customFormat="1" ht="11.25">
      <c r="A27" s="2" t="s">
        <v>302</v>
      </c>
    </row>
    <row r="28" spans="1:9" s="2" customFormat="1" ht="11.25">
      <c r="A28" s="310" t="s">
        <v>299</v>
      </c>
      <c r="I28" s="310"/>
    </row>
    <row r="29" spans="1:9">
      <c r="A29" s="2"/>
      <c r="I29" s="2"/>
    </row>
  </sheetData>
  <phoneticPr fontId="16" type="noConversion"/>
  <hyperlinks>
    <hyperlink ref="A28" r:id="rId1" xr:uid="{00000000-0004-0000-1C00-000000000000}"/>
    <hyperlink ref="A23" r:id="rId2" xr:uid="{00000000-0004-0000-1C00-000001000000}"/>
  </hyperlinks>
  <pageMargins left="0.78740157499999996" right="0.78740157499999996" top="0.984251969" bottom="0.984251969" header="0.4921259845" footer="0.4921259845"/>
  <pageSetup paperSize="9" scale="70" orientation="portrait" r:id="rId3"/>
  <headerFooter alignWithMargins="0"/>
  <drawing r:id="rId4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31"/>
  <sheetViews>
    <sheetView showGridLines="0" workbookViewId="0"/>
  </sheetViews>
  <sheetFormatPr baseColWidth="10" defaultColWidth="11.42578125" defaultRowHeight="12.75"/>
  <cols>
    <col min="1" max="1" width="22" style="4" customWidth="1"/>
    <col min="2" max="12" width="8.28515625" style="4" customWidth="1"/>
    <col min="13" max="16384" width="11.42578125" style="4"/>
  </cols>
  <sheetData>
    <row r="1" spans="1:13" s="62" customFormat="1">
      <c r="A1" s="674" t="s">
        <v>183</v>
      </c>
      <c r="K1" s="153" t="s">
        <v>184</v>
      </c>
    </row>
    <row r="2" spans="1:13" s="62" customFormat="1" ht="12">
      <c r="A2" s="113" t="s">
        <v>88</v>
      </c>
      <c r="B2" s="114"/>
      <c r="C2" s="76"/>
      <c r="D2" s="114"/>
      <c r="K2" s="153"/>
    </row>
    <row r="3" spans="1:13" s="2" customFormat="1" ht="11.25">
      <c r="E3" s="76"/>
      <c r="F3" s="76"/>
      <c r="G3" s="76"/>
      <c r="H3" s="76"/>
      <c r="I3" s="76"/>
      <c r="J3" s="76"/>
      <c r="K3" s="76"/>
      <c r="L3" s="76"/>
      <c r="M3" s="108"/>
    </row>
    <row r="4" spans="1:13" s="2" customFormat="1" ht="11.25">
      <c r="A4" s="115"/>
      <c r="B4" s="116">
        <v>2012</v>
      </c>
      <c r="C4" s="116">
        <v>2013</v>
      </c>
      <c r="D4" s="116">
        <v>2014</v>
      </c>
      <c r="E4" s="116">
        <v>2015</v>
      </c>
      <c r="F4" s="116">
        <v>2016</v>
      </c>
      <c r="G4" s="116">
        <v>2017</v>
      </c>
      <c r="H4" s="116">
        <v>2018</v>
      </c>
      <c r="I4" s="116">
        <v>2019</v>
      </c>
      <c r="J4" s="116">
        <v>2020</v>
      </c>
      <c r="K4" s="116">
        <v>2021</v>
      </c>
    </row>
    <row r="5" spans="1:13" s="2" customFormat="1" ht="11.25">
      <c r="A5" s="266" t="s">
        <v>92</v>
      </c>
      <c r="B5" s="394">
        <v>-0.7</v>
      </c>
      <c r="C5" s="394">
        <v>-0.2</v>
      </c>
      <c r="D5" s="394">
        <v>0</v>
      </c>
      <c r="E5" s="394">
        <v>-1.1000000000000001</v>
      </c>
      <c r="F5" s="394">
        <v>-0.4</v>
      </c>
      <c r="G5" s="394">
        <v>0.5</v>
      </c>
      <c r="H5" s="394">
        <v>0.9</v>
      </c>
      <c r="I5" s="394">
        <v>0.4</v>
      </c>
      <c r="J5" s="394">
        <v>-0.7</v>
      </c>
      <c r="K5" s="394">
        <v>0.6</v>
      </c>
    </row>
    <row r="6" spans="1:13" s="2" customFormat="1" ht="11.25">
      <c r="A6" s="77" t="s">
        <v>89</v>
      </c>
      <c r="B6" s="395">
        <v>-0.2</v>
      </c>
      <c r="C6" s="395">
        <v>0.4</v>
      </c>
      <c r="D6" s="395">
        <v>0.1</v>
      </c>
      <c r="E6" s="395">
        <v>-1.9</v>
      </c>
      <c r="F6" s="395">
        <v>-2.2999999999999998</v>
      </c>
      <c r="G6" s="395">
        <v>-0.2</v>
      </c>
      <c r="H6" s="395">
        <v>0.1</v>
      </c>
      <c r="I6" s="395">
        <v>0.2</v>
      </c>
      <c r="J6" s="395">
        <v>-1.1000000000000001</v>
      </c>
      <c r="K6" s="395">
        <v>2.2000000000000002</v>
      </c>
    </row>
    <row r="7" spans="1:13" s="2" customFormat="1" ht="11.25">
      <c r="A7" s="189" t="s">
        <v>90</v>
      </c>
      <c r="B7" s="392">
        <v>-0.4</v>
      </c>
      <c r="C7" s="392">
        <v>-0.1</v>
      </c>
      <c r="D7" s="392">
        <v>-0.4</v>
      </c>
      <c r="E7" s="392">
        <v>-2.5</v>
      </c>
      <c r="F7" s="392">
        <v>-2.4</v>
      </c>
      <c r="G7" s="392">
        <v>-0.2</v>
      </c>
      <c r="H7" s="392">
        <v>-0.2</v>
      </c>
      <c r="I7" s="392">
        <v>0.4</v>
      </c>
      <c r="J7" s="392">
        <v>-1.8</v>
      </c>
      <c r="K7" s="392">
        <v>2.7</v>
      </c>
    </row>
    <row r="8" spans="1:13" s="2" customFormat="1" ht="11.25">
      <c r="A8" s="267" t="s">
        <v>91</v>
      </c>
      <c r="B8" s="396">
        <v>0.8</v>
      </c>
      <c r="C8" s="396">
        <v>1.7</v>
      </c>
      <c r="D8" s="396">
        <v>1.1000000000000001</v>
      </c>
      <c r="E8" s="396">
        <v>-0.6</v>
      </c>
      <c r="F8" s="396">
        <v>-1.3</v>
      </c>
      <c r="G8" s="396">
        <v>0.2</v>
      </c>
      <c r="H8" s="396">
        <v>0.7</v>
      </c>
      <c r="I8" s="396">
        <v>0.3</v>
      </c>
      <c r="J8" s="396">
        <v>0.6</v>
      </c>
      <c r="K8" s="396">
        <v>1.2</v>
      </c>
    </row>
    <row r="9" spans="1:13" s="2" customFormat="1" ht="11.25"/>
    <row r="10" spans="1:13" s="2" customFormat="1" ht="11.25">
      <c r="A10" s="309" t="s">
        <v>304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3" s="2" customFormat="1" ht="11.25">
      <c r="A11" s="2" t="s">
        <v>155</v>
      </c>
    </row>
    <row r="12" spans="1:13" s="2" customFormat="1" ht="11.25">
      <c r="A12" s="65" t="s">
        <v>413</v>
      </c>
      <c r="B12" s="109"/>
    </row>
    <row r="13" spans="1:13" s="2" customFormat="1" ht="11.25"/>
    <row r="14" spans="1:13" s="2" customFormat="1" ht="11.25">
      <c r="A14" s="2" t="s">
        <v>305</v>
      </c>
    </row>
    <row r="15" spans="1:13" s="2" customFormat="1" ht="11.25">
      <c r="A15" s="310" t="s">
        <v>306</v>
      </c>
    </row>
    <row r="16" spans="1:13" s="2" customFormat="1" ht="11.25"/>
    <row r="17" s="2" customFormat="1" ht="11.25"/>
    <row r="18" s="2" customFormat="1" ht="11.25"/>
    <row r="19" s="2" customFormat="1" ht="11.25"/>
    <row r="20" s="2" customFormat="1" ht="11.25"/>
    <row r="21" s="2" customFormat="1" ht="11.25"/>
    <row r="22" s="2" customFormat="1" ht="11.25"/>
    <row r="23" s="2" customFormat="1" ht="11.25"/>
    <row r="24" s="2" customFormat="1" ht="11.25"/>
    <row r="25" s="2" customFormat="1" ht="11.25"/>
    <row r="26" s="2" customFormat="1" ht="11.25"/>
    <row r="27" s="2" customFormat="1" ht="11.25"/>
    <row r="28" s="2" customFormat="1" ht="11.25"/>
    <row r="29" s="2" customFormat="1" ht="11.25"/>
    <row r="30" s="2" customFormat="1" ht="11.25"/>
    <row r="31" s="2" customFormat="1" ht="11.25"/>
  </sheetData>
  <phoneticPr fontId="16" type="noConversion"/>
  <hyperlinks>
    <hyperlink ref="A10" r:id="rId1" xr:uid="{00000000-0004-0000-1D00-000000000000}"/>
    <hyperlink ref="A15" r:id="rId2" xr:uid="{00000000-0004-0000-1D00-000001000000}"/>
  </hyperlinks>
  <pageMargins left="0.78740157499999996" right="0.78740157499999996" top="0.984251969" bottom="0.984251969" header="0.4921259845" footer="0.4921259845"/>
  <pageSetup paperSize="9" scale="70" orientation="portrait" r:id="rId3"/>
  <headerFooter alignWithMargins="0"/>
  <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2"/>
  <sheetViews>
    <sheetView showGridLines="0" workbookViewId="0"/>
  </sheetViews>
  <sheetFormatPr baseColWidth="10" defaultColWidth="11.42578125" defaultRowHeight="12.75"/>
  <cols>
    <col min="1" max="1" width="25.28515625" style="4" customWidth="1"/>
    <col min="2" max="7" width="8.42578125" style="4" customWidth="1"/>
    <col min="8" max="16384" width="11.42578125" style="4"/>
  </cols>
  <sheetData>
    <row r="1" spans="1:8" s="62" customFormat="1">
      <c r="A1" s="674" t="s">
        <v>185</v>
      </c>
      <c r="F1" s="153" t="s">
        <v>186</v>
      </c>
    </row>
    <row r="2" spans="1:8" s="62" customFormat="1" ht="12">
      <c r="A2" s="271" t="s">
        <v>52</v>
      </c>
    </row>
    <row r="3" spans="1:8" s="62" customFormat="1" ht="12">
      <c r="A3" s="271"/>
    </row>
    <row r="4" spans="1:8" s="2" customFormat="1" ht="11.25">
      <c r="A4" s="268"/>
      <c r="B4" s="1014" t="s">
        <v>53</v>
      </c>
      <c r="C4" s="1015"/>
      <c r="D4" s="1015"/>
      <c r="E4" s="1015"/>
      <c r="F4" s="1015"/>
      <c r="G4" s="111"/>
    </row>
    <row r="5" spans="1:8" s="2" customFormat="1" ht="11.25">
      <c r="A5" s="208"/>
      <c r="B5" s="269" t="s">
        <v>94</v>
      </c>
      <c r="C5" s="269">
        <v>2018</v>
      </c>
      <c r="D5" s="269">
        <v>2019</v>
      </c>
      <c r="E5" s="270">
        <v>2020</v>
      </c>
      <c r="F5" s="270">
        <v>2021</v>
      </c>
      <c r="G5" s="111"/>
    </row>
    <row r="6" spans="1:8" s="2" customFormat="1" ht="11.25">
      <c r="A6" s="5" t="s">
        <v>1</v>
      </c>
      <c r="B6" s="891">
        <v>0.3</v>
      </c>
      <c r="C6" s="891">
        <v>0.4</v>
      </c>
      <c r="D6" s="891">
        <v>0.6</v>
      </c>
      <c r="E6" s="891">
        <v>0.1</v>
      </c>
      <c r="F6" s="891">
        <v>0.5</v>
      </c>
      <c r="G6" s="5"/>
    </row>
    <row r="7" spans="1:8" s="2" customFormat="1" ht="11.25">
      <c r="A7" s="5" t="s">
        <v>331</v>
      </c>
      <c r="B7" s="891">
        <v>2.2999999999999998</v>
      </c>
      <c r="C7" s="891">
        <v>2.2000000000000002</v>
      </c>
      <c r="D7" s="891">
        <v>2.2000000000000002</v>
      </c>
      <c r="E7" s="891">
        <v>1.4</v>
      </c>
      <c r="F7" s="891">
        <v>2</v>
      </c>
      <c r="G7" s="5"/>
    </row>
    <row r="8" spans="1:8" s="2" customFormat="1" ht="11.25">
      <c r="A8" s="112" t="s">
        <v>28</v>
      </c>
      <c r="B8" s="891">
        <v>2</v>
      </c>
      <c r="C8" s="891">
        <v>2.2000000000000002</v>
      </c>
      <c r="D8" s="891">
        <v>2.8</v>
      </c>
      <c r="E8" s="891">
        <v>2.1</v>
      </c>
      <c r="F8" s="891">
        <v>2.6</v>
      </c>
    </row>
    <row r="9" spans="1:8" s="2" customFormat="1" ht="11.25">
      <c r="A9" s="112" t="s">
        <v>30</v>
      </c>
      <c r="B9" s="891">
        <v>1.6</v>
      </c>
      <c r="C9" s="891">
        <v>2.1</v>
      </c>
      <c r="D9" s="891">
        <v>1.4</v>
      </c>
      <c r="E9" s="891">
        <v>0.9</v>
      </c>
      <c r="F9" s="891">
        <v>0.8</v>
      </c>
    </row>
    <row r="10" spans="1:8" s="2" customFormat="1" ht="11.25">
      <c r="A10" s="112" t="s">
        <v>31</v>
      </c>
      <c r="B10" s="891">
        <v>1.7</v>
      </c>
      <c r="C10" s="891">
        <v>1.2</v>
      </c>
      <c r="D10" s="891">
        <v>1.2</v>
      </c>
      <c r="E10" s="891">
        <v>0.5</v>
      </c>
      <c r="F10" s="891">
        <v>1.8</v>
      </c>
    </row>
    <row r="11" spans="1:8" s="2" customFormat="1" ht="11.25">
      <c r="A11" s="259" t="s">
        <v>47</v>
      </c>
      <c r="B11" s="892">
        <v>2.8</v>
      </c>
      <c r="C11" s="892">
        <v>3</v>
      </c>
      <c r="D11" s="892">
        <v>2.8</v>
      </c>
      <c r="E11" s="892">
        <v>3.4</v>
      </c>
      <c r="F11" s="892">
        <v>3.8</v>
      </c>
    </row>
    <row r="12" spans="1:8" s="2" customFormat="1" ht="11.25">
      <c r="A12" s="112" t="s">
        <v>332</v>
      </c>
      <c r="B12" s="397"/>
      <c r="C12" s="397"/>
      <c r="D12" s="397"/>
      <c r="E12" s="397"/>
      <c r="F12" s="397"/>
    </row>
    <row r="13" spans="1:8" s="2" customFormat="1" ht="11.25"/>
    <row r="14" spans="1:8" s="2" customFormat="1" ht="11.25">
      <c r="A14" s="309" t="s">
        <v>307</v>
      </c>
      <c r="H14" s="309"/>
    </row>
    <row r="15" spans="1:8" s="2" customFormat="1" ht="11.25">
      <c r="A15" s="76" t="s">
        <v>68</v>
      </c>
      <c r="H15" s="76"/>
    </row>
    <row r="16" spans="1:8" s="2" customFormat="1" ht="11.25">
      <c r="A16" s="65" t="s">
        <v>413</v>
      </c>
      <c r="H16" s="65"/>
    </row>
    <row r="17" spans="1:8" s="2" customFormat="1" ht="11.25"/>
    <row r="18" spans="1:8" s="2" customFormat="1" ht="11.25">
      <c r="A18" s="2" t="s">
        <v>305</v>
      </c>
    </row>
    <row r="19" spans="1:8" s="2" customFormat="1">
      <c r="A19" s="310" t="s">
        <v>306</v>
      </c>
      <c r="H19"/>
    </row>
    <row r="20" spans="1:8" s="2" customFormat="1" ht="11.25"/>
    <row r="21" spans="1:8" s="2" customFormat="1" ht="11.25"/>
    <row r="22" spans="1:8" s="2" customFormat="1" ht="11.25"/>
  </sheetData>
  <mergeCells count="1">
    <mergeCell ref="B4:F4"/>
  </mergeCells>
  <phoneticPr fontId="16" type="noConversion"/>
  <hyperlinks>
    <hyperlink ref="A14" r:id="rId1" xr:uid="{00000000-0004-0000-1E00-000000000000}"/>
    <hyperlink ref="A19" r:id="rId2" xr:uid="{00000000-0004-0000-1E00-000001000000}"/>
  </hyperlinks>
  <pageMargins left="0.78740157499999996" right="0.78740157499999996" top="0.984251969" bottom="0.984251969" header="0.4921259845" footer="0.4921259845"/>
  <pageSetup paperSize="9" scale="70" orientation="portrait" r:id="rId3"/>
  <headerFooter alignWithMargins="0"/>
  <ignoredErrors>
    <ignoredError sqref="B5" numberStoredAsText="1"/>
  </ignoredErrors>
  <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41"/>
  <sheetViews>
    <sheetView showGridLines="0" zoomScaleNormal="100" workbookViewId="0"/>
  </sheetViews>
  <sheetFormatPr baseColWidth="10" defaultColWidth="11.42578125" defaultRowHeight="12.75"/>
  <cols>
    <col min="1" max="1" width="31" style="4" customWidth="1"/>
    <col min="2" max="2" width="24.7109375" style="4" customWidth="1"/>
    <col min="3" max="16384" width="11.42578125" style="4"/>
  </cols>
  <sheetData>
    <row r="1" spans="1:7" s="62" customFormat="1" ht="12">
      <c r="A1" s="62" t="s">
        <v>403</v>
      </c>
      <c r="B1" s="153" t="s">
        <v>187</v>
      </c>
      <c r="G1" s="89"/>
    </row>
    <row r="2" spans="1:7" s="62" customFormat="1" ht="12">
      <c r="A2" s="179" t="s">
        <v>333</v>
      </c>
    </row>
    <row r="3" spans="1:7" s="2" customFormat="1" ht="11.25"/>
    <row r="4" spans="1:7" s="2" customFormat="1" ht="11.25">
      <c r="A4" s="273"/>
      <c r="B4" s="508" t="s">
        <v>53</v>
      </c>
    </row>
    <row r="5" spans="1:7" s="2" customFormat="1" ht="11.25">
      <c r="A5" s="77" t="s">
        <v>1</v>
      </c>
      <c r="B5" s="397">
        <v>182.39399999999998</v>
      </c>
      <c r="D5" s="110"/>
    </row>
    <row r="6" spans="1:7" s="2" customFormat="1" ht="11.25">
      <c r="A6" s="77" t="s">
        <v>28</v>
      </c>
      <c r="B6" s="397">
        <v>104.64</v>
      </c>
    </row>
    <row r="7" spans="1:7" s="2" customFormat="1" ht="11.25">
      <c r="A7" s="77" t="s">
        <v>30</v>
      </c>
      <c r="B7" s="397">
        <v>121.146</v>
      </c>
    </row>
    <row r="8" spans="1:7" s="2" customFormat="1" ht="11.25">
      <c r="A8" s="77" t="s">
        <v>31</v>
      </c>
      <c r="B8" s="397">
        <v>103.20899999999999</v>
      </c>
    </row>
    <row r="9" spans="1:7" s="2" customFormat="1" ht="11.25">
      <c r="A9" s="272" t="s">
        <v>47</v>
      </c>
      <c r="B9" s="398">
        <v>115.47499999999999</v>
      </c>
    </row>
    <row r="10" spans="1:7" s="2" customFormat="1" ht="11.25">
      <c r="A10" s="77" t="s">
        <v>332</v>
      </c>
      <c r="B10" s="397"/>
    </row>
    <row r="11" spans="1:7" s="2" customFormat="1" ht="11.25"/>
    <row r="12" spans="1:7" s="2" customFormat="1" ht="11.25">
      <c r="A12" s="76" t="s">
        <v>68</v>
      </c>
    </row>
    <row r="13" spans="1:7" s="2" customFormat="1" ht="11.25">
      <c r="A13" s="65" t="s">
        <v>413</v>
      </c>
    </row>
    <row r="14" spans="1:7" s="2" customFormat="1" ht="11.25"/>
    <row r="15" spans="1:7" s="2" customFormat="1" ht="11.25">
      <c r="A15" s="2" t="s">
        <v>305</v>
      </c>
    </row>
    <row r="16" spans="1:7" s="2" customFormat="1" ht="11.25">
      <c r="A16" s="310" t="s">
        <v>306</v>
      </c>
    </row>
    <row r="17" spans="1:2" s="2" customFormat="1" ht="11.25">
      <c r="A17" s="309"/>
    </row>
    <row r="18" spans="1:2" s="2" customFormat="1" ht="11.25">
      <c r="A18" s="76"/>
      <c r="B18" s="265"/>
    </row>
    <row r="19" spans="1:2" s="2" customFormat="1" ht="11.25">
      <c r="A19" s="65"/>
      <c r="B19" s="265"/>
    </row>
    <row r="20" spans="1:2" s="2" customFormat="1" ht="11.25">
      <c r="B20" s="265"/>
    </row>
    <row r="21" spans="1:2" s="2" customFormat="1" ht="11.25">
      <c r="B21" s="265"/>
    </row>
    <row r="22" spans="1:2" s="2" customFormat="1" ht="11.25">
      <c r="A22" s="310"/>
      <c r="B22" s="265"/>
    </row>
    <row r="23" spans="1:2" s="2" customFormat="1" ht="11.25">
      <c r="B23" s="265"/>
    </row>
    <row r="24" spans="1:2" s="2" customFormat="1" ht="11.25">
      <c r="B24" s="265"/>
    </row>
    <row r="25" spans="1:2" s="2" customFormat="1" ht="11.25"/>
    <row r="26" spans="1:2" s="2" customFormat="1" ht="11.25"/>
    <row r="27" spans="1:2" s="2" customFormat="1" ht="11.25"/>
    <row r="28" spans="1:2" s="2" customFormat="1" ht="11.25"/>
    <row r="29" spans="1:2" s="2" customFormat="1" ht="11.25"/>
    <row r="30" spans="1:2" s="2" customFormat="1" ht="11.25"/>
    <row r="31" spans="1:2" s="2" customFormat="1" ht="11.25"/>
    <row r="32" spans="1:2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</sheetData>
  <phoneticPr fontId="16" type="noConversion"/>
  <hyperlinks>
    <hyperlink ref="A16" r:id="rId1" xr:uid="{00000000-0004-0000-1F00-000000000000}"/>
  </hyperlinks>
  <pageMargins left="0.78740157499999996" right="0.78740157499999996" top="0.984251969" bottom="0.984251969" header="0.4921259845" footer="0.4921259845"/>
  <pageSetup paperSize="9" scale="8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zoomScale="110" zoomScaleNormal="110" workbookViewId="0"/>
  </sheetViews>
  <sheetFormatPr baseColWidth="10" defaultRowHeight="12.75"/>
  <cols>
    <col min="1" max="1" width="15.5703125" customWidth="1"/>
    <col min="2" max="2" width="15" customWidth="1"/>
    <col min="3" max="3" width="12.5703125" customWidth="1"/>
    <col min="4" max="4" width="15" customWidth="1"/>
    <col min="5" max="5" width="11.28515625" customWidth="1"/>
    <col min="6" max="6" width="15" customWidth="1"/>
    <col min="7" max="7" width="11" customWidth="1"/>
  </cols>
  <sheetData>
    <row r="1" spans="1:7" s="86" customFormat="1" ht="12">
      <c r="A1" s="86" t="s">
        <v>399</v>
      </c>
      <c r="D1" s="87"/>
      <c r="E1" s="87"/>
      <c r="G1" s="63" t="s">
        <v>164</v>
      </c>
    </row>
    <row r="2" spans="1:7" s="64" customFormat="1" ht="11.25"/>
    <row r="3" spans="1:7" s="64" customFormat="1" ht="11.25">
      <c r="A3" s="929"/>
      <c r="B3" s="149" t="s">
        <v>89</v>
      </c>
      <c r="C3" s="69"/>
      <c r="D3" s="149" t="s">
        <v>90</v>
      </c>
      <c r="E3" s="69"/>
      <c r="F3" s="149" t="s">
        <v>96</v>
      </c>
      <c r="G3" s="150"/>
    </row>
    <row r="4" spans="1:7" s="64" customFormat="1" ht="11.25">
      <c r="A4" s="930"/>
      <c r="B4" s="106" t="s">
        <v>21</v>
      </c>
      <c r="C4" s="106" t="s">
        <v>111</v>
      </c>
      <c r="D4" s="106" t="s">
        <v>21</v>
      </c>
      <c r="E4" s="106" t="s">
        <v>111</v>
      </c>
      <c r="F4" s="106" t="s">
        <v>21</v>
      </c>
      <c r="G4" s="149" t="s">
        <v>111</v>
      </c>
    </row>
    <row r="5" spans="1:7" s="64" customFormat="1" ht="11.25">
      <c r="A5" s="154" t="s">
        <v>19</v>
      </c>
      <c r="B5" s="332">
        <v>45884488.588848718</v>
      </c>
      <c r="C5" s="705">
        <v>100</v>
      </c>
      <c r="D5" s="312">
        <v>29558849</v>
      </c>
      <c r="E5" s="333">
        <v>100</v>
      </c>
      <c r="F5" s="312">
        <v>16325639.588848719</v>
      </c>
      <c r="G5" s="333">
        <v>100</v>
      </c>
    </row>
    <row r="6" spans="1:7" s="64" customFormat="1" ht="11.25">
      <c r="A6" s="155" t="s">
        <v>97</v>
      </c>
      <c r="B6" s="311">
        <v>1996719.8023000001</v>
      </c>
      <c r="C6" s="703">
        <v>4.3516226587850904</v>
      </c>
      <c r="D6" s="311">
        <v>1273190</v>
      </c>
      <c r="E6" s="334">
        <v>4.3073057411673918</v>
      </c>
      <c r="F6" s="311">
        <v>723529.80229999998</v>
      </c>
      <c r="G6" s="334">
        <v>4.4318619087622722</v>
      </c>
    </row>
    <row r="7" spans="1:7" s="64" customFormat="1" ht="11.25">
      <c r="A7" s="155" t="s">
        <v>98</v>
      </c>
      <c r="B7" s="311">
        <v>3455454.0554</v>
      </c>
      <c r="C7" s="703">
        <v>7.530767284697987</v>
      </c>
      <c r="D7" s="311">
        <v>2015435</v>
      </c>
      <c r="E7" s="334">
        <v>6.8183811893352138</v>
      </c>
      <c r="F7" s="311">
        <v>1440019.0554</v>
      </c>
      <c r="G7" s="334">
        <v>8.8205981000806215</v>
      </c>
    </row>
    <row r="8" spans="1:7" s="64" customFormat="1" ht="11.25">
      <c r="A8" s="155" t="s">
        <v>99</v>
      </c>
      <c r="B8" s="311">
        <v>2641094.4942000001</v>
      </c>
      <c r="C8" s="703">
        <v>5.7559636718755192</v>
      </c>
      <c r="D8" s="311">
        <v>1878469</v>
      </c>
      <c r="E8" s="334">
        <v>6.3550140264257244</v>
      </c>
      <c r="F8" s="311">
        <v>762625.49420000007</v>
      </c>
      <c r="G8" s="334">
        <v>4.6713360909970953</v>
      </c>
    </row>
    <row r="9" spans="1:7" s="64" customFormat="1" ht="11.25">
      <c r="A9" s="155" t="s">
        <v>100</v>
      </c>
      <c r="B9" s="311">
        <v>3031763.9637000002</v>
      </c>
      <c r="C9" s="703">
        <v>6.607383141754811</v>
      </c>
      <c r="D9" s="311">
        <v>1998179</v>
      </c>
      <c r="E9" s="334">
        <v>6.7600027321767513</v>
      </c>
      <c r="F9" s="311">
        <v>1033584.9637</v>
      </c>
      <c r="G9" s="334">
        <v>6.3310534210616369</v>
      </c>
    </row>
    <row r="10" spans="1:7" s="64" customFormat="1" ht="11.25">
      <c r="A10" s="155" t="s">
        <v>101</v>
      </c>
      <c r="B10" s="311">
        <v>3168201.1613031747</v>
      </c>
      <c r="C10" s="703">
        <v>6.9047324242666628</v>
      </c>
      <c r="D10" s="311">
        <v>2027884</v>
      </c>
      <c r="E10" s="334">
        <v>6.8604971729447239</v>
      </c>
      <c r="F10" s="311">
        <v>1140317.1613031747</v>
      </c>
      <c r="G10" s="334">
        <v>6.9848238110197647</v>
      </c>
    </row>
    <row r="11" spans="1:7" s="64" customFormat="1" ht="11.25">
      <c r="A11" s="155" t="s">
        <v>102</v>
      </c>
      <c r="B11" s="311">
        <v>3667967.9210467925</v>
      </c>
      <c r="C11" s="703">
        <v>7.9939169724956187</v>
      </c>
      <c r="D11" s="311">
        <v>2282949</v>
      </c>
      <c r="E11" s="334">
        <v>7.7234028970478512</v>
      </c>
      <c r="F11" s="311">
        <v>1385018.9210467923</v>
      </c>
      <c r="G11" s="334">
        <v>8.4837038911041134</v>
      </c>
    </row>
    <row r="12" spans="1:7" s="64" customFormat="1" ht="11.25">
      <c r="A12" s="155" t="s">
        <v>103</v>
      </c>
      <c r="B12" s="311">
        <v>6726276.4576637447</v>
      </c>
      <c r="C12" s="703">
        <v>14.659150977871915</v>
      </c>
      <c r="D12" s="311">
        <v>3648287</v>
      </c>
      <c r="E12" s="334">
        <v>12.342452847199835</v>
      </c>
      <c r="F12" s="311">
        <v>3077989.4576637447</v>
      </c>
      <c r="G12" s="334">
        <v>18.853714373102878</v>
      </c>
    </row>
    <row r="13" spans="1:7" s="64" customFormat="1" ht="11.25">
      <c r="A13" s="155" t="s">
        <v>104</v>
      </c>
      <c r="B13" s="311">
        <v>7040518.9403663408</v>
      </c>
      <c r="C13" s="703">
        <v>15.344006562769874</v>
      </c>
      <c r="D13" s="311">
        <v>4176588</v>
      </c>
      <c r="E13" s="334">
        <v>14.12973827228523</v>
      </c>
      <c r="F13" s="311">
        <v>2863930.9403663408</v>
      </c>
      <c r="G13" s="334">
        <v>17.542534396769106</v>
      </c>
    </row>
    <row r="14" spans="1:7" s="64" customFormat="1" ht="11.25">
      <c r="A14" s="155" t="s">
        <v>105</v>
      </c>
      <c r="B14" s="311">
        <v>4865009.404536115</v>
      </c>
      <c r="C14" s="703">
        <v>10.602732108729345</v>
      </c>
      <c r="D14" s="311">
        <v>3298707</v>
      </c>
      <c r="E14" s="334">
        <v>11.1597951598183</v>
      </c>
      <c r="F14" s="311">
        <v>1566302.4045361145</v>
      </c>
      <c r="G14" s="334">
        <v>9.5941258289566935</v>
      </c>
    </row>
    <row r="15" spans="1:7" s="64" customFormat="1" ht="11.25">
      <c r="A15" s="155" t="s">
        <v>106</v>
      </c>
      <c r="B15" s="311">
        <v>4249926.5463060811</v>
      </c>
      <c r="C15" s="703">
        <v>9.2622293001625362</v>
      </c>
      <c r="D15" s="311">
        <v>2893907</v>
      </c>
      <c r="E15" s="334">
        <v>9.7903237030643524</v>
      </c>
      <c r="F15" s="311">
        <v>1356019.5463060809</v>
      </c>
      <c r="G15" s="334">
        <v>8.3060730265803144</v>
      </c>
    </row>
    <row r="16" spans="1:7" s="64" customFormat="1" ht="11.25">
      <c r="A16" s="155" t="s">
        <v>107</v>
      </c>
      <c r="B16" s="311">
        <v>1971396.8248850575</v>
      </c>
      <c r="C16" s="703">
        <v>4.2964341229775957</v>
      </c>
      <c r="D16" s="311">
        <v>1745936</v>
      </c>
      <c r="E16" s="334">
        <v>5.906644064523622</v>
      </c>
      <c r="F16" s="311">
        <v>225460.82488505746</v>
      </c>
      <c r="G16" s="334">
        <v>1.3810229219996943</v>
      </c>
    </row>
    <row r="17" spans="1:7" s="64" customFormat="1" ht="11.25">
      <c r="A17" s="148" t="s">
        <v>108</v>
      </c>
      <c r="B17" s="313">
        <v>3070159.0172414142</v>
      </c>
      <c r="C17" s="704">
        <v>6.6910607738309924</v>
      </c>
      <c r="D17" s="313">
        <v>2319318</v>
      </c>
      <c r="E17" s="335">
        <v>7.8464421940110052</v>
      </c>
      <c r="F17" s="313">
        <v>750841.01724141405</v>
      </c>
      <c r="G17" s="335">
        <v>4.5991522301783414</v>
      </c>
    </row>
    <row r="18" spans="1:7" s="64" customFormat="1" ht="11.25"/>
    <row r="19" spans="1:7" s="64" customFormat="1" ht="11.25">
      <c r="A19" s="309" t="s">
        <v>205</v>
      </c>
    </row>
    <row r="20" spans="1:7" s="64" customFormat="1" ht="11.25">
      <c r="A20" s="65" t="s">
        <v>95</v>
      </c>
    </row>
    <row r="21" spans="1:7" s="64" customFormat="1" ht="11.25">
      <c r="A21" s="65" t="s">
        <v>413</v>
      </c>
    </row>
    <row r="22" spans="1:7" s="64" customFormat="1" ht="11.25"/>
    <row r="23" spans="1:7" s="64" customFormat="1" ht="11.25">
      <c r="A23" s="2" t="s">
        <v>206</v>
      </c>
    </row>
    <row r="24" spans="1:7" s="64" customFormat="1" ht="11.25">
      <c r="A24" s="310" t="s">
        <v>314</v>
      </c>
    </row>
    <row r="25" spans="1:7" s="64" customFormat="1" ht="11.25">
      <c r="A25" s="2"/>
    </row>
    <row r="26" spans="1:7" s="64" customFormat="1" ht="11.25"/>
    <row r="27" spans="1:7" s="64" customFormat="1" ht="11.25"/>
    <row r="28" spans="1:7" s="64" customFormat="1" ht="11.25">
      <c r="B28" s="107"/>
    </row>
    <row r="29" spans="1:7" s="64" customFormat="1" ht="11.25"/>
    <row r="30" spans="1:7" s="64" customFormat="1" ht="11.25"/>
    <row r="31" spans="1:7" s="64" customFormat="1" ht="11.25"/>
    <row r="32" spans="1:7" s="64" customFormat="1" ht="11.25"/>
    <row r="33" s="64" customFormat="1" ht="11.25"/>
    <row r="34" s="64" customFormat="1" ht="11.25"/>
    <row r="35" s="64" customFormat="1" ht="11.25"/>
    <row r="36" s="64" customFormat="1" ht="11.25"/>
    <row r="37" s="64" customFormat="1" ht="11.25"/>
    <row r="38" s="64" customFormat="1" ht="11.25"/>
    <row r="39" s="64" customFormat="1" ht="11.25"/>
    <row r="40" s="64" customFormat="1" ht="11.25"/>
    <row r="41" s="64" customFormat="1" ht="11.25"/>
    <row r="42" s="64" customFormat="1" ht="11.25"/>
    <row r="43" s="64" customFormat="1" ht="11.25"/>
    <row r="44" s="64" customFormat="1" ht="11.25"/>
    <row r="45" s="64" customFormat="1" ht="11.25"/>
    <row r="46" s="64" customFormat="1" ht="11.25"/>
    <row r="47" s="64" customFormat="1" ht="11.25"/>
  </sheetData>
  <mergeCells count="1">
    <mergeCell ref="A3:A4"/>
  </mergeCells>
  <hyperlinks>
    <hyperlink ref="A19" r:id="rId1" xr:uid="{00000000-0004-0000-0300-000000000000}"/>
    <hyperlink ref="A24" r:id="rId2" xr:uid="{00000000-0004-0000-0300-000001000000}"/>
  </hyperlinks>
  <pageMargins left="0.7" right="0.7" top="0.75" bottom="0.75" header="0.3" footer="0.3"/>
  <pageSetup paperSize="9" scale="94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"/>
  <sheetViews>
    <sheetView showGridLines="0" zoomScaleNormal="100" workbookViewId="0"/>
  </sheetViews>
  <sheetFormatPr baseColWidth="10" defaultRowHeight="12.75"/>
  <cols>
    <col min="2" max="10" width="12.7109375" customWidth="1"/>
  </cols>
  <sheetData>
    <row r="1" spans="1:12" s="152" customFormat="1" ht="12">
      <c r="A1" s="105" t="s">
        <v>404</v>
      </c>
      <c r="B1" s="96"/>
      <c r="C1" s="96"/>
      <c r="D1" s="96"/>
      <c r="E1" s="96"/>
      <c r="F1" s="96"/>
      <c r="G1" s="706"/>
      <c r="H1" s="86"/>
      <c r="I1" s="86"/>
      <c r="J1" s="63" t="s">
        <v>165</v>
      </c>
    </row>
    <row r="2" spans="1:12" s="482" customFormat="1" ht="12">
      <c r="A2" s="105"/>
      <c r="B2" s="96"/>
      <c r="C2" s="96"/>
      <c r="D2" s="96"/>
      <c r="E2" s="96"/>
      <c r="F2" s="96"/>
      <c r="G2" s="96"/>
      <c r="H2" s="86"/>
      <c r="I2" s="86"/>
      <c r="J2" s="63"/>
    </row>
    <row r="3" spans="1:12" s="86" customFormat="1" ht="12.75" customHeight="1">
      <c r="A3" s="934" t="s">
        <v>48</v>
      </c>
      <c r="B3" s="931">
        <v>2020</v>
      </c>
      <c r="C3" s="932"/>
      <c r="D3" s="932"/>
      <c r="E3" s="931">
        <v>2021</v>
      </c>
      <c r="F3" s="932"/>
      <c r="G3" s="932"/>
      <c r="H3" s="931" t="s">
        <v>415</v>
      </c>
      <c r="I3" s="932"/>
      <c r="J3" s="933"/>
    </row>
    <row r="4" spans="1:12" s="64" customFormat="1" ht="11.25">
      <c r="A4" s="935"/>
      <c r="B4" s="156" t="s">
        <v>19</v>
      </c>
      <c r="C4" s="156" t="s">
        <v>112</v>
      </c>
      <c r="D4" s="156" t="s">
        <v>113</v>
      </c>
      <c r="E4" s="156" t="s">
        <v>19</v>
      </c>
      <c r="F4" s="156" t="s">
        <v>112</v>
      </c>
      <c r="G4" s="156" t="s">
        <v>113</v>
      </c>
      <c r="H4" s="156" t="s">
        <v>19</v>
      </c>
      <c r="I4" s="156" t="s">
        <v>112</v>
      </c>
      <c r="J4" s="157" t="s">
        <v>113</v>
      </c>
    </row>
    <row r="5" spans="1:12" s="64" customFormat="1" ht="11.25">
      <c r="A5" s="158" t="s">
        <v>318</v>
      </c>
      <c r="B5" s="761">
        <v>1422786159</v>
      </c>
      <c r="C5" s="761">
        <v>1009947748</v>
      </c>
      <c r="D5" s="761">
        <v>412838411</v>
      </c>
      <c r="E5" s="761">
        <v>1830855057</v>
      </c>
      <c r="F5" s="761">
        <v>1243054206</v>
      </c>
      <c r="G5" s="761">
        <v>587800851</v>
      </c>
      <c r="H5" s="762">
        <v>28.680971867677552</v>
      </c>
      <c r="I5" s="762">
        <v>23.081041416411971</v>
      </c>
      <c r="J5" s="762">
        <v>42.380368526319131</v>
      </c>
      <c r="L5" s="143"/>
    </row>
    <row r="6" spans="1:12" s="64" customFormat="1" ht="11.25">
      <c r="A6" s="144" t="s">
        <v>28</v>
      </c>
      <c r="B6" s="761">
        <v>260757872</v>
      </c>
      <c r="C6" s="761">
        <v>229025364</v>
      </c>
      <c r="D6" s="761">
        <v>31732508</v>
      </c>
      <c r="E6" s="761">
        <v>266102654</v>
      </c>
      <c r="F6" s="761">
        <v>235371154</v>
      </c>
      <c r="G6" s="761">
        <v>30731500</v>
      </c>
      <c r="H6" s="762">
        <v>2.0497106986668459</v>
      </c>
      <c r="I6" s="762">
        <v>2.7707804450864226</v>
      </c>
      <c r="J6" s="762">
        <v>-3.1545190187929681</v>
      </c>
    </row>
    <row r="7" spans="1:12" s="64" customFormat="1" ht="11.25">
      <c r="A7" s="144" t="s">
        <v>30</v>
      </c>
      <c r="B7" s="761">
        <v>259666221</v>
      </c>
      <c r="C7" s="761">
        <v>214409121</v>
      </c>
      <c r="D7" s="761">
        <v>45257100</v>
      </c>
      <c r="E7" s="761">
        <v>324389045</v>
      </c>
      <c r="F7" s="761">
        <v>267865935</v>
      </c>
      <c r="G7" s="761">
        <v>56523110</v>
      </c>
      <c r="H7" s="762">
        <v>24.925392201860557</v>
      </c>
      <c r="I7" s="762">
        <v>24.932154821902376</v>
      </c>
      <c r="J7" s="762">
        <v>24.893353750019333</v>
      </c>
    </row>
    <row r="8" spans="1:12" s="64" customFormat="1" ht="11.25">
      <c r="A8" s="144" t="s">
        <v>31</v>
      </c>
      <c r="B8" s="761">
        <v>208447085</v>
      </c>
      <c r="C8" s="761">
        <v>143003478</v>
      </c>
      <c r="D8" s="761">
        <v>65443607</v>
      </c>
      <c r="E8" s="761">
        <v>289178142</v>
      </c>
      <c r="F8" s="761">
        <v>183054967</v>
      </c>
      <c r="G8" s="761">
        <v>106123175</v>
      </c>
      <c r="H8" s="762">
        <v>38.729760600873838</v>
      </c>
      <c r="I8" s="762">
        <v>28.007353079902014</v>
      </c>
      <c r="J8" s="762">
        <v>62.159727840184608</v>
      </c>
    </row>
    <row r="9" spans="1:12" s="64" customFormat="1" ht="11.25">
      <c r="A9" s="144" t="s">
        <v>47</v>
      </c>
      <c r="B9" s="761">
        <v>79133399</v>
      </c>
      <c r="C9" s="761">
        <v>27990963</v>
      </c>
      <c r="D9" s="761">
        <v>51142436</v>
      </c>
      <c r="E9" s="761">
        <v>66708839</v>
      </c>
      <c r="F9" s="761">
        <v>26674565</v>
      </c>
      <c r="G9" s="761">
        <v>40034274</v>
      </c>
      <c r="H9" s="762">
        <v>-15.700778883515417</v>
      </c>
      <c r="I9" s="762">
        <v>-4.7029393022312238</v>
      </c>
      <c r="J9" s="762">
        <v>-21.72004868911602</v>
      </c>
    </row>
    <row r="10" spans="1:12" s="64" customFormat="1" ht="11.25">
      <c r="A10" s="159" t="s">
        <v>1</v>
      </c>
      <c r="B10" s="763">
        <v>38514354</v>
      </c>
      <c r="C10" s="763">
        <v>28260002.344308514</v>
      </c>
      <c r="D10" s="763">
        <v>10254351.238626566</v>
      </c>
      <c r="E10" s="763">
        <v>45884488.588848718</v>
      </c>
      <c r="F10" s="763">
        <v>34291482.402266666</v>
      </c>
      <c r="G10" s="763">
        <v>11593006.186582051</v>
      </c>
      <c r="H10" s="764">
        <v>19.136072200117177</v>
      </c>
      <c r="I10" s="764">
        <v>21.342815136647982</v>
      </c>
      <c r="J10" s="764">
        <v>13.054506490015457</v>
      </c>
    </row>
    <row r="11" spans="1:12" s="64" customFormat="1" ht="11.25">
      <c r="A11" s="144"/>
      <c r="B11" s="145"/>
      <c r="C11" s="145"/>
      <c r="D11" s="145"/>
      <c r="E11" s="145"/>
      <c r="F11" s="145"/>
      <c r="G11" s="145"/>
      <c r="H11" s="146"/>
      <c r="I11" s="146"/>
      <c r="J11" s="146"/>
    </row>
    <row r="12" spans="1:12">
      <c r="A12" s="309" t="s">
        <v>205</v>
      </c>
    </row>
    <row r="13" spans="1:12">
      <c r="A13" s="45" t="s">
        <v>114</v>
      </c>
    </row>
    <row r="14" spans="1:12">
      <c r="A14" s="65" t="s">
        <v>413</v>
      </c>
    </row>
    <row r="15" spans="1:12">
      <c r="A15" s="64"/>
    </row>
    <row r="16" spans="1:12">
      <c r="A16" s="2" t="s">
        <v>206</v>
      </c>
    </row>
    <row r="17" spans="1:1">
      <c r="A17" s="310" t="s">
        <v>314</v>
      </c>
    </row>
  </sheetData>
  <mergeCells count="4">
    <mergeCell ref="B3:D3"/>
    <mergeCell ref="E3:G3"/>
    <mergeCell ref="H3:J3"/>
    <mergeCell ref="A3:A4"/>
  </mergeCells>
  <hyperlinks>
    <hyperlink ref="A12" r:id="rId1" xr:uid="{00000000-0004-0000-0400-000000000000}"/>
    <hyperlink ref="A17" r:id="rId2" xr:uid="{00000000-0004-0000-0400-000001000000}"/>
  </hyperlinks>
  <pageMargins left="0.7" right="0.7" top="0.75" bottom="0.75" header="0.3" footer="0.3"/>
  <pageSetup paperSize="9" scale="70" orientation="portrait" r:id="rId3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showGridLines="0" zoomScaleNormal="100" workbookViewId="0"/>
  </sheetViews>
  <sheetFormatPr baseColWidth="10" defaultColWidth="11.42578125" defaultRowHeight="12.75"/>
  <cols>
    <col min="1" max="1" width="26" style="4" customWidth="1"/>
    <col min="2" max="6" width="11.28515625" style="4" customWidth="1"/>
    <col min="7" max="7" width="11.28515625" style="4" bestFit="1" customWidth="1"/>
    <col min="8" max="8" width="11.28515625" style="4" customWidth="1"/>
    <col min="9" max="16384" width="11.42578125" style="4"/>
  </cols>
  <sheetData>
    <row r="1" spans="1:7" s="62" customFormat="1" ht="12.75" customHeight="1">
      <c r="A1" s="676" t="s">
        <v>416</v>
      </c>
      <c r="B1" s="104"/>
      <c r="C1" s="712"/>
      <c r="D1" s="104"/>
      <c r="E1" s="104"/>
      <c r="F1" s="173" t="s">
        <v>166</v>
      </c>
      <c r="G1" s="104"/>
    </row>
    <row r="2" spans="1:7" s="62" customFormat="1" ht="12">
      <c r="A2" s="85"/>
      <c r="B2" s="104"/>
      <c r="C2" s="104"/>
      <c r="D2" s="104"/>
      <c r="E2" s="104"/>
      <c r="F2" s="104"/>
    </row>
    <row r="3" spans="1:7" s="2" customFormat="1" ht="12.75" customHeight="1">
      <c r="A3" s="940" t="s">
        <v>0</v>
      </c>
      <c r="B3" s="936" t="s">
        <v>90</v>
      </c>
      <c r="C3" s="937"/>
      <c r="D3" s="937"/>
      <c r="E3" s="937"/>
      <c r="F3" s="937"/>
    </row>
    <row r="4" spans="1:7" s="2" customFormat="1" ht="36.75" customHeight="1">
      <c r="A4" s="941"/>
      <c r="B4" s="160" t="s">
        <v>72</v>
      </c>
      <c r="C4" s="160" t="s">
        <v>73</v>
      </c>
      <c r="D4" s="160" t="s">
        <v>74</v>
      </c>
      <c r="E4" s="161" t="s">
        <v>75</v>
      </c>
      <c r="F4" s="166" t="s">
        <v>76</v>
      </c>
    </row>
    <row r="5" spans="1:7" s="2" customFormat="1" ht="12.75" customHeight="1">
      <c r="A5" s="165" t="s">
        <v>1</v>
      </c>
      <c r="B5" s="707">
        <v>3919</v>
      </c>
      <c r="C5" s="707">
        <v>124590.142465753</v>
      </c>
      <c r="D5" s="707">
        <v>244026.04931506899</v>
      </c>
      <c r="E5" s="708">
        <v>62.264779752941216</v>
      </c>
      <c r="F5" s="709">
        <v>100</v>
      </c>
    </row>
    <row r="6" spans="1:7" s="2" customFormat="1" ht="12.75" customHeight="1">
      <c r="A6" s="168" t="s">
        <v>2</v>
      </c>
      <c r="B6" s="299">
        <v>580</v>
      </c>
      <c r="C6" s="299">
        <v>18392.402739726</v>
      </c>
      <c r="D6" s="299">
        <v>39031.109589041102</v>
      </c>
      <c r="E6" s="358">
        <v>67.285349097614343</v>
      </c>
      <c r="F6" s="699">
        <v>14.799693799438632</v>
      </c>
    </row>
    <row r="7" spans="1:7" s="2" customFormat="1" ht="12.75" customHeight="1">
      <c r="A7" s="77" t="s">
        <v>4</v>
      </c>
      <c r="B7" s="299">
        <v>388.5</v>
      </c>
      <c r="C7" s="299">
        <v>8234.2246575342506</v>
      </c>
      <c r="D7" s="299">
        <v>16404.553424657501</v>
      </c>
      <c r="E7" s="358">
        <v>42.225362740431144</v>
      </c>
      <c r="F7" s="699">
        <v>9.9132431742791525</v>
      </c>
    </row>
    <row r="8" spans="1:7" s="2" customFormat="1" ht="12.75" customHeight="1">
      <c r="A8" s="77" t="s">
        <v>6</v>
      </c>
      <c r="B8" s="299">
        <v>330</v>
      </c>
      <c r="C8" s="299">
        <v>17663.5315068493</v>
      </c>
      <c r="D8" s="299">
        <v>31907.315068493099</v>
      </c>
      <c r="E8" s="358">
        <v>96.811069740055018</v>
      </c>
      <c r="F8" s="699">
        <v>8.4205154376116358</v>
      </c>
    </row>
    <row r="9" spans="1:7" s="2" customFormat="1" ht="12.75" customHeight="1">
      <c r="A9" s="77" t="s">
        <v>117</v>
      </c>
      <c r="B9" s="299">
        <v>378</v>
      </c>
      <c r="C9" s="299">
        <v>11859.449315068499</v>
      </c>
      <c r="D9" s="299">
        <v>23214.197260273999</v>
      </c>
      <c r="E9" s="358">
        <v>61.440310349203408</v>
      </c>
      <c r="F9" s="699">
        <v>9.6453176830824194</v>
      </c>
    </row>
    <row r="10" spans="1:7" s="2" customFormat="1" ht="12.75" customHeight="1">
      <c r="A10" s="77" t="s">
        <v>7</v>
      </c>
      <c r="B10" s="299">
        <v>113</v>
      </c>
      <c r="C10" s="299">
        <v>5469.4273972602696</v>
      </c>
      <c r="D10" s="299">
        <v>10864.504109588999</v>
      </c>
      <c r="E10" s="358">
        <v>95.863271555197329</v>
      </c>
      <c r="F10" s="699">
        <v>2.8833886195458023</v>
      </c>
    </row>
    <row r="11" spans="1:7" s="2" customFormat="1" ht="12.75" customHeight="1">
      <c r="A11" s="77" t="s">
        <v>55</v>
      </c>
      <c r="B11" s="299">
        <v>523</v>
      </c>
      <c r="C11" s="299">
        <v>15442.726027397301</v>
      </c>
      <c r="D11" s="299">
        <v>31050.832876712298</v>
      </c>
      <c r="E11" s="358">
        <v>59.380078808055359</v>
      </c>
      <c r="F11" s="699">
        <v>13.345241132942077</v>
      </c>
    </row>
    <row r="12" spans="1:7" s="2" customFormat="1" ht="12.75" customHeight="1">
      <c r="A12" s="77" t="s">
        <v>54</v>
      </c>
      <c r="B12" s="509">
        <v>176</v>
      </c>
      <c r="C12" s="675">
        <v>2829.1506849315101</v>
      </c>
      <c r="D12" s="675">
        <v>5331.1397260273998</v>
      </c>
      <c r="E12" s="358">
        <v>30.333654202147368</v>
      </c>
      <c r="F12" s="710">
        <v>4.4909415667262058</v>
      </c>
    </row>
    <row r="13" spans="1:7" s="2" customFormat="1" ht="12.75" customHeight="1">
      <c r="A13" s="169" t="s">
        <v>319</v>
      </c>
      <c r="B13" s="509">
        <v>245</v>
      </c>
      <c r="C13" s="675">
        <v>9048.8712328767106</v>
      </c>
      <c r="D13" s="675">
        <v>17325.5808219178</v>
      </c>
      <c r="E13" s="358">
        <v>70.620574002382426</v>
      </c>
      <c r="F13" s="710">
        <v>6.2515947945904564</v>
      </c>
    </row>
    <row r="14" spans="1:7" s="2" customFormat="1" ht="12.75" customHeight="1">
      <c r="A14" s="77" t="s">
        <v>8</v>
      </c>
      <c r="B14" s="299">
        <v>105</v>
      </c>
      <c r="C14" s="299">
        <v>8909.7890410958898</v>
      </c>
      <c r="D14" s="299">
        <v>14788.561643835599</v>
      </c>
      <c r="E14" s="358">
        <v>140.50889922884178</v>
      </c>
      <c r="F14" s="699">
        <v>2.6792549119673383</v>
      </c>
    </row>
    <row r="15" spans="1:7" s="2" customFormat="1" ht="12.75" customHeight="1">
      <c r="A15" s="77" t="s">
        <v>3</v>
      </c>
      <c r="B15" s="299">
        <v>508</v>
      </c>
      <c r="C15" s="299">
        <v>12890.8821917808</v>
      </c>
      <c r="D15" s="299">
        <v>27121.663013698599</v>
      </c>
      <c r="E15" s="358">
        <v>53.424155640903308</v>
      </c>
      <c r="F15" s="699">
        <v>12.962490431232457</v>
      </c>
    </row>
    <row r="16" spans="1:7" s="2" customFormat="1" ht="12.75" customHeight="1">
      <c r="A16" s="168" t="s">
        <v>5</v>
      </c>
      <c r="B16" s="299">
        <v>309</v>
      </c>
      <c r="C16" s="299">
        <v>7679.5808219178098</v>
      </c>
      <c r="D16" s="299">
        <v>15473.8082191781</v>
      </c>
      <c r="E16" s="358">
        <v>50.009614497747634</v>
      </c>
      <c r="F16" s="699">
        <v>7.8846644552181679</v>
      </c>
    </row>
    <row r="17" spans="1:12" s="2" customFormat="1" ht="12.75" customHeight="1">
      <c r="A17" s="169" t="s">
        <v>9</v>
      </c>
      <c r="B17" s="299">
        <v>92</v>
      </c>
      <c r="C17" s="299">
        <v>1867.3561643835601</v>
      </c>
      <c r="D17" s="299">
        <v>3889.1232876712302</v>
      </c>
      <c r="E17" s="358">
        <v>42.273079213817716</v>
      </c>
      <c r="F17" s="699">
        <v>2.3475376371523349</v>
      </c>
    </row>
    <row r="18" spans="1:12" s="2" customFormat="1" ht="12.75" customHeight="1">
      <c r="A18" s="170" t="s">
        <v>84</v>
      </c>
      <c r="B18" s="301">
        <v>172</v>
      </c>
      <c r="C18" s="301">
        <v>4302.7506849315096</v>
      </c>
      <c r="D18" s="301">
        <v>7623.6602739726004</v>
      </c>
      <c r="E18" s="711">
        <v>44.452829585846068</v>
      </c>
      <c r="F18" s="701">
        <v>4.3888747129369738</v>
      </c>
    </row>
    <row r="19" spans="1:12" s="2" customFormat="1" ht="11.25">
      <c r="A19" s="77"/>
      <c r="B19" s="77"/>
      <c r="C19" s="77"/>
      <c r="D19" s="77"/>
      <c r="E19" s="77"/>
      <c r="F19" s="77"/>
    </row>
    <row r="20" spans="1:12" s="2" customFormat="1" ht="11.25">
      <c r="A20" s="6" t="s">
        <v>77</v>
      </c>
      <c r="B20" s="77"/>
      <c r="C20" s="77"/>
      <c r="D20" s="77"/>
      <c r="E20" s="77"/>
      <c r="F20" s="77"/>
    </row>
    <row r="21" spans="1:12" s="2" customFormat="1" ht="11.25">
      <c r="A21" s="6" t="s">
        <v>78</v>
      </c>
      <c r="B21" s="77"/>
      <c r="C21" s="77"/>
      <c r="D21" s="77"/>
      <c r="E21" s="77"/>
      <c r="F21" s="77"/>
    </row>
    <row r="22" spans="1:12" s="2" customFormat="1" ht="11.25">
      <c r="A22" s="162"/>
      <c r="B22" s="147"/>
      <c r="C22" s="147"/>
      <c r="D22" s="77"/>
      <c r="E22" s="77"/>
      <c r="F22" s="77"/>
    </row>
    <row r="23" spans="1:12" s="2" customFormat="1" ht="11.25">
      <c r="A23" s="162"/>
      <c r="B23" s="147"/>
      <c r="C23" s="147"/>
      <c r="D23" s="35"/>
      <c r="E23" s="77"/>
      <c r="F23" s="77"/>
    </row>
    <row r="24" spans="1:12" s="2" customFormat="1" ht="12.75" customHeight="1">
      <c r="A24" s="942" t="s">
        <v>118</v>
      </c>
      <c r="B24" s="938" t="s">
        <v>90</v>
      </c>
      <c r="C24" s="939"/>
      <c r="D24" s="939"/>
      <c r="E24" s="939"/>
      <c r="F24" s="939"/>
    </row>
    <row r="25" spans="1:12" s="2" customFormat="1" ht="33.75" customHeight="1">
      <c r="A25" s="943"/>
      <c r="B25" s="163" t="s">
        <v>115</v>
      </c>
      <c r="C25" s="164" t="s">
        <v>73</v>
      </c>
      <c r="D25" s="164" t="s">
        <v>74</v>
      </c>
      <c r="E25" s="172" t="s">
        <v>75</v>
      </c>
      <c r="F25" s="167" t="s">
        <v>116</v>
      </c>
    </row>
    <row r="26" spans="1:12" s="2" customFormat="1" ht="12.75" customHeight="1">
      <c r="A26" s="165" t="s">
        <v>1</v>
      </c>
      <c r="B26" s="707">
        <v>3919.1666666666702</v>
      </c>
      <c r="C26" s="707">
        <v>124590.142465753</v>
      </c>
      <c r="D26" s="707">
        <v>244026.04931506899</v>
      </c>
      <c r="E26" s="708">
        <v>62.264779752941102</v>
      </c>
      <c r="F26" s="782">
        <v>100</v>
      </c>
    </row>
    <row r="27" spans="1:12" s="2" customFormat="1" ht="12.75" customHeight="1">
      <c r="A27" s="77" t="s">
        <v>119</v>
      </c>
      <c r="B27" s="299">
        <v>859.41666666666697</v>
      </c>
      <c r="C27" s="299">
        <v>21947.369863013701</v>
      </c>
      <c r="D27" s="299">
        <v>43669.0657534247</v>
      </c>
      <c r="E27" s="358">
        <v>50.812449242809699</v>
      </c>
      <c r="F27" s="5">
        <v>21.9</v>
      </c>
    </row>
    <row r="28" spans="1:12" s="2" customFormat="1" ht="12.75" customHeight="1">
      <c r="A28" s="77" t="s">
        <v>120</v>
      </c>
      <c r="B28" s="299">
        <v>225</v>
      </c>
      <c r="C28" s="299">
        <v>8386.0082191780803</v>
      </c>
      <c r="D28" s="299">
        <v>15751.257534246601</v>
      </c>
      <c r="E28" s="358">
        <v>70.005589041095902</v>
      </c>
      <c r="F28" s="5">
        <v>5.7</v>
      </c>
      <c r="G28" s="4"/>
      <c r="H28" s="4"/>
      <c r="I28" s="4"/>
      <c r="J28" s="4"/>
      <c r="K28" s="4"/>
      <c r="L28" s="4"/>
    </row>
    <row r="29" spans="1:12" s="2" customFormat="1" ht="12.75" customHeight="1">
      <c r="A29" s="77" t="s">
        <v>4</v>
      </c>
      <c r="B29" s="299">
        <v>983.08333333333303</v>
      </c>
      <c r="C29" s="299">
        <v>26805.345205479502</v>
      </c>
      <c r="D29" s="299">
        <v>55784.0493150685</v>
      </c>
      <c r="E29" s="358">
        <v>56.743968108910899</v>
      </c>
      <c r="F29" s="5">
        <v>25.1</v>
      </c>
      <c r="G29" s="4"/>
      <c r="H29" s="4"/>
      <c r="I29" s="4"/>
      <c r="J29" s="4"/>
      <c r="K29" s="4"/>
      <c r="L29" s="4"/>
    </row>
    <row r="30" spans="1:12" s="2" customFormat="1" ht="12.75" customHeight="1">
      <c r="A30" s="77" t="s">
        <v>121</v>
      </c>
      <c r="B30" s="299">
        <v>858.25</v>
      </c>
      <c r="C30" s="299">
        <v>30849.542465753399</v>
      </c>
      <c r="D30" s="299">
        <v>59235.805479452101</v>
      </c>
      <c r="E30" s="358">
        <v>69.019289810022798</v>
      </c>
      <c r="F30" s="5">
        <v>21.9</v>
      </c>
      <c r="G30" s="4"/>
      <c r="H30" s="4"/>
      <c r="I30" s="4"/>
      <c r="J30" s="4"/>
      <c r="K30" s="4"/>
      <c r="L30" s="4"/>
    </row>
    <row r="31" spans="1:12" s="2" customFormat="1" ht="12.75" customHeight="1">
      <c r="A31" s="77" t="s">
        <v>5</v>
      </c>
      <c r="B31" s="299">
        <v>309.41666666666703</v>
      </c>
      <c r="C31" s="299">
        <v>7679.5808219178098</v>
      </c>
      <c r="D31" s="299">
        <v>15473.8082191781</v>
      </c>
      <c r="E31" s="358">
        <v>50.009614497747599</v>
      </c>
      <c r="F31" s="5">
        <v>7.9</v>
      </c>
      <c r="G31" s="4"/>
      <c r="H31" s="4"/>
      <c r="I31" s="4"/>
      <c r="J31" s="4"/>
      <c r="K31" s="4"/>
      <c r="L31" s="4"/>
    </row>
    <row r="32" spans="1:12" s="2" customFormat="1" ht="12.75" customHeight="1">
      <c r="A32" s="77" t="s">
        <v>122</v>
      </c>
      <c r="B32" s="299">
        <v>421.41666666666703</v>
      </c>
      <c r="C32" s="299">
        <v>13601.095890410999</v>
      </c>
      <c r="D32" s="299">
        <v>26164.301369862998</v>
      </c>
      <c r="E32" s="358">
        <v>62.0865367685102</v>
      </c>
      <c r="F32" s="5">
        <v>10.8</v>
      </c>
      <c r="G32" s="4"/>
      <c r="H32" s="4"/>
      <c r="I32" s="4"/>
      <c r="J32" s="4"/>
      <c r="K32" s="4"/>
      <c r="L32" s="4"/>
    </row>
    <row r="33" spans="1:12" s="2" customFormat="1" ht="12.75" customHeight="1">
      <c r="A33" s="171" t="s">
        <v>123</v>
      </c>
      <c r="B33" s="301">
        <v>262.58333333333297</v>
      </c>
      <c r="C33" s="301">
        <v>15321.2</v>
      </c>
      <c r="D33" s="301">
        <v>27947.761643835602</v>
      </c>
      <c r="E33" s="711">
        <v>106.433874873382</v>
      </c>
      <c r="F33" s="783">
        <v>6.7</v>
      </c>
      <c r="G33" s="4"/>
      <c r="H33" s="4"/>
      <c r="I33" s="4"/>
      <c r="J33" s="4"/>
      <c r="K33" s="4"/>
      <c r="L33" s="4"/>
    </row>
    <row r="34" spans="1:12" s="2" customFormat="1">
      <c r="A34" s="31"/>
      <c r="B34" s="32"/>
      <c r="C34" s="34"/>
      <c r="D34" s="30"/>
      <c r="G34" s="4"/>
      <c r="H34" s="4"/>
      <c r="I34" s="4"/>
      <c r="J34" s="4"/>
      <c r="K34" s="4"/>
      <c r="L34" s="4"/>
    </row>
    <row r="35" spans="1:12" s="2" customFormat="1">
      <c r="A35" s="309" t="s">
        <v>300</v>
      </c>
      <c r="B35" s="30"/>
      <c r="C35" s="30"/>
      <c r="D35" s="30"/>
      <c r="G35" s="4"/>
      <c r="H35" s="4"/>
      <c r="I35" s="4"/>
      <c r="J35" s="4"/>
      <c r="K35" s="4"/>
      <c r="L35" s="4"/>
    </row>
    <row r="36" spans="1:12" s="2" customFormat="1">
      <c r="A36" s="45" t="s">
        <v>132</v>
      </c>
      <c r="G36" s="4"/>
      <c r="H36" s="4"/>
      <c r="I36" s="4"/>
      <c r="J36" s="4"/>
      <c r="K36" s="4"/>
      <c r="L36" s="4"/>
    </row>
    <row r="37" spans="1:12" s="2" customFormat="1">
      <c r="A37" s="65" t="s">
        <v>413</v>
      </c>
      <c r="G37" s="4"/>
      <c r="H37" s="4"/>
      <c r="I37" s="4"/>
      <c r="J37" s="4"/>
      <c r="K37" s="4"/>
      <c r="L37" s="4"/>
    </row>
    <row r="38" spans="1:12" s="2" customFormat="1">
      <c r="A38" s="64"/>
      <c r="G38" s="4"/>
      <c r="H38" s="4"/>
      <c r="I38" s="4"/>
      <c r="J38" s="4"/>
      <c r="K38" s="4"/>
      <c r="L38" s="4"/>
    </row>
    <row r="39" spans="1:12" s="2" customFormat="1">
      <c r="A39" s="2" t="s">
        <v>206</v>
      </c>
      <c r="G39" s="4"/>
      <c r="H39" s="4"/>
      <c r="I39" s="4"/>
      <c r="J39" s="4"/>
      <c r="K39" s="4"/>
      <c r="L39" s="4"/>
    </row>
    <row r="40" spans="1:12" s="2" customFormat="1">
      <c r="A40" s="310" t="s">
        <v>314</v>
      </c>
      <c r="G40" s="4"/>
      <c r="H40" s="4"/>
      <c r="I40" s="4"/>
      <c r="J40" s="4"/>
      <c r="K40" s="4"/>
      <c r="L40" s="4"/>
    </row>
    <row r="41" spans="1:12" s="2" customFormat="1">
      <c r="A41" s="4"/>
      <c r="G41" s="4"/>
      <c r="H41" s="4"/>
      <c r="I41" s="4"/>
      <c r="J41" s="4"/>
      <c r="K41" s="4"/>
      <c r="L41" s="4"/>
    </row>
    <row r="42" spans="1:12" s="2" customFormat="1">
      <c r="G42" s="4"/>
      <c r="H42" s="4"/>
      <c r="I42" s="4"/>
      <c r="J42" s="4"/>
      <c r="K42" s="4"/>
      <c r="L42" s="4"/>
    </row>
    <row r="43" spans="1:12" s="2" customFormat="1">
      <c r="G43" s="4"/>
      <c r="H43" s="4"/>
      <c r="I43" s="4"/>
      <c r="J43" s="4"/>
      <c r="K43" s="4"/>
      <c r="L43" s="4"/>
    </row>
    <row r="44" spans="1:12" s="2" customFormat="1">
      <c r="G44" s="4"/>
      <c r="H44" s="4"/>
      <c r="I44" s="4"/>
      <c r="J44" s="4"/>
      <c r="K44" s="4"/>
      <c r="L44" s="4"/>
    </row>
    <row r="45" spans="1:12" s="2" customFormat="1">
      <c r="G45" s="4"/>
      <c r="H45" s="4"/>
      <c r="I45" s="4"/>
      <c r="J45" s="4"/>
      <c r="K45" s="4"/>
      <c r="L45" s="4"/>
    </row>
  </sheetData>
  <mergeCells count="4">
    <mergeCell ref="B3:F3"/>
    <mergeCell ref="B24:F24"/>
    <mergeCell ref="A3:A4"/>
    <mergeCell ref="A24:A25"/>
  </mergeCells>
  <hyperlinks>
    <hyperlink ref="A35" r:id="rId1" xr:uid="{00000000-0004-0000-0500-000000000000}"/>
    <hyperlink ref="A40" r:id="rId2" xr:uid="{00000000-0004-0000-05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1"/>
  <sheetViews>
    <sheetView showGridLines="0" zoomScaleNormal="100" workbookViewId="0"/>
  </sheetViews>
  <sheetFormatPr baseColWidth="10" defaultColWidth="11.42578125" defaultRowHeight="12.75"/>
  <cols>
    <col min="1" max="1" width="24.5703125" style="4" customWidth="1"/>
    <col min="2" max="3" width="12.28515625" style="11" customWidth="1"/>
    <col min="4" max="11" width="12.28515625" style="4" customWidth="1"/>
    <col min="12" max="16384" width="11.42578125" style="4"/>
  </cols>
  <sheetData>
    <row r="1" spans="1:12" s="62" customFormat="1" ht="15.75" customHeight="1">
      <c r="A1" s="674" t="s">
        <v>406</v>
      </c>
      <c r="F1" s="720"/>
      <c r="K1" s="153" t="s">
        <v>190</v>
      </c>
    </row>
    <row r="2" spans="1:12" s="62" customFormat="1" ht="12.75" customHeight="1">
      <c r="A2" s="179"/>
    </row>
    <row r="3" spans="1:12" s="2" customFormat="1" ht="12.75" customHeight="1">
      <c r="A3" s="944" t="s">
        <v>0</v>
      </c>
      <c r="B3" s="948">
        <v>2012</v>
      </c>
      <c r="C3" s="948"/>
      <c r="D3" s="948">
        <v>2020</v>
      </c>
      <c r="E3" s="948"/>
      <c r="F3" s="948">
        <v>2021</v>
      </c>
      <c r="G3" s="948"/>
      <c r="H3" s="946" t="s">
        <v>417</v>
      </c>
      <c r="I3" s="946"/>
      <c r="J3" s="946" t="s">
        <v>415</v>
      </c>
      <c r="K3" s="947"/>
      <c r="L3" s="187"/>
    </row>
    <row r="4" spans="1:12" s="2" customFormat="1" ht="24" customHeight="1">
      <c r="A4" s="945"/>
      <c r="B4" s="642" t="s">
        <v>370</v>
      </c>
      <c r="C4" s="643" t="s">
        <v>371</v>
      </c>
      <c r="D4" s="642" t="s">
        <v>370</v>
      </c>
      <c r="E4" s="642" t="s">
        <v>371</v>
      </c>
      <c r="F4" s="642" t="s">
        <v>370</v>
      </c>
      <c r="G4" s="642" t="s">
        <v>371</v>
      </c>
      <c r="H4" s="642" t="s">
        <v>370</v>
      </c>
      <c r="I4" s="642" t="s">
        <v>371</v>
      </c>
      <c r="J4" s="642" t="s">
        <v>370</v>
      </c>
      <c r="K4" s="644" t="s">
        <v>371</v>
      </c>
      <c r="L4" s="187"/>
    </row>
    <row r="5" spans="1:12" s="2" customFormat="1" ht="11.25" customHeight="1">
      <c r="A5" s="645" t="s">
        <v>1</v>
      </c>
      <c r="B5" s="713">
        <v>5257.0833333333303</v>
      </c>
      <c r="C5" s="713">
        <v>140372.202185792</v>
      </c>
      <c r="D5" s="713">
        <v>4645.666666666667</v>
      </c>
      <c r="E5" s="713">
        <v>142656.41666666666</v>
      </c>
      <c r="F5" s="713">
        <v>4573.5833333333303</v>
      </c>
      <c r="G5" s="713">
        <v>142742.55068493166</v>
      </c>
      <c r="H5" s="714">
        <f>((F5-B5)/B5)*100</f>
        <v>-13.001505904731719</v>
      </c>
      <c r="I5" s="714">
        <f>((G5-C5)/C5)*100</f>
        <v>1.688616736241225</v>
      </c>
      <c r="J5" s="715">
        <f>((F5-D5)/D5)*100</f>
        <v>-1.5516251704097725</v>
      </c>
      <c r="K5" s="715">
        <f>((G5-E5)/E5)*100</f>
        <v>6.0378649820052685E-2</v>
      </c>
      <c r="L5" s="187"/>
    </row>
    <row r="6" spans="1:12" s="2" customFormat="1" ht="11.25" customHeight="1">
      <c r="A6" s="646" t="s">
        <v>2</v>
      </c>
      <c r="B6" s="716">
        <v>757.33333333333303</v>
      </c>
      <c r="C6" s="716">
        <v>22379.6775956284</v>
      </c>
      <c r="D6" s="716">
        <v>695.66666666666663</v>
      </c>
      <c r="E6" s="716">
        <v>22288.054644808701</v>
      </c>
      <c r="F6" s="716">
        <v>686</v>
      </c>
      <c r="G6" s="716">
        <v>22116.400000000001</v>
      </c>
      <c r="H6" s="355">
        <f t="shared" ref="H6:I18" si="0">((F6-B6)/B6)*100</f>
        <v>-9.4190140845070065</v>
      </c>
      <c r="I6" s="355">
        <f t="shared" si="0"/>
        <v>-1.1764137106239039</v>
      </c>
      <c r="J6" s="717">
        <f t="shared" ref="J6:K18" si="1">((F6-D6)/D6)*100</f>
        <v>-1.3895543842836553</v>
      </c>
      <c r="K6" s="717">
        <f t="shared" si="1"/>
        <v>-0.7701643214011088</v>
      </c>
      <c r="L6" s="187"/>
    </row>
    <row r="7" spans="1:12" s="2" customFormat="1" ht="11.25" customHeight="1">
      <c r="A7" s="646" t="s">
        <v>4</v>
      </c>
      <c r="B7" s="716">
        <v>592.25</v>
      </c>
      <c r="C7" s="716">
        <v>10398.718579234999</v>
      </c>
      <c r="D7" s="716">
        <v>466.58333333333331</v>
      </c>
      <c r="E7" s="716">
        <v>9195.6147540983602</v>
      </c>
      <c r="F7" s="716">
        <v>459.16666666666703</v>
      </c>
      <c r="G7" s="716">
        <v>9183.7369863013701</v>
      </c>
      <c r="H7" s="355">
        <f t="shared" si="0"/>
        <v>-22.470803433234778</v>
      </c>
      <c r="I7" s="355">
        <f t="shared" si="0"/>
        <v>-11.683954938061335</v>
      </c>
      <c r="J7" s="717">
        <f t="shared" si="1"/>
        <v>-1.5895695659938462</v>
      </c>
      <c r="K7" s="717">
        <f t="shared" si="1"/>
        <v>-0.12916774043515031</v>
      </c>
      <c r="L7" s="187"/>
    </row>
    <row r="8" spans="1:12" s="2" customFormat="1" ht="11.25" customHeight="1">
      <c r="A8" s="646" t="s">
        <v>6</v>
      </c>
      <c r="B8" s="716">
        <v>380.41666666666703</v>
      </c>
      <c r="C8" s="716">
        <v>16348.494535519099</v>
      </c>
      <c r="D8" s="716">
        <v>371.33333333333331</v>
      </c>
      <c r="E8" s="716">
        <v>19642.185792349701</v>
      </c>
      <c r="F8" s="716">
        <v>371.33333333333297</v>
      </c>
      <c r="G8" s="716">
        <v>20055.1068493151</v>
      </c>
      <c r="H8" s="355">
        <f t="shared" si="0"/>
        <v>-2.3877327491787192</v>
      </c>
      <c r="I8" s="355">
        <f t="shared" si="0"/>
        <v>22.672499328564673</v>
      </c>
      <c r="J8" s="717">
        <f t="shared" si="1"/>
        <v>-9.1847534963603627E-14</v>
      </c>
      <c r="K8" s="717">
        <f t="shared" si="1"/>
        <v>2.1022154119233742</v>
      </c>
      <c r="L8" s="187"/>
    </row>
    <row r="9" spans="1:12" s="2" customFormat="1" ht="11.25" customHeight="1">
      <c r="A9" s="646" t="s">
        <v>117</v>
      </c>
      <c r="B9" s="716">
        <v>514.5</v>
      </c>
      <c r="C9" s="716">
        <v>13221.2240437158</v>
      </c>
      <c r="D9" s="716">
        <v>448</v>
      </c>
      <c r="E9" s="716">
        <v>13332.672131147499</v>
      </c>
      <c r="F9" s="716">
        <v>441.66666666666703</v>
      </c>
      <c r="G9" s="716">
        <v>13321.0684931507</v>
      </c>
      <c r="H9" s="355">
        <f t="shared" si="0"/>
        <v>-14.156138645934494</v>
      </c>
      <c r="I9" s="355">
        <f t="shared" si="0"/>
        <v>0.75518309881722145</v>
      </c>
      <c r="J9" s="717">
        <f t="shared" si="1"/>
        <v>-1.4136904761903959</v>
      </c>
      <c r="K9" s="717">
        <f t="shared" si="1"/>
        <v>-8.7031600887348848E-2</v>
      </c>
      <c r="L9" s="187"/>
    </row>
    <row r="10" spans="1:12" s="2" customFormat="1" ht="11.25" customHeight="1">
      <c r="A10" s="646" t="s">
        <v>7</v>
      </c>
      <c r="B10" s="716">
        <v>136.5</v>
      </c>
      <c r="C10" s="716">
        <v>5407.6174863387996</v>
      </c>
      <c r="D10" s="716">
        <v>126.66666666666667</v>
      </c>
      <c r="E10" s="716">
        <v>5870.4535519125702</v>
      </c>
      <c r="F10" s="716">
        <v>126.333333333333</v>
      </c>
      <c r="G10" s="716">
        <v>6088.8054794520604</v>
      </c>
      <c r="H10" s="355">
        <f t="shared" si="0"/>
        <v>-7.4481074481076908</v>
      </c>
      <c r="I10" s="355">
        <f t="shared" si="0"/>
        <v>12.596822812155962</v>
      </c>
      <c r="J10" s="717">
        <f t="shared" si="1"/>
        <v>-0.2631578947371076</v>
      </c>
      <c r="K10" s="717">
        <f t="shared" si="1"/>
        <v>3.7195069445418225</v>
      </c>
      <c r="L10" s="187"/>
    </row>
    <row r="11" spans="1:12" s="2" customFormat="1" ht="11.25" customHeight="1">
      <c r="A11" s="646" t="s">
        <v>55</v>
      </c>
      <c r="B11" s="716">
        <v>670.83333333333303</v>
      </c>
      <c r="C11" s="716">
        <v>17177.647540983598</v>
      </c>
      <c r="D11" s="716">
        <v>618.08333333333337</v>
      </c>
      <c r="E11" s="716">
        <v>17416.538251366099</v>
      </c>
      <c r="F11" s="716">
        <v>601.5</v>
      </c>
      <c r="G11" s="716">
        <v>17337.2356164384</v>
      </c>
      <c r="H11" s="355">
        <f t="shared" si="0"/>
        <v>-10.335403726708034</v>
      </c>
      <c r="I11" s="355">
        <f t="shared" si="0"/>
        <v>0.92904499917142624</v>
      </c>
      <c r="J11" s="717">
        <f t="shared" si="1"/>
        <v>-2.683025482000815</v>
      </c>
      <c r="K11" s="717">
        <f t="shared" si="1"/>
        <v>-0.45532949075846674</v>
      </c>
      <c r="L11" s="187"/>
    </row>
    <row r="12" spans="1:12" s="2" customFormat="1" ht="11.25" customHeight="1">
      <c r="A12" s="646" t="s">
        <v>54</v>
      </c>
      <c r="B12" s="716">
        <v>233.25</v>
      </c>
      <c r="C12" s="716">
        <v>3442.9644808743201</v>
      </c>
      <c r="D12" s="716">
        <v>191.5</v>
      </c>
      <c r="E12" s="716">
        <v>2919.9453551912602</v>
      </c>
      <c r="F12" s="716">
        <v>194</v>
      </c>
      <c r="G12" s="716">
        <v>3014.7561643835602</v>
      </c>
      <c r="H12" s="355">
        <f t="shared" si="0"/>
        <v>-16.827438370846732</v>
      </c>
      <c r="I12" s="355">
        <f t="shared" si="0"/>
        <v>-12.437198201417953</v>
      </c>
      <c r="J12" s="717">
        <f t="shared" si="1"/>
        <v>1.3054830287206265</v>
      </c>
      <c r="K12" s="717">
        <f t="shared" si="1"/>
        <v>3.2470062846806167</v>
      </c>
      <c r="L12" s="187"/>
    </row>
    <row r="13" spans="1:12" s="2" customFormat="1" ht="11.25" customHeight="1">
      <c r="A13" s="646" t="s">
        <v>319</v>
      </c>
      <c r="B13" s="716">
        <v>323.75</v>
      </c>
      <c r="C13" s="716">
        <v>9891.2595628415293</v>
      </c>
      <c r="D13" s="716">
        <v>285.08333333333331</v>
      </c>
      <c r="E13" s="716">
        <v>10521.363387978099</v>
      </c>
      <c r="F13" s="716">
        <v>275.33333333333297</v>
      </c>
      <c r="G13" s="716">
        <v>10342.7095890411</v>
      </c>
      <c r="H13" s="355">
        <f t="shared" si="0"/>
        <v>-14.954954954955065</v>
      </c>
      <c r="I13" s="355">
        <f t="shared" si="0"/>
        <v>4.564130820057863</v>
      </c>
      <c r="J13" s="717">
        <f t="shared" si="1"/>
        <v>-3.4200526161942149</v>
      </c>
      <c r="K13" s="717">
        <f t="shared" si="1"/>
        <v>-1.6980099664757526</v>
      </c>
      <c r="L13" s="187"/>
    </row>
    <row r="14" spans="1:12" s="2" customFormat="1" ht="11.25" customHeight="1">
      <c r="A14" s="647" t="s">
        <v>8</v>
      </c>
      <c r="B14" s="716">
        <v>126.833333333333</v>
      </c>
      <c r="C14" s="716">
        <v>9104.9426229508208</v>
      </c>
      <c r="D14" s="716">
        <v>126.75</v>
      </c>
      <c r="E14" s="716">
        <v>10188.234972677599</v>
      </c>
      <c r="F14" s="716">
        <v>124.583333333333</v>
      </c>
      <c r="G14" s="716">
        <v>10222.265753424699</v>
      </c>
      <c r="H14" s="355">
        <f t="shared" si="0"/>
        <v>-1.7739816031537496</v>
      </c>
      <c r="I14" s="355">
        <f t="shared" si="0"/>
        <v>12.271610890303064</v>
      </c>
      <c r="J14" s="717">
        <f t="shared" si="1"/>
        <v>-1.7094017094019711</v>
      </c>
      <c r="K14" s="717">
        <f t="shared" si="1"/>
        <v>0.33402037583901734</v>
      </c>
      <c r="L14" s="187"/>
    </row>
    <row r="15" spans="1:12" s="2" customFormat="1" ht="11.25" customHeight="1">
      <c r="A15" s="646" t="s">
        <v>3</v>
      </c>
      <c r="B15" s="716">
        <v>685.83333333333303</v>
      </c>
      <c r="C15" s="716">
        <v>16231.991803278701</v>
      </c>
      <c r="D15" s="716">
        <v>620.41666666666663</v>
      </c>
      <c r="E15" s="716">
        <v>15433.0983606557</v>
      </c>
      <c r="F15" s="716">
        <v>612.83333333333303</v>
      </c>
      <c r="G15" s="716">
        <v>15363.1698630137</v>
      </c>
      <c r="H15" s="355">
        <f t="shared" si="0"/>
        <v>-10.643985419198062</v>
      </c>
      <c r="I15" s="355">
        <f t="shared" si="0"/>
        <v>-5.3525282096896314</v>
      </c>
      <c r="J15" s="717">
        <f t="shared" si="1"/>
        <v>-1.2222968435191832</v>
      </c>
      <c r="K15" s="717">
        <f t="shared" si="1"/>
        <v>-0.4531073152509173</v>
      </c>
      <c r="L15" s="187"/>
    </row>
    <row r="16" spans="1:12" s="2" customFormat="1" ht="11.25" customHeight="1">
      <c r="A16" s="646" t="s">
        <v>5</v>
      </c>
      <c r="B16" s="716">
        <v>471.16666666666703</v>
      </c>
      <c r="C16" s="716">
        <v>10073.732240437201</v>
      </c>
      <c r="D16" s="716">
        <v>382</v>
      </c>
      <c r="E16" s="716">
        <v>8963.5491803278692</v>
      </c>
      <c r="F16" s="716">
        <v>382.66666666666703</v>
      </c>
      <c r="G16" s="716">
        <v>9040.2273972602707</v>
      </c>
      <c r="H16" s="355">
        <f t="shared" si="0"/>
        <v>-18.783162362928884</v>
      </c>
      <c r="I16" s="355">
        <f t="shared" si="0"/>
        <v>-10.259403550834064</v>
      </c>
      <c r="J16" s="717">
        <f t="shared" si="1"/>
        <v>0.17452006980812215</v>
      </c>
      <c r="K16" s="717">
        <f t="shared" si="1"/>
        <v>0.8554448175582694</v>
      </c>
      <c r="L16" s="187"/>
    </row>
    <row r="17" spans="1:17" s="2" customFormat="1" ht="11.25" customHeight="1">
      <c r="A17" s="646" t="s">
        <v>9</v>
      </c>
      <c r="B17" s="716">
        <v>135.166666666667</v>
      </c>
      <c r="C17" s="716">
        <v>2200.17759562842</v>
      </c>
      <c r="D17" s="716">
        <v>105.91666666666667</v>
      </c>
      <c r="E17" s="716">
        <v>2114.4590163934399</v>
      </c>
      <c r="F17" s="716">
        <v>103.333333333333</v>
      </c>
      <c r="G17" s="716">
        <v>1989.4575342465801</v>
      </c>
      <c r="H17" s="355">
        <f t="shared" si="0"/>
        <v>-23.551171393341985</v>
      </c>
      <c r="I17" s="355">
        <f t="shared" si="0"/>
        <v>-9.5774114689888759</v>
      </c>
      <c r="J17" s="717">
        <f t="shared" si="1"/>
        <v>-2.4390243902442199</v>
      </c>
      <c r="K17" s="717">
        <f t="shared" si="1"/>
        <v>-5.9117476942197067</v>
      </c>
      <c r="L17" s="187"/>
    </row>
    <row r="18" spans="1:17" s="77" customFormat="1" ht="11.25" customHeight="1">
      <c r="A18" s="648" t="s">
        <v>84</v>
      </c>
      <c r="B18" s="718">
        <v>229.25</v>
      </c>
      <c r="C18" s="718">
        <v>4493.7540983606596</v>
      </c>
      <c r="D18" s="718">
        <v>207.66666666666666</v>
      </c>
      <c r="E18" s="718">
        <v>4770.2322404371598</v>
      </c>
      <c r="F18" s="718">
        <v>194.833333333333</v>
      </c>
      <c r="G18" s="718">
        <v>4667.6109589041098</v>
      </c>
      <c r="H18" s="357">
        <f t="shared" si="0"/>
        <v>-15.012722646310579</v>
      </c>
      <c r="I18" s="357">
        <f t="shared" si="0"/>
        <v>3.8688556769689275</v>
      </c>
      <c r="J18" s="719">
        <f t="shared" si="1"/>
        <v>-6.1797752808990314</v>
      </c>
      <c r="K18" s="719">
        <f t="shared" si="1"/>
        <v>-2.1512848088009542</v>
      </c>
      <c r="L18" s="461"/>
    </row>
    <row r="19" spans="1:17" s="2" customFormat="1" ht="12">
      <c r="A19" s="461"/>
      <c r="B19" s="288"/>
      <c r="C19" s="288"/>
      <c r="D19" s="461"/>
      <c r="E19" s="461"/>
      <c r="F19" s="461"/>
      <c r="G19" s="461"/>
      <c r="H19" s="461"/>
      <c r="I19" s="461"/>
      <c r="J19" s="461"/>
      <c r="K19" s="461"/>
      <c r="L19" s="187"/>
    </row>
    <row r="20" spans="1:17" s="2" customFormat="1" ht="13.5">
      <c r="A20" s="649" t="s">
        <v>372</v>
      </c>
      <c r="B20" s="288"/>
      <c r="C20" s="288"/>
      <c r="D20" s="461"/>
      <c r="E20" s="461"/>
      <c r="F20" s="461"/>
      <c r="G20" s="461"/>
      <c r="H20" s="461"/>
      <c r="I20" s="461"/>
      <c r="J20" s="650"/>
      <c r="K20" s="461"/>
      <c r="L20" s="187"/>
    </row>
    <row r="21" spans="1:17" s="2" customFormat="1" ht="13.5">
      <c r="A21" s="649" t="s">
        <v>373</v>
      </c>
      <c r="B21" s="288"/>
      <c r="C21" s="288"/>
      <c r="D21" s="461"/>
      <c r="E21" s="461"/>
      <c r="F21" s="461"/>
      <c r="G21" s="461"/>
      <c r="H21" s="461"/>
      <c r="I21" s="461"/>
      <c r="J21" s="650"/>
      <c r="K21" s="461"/>
      <c r="L21" s="187"/>
    </row>
    <row r="22" spans="1:17" s="2" customFormat="1" ht="12">
      <c r="A22" s="461"/>
      <c r="B22" s="288"/>
      <c r="C22" s="288"/>
      <c r="D22" s="461"/>
      <c r="E22" s="461"/>
      <c r="F22" s="461"/>
      <c r="G22" s="461"/>
      <c r="H22" s="461"/>
      <c r="I22" s="461"/>
      <c r="J22" s="650"/>
      <c r="K22" s="461"/>
      <c r="L22" s="187"/>
    </row>
    <row r="23" spans="1:17" s="2" customFormat="1" ht="12">
      <c r="A23" s="651"/>
      <c r="B23" s="288"/>
      <c r="C23" s="288"/>
      <c r="D23" s="461"/>
      <c r="E23" s="461"/>
      <c r="F23" s="461"/>
      <c r="G23" s="461"/>
      <c r="H23" s="461"/>
      <c r="I23" s="461"/>
      <c r="J23" s="461"/>
      <c r="K23" s="461"/>
      <c r="L23" s="187"/>
    </row>
    <row r="24" spans="1:17" s="2" customFormat="1" ht="12">
      <c r="A24" s="944" t="s">
        <v>118</v>
      </c>
      <c r="B24" s="948">
        <v>2012</v>
      </c>
      <c r="C24" s="948"/>
      <c r="D24" s="948">
        <v>2020</v>
      </c>
      <c r="E24" s="948"/>
      <c r="F24" s="948">
        <v>2021</v>
      </c>
      <c r="G24" s="948"/>
      <c r="H24" s="946" t="s">
        <v>417</v>
      </c>
      <c r="I24" s="946"/>
      <c r="J24" s="946" t="s">
        <v>415</v>
      </c>
      <c r="K24" s="947"/>
      <c r="L24" s="187"/>
    </row>
    <row r="25" spans="1:17" s="2" customFormat="1" ht="25.5">
      <c r="A25" s="945"/>
      <c r="B25" s="642" t="s">
        <v>370</v>
      </c>
      <c r="C25" s="642" t="s">
        <v>371</v>
      </c>
      <c r="D25" s="642" t="s">
        <v>370</v>
      </c>
      <c r="E25" s="642" t="s">
        <v>371</v>
      </c>
      <c r="F25" s="642" t="s">
        <v>370</v>
      </c>
      <c r="G25" s="642" t="s">
        <v>371</v>
      </c>
      <c r="H25" s="642" t="s">
        <v>370</v>
      </c>
      <c r="I25" s="642" t="s">
        <v>371</v>
      </c>
      <c r="J25" s="642" t="s">
        <v>370</v>
      </c>
      <c r="K25" s="644" t="s">
        <v>371</v>
      </c>
      <c r="L25" s="187"/>
      <c r="M25" s="4"/>
      <c r="N25" s="4"/>
      <c r="O25" s="4"/>
      <c r="P25" s="4"/>
      <c r="Q25" s="4"/>
    </row>
    <row r="26" spans="1:17" s="2" customFormat="1">
      <c r="A26" s="645" t="s">
        <v>1</v>
      </c>
      <c r="B26" s="787">
        <v>5257.0833333333303</v>
      </c>
      <c r="C26" s="787">
        <v>140372.202185792</v>
      </c>
      <c r="D26" s="787">
        <v>4645.6666666666697</v>
      </c>
      <c r="E26" s="787">
        <v>142656.401639344</v>
      </c>
      <c r="F26" s="787">
        <v>4573.5833333333303</v>
      </c>
      <c r="G26" s="787">
        <v>142742.55068493201</v>
      </c>
      <c r="H26" s="714">
        <v>-13.001505904731719</v>
      </c>
      <c r="I26" s="714">
        <v>1.6886167362414737</v>
      </c>
      <c r="J26" s="715">
        <v>-1.5516251704098303</v>
      </c>
      <c r="K26" s="715">
        <v>6.0389190108558415E-2</v>
      </c>
      <c r="L26" s="187"/>
      <c r="M26" s="4"/>
      <c r="N26" s="4"/>
      <c r="O26" s="4"/>
      <c r="P26" s="4"/>
      <c r="Q26" s="4"/>
    </row>
    <row r="27" spans="1:17" s="2" customFormat="1">
      <c r="A27" s="461" t="s">
        <v>119</v>
      </c>
      <c r="B27" s="788">
        <v>1120</v>
      </c>
      <c r="C27" s="788">
        <v>24477.737704918</v>
      </c>
      <c r="D27" s="788">
        <v>996.33333333333303</v>
      </c>
      <c r="E27" s="788">
        <v>24344.939890710401</v>
      </c>
      <c r="F27" s="788">
        <v>977.16666666666697</v>
      </c>
      <c r="G27" s="788">
        <v>24247.413698630098</v>
      </c>
      <c r="H27" s="792">
        <v>-12.752976190476165</v>
      </c>
      <c r="I27" s="792">
        <v>-0.94095299600185367</v>
      </c>
      <c r="J27" s="793">
        <v>-1.923720307795189</v>
      </c>
      <c r="K27" s="793">
        <v>-0.40060149056895622</v>
      </c>
      <c r="L27" s="187"/>
      <c r="M27" s="4"/>
      <c r="N27" s="4"/>
      <c r="O27" s="4"/>
      <c r="P27" s="4"/>
      <c r="Q27" s="4"/>
    </row>
    <row r="28" spans="1:17" s="2" customFormat="1">
      <c r="A28" s="652" t="s">
        <v>120</v>
      </c>
      <c r="B28" s="788">
        <v>295</v>
      </c>
      <c r="C28" s="788">
        <v>8550.4234972677605</v>
      </c>
      <c r="D28" s="788">
        <v>263.5</v>
      </c>
      <c r="E28" s="788">
        <v>9209.2732240437199</v>
      </c>
      <c r="F28" s="788">
        <v>252.333333333333</v>
      </c>
      <c r="G28" s="788">
        <v>9317</v>
      </c>
      <c r="H28" s="792">
        <v>-14.463276836158304</v>
      </c>
      <c r="I28" s="792">
        <v>8.9653629785377849</v>
      </c>
      <c r="J28" s="793">
        <v>-4.2378241619229593</v>
      </c>
      <c r="K28" s="793">
        <v>1.1697641424626788</v>
      </c>
      <c r="L28" s="187"/>
      <c r="M28" s="4"/>
      <c r="N28" s="4"/>
      <c r="O28" s="4"/>
      <c r="P28" s="4"/>
      <c r="Q28" s="4"/>
    </row>
    <row r="29" spans="1:17" s="2" customFormat="1">
      <c r="A29" s="652" t="s">
        <v>4</v>
      </c>
      <c r="B29" s="788">
        <v>1369.1666666666699</v>
      </c>
      <c r="C29" s="788">
        <v>33033.551912568299</v>
      </c>
      <c r="D29" s="788">
        <v>1179.25</v>
      </c>
      <c r="E29" s="788">
        <v>31692.161202185802</v>
      </c>
      <c r="F29" s="788">
        <v>1161.1666666666699</v>
      </c>
      <c r="G29" s="788">
        <v>31502.136986301401</v>
      </c>
      <c r="H29" s="792">
        <v>-15.19172245891658</v>
      </c>
      <c r="I29" s="792">
        <v>-4.6359378195846981</v>
      </c>
      <c r="J29" s="793">
        <v>-1.533460532824259</v>
      </c>
      <c r="K29" s="793">
        <v>-0.59959374392963538</v>
      </c>
      <c r="L29" s="187"/>
      <c r="M29" s="4"/>
      <c r="N29" s="4"/>
      <c r="O29" s="4"/>
      <c r="P29" s="4"/>
      <c r="Q29" s="4"/>
    </row>
    <row r="30" spans="1:17" s="2" customFormat="1">
      <c r="A30" s="461" t="s">
        <v>121</v>
      </c>
      <c r="B30" s="788">
        <v>1136.4166666666699</v>
      </c>
      <c r="C30" s="788">
        <v>35228.193989070998</v>
      </c>
      <c r="D30" s="788">
        <v>1032.25</v>
      </c>
      <c r="E30" s="788">
        <v>36142.696721311499</v>
      </c>
      <c r="F30" s="788">
        <v>1012.75</v>
      </c>
      <c r="G30" s="788">
        <v>35928.145205479501</v>
      </c>
      <c r="H30" s="792">
        <v>-10.882158832588068</v>
      </c>
      <c r="I30" s="792">
        <v>1.9869063302695895</v>
      </c>
      <c r="J30" s="793">
        <v>-1.8890772584160813</v>
      </c>
      <c r="K30" s="793">
        <v>-0.5936234296138938</v>
      </c>
      <c r="L30" s="187"/>
      <c r="M30" s="4"/>
      <c r="N30" s="4"/>
      <c r="O30" s="4"/>
      <c r="P30" s="4"/>
      <c r="Q30" s="4"/>
    </row>
    <row r="31" spans="1:17" s="2" customFormat="1">
      <c r="A31" s="652" t="s">
        <v>5</v>
      </c>
      <c r="B31" s="788">
        <v>471.16666666666703</v>
      </c>
      <c r="C31" s="788">
        <v>10073.732240437201</v>
      </c>
      <c r="D31" s="788">
        <v>382</v>
      </c>
      <c r="E31" s="788">
        <v>8963.5491803278692</v>
      </c>
      <c r="F31" s="788">
        <v>382.66666666666703</v>
      </c>
      <c r="G31" s="789">
        <v>9040.2273972602707</v>
      </c>
      <c r="H31" s="792">
        <v>-18.783162362928884</v>
      </c>
      <c r="I31" s="792">
        <v>-10.259403550834064</v>
      </c>
      <c r="J31" s="793">
        <v>0.17452006980812215</v>
      </c>
      <c r="K31" s="793">
        <v>0.8554448175582694</v>
      </c>
      <c r="L31" s="187"/>
      <c r="M31" s="4"/>
      <c r="N31" s="4"/>
      <c r="O31" s="4"/>
      <c r="P31" s="4"/>
      <c r="Q31" s="4"/>
    </row>
    <row r="32" spans="1:17" s="2" customFormat="1">
      <c r="A32" s="652" t="s">
        <v>122</v>
      </c>
      <c r="B32" s="788">
        <v>569.75</v>
      </c>
      <c r="C32" s="788">
        <v>14983.9699453552</v>
      </c>
      <c r="D32" s="788">
        <v>495.66666666666703</v>
      </c>
      <c r="E32" s="788">
        <v>15140.1284153005</v>
      </c>
      <c r="F32" s="788">
        <v>488.25</v>
      </c>
      <c r="G32" s="788">
        <v>15085.1095890411</v>
      </c>
      <c r="H32" s="792">
        <v>-14.304519526107942</v>
      </c>
      <c r="I32" s="792">
        <v>0.67498562833977938</v>
      </c>
      <c r="J32" s="793">
        <v>-1.4963012777404885</v>
      </c>
      <c r="K32" s="793">
        <v>-0.3633973553605962</v>
      </c>
      <c r="L32" s="187"/>
      <c r="M32" s="4"/>
      <c r="N32" s="4"/>
      <c r="O32" s="4"/>
      <c r="P32" s="4"/>
      <c r="Q32" s="4"/>
    </row>
    <row r="33" spans="1:20" s="2" customFormat="1">
      <c r="A33" s="653" t="s">
        <v>123</v>
      </c>
      <c r="B33" s="790">
        <v>295.58333333333297</v>
      </c>
      <c r="C33" s="791">
        <v>14024.5928961749</v>
      </c>
      <c r="D33" s="790">
        <v>296.66666666666703</v>
      </c>
      <c r="E33" s="791">
        <v>17163.653005464501</v>
      </c>
      <c r="F33" s="790">
        <v>299.25</v>
      </c>
      <c r="G33" s="791">
        <v>17622.5178082192</v>
      </c>
      <c r="H33" s="794">
        <v>1.2404849168312482</v>
      </c>
      <c r="I33" s="794">
        <v>25.65439823230524</v>
      </c>
      <c r="J33" s="795">
        <v>0.87078651685381026</v>
      </c>
      <c r="K33" s="795">
        <v>2.6734681865719789</v>
      </c>
      <c r="L33" s="187"/>
      <c r="M33" s="4"/>
      <c r="N33" s="4"/>
      <c r="O33" s="4"/>
      <c r="P33" s="4"/>
      <c r="Q33" s="4"/>
    </row>
    <row r="34" spans="1:20" s="2" customFormat="1">
      <c r="A34" s="187"/>
      <c r="B34" s="282"/>
      <c r="C34" s="282"/>
      <c r="D34" s="187"/>
      <c r="E34" s="187"/>
      <c r="F34" s="187"/>
      <c r="G34" s="187"/>
      <c r="H34" s="291"/>
      <c r="I34" s="291"/>
      <c r="J34" s="291"/>
      <c r="K34" s="291"/>
      <c r="L34" s="187"/>
      <c r="M34" s="4"/>
      <c r="N34" s="4"/>
      <c r="O34" s="4"/>
      <c r="P34" s="4"/>
      <c r="Q34" s="4"/>
    </row>
    <row r="35" spans="1:20" s="2" customFormat="1" ht="11.25" customHeight="1">
      <c r="A35" s="8" t="s">
        <v>45</v>
      </c>
      <c r="B35" s="75"/>
      <c r="C35" s="75"/>
      <c r="J35" s="24"/>
      <c r="M35" s="4"/>
      <c r="N35" s="4"/>
      <c r="O35" s="4"/>
      <c r="P35" s="4"/>
      <c r="Q35" s="4"/>
      <c r="R35" s="4"/>
      <c r="S35" s="4"/>
      <c r="T35" s="4"/>
    </row>
    <row r="36" spans="1:20" s="2" customFormat="1" ht="11.25" customHeight="1">
      <c r="A36" s="8" t="s">
        <v>40</v>
      </c>
      <c r="B36" s="75"/>
      <c r="C36" s="75"/>
      <c r="J36" s="24"/>
      <c r="M36" s="4"/>
      <c r="N36" s="4"/>
      <c r="O36" s="4"/>
      <c r="P36" s="4"/>
      <c r="Q36" s="4"/>
      <c r="R36" s="4"/>
      <c r="S36" s="4"/>
      <c r="T36" s="4"/>
    </row>
    <row r="37" spans="1:20" s="2" customFormat="1" ht="11.25" customHeight="1">
      <c r="B37" s="75"/>
      <c r="C37" s="75"/>
      <c r="M37" s="4"/>
      <c r="N37" s="4"/>
      <c r="O37" s="4"/>
      <c r="P37" s="4"/>
      <c r="Q37" s="4"/>
      <c r="R37" s="4"/>
      <c r="S37" s="4"/>
      <c r="T37" s="4"/>
    </row>
    <row r="38" spans="1:20" s="2" customFormat="1" ht="11.25" customHeight="1">
      <c r="A38" s="309" t="s">
        <v>300</v>
      </c>
      <c r="B38" s="75"/>
      <c r="C38" s="75"/>
      <c r="M38" s="4"/>
      <c r="N38" s="4"/>
      <c r="O38" s="4"/>
      <c r="P38" s="4"/>
      <c r="Q38" s="4"/>
      <c r="R38" s="4"/>
      <c r="S38" s="4"/>
      <c r="T38" s="4"/>
    </row>
    <row r="39" spans="1:20" s="2" customFormat="1" ht="11.25" customHeight="1">
      <c r="A39" s="45" t="s">
        <v>132</v>
      </c>
      <c r="B39" s="75"/>
      <c r="C39" s="75"/>
      <c r="M39" s="4"/>
      <c r="N39" s="4"/>
      <c r="O39" s="4"/>
      <c r="P39" s="4"/>
      <c r="Q39" s="4"/>
      <c r="R39" s="4"/>
      <c r="S39" s="4"/>
      <c r="T39" s="4"/>
    </row>
    <row r="40" spans="1:20" s="2" customFormat="1" ht="11.25" customHeight="1">
      <c r="A40" s="65" t="s">
        <v>320</v>
      </c>
      <c r="B40" s="75"/>
      <c r="C40" s="75"/>
      <c r="M40" s="4"/>
      <c r="N40" s="4"/>
      <c r="O40" s="4"/>
      <c r="P40" s="4"/>
      <c r="Q40" s="4"/>
      <c r="R40" s="4"/>
      <c r="S40" s="4"/>
      <c r="T40" s="4"/>
    </row>
    <row r="41" spans="1:20" s="2" customFormat="1" ht="11.25" customHeight="1">
      <c r="A41" s="64"/>
      <c r="B41" s="75"/>
      <c r="C41" s="75"/>
      <c r="M41" s="4"/>
      <c r="N41" s="4"/>
      <c r="O41" s="4"/>
      <c r="P41" s="4"/>
      <c r="Q41" s="4"/>
      <c r="R41" s="4"/>
      <c r="S41" s="4"/>
      <c r="T41" s="4"/>
    </row>
    <row r="42" spans="1:20" s="2" customFormat="1" ht="11.25" customHeight="1">
      <c r="A42" s="2" t="s">
        <v>206</v>
      </c>
      <c r="B42" s="75"/>
      <c r="C42" s="75"/>
      <c r="M42" s="4"/>
      <c r="N42" s="4"/>
      <c r="O42" s="4"/>
      <c r="P42" s="4"/>
      <c r="Q42" s="4"/>
      <c r="R42" s="4"/>
      <c r="S42" s="4"/>
      <c r="T42" s="4"/>
    </row>
    <row r="43" spans="1:20" s="2" customFormat="1" ht="11.25" customHeight="1">
      <c r="A43" s="310" t="s">
        <v>314</v>
      </c>
      <c r="M43" s="4"/>
      <c r="N43" s="4"/>
      <c r="O43" s="4"/>
      <c r="P43" s="4"/>
      <c r="Q43" s="4"/>
      <c r="R43" s="4"/>
      <c r="S43" s="4"/>
      <c r="T43" s="4"/>
    </row>
    <row r="44" spans="1:20" s="2" customFormat="1" ht="11.25" customHeight="1">
      <c r="M44" s="4"/>
      <c r="N44" s="4"/>
      <c r="O44" s="4"/>
      <c r="P44" s="4"/>
      <c r="Q44" s="4"/>
      <c r="R44" s="4"/>
      <c r="S44" s="4"/>
      <c r="T44" s="4"/>
    </row>
    <row r="45" spans="1:20" s="2" customFormat="1">
      <c r="M45" s="4"/>
      <c r="N45" s="4"/>
      <c r="O45" s="4"/>
      <c r="P45" s="4"/>
      <c r="Q45" s="4"/>
      <c r="R45" s="4"/>
      <c r="S45" s="4"/>
      <c r="T45" s="4"/>
    </row>
    <row r="46" spans="1:20" s="2" customFormat="1">
      <c r="M46" s="4"/>
      <c r="N46" s="4"/>
      <c r="O46" s="4"/>
      <c r="P46" s="4"/>
      <c r="Q46" s="4"/>
      <c r="R46" s="4"/>
      <c r="S46" s="4"/>
      <c r="T46" s="4"/>
    </row>
    <row r="47" spans="1:20" s="2" customFormat="1">
      <c r="M47" s="4"/>
      <c r="N47" s="4"/>
      <c r="O47" s="4"/>
      <c r="P47" s="4"/>
      <c r="Q47" s="4"/>
      <c r="R47" s="4"/>
      <c r="S47" s="4"/>
      <c r="T47" s="4"/>
    </row>
    <row r="48" spans="1:20" s="2" customFormat="1">
      <c r="M48" s="4"/>
      <c r="N48" s="4"/>
      <c r="O48" s="4"/>
      <c r="P48" s="4"/>
      <c r="Q48" s="4"/>
      <c r="R48" s="4"/>
      <c r="S48" s="4"/>
      <c r="T48" s="4"/>
    </row>
    <row r="49" spans="2:20" s="2" customFormat="1">
      <c r="M49" s="4"/>
      <c r="N49" s="4"/>
      <c r="O49" s="4"/>
      <c r="P49" s="4"/>
      <c r="Q49" s="4"/>
      <c r="R49" s="4"/>
      <c r="S49" s="4"/>
      <c r="T49" s="4"/>
    </row>
    <row r="50" spans="2:20">
      <c r="B50" s="4"/>
      <c r="C50" s="4"/>
    </row>
    <row r="51" spans="2:20">
      <c r="B51" s="4"/>
      <c r="C51" s="4"/>
    </row>
    <row r="52" spans="2:20">
      <c r="B52" s="197"/>
      <c r="C52" s="197"/>
      <c r="D52" s="197"/>
      <c r="E52" s="197"/>
      <c r="F52" s="197"/>
      <c r="G52" s="197"/>
    </row>
    <row r="53" spans="2:20">
      <c r="B53" s="197"/>
      <c r="C53" s="197"/>
      <c r="D53" s="197"/>
      <c r="E53" s="197"/>
      <c r="F53" s="197"/>
      <c r="G53" s="197"/>
    </row>
    <row r="54" spans="2:20">
      <c r="B54" s="197"/>
      <c r="C54" s="197"/>
      <c r="D54" s="197"/>
      <c r="E54" s="197"/>
      <c r="F54" s="197"/>
      <c r="G54" s="197"/>
    </row>
    <row r="55" spans="2:20">
      <c r="B55" s="197"/>
      <c r="C55" s="197"/>
      <c r="D55" s="197"/>
      <c r="E55" s="197"/>
      <c r="F55" s="197"/>
      <c r="G55" s="197"/>
    </row>
    <row r="56" spans="2:20">
      <c r="B56" s="197"/>
      <c r="C56" s="197"/>
      <c r="D56" s="197"/>
      <c r="E56" s="197"/>
      <c r="F56" s="197"/>
      <c r="G56" s="197"/>
    </row>
    <row r="57" spans="2:20">
      <c r="B57" s="197"/>
      <c r="C57" s="197"/>
      <c r="D57" s="197"/>
      <c r="E57" s="197"/>
      <c r="F57" s="197"/>
      <c r="G57" s="197"/>
    </row>
    <row r="58" spans="2:20">
      <c r="B58" s="197"/>
      <c r="C58" s="197"/>
      <c r="D58" s="197"/>
      <c r="E58" s="197"/>
      <c r="F58" s="197"/>
      <c r="G58" s="197"/>
    </row>
    <row r="59" spans="2:20">
      <c r="B59" s="197"/>
      <c r="C59" s="197"/>
      <c r="D59" s="197"/>
      <c r="E59" s="197"/>
      <c r="F59" s="197"/>
      <c r="G59" s="197"/>
    </row>
    <row r="60" spans="2:20">
      <c r="B60" s="197"/>
      <c r="C60" s="197"/>
      <c r="D60" s="197"/>
      <c r="E60" s="197"/>
      <c r="F60" s="197"/>
      <c r="G60" s="197"/>
    </row>
    <row r="61" spans="2:20">
      <c r="B61" s="197"/>
      <c r="C61" s="197"/>
      <c r="D61" s="197"/>
      <c r="E61" s="197"/>
      <c r="F61" s="197"/>
      <c r="G61" s="197"/>
    </row>
  </sheetData>
  <sortState xmlns:xlrd2="http://schemas.microsoft.com/office/spreadsheetml/2017/richdata2" ref="A30:H43">
    <sortCondition ref="A30:A43"/>
  </sortState>
  <mergeCells count="12">
    <mergeCell ref="A3:A4"/>
    <mergeCell ref="A24:A25"/>
    <mergeCell ref="J3:K3"/>
    <mergeCell ref="B3:C3"/>
    <mergeCell ref="D3:E3"/>
    <mergeCell ref="H3:I3"/>
    <mergeCell ref="F3:G3"/>
    <mergeCell ref="B24:C24"/>
    <mergeCell ref="D24:E24"/>
    <mergeCell ref="F24:G24"/>
    <mergeCell ref="H24:I24"/>
    <mergeCell ref="J24:K24"/>
  </mergeCells>
  <phoneticPr fontId="16" type="noConversion"/>
  <hyperlinks>
    <hyperlink ref="A38" r:id="rId1" xr:uid="{00000000-0004-0000-0600-000000000000}"/>
    <hyperlink ref="A43" r:id="rId2" xr:uid="{00000000-0004-0000-0600-000001000000}"/>
  </hyperlinks>
  <pageMargins left="0.78740157499999996" right="0.78740157499999996" top="0.984251969" bottom="0.984251969" header="0.4921259845" footer="0.4921259845"/>
  <pageSetup paperSize="9" scale="65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8"/>
  <sheetViews>
    <sheetView showGridLines="0" zoomScaleNormal="100" workbookViewId="0"/>
  </sheetViews>
  <sheetFormatPr baseColWidth="10" defaultColWidth="11.42578125" defaultRowHeight="12.75"/>
  <cols>
    <col min="1" max="1" width="17.7109375" style="9" customWidth="1"/>
    <col min="2" max="2" width="18.7109375" style="4" customWidth="1"/>
    <col min="3" max="3" width="23" style="4" customWidth="1"/>
    <col min="4" max="4" width="9.5703125" style="4" customWidth="1"/>
    <col min="5" max="5" width="13.28515625" style="4" bestFit="1" customWidth="1"/>
    <col min="6" max="16384" width="11.42578125" style="4"/>
  </cols>
  <sheetData>
    <row r="1" spans="1:4" s="62" customFormat="1" ht="12.75" customHeight="1">
      <c r="A1" s="84" t="s">
        <v>407</v>
      </c>
      <c r="C1" s="153" t="s">
        <v>458</v>
      </c>
    </row>
    <row r="2" spans="1:4" s="2" customFormat="1" ht="12.75" customHeight="1">
      <c r="A2" s="142"/>
    </row>
    <row r="3" spans="1:4" s="2" customFormat="1" ht="12.75" customHeight="1">
      <c r="A3" s="488" t="s">
        <v>18</v>
      </c>
      <c r="B3" s="486" t="s">
        <v>21</v>
      </c>
      <c r="C3" s="487" t="s">
        <v>392</v>
      </c>
    </row>
    <row r="4" spans="1:4" s="2" customFormat="1" ht="12.75" customHeight="1">
      <c r="A4" s="721">
        <v>2012</v>
      </c>
      <c r="B4" s="722">
        <v>34766273</v>
      </c>
      <c r="C4" s="359">
        <v>-2</v>
      </c>
      <c r="D4" s="10"/>
    </row>
    <row r="5" spans="1:4" s="2" customFormat="1" ht="12.75" customHeight="1">
      <c r="A5" s="723">
        <v>2013</v>
      </c>
      <c r="B5" s="724">
        <v>35623883</v>
      </c>
      <c r="C5" s="359">
        <v>2.466787279729409</v>
      </c>
      <c r="D5" s="10"/>
    </row>
    <row r="6" spans="1:4" s="2" customFormat="1" ht="12.75" customHeight="1">
      <c r="A6" s="723">
        <v>2014</v>
      </c>
      <c r="B6" s="724">
        <v>35933512</v>
      </c>
      <c r="C6" s="359">
        <v>0.8691612871061809</v>
      </c>
      <c r="D6" s="10"/>
    </row>
    <row r="7" spans="1:4" s="2" customFormat="1" ht="12.75" customHeight="1">
      <c r="A7" s="723">
        <v>2015</v>
      </c>
      <c r="B7" s="724">
        <v>35628476</v>
      </c>
      <c r="C7" s="359">
        <v>-0.84889002778242206</v>
      </c>
      <c r="D7" s="59"/>
    </row>
    <row r="8" spans="1:4" s="2" customFormat="1" ht="12.75" customHeight="1">
      <c r="A8" s="725">
        <v>2016</v>
      </c>
      <c r="B8" s="724">
        <v>35532576</v>
      </c>
      <c r="C8" s="359">
        <v>-0.26916671933988978</v>
      </c>
      <c r="D8" s="19"/>
    </row>
    <row r="9" spans="1:4" s="2" customFormat="1" ht="12.75" customHeight="1">
      <c r="A9" s="725">
        <v>2017</v>
      </c>
      <c r="B9" s="724">
        <v>37392740</v>
      </c>
      <c r="C9" s="359">
        <v>5.2350946916992447</v>
      </c>
      <c r="D9" s="19"/>
    </row>
    <row r="10" spans="1:4" s="2" customFormat="1" ht="12.75" customHeight="1">
      <c r="A10" s="725">
        <v>2018</v>
      </c>
      <c r="B10" s="724">
        <v>38806777</v>
      </c>
      <c r="C10" s="359">
        <v>3.7815816653179199</v>
      </c>
      <c r="D10" s="19"/>
    </row>
    <row r="11" spans="1:4" s="2" customFormat="1" ht="12.75" customHeight="1">
      <c r="A11" s="725">
        <v>2019</v>
      </c>
      <c r="B11" s="724">
        <v>39562039</v>
      </c>
      <c r="C11" s="359">
        <v>1.9462116114409604</v>
      </c>
      <c r="D11" s="19"/>
    </row>
    <row r="12" spans="1:4" s="2" customFormat="1" ht="12.75" customHeight="1">
      <c r="A12" s="725">
        <v>2020</v>
      </c>
      <c r="B12" s="724">
        <v>23730738</v>
      </c>
      <c r="C12" s="359">
        <v>-40.016392987226972</v>
      </c>
      <c r="D12" s="19"/>
    </row>
    <row r="13" spans="1:4" s="2" customFormat="1" ht="12.75" customHeight="1">
      <c r="A13" s="726">
        <v>2021</v>
      </c>
      <c r="B13" s="727">
        <v>29558849</v>
      </c>
      <c r="C13" s="510">
        <v>24.559333131569698</v>
      </c>
      <c r="D13" s="19"/>
    </row>
    <row r="14" spans="1:4" s="2" customFormat="1" ht="12.75" customHeight="1">
      <c r="A14" s="142"/>
    </row>
    <row r="15" spans="1:4" s="2" customFormat="1" ht="12.75" customHeight="1">
      <c r="A15" s="309" t="s">
        <v>300</v>
      </c>
    </row>
    <row r="16" spans="1:4" s="2" customFormat="1" ht="12.75" customHeight="1">
      <c r="A16" s="45" t="s">
        <v>132</v>
      </c>
    </row>
    <row r="17" spans="1:2" s="2" customFormat="1" ht="12.75" customHeight="1">
      <c r="A17" s="65" t="s">
        <v>413</v>
      </c>
    </row>
    <row r="18" spans="1:2" s="2" customFormat="1" ht="12.75" customHeight="1">
      <c r="A18" s="64"/>
    </row>
    <row r="19" spans="1:2" s="2" customFormat="1" ht="12.75" customHeight="1">
      <c r="A19" s="2" t="s">
        <v>206</v>
      </c>
    </row>
    <row r="20" spans="1:2" s="2" customFormat="1" ht="12.75" customHeight="1">
      <c r="A20" s="310" t="s">
        <v>314</v>
      </c>
    </row>
    <row r="21" spans="1:2" s="2" customFormat="1" ht="12.75" customHeight="1">
      <c r="A21" s="142"/>
    </row>
    <row r="22" spans="1:2" s="2" customFormat="1" ht="12.75" customHeight="1">
      <c r="A22" s="142"/>
    </row>
    <row r="23" spans="1:2" s="2" customFormat="1" ht="12.75" customHeight="1">
      <c r="A23" s="142"/>
    </row>
    <row r="24" spans="1:2" s="2" customFormat="1" ht="12.75" customHeight="1">
      <c r="A24" s="142"/>
    </row>
    <row r="25" spans="1:2" s="2" customFormat="1" ht="12.75" customHeight="1">
      <c r="A25" s="142"/>
    </row>
    <row r="26" spans="1:2" s="2" customFormat="1" ht="12.75" customHeight="1">
      <c r="A26" s="142"/>
    </row>
    <row r="27" spans="1:2" s="2" customFormat="1" ht="11.25">
      <c r="A27" s="142"/>
    </row>
    <row r="28" spans="1:2" s="2" customFormat="1" ht="11.25">
      <c r="A28" s="142"/>
    </row>
    <row r="29" spans="1:2" s="2" customFormat="1" ht="11.25">
      <c r="A29" s="142"/>
      <c r="B29" s="109"/>
    </row>
    <row r="30" spans="1:2" s="2" customFormat="1" ht="11.25">
      <c r="A30" s="142"/>
    </row>
    <row r="31" spans="1:2" s="2" customFormat="1" ht="11.25">
      <c r="A31" s="142"/>
    </row>
    <row r="32" spans="1:2" s="2" customFormat="1" ht="11.25">
      <c r="A32" s="142"/>
    </row>
    <row r="33" spans="1:1" s="2" customFormat="1" ht="11.25">
      <c r="A33" s="142"/>
    </row>
    <row r="34" spans="1:1" s="2" customFormat="1" ht="11.25">
      <c r="A34" s="142"/>
    </row>
    <row r="35" spans="1:1" s="2" customFormat="1" ht="11.25">
      <c r="A35" s="142"/>
    </row>
    <row r="36" spans="1:1" s="2" customFormat="1" ht="11.25">
      <c r="A36" s="142"/>
    </row>
    <row r="37" spans="1:1" s="2" customFormat="1" ht="11.25">
      <c r="A37" s="142"/>
    </row>
    <row r="38" spans="1:1" s="2" customFormat="1" ht="11.25">
      <c r="A38" s="142"/>
    </row>
    <row r="39" spans="1:1" s="2" customFormat="1" ht="11.25">
      <c r="A39" s="142"/>
    </row>
    <row r="40" spans="1:1" s="2" customFormat="1" ht="11.25">
      <c r="A40" s="142"/>
    </row>
    <row r="41" spans="1:1" s="2" customFormat="1" ht="11.25">
      <c r="A41" s="142"/>
    </row>
    <row r="42" spans="1:1" s="2" customFormat="1" ht="11.25">
      <c r="A42" s="142"/>
    </row>
    <row r="43" spans="1:1" s="2" customFormat="1" ht="11.25">
      <c r="A43" s="142"/>
    </row>
    <row r="44" spans="1:1" s="2" customFormat="1" ht="11.25">
      <c r="A44" s="142"/>
    </row>
    <row r="45" spans="1:1" s="2" customFormat="1" ht="11.25">
      <c r="A45" s="142"/>
    </row>
    <row r="46" spans="1:1" s="2" customFormat="1" ht="11.25">
      <c r="A46" s="142"/>
    </row>
    <row r="47" spans="1:1" s="2" customFormat="1" ht="11.25">
      <c r="A47" s="142"/>
    </row>
    <row r="48" spans="1:1" s="2" customFormat="1" ht="11.25">
      <c r="A48" s="142"/>
    </row>
  </sheetData>
  <phoneticPr fontId="0" type="noConversion"/>
  <hyperlinks>
    <hyperlink ref="A15" r:id="rId1" xr:uid="{00000000-0004-0000-0700-000000000000}"/>
    <hyperlink ref="A20" r:id="rId2" xr:uid="{00000000-0004-0000-0700-000001000000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DF14-29CD-4C01-8437-3A96D2414535}">
  <dimension ref="A1:D48"/>
  <sheetViews>
    <sheetView showGridLines="0" zoomScaleNormal="100" workbookViewId="0"/>
  </sheetViews>
  <sheetFormatPr baseColWidth="10" defaultColWidth="11.42578125" defaultRowHeight="12.75"/>
  <cols>
    <col min="1" max="1" width="27.28515625" style="9" customWidth="1"/>
    <col min="2" max="2" width="18.7109375" style="4" customWidth="1"/>
    <col min="3" max="3" width="23" style="4" customWidth="1"/>
    <col min="4" max="4" width="9.5703125" style="4" customWidth="1"/>
    <col min="5" max="5" width="13.28515625" style="4" bestFit="1" customWidth="1"/>
    <col min="6" max="16384" width="11.42578125" style="4"/>
  </cols>
  <sheetData>
    <row r="1" spans="1:4" s="62" customFormat="1" ht="12.75" customHeight="1">
      <c r="A1" s="84" t="s">
        <v>459</v>
      </c>
      <c r="C1" s="153" t="s">
        <v>460</v>
      </c>
    </row>
    <row r="2" spans="1:4" s="2" customFormat="1" ht="12.75" customHeight="1">
      <c r="A2" s="142"/>
    </row>
    <row r="3" spans="1:4" s="2" customFormat="1" ht="12.75" customHeight="1">
      <c r="A3" s="836" t="s">
        <v>148</v>
      </c>
      <c r="B3" s="837" t="s">
        <v>316</v>
      </c>
      <c r="C3" s="837" t="s">
        <v>411</v>
      </c>
    </row>
    <row r="4" spans="1:4" s="2" customFormat="1" ht="12.75" customHeight="1">
      <c r="A4" s="838" t="s">
        <v>97</v>
      </c>
      <c r="B4" s="839">
        <v>3037206</v>
      </c>
      <c r="C4" s="839">
        <v>1273190</v>
      </c>
      <c r="D4" s="10"/>
    </row>
    <row r="5" spans="1:4" s="2" customFormat="1" ht="12.75" customHeight="1">
      <c r="A5" s="838" t="s">
        <v>98</v>
      </c>
      <c r="B5" s="840">
        <v>3332477</v>
      </c>
      <c r="C5" s="840">
        <v>2015435</v>
      </c>
      <c r="D5" s="10"/>
    </row>
    <row r="6" spans="1:4" s="2" customFormat="1" ht="12.75" customHeight="1">
      <c r="A6" s="838" t="s">
        <v>99</v>
      </c>
      <c r="B6" s="840">
        <v>1271032</v>
      </c>
      <c r="C6" s="840">
        <v>1878469</v>
      </c>
      <c r="D6" s="10"/>
    </row>
    <row r="7" spans="1:4" s="2" customFormat="1" ht="12.75" customHeight="1">
      <c r="A7" s="838" t="s">
        <v>100</v>
      </c>
      <c r="B7" s="840">
        <v>218183</v>
      </c>
      <c r="C7" s="840">
        <v>1998179</v>
      </c>
      <c r="D7" s="59"/>
    </row>
    <row r="8" spans="1:4" s="2" customFormat="1" ht="12.75" customHeight="1">
      <c r="A8" s="838" t="s">
        <v>101</v>
      </c>
      <c r="B8" s="840">
        <v>643629</v>
      </c>
      <c r="C8" s="840">
        <v>2027884</v>
      </c>
      <c r="D8" s="19"/>
    </row>
    <row r="9" spans="1:4" s="2" customFormat="1" ht="12.75" customHeight="1">
      <c r="A9" s="838" t="s">
        <v>102</v>
      </c>
      <c r="B9" s="840">
        <v>1454831</v>
      </c>
      <c r="C9" s="840">
        <v>2282949</v>
      </c>
      <c r="D9" s="19"/>
    </row>
    <row r="10" spans="1:4" s="2" customFormat="1" ht="12.75" customHeight="1">
      <c r="A10" s="838" t="s">
        <v>103</v>
      </c>
      <c r="B10" s="840">
        <v>3429514</v>
      </c>
      <c r="C10" s="840">
        <v>3648287</v>
      </c>
      <c r="D10" s="19"/>
    </row>
    <row r="11" spans="1:4" s="2" customFormat="1" ht="12.75" customHeight="1">
      <c r="A11" s="838" t="s">
        <v>104</v>
      </c>
      <c r="B11" s="840">
        <v>3279916</v>
      </c>
      <c r="C11" s="840">
        <v>4176588</v>
      </c>
      <c r="D11" s="19"/>
    </row>
    <row r="12" spans="1:4" s="2" customFormat="1" ht="12.75" customHeight="1">
      <c r="A12" s="838" t="s">
        <v>105</v>
      </c>
      <c r="B12" s="840">
        <v>2685206</v>
      </c>
      <c r="C12" s="840">
        <v>3298707</v>
      </c>
      <c r="D12" s="19"/>
    </row>
    <row r="13" spans="1:4" s="2" customFormat="1" ht="12.75" customHeight="1">
      <c r="A13" s="838" t="s">
        <v>106</v>
      </c>
      <c r="B13" s="840">
        <v>2068731</v>
      </c>
      <c r="C13" s="840">
        <v>2893907</v>
      </c>
      <c r="D13" s="19"/>
    </row>
    <row r="14" spans="1:4" s="2" customFormat="1" ht="12.75" customHeight="1">
      <c r="A14" s="838" t="s">
        <v>107</v>
      </c>
      <c r="B14" s="840">
        <v>896433</v>
      </c>
      <c r="C14" s="840">
        <v>1745936</v>
      </c>
    </row>
    <row r="15" spans="1:4" s="2" customFormat="1" ht="12.75" customHeight="1">
      <c r="A15" s="841" t="s">
        <v>108</v>
      </c>
      <c r="B15" s="840">
        <v>1413580</v>
      </c>
      <c r="C15" s="840">
        <v>2319318</v>
      </c>
    </row>
    <row r="16" spans="1:4" s="2" customFormat="1" ht="12.75" customHeight="1">
      <c r="A16" s="842" t="s">
        <v>19</v>
      </c>
      <c r="B16" s="843">
        <v>23730738</v>
      </c>
      <c r="C16" s="843">
        <v>29558849</v>
      </c>
    </row>
    <row r="17" spans="1:2" s="2" customFormat="1" ht="12.75" customHeight="1">
      <c r="A17" s="65" t="s">
        <v>413</v>
      </c>
    </row>
    <row r="18" spans="1:2" s="2" customFormat="1" ht="12.75" customHeight="1">
      <c r="A18" s="64"/>
    </row>
    <row r="19" spans="1:2" s="2" customFormat="1" ht="12.75" customHeight="1">
      <c r="A19" s="2" t="s">
        <v>206</v>
      </c>
    </row>
    <row r="20" spans="1:2" s="2" customFormat="1" ht="12.75" customHeight="1">
      <c r="A20" s="310" t="s">
        <v>314</v>
      </c>
    </row>
    <row r="21" spans="1:2" s="2" customFormat="1" ht="12.75" customHeight="1">
      <c r="A21" s="142"/>
    </row>
    <row r="22" spans="1:2" s="2" customFormat="1" ht="12.75" customHeight="1">
      <c r="A22" s="142"/>
    </row>
    <row r="23" spans="1:2" s="2" customFormat="1" ht="12.75" customHeight="1">
      <c r="A23" s="142"/>
    </row>
    <row r="24" spans="1:2" s="2" customFormat="1" ht="12.75" customHeight="1">
      <c r="A24" s="142"/>
    </row>
    <row r="25" spans="1:2" s="2" customFormat="1" ht="12.75" customHeight="1">
      <c r="A25" s="142"/>
    </row>
    <row r="26" spans="1:2" s="2" customFormat="1" ht="12.75" customHeight="1">
      <c r="A26" s="142"/>
    </row>
    <row r="27" spans="1:2" s="2" customFormat="1" ht="11.25">
      <c r="A27" s="142"/>
    </row>
    <row r="28" spans="1:2" s="2" customFormat="1" ht="11.25">
      <c r="A28" s="142"/>
    </row>
    <row r="29" spans="1:2" s="2" customFormat="1" ht="11.25">
      <c r="A29" s="142"/>
      <c r="B29" s="109"/>
    </row>
    <row r="30" spans="1:2" s="2" customFormat="1" ht="11.25">
      <c r="A30" s="142"/>
    </row>
    <row r="31" spans="1:2" s="2" customFormat="1" ht="11.25">
      <c r="A31" s="142"/>
    </row>
    <row r="32" spans="1:2" s="2" customFormat="1" ht="11.25">
      <c r="A32" s="142"/>
    </row>
    <row r="33" spans="1:1" s="2" customFormat="1" ht="11.25">
      <c r="A33" s="142"/>
    </row>
    <row r="34" spans="1:1" s="2" customFormat="1" ht="11.25">
      <c r="A34" s="142"/>
    </row>
    <row r="35" spans="1:1" s="2" customFormat="1" ht="11.25">
      <c r="A35" s="142"/>
    </row>
    <row r="36" spans="1:1" s="2" customFormat="1" ht="11.25">
      <c r="A36" s="142"/>
    </row>
    <row r="37" spans="1:1" s="2" customFormat="1" ht="11.25">
      <c r="A37" s="142"/>
    </row>
    <row r="38" spans="1:1" s="2" customFormat="1" ht="11.25">
      <c r="A38" s="142"/>
    </row>
    <row r="39" spans="1:1" s="2" customFormat="1" ht="11.25">
      <c r="A39" s="142"/>
    </row>
    <row r="40" spans="1:1" s="2" customFormat="1" ht="11.25">
      <c r="A40" s="142"/>
    </row>
    <row r="41" spans="1:1" s="2" customFormat="1" ht="11.25">
      <c r="A41" s="142"/>
    </row>
    <row r="42" spans="1:1" s="2" customFormat="1" ht="11.25">
      <c r="A42" s="142"/>
    </row>
    <row r="43" spans="1:1" s="2" customFormat="1" ht="11.25">
      <c r="A43" s="142"/>
    </row>
    <row r="44" spans="1:1" s="2" customFormat="1" ht="11.25">
      <c r="A44" s="142"/>
    </row>
    <row r="45" spans="1:1" s="2" customFormat="1" ht="11.25">
      <c r="A45" s="142"/>
    </row>
    <row r="46" spans="1:1" s="2" customFormat="1" ht="11.25">
      <c r="A46" s="142"/>
    </row>
    <row r="47" spans="1:1" s="2" customFormat="1" ht="11.25">
      <c r="A47" s="142"/>
    </row>
    <row r="48" spans="1:1" s="2" customFormat="1" ht="11.25">
      <c r="A48" s="142"/>
    </row>
  </sheetData>
  <hyperlinks>
    <hyperlink ref="A20" r:id="rId1" xr:uid="{915AB868-793A-473B-A1CE-F2750E012B3D}"/>
  </hyperlinks>
  <pageMargins left="0.78740157480314965" right="0.78740157480314965" top="0.59055118110236227" bottom="0.59055118110236227" header="0.51181102362204722" footer="0.51181102362204722"/>
  <pageSetup paperSize="9" scale="91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6</vt:i4>
      </vt:variant>
    </vt:vector>
  </HeadingPairs>
  <TitlesOfParts>
    <vt:vector size="40" baseType="lpstr">
      <vt:lpstr>T0</vt:lpstr>
      <vt:lpstr>T2.1.1</vt:lpstr>
      <vt:lpstr>T2.1.2</vt:lpstr>
      <vt:lpstr>T2.1.3</vt:lpstr>
      <vt:lpstr>T2.1.4</vt:lpstr>
      <vt:lpstr>T2.2.1</vt:lpstr>
      <vt:lpstr>T2.2.2</vt:lpstr>
      <vt:lpstr>T 2.2.3a</vt:lpstr>
      <vt:lpstr>T 2.2.3b</vt:lpstr>
      <vt:lpstr>T 2.2.4a</vt:lpstr>
      <vt:lpstr>T 2.2.4b</vt:lpstr>
      <vt:lpstr>T 2.2.5a-f</vt:lpstr>
      <vt:lpstr>T2.2.6</vt:lpstr>
      <vt:lpstr>T2.2.7a</vt:lpstr>
      <vt:lpstr>T 2.2.7b</vt:lpstr>
      <vt:lpstr>T 2.2.8</vt:lpstr>
      <vt:lpstr>T2.2.9</vt:lpstr>
      <vt:lpstr>T2.3.1</vt:lpstr>
      <vt:lpstr>T2.3.2.1</vt:lpstr>
      <vt:lpstr>T2.3.2.2</vt:lpstr>
      <vt:lpstr>T2.3.3</vt:lpstr>
      <vt:lpstr>T2.3.4</vt:lpstr>
      <vt:lpstr>T2.3.5</vt:lpstr>
      <vt:lpstr>T3.1</vt:lpstr>
      <vt:lpstr>T3.2</vt:lpstr>
      <vt:lpstr>T4.1</vt:lpstr>
      <vt:lpstr>T4.2</vt:lpstr>
      <vt:lpstr>T4.3</vt:lpstr>
      <vt:lpstr>T5.1</vt:lpstr>
      <vt:lpstr>T5.2</vt:lpstr>
      <vt:lpstr>T5.3</vt:lpstr>
      <vt:lpstr>T5.4</vt:lpstr>
      <vt:lpstr>T5.5</vt:lpstr>
      <vt:lpstr>T5.6</vt:lpstr>
      <vt:lpstr>'T 2.2.3a'!Zone_d_impression</vt:lpstr>
      <vt:lpstr>'T 2.2.3b'!Zone_d_impression</vt:lpstr>
      <vt:lpstr>'T 2.2.4a'!Zone_d_impression</vt:lpstr>
      <vt:lpstr>'T 2.2.4b'!Zone_d_impression</vt:lpstr>
      <vt:lpstr>T0!Zone_d_impression</vt:lpstr>
      <vt:lpstr>T2.1.4!Zone_d_impression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Jahan Wenger</dc:creator>
  <cp:lastModifiedBy>Portenier Isabelle BFS</cp:lastModifiedBy>
  <cp:lastPrinted>2020-01-17T08:55:34Z</cp:lastPrinted>
  <dcterms:created xsi:type="dcterms:W3CDTF">2010-06-11T08:07:52Z</dcterms:created>
  <dcterms:modified xsi:type="dcterms:W3CDTF">2023-02-08T11:03:40Z</dcterms:modified>
</cp:coreProperties>
</file>