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3-2-404105 Participation FC\2023\"/>
    </mc:Choice>
  </mc:AlternateContent>
  <xr:revisionPtr revIDLastSave="0" documentId="13_ncr:1_{F1F34A39-0BD2-4A31-9CA5-5841582FD1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4" r:id="rId1"/>
    <sheet name="T1" sheetId="2" r:id="rId2"/>
    <sheet name="T2" sheetId="1" r:id="rId3"/>
    <sheet name="T3" sheetId="3" r:id="rId4"/>
    <sheet name="TD1" sheetId="5" r:id="rId5"/>
    <sheet name="TD2" sheetId="6" r:id="rId6"/>
    <sheet name="TD3" sheetId="7" r:id="rId7"/>
    <sheet name="TD4" sheetId="8" r:id="rId8"/>
  </sheets>
  <definedNames>
    <definedName name="_xlnm.Print_Area" localSheetId="0">Index!$A$1:$J$15</definedName>
    <definedName name="_xlnm.Print_Area" localSheetId="1">'T1'!$A$2:$AA$20</definedName>
    <definedName name="_xlnm.Print_Area" localSheetId="2">'T2'!$A$2:$AA$13</definedName>
    <definedName name="_xlnm.Print_Area" localSheetId="3">'T3'!$A$2:$AA$23</definedName>
    <definedName name="_xlnm.Print_Area" localSheetId="4">'TD1'!$A$2:$AA$18</definedName>
    <definedName name="_xlnm.Print_Area" localSheetId="5">'TD2'!$A$2:$AA$13</definedName>
    <definedName name="_xlnm.Print_Area" localSheetId="6">'TD3'!$A$2:$AA$14</definedName>
    <definedName name="_xlnm.Print_Area" localSheetId="7">'TD4'!$A$2:$AA$13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4" l="1"/>
  <c r="D4" i="8"/>
  <c r="F4" i="8"/>
  <c r="H4" i="8"/>
  <c r="J4" i="8"/>
  <c r="L4" i="8"/>
  <c r="N4" i="8"/>
  <c r="P4" i="8"/>
  <c r="R4" i="8"/>
  <c r="T4" i="8"/>
  <c r="V4" i="8"/>
  <c r="D4" i="7"/>
  <c r="F4" i="7"/>
  <c r="H4" i="7"/>
  <c r="J4" i="7"/>
  <c r="L4" i="7"/>
  <c r="N4" i="7"/>
  <c r="P4" i="7"/>
  <c r="R4" i="7"/>
  <c r="T4" i="7"/>
  <c r="V4" i="7"/>
  <c r="D4" i="6"/>
  <c r="F4" i="6"/>
  <c r="H4" i="6"/>
  <c r="J4" i="6"/>
  <c r="L4" i="6"/>
  <c r="N4" i="6"/>
  <c r="P4" i="6"/>
  <c r="R4" i="6"/>
  <c r="T4" i="6"/>
  <c r="V4" i="6"/>
  <c r="D4" i="5"/>
  <c r="F4" i="5"/>
  <c r="H4" i="5"/>
  <c r="J4" i="5"/>
  <c r="L4" i="5"/>
  <c r="N4" i="5"/>
  <c r="P4" i="5"/>
  <c r="R4" i="5"/>
  <c r="T4" i="5"/>
  <c r="V4" i="5"/>
  <c r="D4" i="3"/>
  <c r="F4" i="3"/>
  <c r="H4" i="3"/>
  <c r="J4" i="3"/>
  <c r="L4" i="3"/>
  <c r="N4" i="3"/>
  <c r="P4" i="3"/>
  <c r="R4" i="3"/>
  <c r="T4" i="3"/>
  <c r="V4" i="3"/>
  <c r="D4" i="1"/>
  <c r="F4" i="1"/>
  <c r="H4" i="1"/>
  <c r="J4" i="1"/>
  <c r="L4" i="1"/>
  <c r="N4" i="1"/>
  <c r="P4" i="1"/>
  <c r="R4" i="1"/>
  <c r="T4" i="1"/>
  <c r="V4" i="1"/>
  <c r="D4" i="2"/>
  <c r="F4" i="2"/>
  <c r="H4" i="2"/>
  <c r="J4" i="2"/>
  <c r="L4" i="2"/>
  <c r="N4" i="2"/>
  <c r="P4" i="2"/>
  <c r="R4" i="2"/>
  <c r="T4" i="2"/>
  <c r="V4" i="2"/>
  <c r="A2" i="2"/>
  <c r="A2" i="8"/>
  <c r="A2" i="7"/>
  <c r="A2" i="6"/>
  <c r="A2" i="5"/>
  <c r="A2" i="3"/>
  <c r="A2" i="1"/>
  <c r="A13" i="8"/>
  <c r="A12" i="8"/>
  <c r="A11" i="8"/>
  <c r="A14" i="7"/>
  <c r="A13" i="7"/>
  <c r="A12" i="7"/>
  <c r="A13" i="6"/>
  <c r="A12" i="6"/>
  <c r="A11" i="6"/>
  <c r="A18" i="5"/>
  <c r="A17" i="5"/>
  <c r="A16" i="5"/>
  <c r="A23" i="3"/>
  <c r="A22" i="3"/>
  <c r="A21" i="3"/>
  <c r="A13" i="1"/>
  <c r="A12" i="1"/>
  <c r="A11" i="1"/>
  <c r="A20" i="2"/>
  <c r="A18" i="2"/>
  <c r="A19" i="2"/>
  <c r="B11" i="4"/>
  <c r="B10" i="4"/>
  <c r="B9" i="4"/>
  <c r="B8" i="4"/>
  <c r="B5" i="4"/>
  <c r="B6" i="4"/>
  <c r="B4" i="4"/>
</calcChain>
</file>

<file path=xl/sharedStrings.xml><?xml version="1.0" encoding="utf-8"?>
<sst xmlns="http://schemas.openxmlformats.org/spreadsheetml/2006/main" count="282" uniqueCount="59">
  <si>
    <t>%</t>
  </si>
  <si>
    <t>±</t>
  </si>
  <si>
    <t>T1</t>
  </si>
  <si>
    <t>T2</t>
  </si>
  <si>
    <t>T3</t>
  </si>
  <si>
    <t>Total</t>
  </si>
  <si>
    <t>Ecole obligatoire</t>
  </si>
  <si>
    <t>Degré secondaire II</t>
  </si>
  <si>
    <t>Degré tertiaire</t>
  </si>
  <si>
    <t>25-74 ans</t>
  </si>
  <si>
    <t>25-29 ans</t>
  </si>
  <si>
    <t>30-34 ans</t>
  </si>
  <si>
    <t>35-39 ans</t>
  </si>
  <si>
    <t>40-44 ans</t>
  </si>
  <si>
    <t>45-49 ans</t>
  </si>
  <si>
    <t>50-54 ans</t>
  </si>
  <si>
    <t>55-59 ans</t>
  </si>
  <si>
    <t>60-64 ans</t>
  </si>
  <si>
    <t>65-69 ans</t>
  </si>
  <si>
    <t>70-74 ans</t>
  </si>
  <si>
    <t>Femmes</t>
  </si>
  <si>
    <t>Hommes</t>
  </si>
  <si>
    <t>Source: OFS – Enquête suisse sur la population active (ESPA)</t>
  </si>
  <si>
    <t>Contact: Office fédéral de la statistique (OFS), Indicateurs de la formation, EducIndicators@bfs.admin.ch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</si>
  <si>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</si>
  <si>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</si>
  <si>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</si>
  <si>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</si>
  <si>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</si>
  <si>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</si>
  <si>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Tessin</t>
  </si>
  <si>
    <t>TD1</t>
  </si>
  <si>
    <t>TD2</t>
  </si>
  <si>
    <t>TD3</t>
  </si>
  <si>
    <t>TD4</t>
  </si>
  <si>
    <t>Personnes actives occupées</t>
  </si>
  <si>
    <t>Chômeurs au sens du BIT</t>
  </si>
  <si>
    <t>Personnes non actives</t>
  </si>
  <si>
    <t>Temps plein</t>
  </si>
  <si>
    <t>Temps partiel</t>
  </si>
  <si>
    <t>Retour</t>
  </si>
  <si>
    <t>Participation à la formation continue</t>
  </si>
  <si>
    <t>Cliquez sur le titre correspondant pour atteindre le tableau désiré</t>
  </si>
  <si>
    <t>Données des graphiques</t>
  </si>
  <si>
    <t>Données détaillées</t>
  </si>
  <si>
    <t>Participation à la formation non formelle dans les 4 semaines précédent l'enquête en % de la population résidente permanente de 25 à 74 ans</t>
  </si>
  <si>
    <t>Degré secondaire II: professionnel</t>
  </si>
  <si>
    <t>Degré secondaire II: général</t>
  </si>
  <si>
    <t>Formation professionnelle supérieure</t>
  </si>
  <si>
    <t>Hautes écoles</t>
  </si>
  <si>
    <t>Personnes suisses</t>
  </si>
  <si>
    <t>Personnes étrangères</t>
  </si>
  <si>
    <t>Etat au 04.04.2023</t>
  </si>
  <si>
    <t>Remarques:</t>
  </si>
  <si>
    <t>– Pour afficher la série temporelle complète, veuillez sélectionner toutes les colonnes du tableau, cliquer le bouton droit de la souris et choisir "Afficher".</t>
  </si>
  <si>
    <t>– Les données en italique ne sont pas représentées dans le graphique.</t>
  </si>
  <si>
    <t>Remarque: pour afficher la série temporelle complète, veuillez sélectionner toutes les colonnes du tableau, cliquer le bouton droit de la souris et choisir "Afficher".</t>
  </si>
  <si>
    <r>
      <t xml:space="preserve">2021 </t>
    </r>
    <r>
      <rPr>
        <vertAlign val="superscript"/>
        <sz val="8"/>
        <rFont val="Arial"/>
        <family val="2"/>
      </rPr>
      <t>1</t>
    </r>
  </si>
  <si>
    <r>
      <t xml:space="preserve">1 </t>
    </r>
    <r>
      <rPr>
        <sz val="8"/>
        <color indexed="8"/>
        <rFont val="Arial"/>
        <family val="2"/>
      </rPr>
      <t xml:space="preserve">2021: Rupture de série en raison de l'adaptation de la méthode et des instruments d'enquête.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</si>
</sst>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.0__;\-#\ ###\ ##0.0__;\-__;@__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4" fillId="0" borderId="0"/>
    <xf numFmtId="0" fontId="4" fillId="0" borderId="0"/>
  </cellStyleXfs>
  <cellXfs count="73">
    <xf numFmtId="0" fontId="0" fillId="0" borderId="0" xfId="0"/>
    <xf numFmtId="0" fontId="0" fillId="0" borderId="0" xfId="0" applyFill="1" applyBorder="1"/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NumberFormat="1" applyFont="1" applyFill="1" applyBorder="1" applyAlignment="1" applyProtection="1">
      <alignment vertical="center" wrapText="1"/>
    </xf>
    <xf numFmtId="0" fontId="8" fillId="2" borderId="0" xfId="0" applyFont="1" applyFill="1" applyBorder="1" applyAlignment="1"/>
    <xf numFmtId="0" fontId="5" fillId="0" borderId="0" xfId="0" applyFont="1"/>
    <xf numFmtId="0" fontId="5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/>
    <xf numFmtId="0" fontId="2" fillId="2" borderId="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0" borderId="0" xfId="0" applyFont="1" applyAlignment="1"/>
    <xf numFmtId="0" fontId="5" fillId="0" borderId="0" xfId="0" applyFont="1" applyBorder="1" applyAlignment="1"/>
    <xf numFmtId="0" fontId="14" fillId="0" borderId="0" xfId="0" applyFont="1" applyBorder="1"/>
    <xf numFmtId="0" fontId="15" fillId="0" borderId="0" xfId="0" applyFont="1" applyBorder="1"/>
    <xf numFmtId="0" fontId="13" fillId="0" borderId="0" xfId="0" applyFont="1"/>
    <xf numFmtId="0" fontId="16" fillId="0" borderId="0" xfId="0" applyFont="1"/>
    <xf numFmtId="0" fontId="17" fillId="0" borderId="0" xfId="1" applyFont="1" applyAlignment="1" applyProtection="1"/>
    <xf numFmtId="0" fontId="4" fillId="0" borderId="0" xfId="2" applyNumberFormat="1" applyFont="1" applyFill="1" applyBorder="1" applyAlignment="1" applyProtection="1">
      <alignment horizontal="left"/>
    </xf>
    <xf numFmtId="0" fontId="13" fillId="0" borderId="0" xfId="0" applyFont="1" applyAlignment="1"/>
    <xf numFmtId="0" fontId="4" fillId="0" borderId="0" xfId="2" applyNumberFormat="1" applyFont="1" applyFill="1" applyBorder="1" applyAlignment="1" applyProtection="1">
      <alignment horizontal="left" vertical="center"/>
    </xf>
    <xf numFmtId="0" fontId="11" fillId="0" borderId="0" xfId="1" applyFont="1" applyAlignment="1" applyProtection="1">
      <alignment vertical="top"/>
    </xf>
    <xf numFmtId="0" fontId="5" fillId="2" borderId="4" xfId="0" applyFont="1" applyFill="1" applyBorder="1" applyAlignment="1">
      <alignment horizontal="right" vertical="center" wrapText="1"/>
    </xf>
    <xf numFmtId="0" fontId="10" fillId="4" borderId="5" xfId="0" quotePrefix="1" applyFont="1" applyFill="1" applyBorder="1" applyAlignment="1">
      <alignment horizontal="right" vertical="center"/>
    </xf>
    <xf numFmtId="0" fontId="10" fillId="4" borderId="6" xfId="0" quotePrefix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 wrapText="1"/>
    </xf>
    <xf numFmtId="0" fontId="1" fillId="0" borderId="0" xfId="1" applyAlignment="1" applyProtection="1"/>
    <xf numFmtId="0" fontId="5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/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164" fontId="18" fillId="3" borderId="0" xfId="0" applyNumberFormat="1" applyFont="1" applyFill="1" applyBorder="1" applyAlignment="1">
      <alignment horizontal="right" vertical="center"/>
    </xf>
    <xf numFmtId="0" fontId="7" fillId="0" borderId="0" xfId="4" applyFont="1" applyBorder="1"/>
    <xf numFmtId="0" fontId="20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5" fillId="0" borderId="0" xfId="0" applyFont="1" applyFill="1" applyBorder="1" applyAlignment="1">
      <alignment horizontal="left" vertical="center"/>
    </xf>
    <xf numFmtId="164" fontId="19" fillId="0" borderId="0" xfId="0" applyNumberFormat="1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right" vertical="center"/>
    </xf>
    <xf numFmtId="164" fontId="19" fillId="3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2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>
      <alignment horizontal="left" wrapText="1"/>
    </xf>
    <xf numFmtId="0" fontId="1" fillId="0" borderId="0" xfId="1" applyFill="1" applyAlignment="1" applyProtection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quotePrefix="1" applyFont="1"/>
    <xf numFmtId="0" fontId="10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 applyAlignment="1"/>
    <xf numFmtId="0" fontId="22" fillId="0" borderId="0" xfId="0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horizontal="left"/>
    </xf>
  </cellXfs>
  <cellStyles count="5">
    <cellStyle name="Lien hypertexte" xfId="1" builtinId="8"/>
    <cellStyle name="Normal" xfId="0" builtinId="0"/>
    <cellStyle name="Normal 2" xfId="4" xr:uid="{00000000-0005-0000-0000-000002000000}"/>
    <cellStyle name="Pourcentage" xfId="2" builtinId="5"/>
    <cellStyle name="Standard 2" xfId="3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Indicators@bfs.admin.ch?subject=ind-f-404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5"/>
  <sheetViews>
    <sheetView showGridLines="0" tabSelected="1" zoomScaleNormal="100" zoomScaleSheetLayoutView="100" workbookViewId="0">
      <selection activeCell="A16" sqref="A16"/>
    </sheetView>
  </sheetViews>
  <sheetFormatPr baseColWidth="10" defaultColWidth="11.453125" defaultRowHeight="12.5" x14ac:dyDescent="0.25"/>
  <cols>
    <col min="1" max="1" width="6.08984375" style="3" customWidth="1"/>
    <col min="2" max="9" width="11.453125" style="3"/>
    <col min="10" max="10" width="18.81640625" style="3" customWidth="1"/>
    <col min="11" max="16384" width="11.453125" style="3"/>
  </cols>
  <sheetData>
    <row r="1" spans="1:256" ht="35.25" customHeight="1" x14ac:dyDescent="0.4">
      <c r="A1" s="5" t="s">
        <v>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56" s="11" customFormat="1" ht="13.5" customHeight="1" x14ac:dyDescent="0.3">
      <c r="A2" s="43" t="s">
        <v>42</v>
      </c>
    </row>
    <row r="3" spans="1:256" s="22" customFormat="1" ht="25.5" customHeight="1" x14ac:dyDescent="0.3">
      <c r="A3" s="20" t="s">
        <v>43</v>
      </c>
      <c r="B3" s="21"/>
    </row>
    <row r="4" spans="1:256" s="22" customFormat="1" ht="13.5" customHeight="1" x14ac:dyDescent="0.3">
      <c r="A4" s="23" t="s">
        <v>2</v>
      </c>
      <c r="B4" s="33" t="str">
        <f>'T1'!A2</f>
        <v>Participation à la formation continue selon la plus haute formation achevée, de 2010 à 2022</v>
      </c>
      <c r="C4" s="33"/>
      <c r="D4" s="33"/>
      <c r="E4" s="33"/>
      <c r="F4" s="33"/>
      <c r="G4" s="33"/>
      <c r="H4" s="24"/>
      <c r="I4" s="24"/>
    </row>
    <row r="5" spans="1:256" s="22" customFormat="1" ht="13.5" customHeight="1" x14ac:dyDescent="0.3">
      <c r="A5" s="23" t="s">
        <v>3</v>
      </c>
      <c r="B5" s="33" t="str">
        <f>'T2'!A2</f>
        <v>Participation à la formation continue selon le sexe, de 2010 à 2022</v>
      </c>
      <c r="C5" s="33"/>
      <c r="D5" s="33"/>
      <c r="E5" s="33"/>
      <c r="F5" s="33"/>
      <c r="G5" s="33"/>
      <c r="H5" s="24"/>
      <c r="I5" s="24"/>
    </row>
    <row r="6" spans="1:256" s="22" customFormat="1" ht="13.5" customHeight="1" x14ac:dyDescent="0.3">
      <c r="A6" s="23" t="s">
        <v>4</v>
      </c>
      <c r="B6" s="33" t="str">
        <f>'T3'!A2</f>
        <v>Participation à la formation continue selon la classe d'âge, de 2010 à 2022</v>
      </c>
      <c r="C6" s="33"/>
      <c r="D6" s="33"/>
      <c r="E6" s="33"/>
      <c r="F6" s="33"/>
      <c r="G6" s="33"/>
      <c r="H6" s="24"/>
      <c r="I6" s="24"/>
    </row>
    <row r="7" spans="1:256" s="22" customFormat="1" ht="25.5" customHeight="1" x14ac:dyDescent="0.3">
      <c r="A7" s="20" t="s">
        <v>44</v>
      </c>
      <c r="B7" s="21"/>
    </row>
    <row r="8" spans="1:256" s="22" customFormat="1" ht="13.5" customHeight="1" x14ac:dyDescent="0.3">
      <c r="A8" s="23" t="s">
        <v>31</v>
      </c>
      <c r="B8" s="33" t="str">
        <f>'TD1'!A2</f>
        <v>Participation à la formation continue selon la grande région, de 2010 à 2022</v>
      </c>
      <c r="C8" s="33"/>
      <c r="D8" s="33"/>
      <c r="E8" s="33"/>
      <c r="F8" s="33"/>
      <c r="G8" s="33"/>
      <c r="H8" s="33"/>
      <c r="I8" s="24"/>
    </row>
    <row r="9" spans="1:256" s="22" customFormat="1" ht="13.5" customHeight="1" x14ac:dyDescent="0.3">
      <c r="A9" s="23" t="s">
        <v>32</v>
      </c>
      <c r="B9" s="33" t="str">
        <f>'TD2'!A2</f>
        <v>Participation à la formation continue selon la nationalité, de 2010 à 2022</v>
      </c>
      <c r="C9" s="33"/>
      <c r="D9" s="33"/>
      <c r="E9" s="33"/>
      <c r="F9" s="33"/>
      <c r="G9" s="33"/>
      <c r="H9" s="24"/>
      <c r="I9" s="24"/>
    </row>
    <row r="10" spans="1:256" s="22" customFormat="1" ht="13.5" customHeight="1" x14ac:dyDescent="0.3">
      <c r="A10" s="23" t="s">
        <v>33</v>
      </c>
      <c r="B10" s="33" t="str">
        <f>'TD3'!A2</f>
        <v>Participation à la formation continue selon le statut sur le marché du travail, de 2010 à 2022</v>
      </c>
      <c r="C10" s="33"/>
      <c r="D10" s="33"/>
      <c r="E10" s="33"/>
      <c r="F10" s="33"/>
      <c r="G10" s="33"/>
      <c r="H10" s="24"/>
      <c r="I10" s="24"/>
    </row>
    <row r="11" spans="1:256" s="22" customFormat="1" ht="13.5" customHeight="1" x14ac:dyDescent="0.3">
      <c r="A11" s="23" t="s">
        <v>34</v>
      </c>
      <c r="B11" s="33" t="str">
        <f>'TD4'!A2</f>
        <v>Participation à la formation continue selon le taux d'occupation, de 2010 à 2022</v>
      </c>
      <c r="C11" s="33"/>
      <c r="D11" s="33"/>
      <c r="E11" s="33"/>
      <c r="F11" s="33"/>
      <c r="G11" s="33"/>
      <c r="H11" s="24"/>
      <c r="I11" s="24"/>
    </row>
    <row r="12" spans="1:256" s="26" customFormat="1" ht="25.5" customHeight="1" x14ac:dyDescent="0.25">
      <c r="A12" s="25" t="s">
        <v>52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spans="1:256" s="22" customFormat="1" ht="15" customHeight="1" x14ac:dyDescent="0.25">
      <c r="A13" s="27" t="s">
        <v>22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</row>
    <row r="14" spans="1:256" s="22" customFormat="1" ht="15" customHeight="1" x14ac:dyDescent="0.25">
      <c r="A14" s="27" t="str">
        <f>"© OFS "&amp;RIGHT(A12,4)</f>
        <v>© OFS 2023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</row>
    <row r="15" spans="1:256" s="22" customFormat="1" ht="25.5" customHeight="1" x14ac:dyDescent="0.25">
      <c r="A15" s="64" t="s">
        <v>23</v>
      </c>
      <c r="B15" s="64"/>
      <c r="C15" s="64"/>
      <c r="D15" s="64"/>
      <c r="E15" s="64"/>
      <c r="F15" s="64"/>
      <c r="G15" s="64"/>
      <c r="H15" s="64"/>
      <c r="I15" s="3"/>
    </row>
  </sheetData>
  <hyperlinks>
    <hyperlink ref="B4:I4" location="'T1'!A1" display="'T1'!A1" xr:uid="{00000000-0004-0000-0000-000000000000}"/>
    <hyperlink ref="B5:I5" location="'T2'!A1" display="'T2'!A1" xr:uid="{00000000-0004-0000-0000-000001000000}"/>
    <hyperlink ref="B6:I6" location="'T3'!A1" display="'T3'!A1" xr:uid="{00000000-0004-0000-0000-000002000000}"/>
    <hyperlink ref="B4:H4" location="'T1'!A1" display="'T1'!A1" xr:uid="{00000000-0004-0000-0000-000003000000}"/>
    <hyperlink ref="B5:H5" location="'T2'!A1" display="'T2'!A1" xr:uid="{00000000-0004-0000-0000-000004000000}"/>
    <hyperlink ref="B6:H6" location="'T3'!A1" display="'T3'!A1" xr:uid="{00000000-0004-0000-0000-000005000000}"/>
    <hyperlink ref="B8:I8" location="'T1'!A1" display="'T1'!A1" xr:uid="{00000000-0004-0000-0000-000008000000}"/>
    <hyperlink ref="B9:I9" location="'T2'!A1" display="'T2'!A1" xr:uid="{00000000-0004-0000-0000-000009000000}"/>
    <hyperlink ref="B11:I11" location="'T3'!A1" display="'T3'!A1" xr:uid="{00000000-0004-0000-0000-00000A000000}"/>
    <hyperlink ref="B8:H8" location="'TD1'!A1" display="'TD1'!A1" xr:uid="{00000000-0004-0000-0000-00000B000000}"/>
    <hyperlink ref="B9:H9" location="'T2'!A1" display="'T2'!A1" xr:uid="{00000000-0004-0000-0000-00000C000000}"/>
    <hyperlink ref="B11:H11" location="'T3'!A1" display="'T3'!A1" xr:uid="{00000000-0004-0000-0000-00000D000000}"/>
    <hyperlink ref="B10:I10" location="'T3'!A1" display="'T3'!A1" xr:uid="{00000000-0004-0000-0000-00000E000000}"/>
    <hyperlink ref="B10:H10" location="'T3'!A1" display="'T3'!A1" xr:uid="{00000000-0004-0000-0000-00000F000000}"/>
    <hyperlink ref="B9:G9" location="'TD2'!A1" display="'TD2'!A1" xr:uid="{00000000-0004-0000-0000-000010000000}"/>
    <hyperlink ref="B10:G10" location="'TD3'!A1" display="'TD3'!A1" xr:uid="{00000000-0004-0000-0000-000011000000}"/>
    <hyperlink ref="B11:G11" location="'TD4'!A1" display="'TD4'!A1" xr:uid="{00000000-0004-0000-0000-000012000000}"/>
    <hyperlink ref="B6:G6" location="'T3'!A1" display="'T3'!A1" xr:uid="{00000000-0004-0000-0000-000013000000}"/>
    <hyperlink ref="B5:G5" location="'T2'!A1" display="'T2'!A1" xr:uid="{00000000-0004-0000-0000-000014000000}"/>
    <hyperlink ref="B4:G4" location="'T1'!A1" display="'T1'!A1" xr:uid="{00000000-0004-0000-0000-000015000000}"/>
    <hyperlink ref="A15:H15" r:id="rId1" display="Contact: Office fédéral de la statistique (OFS), Indicateurs de la formation, EducIndicators@bfs.admin.ch" xr:uid="{DC45A517-76AD-49DD-83D4-D387729AE0CD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28" style="3" customWidth="1"/>
    <col min="2" max="3" width="5.7265625" style="3" customWidth="1"/>
    <col min="4" max="11" width="5.7265625" style="3" hidden="1" customWidth="1"/>
    <col min="12" max="27" width="5.7265625" style="3" customWidth="1"/>
    <col min="28" max="16384" width="11.453125" style="3"/>
  </cols>
  <sheetData>
    <row r="1" spans="1:27" s="13" customFormat="1" ht="25.5" customHeight="1" x14ac:dyDescent="0.25">
      <c r="A1" s="28" t="s">
        <v>40</v>
      </c>
    </row>
    <row r="2" spans="1:27" s="14" customFormat="1" ht="13.5" customHeight="1" x14ac:dyDescent="0.25">
      <c r="A2" s="37" t="str">
        <f>CONCATENATE(Index!A1," selon la plus haute formation achevée, de 2010 à ",RIGHT(Index!A14,4)-1)</f>
        <v>Participation à la formation continue selon la plus haute formation achevée, de 2010 à 2022</v>
      </c>
      <c r="B2" s="37"/>
      <c r="C2" s="37"/>
      <c r="D2" s="37"/>
      <c r="E2" s="37"/>
      <c r="F2" s="37"/>
      <c r="G2" s="37"/>
      <c r="H2" s="37"/>
      <c r="I2" s="37"/>
      <c r="S2" s="44"/>
      <c r="U2" s="44"/>
      <c r="W2" s="44"/>
      <c r="Y2" s="44"/>
      <c r="AA2" s="44" t="s">
        <v>2</v>
      </c>
    </row>
    <row r="3" spans="1:27" s="14" customFormat="1" ht="13.5" customHeight="1" x14ac:dyDescent="0.25">
      <c r="A3" s="12" t="s">
        <v>45</v>
      </c>
      <c r="B3" s="13"/>
      <c r="C3" s="13"/>
      <c r="D3" s="13"/>
      <c r="E3" s="13"/>
      <c r="F3" s="13"/>
      <c r="G3" s="13"/>
      <c r="H3" s="13"/>
    </row>
    <row r="4" spans="1:27" s="16" customFormat="1" ht="13.5" customHeight="1" x14ac:dyDescent="0.25">
      <c r="A4" s="15"/>
      <c r="B4" s="34">
        <v>2010</v>
      </c>
      <c r="C4" s="35"/>
      <c r="D4" s="34">
        <f>B4+1</f>
        <v>2011</v>
      </c>
      <c r="E4" s="35"/>
      <c r="F4" s="34">
        <f>D4+1</f>
        <v>2012</v>
      </c>
      <c r="G4" s="35"/>
      <c r="H4" s="34">
        <f>F4+1</f>
        <v>2013</v>
      </c>
      <c r="I4" s="36"/>
      <c r="J4" s="34">
        <f>H4+1</f>
        <v>2014</v>
      </c>
      <c r="K4" s="35"/>
      <c r="L4" s="34">
        <f>J4+1</f>
        <v>2015</v>
      </c>
      <c r="M4" s="35"/>
      <c r="N4" s="34">
        <f>L4+1</f>
        <v>2016</v>
      </c>
      <c r="O4" s="36"/>
      <c r="P4" s="34">
        <f>N4+1</f>
        <v>2017</v>
      </c>
      <c r="Q4" s="35"/>
      <c r="R4" s="34">
        <f>P4+1</f>
        <v>2018</v>
      </c>
      <c r="S4" s="36"/>
      <c r="T4" s="34">
        <f>R4+1</f>
        <v>2019</v>
      </c>
      <c r="U4" s="36"/>
      <c r="V4" s="34">
        <f>T4+1</f>
        <v>2020</v>
      </c>
      <c r="W4" s="36"/>
      <c r="X4" s="34" t="s">
        <v>57</v>
      </c>
      <c r="Y4" s="36"/>
      <c r="Z4" s="34">
        <v>2022</v>
      </c>
      <c r="AA4" s="36"/>
    </row>
    <row r="5" spans="1:27" s="16" customFormat="1" ht="13.5" customHeight="1" x14ac:dyDescent="0.25">
      <c r="A5" s="17"/>
      <c r="B5" s="29" t="s">
        <v>0</v>
      </c>
      <c r="C5" s="30" t="s">
        <v>1</v>
      </c>
      <c r="D5" s="29" t="s">
        <v>0</v>
      </c>
      <c r="E5" s="30" t="s">
        <v>1</v>
      </c>
      <c r="F5" s="29" t="s">
        <v>0</v>
      </c>
      <c r="G5" s="30" t="s">
        <v>1</v>
      </c>
      <c r="H5" s="29" t="s">
        <v>0</v>
      </c>
      <c r="I5" s="31" t="s">
        <v>1</v>
      </c>
      <c r="J5" s="29" t="s">
        <v>0</v>
      </c>
      <c r="K5" s="30" t="s">
        <v>1</v>
      </c>
      <c r="L5" s="29" t="s">
        <v>0</v>
      </c>
      <c r="M5" s="30" t="s">
        <v>1</v>
      </c>
      <c r="N5" s="29" t="s">
        <v>0</v>
      </c>
      <c r="O5" s="31" t="s">
        <v>1</v>
      </c>
      <c r="P5" s="29" t="s">
        <v>0</v>
      </c>
      <c r="Q5" s="30" t="s">
        <v>1</v>
      </c>
      <c r="R5" s="32" t="s">
        <v>0</v>
      </c>
      <c r="S5" s="31" t="s">
        <v>1</v>
      </c>
      <c r="T5" s="32" t="s">
        <v>0</v>
      </c>
      <c r="U5" s="31" t="s">
        <v>1</v>
      </c>
      <c r="V5" s="32" t="s">
        <v>0</v>
      </c>
      <c r="W5" s="31" t="s">
        <v>1</v>
      </c>
      <c r="X5" s="32" t="s">
        <v>0</v>
      </c>
      <c r="Y5" s="31" t="s">
        <v>1</v>
      </c>
      <c r="Z5" s="32" t="s">
        <v>0</v>
      </c>
      <c r="AA5" s="31" t="s">
        <v>1</v>
      </c>
    </row>
    <row r="6" spans="1:27" s="6" customFormat="1" ht="13.5" customHeight="1" x14ac:dyDescent="0.2">
      <c r="A6" s="10" t="s">
        <v>5</v>
      </c>
      <c r="B6" s="8">
        <v>25.12125</v>
      </c>
      <c r="C6" s="9">
        <v>0.31342999999999999</v>
      </c>
      <c r="D6" s="8">
        <v>24.540199999999999</v>
      </c>
      <c r="E6" s="9">
        <v>0.29947000000000001</v>
      </c>
      <c r="F6" s="8">
        <v>24.394860000000001</v>
      </c>
      <c r="G6" s="9">
        <v>0.29375000000000001</v>
      </c>
      <c r="H6" s="8">
        <v>24.642790000000002</v>
      </c>
      <c r="I6" s="9">
        <v>0.30464000000000002</v>
      </c>
      <c r="J6" s="8">
        <v>25.798970000000001</v>
      </c>
      <c r="K6" s="9">
        <v>0.32547999999999999</v>
      </c>
      <c r="L6" s="8">
        <v>25.953980000000001</v>
      </c>
      <c r="M6" s="9">
        <v>0.33545000000000003</v>
      </c>
      <c r="N6" s="8">
        <v>26.399930000000001</v>
      </c>
      <c r="O6" s="9">
        <v>0.34388000000000002</v>
      </c>
      <c r="P6" s="8">
        <v>26.100899999999999</v>
      </c>
      <c r="Q6" s="9">
        <v>0.33315</v>
      </c>
      <c r="R6" s="8">
        <v>26.401879999999998</v>
      </c>
      <c r="S6" s="9">
        <v>0.33474999999999999</v>
      </c>
      <c r="T6" s="8">
        <v>26.738420000000001</v>
      </c>
      <c r="U6" s="9">
        <v>0.33672999999999997</v>
      </c>
      <c r="V6" s="8">
        <v>22.026530000000001</v>
      </c>
      <c r="W6" s="9">
        <v>0.31535999999999997</v>
      </c>
      <c r="X6" s="8">
        <v>16.958220000000001</v>
      </c>
      <c r="Y6" s="9">
        <v>0.25639000000000001</v>
      </c>
      <c r="Z6" s="8">
        <v>16.52216</v>
      </c>
      <c r="AA6" s="9">
        <v>0.24909000000000001</v>
      </c>
    </row>
    <row r="7" spans="1:27" s="6" customFormat="1" ht="13.5" customHeight="1" x14ac:dyDescent="0.2">
      <c r="A7" s="56" t="s">
        <v>6</v>
      </c>
      <c r="B7" s="49">
        <v>8.0010499999999993</v>
      </c>
      <c r="C7" s="50">
        <v>0.47306999999999999</v>
      </c>
      <c r="D7" s="49">
        <v>7.6797899999999997</v>
      </c>
      <c r="E7" s="50">
        <v>0.45827000000000001</v>
      </c>
      <c r="F7" s="49">
        <v>7.52379</v>
      </c>
      <c r="G7" s="50">
        <v>0.45107999999999998</v>
      </c>
      <c r="H7" s="49">
        <v>7.7904099999999996</v>
      </c>
      <c r="I7" s="50">
        <v>0.51049</v>
      </c>
      <c r="J7" s="49">
        <v>7.9272200000000002</v>
      </c>
      <c r="K7" s="50">
        <v>0.56940999999999997</v>
      </c>
      <c r="L7" s="49">
        <v>7.8559900000000003</v>
      </c>
      <c r="M7" s="50">
        <v>0.60589999999999999</v>
      </c>
      <c r="N7" s="49">
        <v>7.9594699999999996</v>
      </c>
      <c r="O7" s="50">
        <v>0.60857000000000006</v>
      </c>
      <c r="P7" s="49">
        <v>8.1863600000000005</v>
      </c>
      <c r="Q7" s="50">
        <v>0.61380000000000001</v>
      </c>
      <c r="R7" s="49">
        <v>8.1856200000000001</v>
      </c>
      <c r="S7" s="50">
        <v>0.64156999999999997</v>
      </c>
      <c r="T7" s="49">
        <v>7.7686900000000003</v>
      </c>
      <c r="U7" s="50">
        <v>0.61785999999999996</v>
      </c>
      <c r="V7" s="49">
        <v>6.2256200000000002</v>
      </c>
      <c r="W7" s="50">
        <v>0.58450999999999997</v>
      </c>
      <c r="X7" s="49">
        <v>4.4176599999999997</v>
      </c>
      <c r="Y7" s="50">
        <v>0.39938000000000001</v>
      </c>
      <c r="Z7" s="49">
        <v>4.7092400000000003</v>
      </c>
      <c r="AA7" s="50">
        <v>0.39598</v>
      </c>
    </row>
    <row r="8" spans="1:27" s="6" customFormat="1" ht="13.5" customHeight="1" x14ac:dyDescent="0.2">
      <c r="A8" s="56" t="s">
        <v>7</v>
      </c>
      <c r="B8" s="49">
        <v>21.649349999999998</v>
      </c>
      <c r="C8" s="50">
        <v>0.41872999999999999</v>
      </c>
      <c r="D8" s="49">
        <v>21.193449999999999</v>
      </c>
      <c r="E8" s="50">
        <v>0.39493</v>
      </c>
      <c r="F8" s="49">
        <v>20.739599999999999</v>
      </c>
      <c r="G8" s="50">
        <v>0.39094000000000001</v>
      </c>
      <c r="H8" s="49">
        <v>20.61356</v>
      </c>
      <c r="I8" s="50">
        <v>0.4037</v>
      </c>
      <c r="J8" s="49">
        <v>21.6159</v>
      </c>
      <c r="K8" s="50">
        <v>0.43495</v>
      </c>
      <c r="L8" s="49">
        <v>21.523679999999999</v>
      </c>
      <c r="M8" s="50">
        <v>0.44639000000000001</v>
      </c>
      <c r="N8" s="49">
        <v>21.176030000000001</v>
      </c>
      <c r="O8" s="50">
        <v>0.45385999999999999</v>
      </c>
      <c r="P8" s="49">
        <v>20.47024</v>
      </c>
      <c r="Q8" s="50">
        <v>0.44036999999999998</v>
      </c>
      <c r="R8" s="49">
        <v>20.75095</v>
      </c>
      <c r="S8" s="50">
        <v>0.44638</v>
      </c>
      <c r="T8" s="49">
        <v>20.862089999999998</v>
      </c>
      <c r="U8" s="50">
        <v>0.45613999999999999</v>
      </c>
      <c r="V8" s="49">
        <v>16.202549999999999</v>
      </c>
      <c r="W8" s="50">
        <v>0.42409000000000002</v>
      </c>
      <c r="X8" s="49">
        <v>11.82849</v>
      </c>
      <c r="Y8" s="50">
        <v>0.34093000000000001</v>
      </c>
      <c r="Z8" s="49">
        <v>11.625080000000001</v>
      </c>
      <c r="AA8" s="50">
        <v>0.33490999999999999</v>
      </c>
    </row>
    <row r="9" spans="1:27" s="6" customFormat="1" ht="13.5" customHeight="1" x14ac:dyDescent="0.2">
      <c r="A9" s="58" t="s">
        <v>46</v>
      </c>
      <c r="B9" s="47">
        <v>20.461970000000001</v>
      </c>
      <c r="C9" s="48">
        <v>0.44162000000000001</v>
      </c>
      <c r="D9" s="47">
        <v>20.054459999999999</v>
      </c>
      <c r="E9" s="48">
        <v>0.41844999999999999</v>
      </c>
      <c r="F9" s="47">
        <v>19.632390000000001</v>
      </c>
      <c r="G9" s="48">
        <v>0.41394999999999998</v>
      </c>
      <c r="H9" s="47">
        <v>19.30161</v>
      </c>
      <c r="I9" s="48">
        <v>0.42423</v>
      </c>
      <c r="J9" s="47">
        <v>20.31157</v>
      </c>
      <c r="K9" s="48">
        <v>0.46011999999999997</v>
      </c>
      <c r="L9" s="47">
        <v>20.409510000000001</v>
      </c>
      <c r="M9" s="48">
        <v>0.48083999999999999</v>
      </c>
      <c r="N9" s="47">
        <v>19.96977</v>
      </c>
      <c r="O9" s="48">
        <v>0.48686000000000001</v>
      </c>
      <c r="P9" s="47">
        <v>19.166450000000001</v>
      </c>
      <c r="Q9" s="48">
        <v>0.47242000000000001</v>
      </c>
      <c r="R9" s="47">
        <v>19.45532</v>
      </c>
      <c r="S9" s="48">
        <v>0.47893999999999998</v>
      </c>
      <c r="T9" s="47">
        <v>19.477599999999999</v>
      </c>
      <c r="U9" s="48">
        <v>0.48343999999999998</v>
      </c>
      <c r="V9" s="47">
        <v>14.71566</v>
      </c>
      <c r="W9" s="48">
        <v>0.43791000000000002</v>
      </c>
      <c r="X9" s="47">
        <v>10.583449999999999</v>
      </c>
      <c r="Y9" s="48">
        <v>0.3579</v>
      </c>
      <c r="Z9" s="47">
        <v>10.61491</v>
      </c>
      <c r="AA9" s="48">
        <v>0.35327999999999998</v>
      </c>
    </row>
    <row r="10" spans="1:27" s="6" customFormat="1" ht="13.5" customHeight="1" x14ac:dyDescent="0.2">
      <c r="A10" s="58" t="s">
        <v>47</v>
      </c>
      <c r="B10" s="47">
        <v>28.227589999999999</v>
      </c>
      <c r="C10" s="48">
        <v>1.2150700000000001</v>
      </c>
      <c r="D10" s="47">
        <v>27.631519999999998</v>
      </c>
      <c r="E10" s="48">
        <v>1.1313599999999999</v>
      </c>
      <c r="F10" s="47">
        <v>26.869800000000001</v>
      </c>
      <c r="G10" s="48">
        <v>1.11758</v>
      </c>
      <c r="H10" s="47">
        <v>27.633199999999999</v>
      </c>
      <c r="I10" s="48">
        <v>1.1753800000000001</v>
      </c>
      <c r="J10" s="47">
        <v>28.204809999999998</v>
      </c>
      <c r="K10" s="48">
        <v>1.22245</v>
      </c>
      <c r="L10" s="47">
        <v>27.15155</v>
      </c>
      <c r="M10" s="48">
        <v>1.1786099999999999</v>
      </c>
      <c r="N10" s="47">
        <v>26.970009999999998</v>
      </c>
      <c r="O10" s="48">
        <v>1.2064299999999999</v>
      </c>
      <c r="P10" s="47">
        <v>26.588229999999999</v>
      </c>
      <c r="Q10" s="48">
        <v>1.16387</v>
      </c>
      <c r="R10" s="47">
        <v>26.8872</v>
      </c>
      <c r="S10" s="48">
        <v>1.17889</v>
      </c>
      <c r="T10" s="47">
        <v>27.240459999999999</v>
      </c>
      <c r="U10" s="48">
        <v>1.23712</v>
      </c>
      <c r="V10" s="47">
        <v>22.863849999999999</v>
      </c>
      <c r="W10" s="48">
        <v>1.21455</v>
      </c>
      <c r="X10" s="47">
        <v>17.95167</v>
      </c>
      <c r="Y10" s="48">
        <v>0.97338999999999998</v>
      </c>
      <c r="Z10" s="47">
        <v>16.950700000000001</v>
      </c>
      <c r="AA10" s="48">
        <v>0.96264000000000005</v>
      </c>
    </row>
    <row r="11" spans="1:27" s="6" customFormat="1" ht="13.5" customHeight="1" x14ac:dyDescent="0.2">
      <c r="A11" s="56" t="s">
        <v>8</v>
      </c>
      <c r="B11" s="49">
        <v>39.708109999999998</v>
      </c>
      <c r="C11" s="50">
        <v>0.62543000000000004</v>
      </c>
      <c r="D11" s="49">
        <v>38.761890000000001</v>
      </c>
      <c r="E11" s="50">
        <v>0.60875000000000001</v>
      </c>
      <c r="F11" s="49">
        <v>38.13053</v>
      </c>
      <c r="G11" s="50">
        <v>0.57864000000000004</v>
      </c>
      <c r="H11" s="49">
        <v>37.57029</v>
      </c>
      <c r="I11" s="50">
        <v>0.58135999999999999</v>
      </c>
      <c r="J11" s="49">
        <v>38.470889999999997</v>
      </c>
      <c r="K11" s="50">
        <v>0.60243999999999998</v>
      </c>
      <c r="L11" s="49">
        <v>38.423169999999999</v>
      </c>
      <c r="M11" s="50">
        <v>0.61085</v>
      </c>
      <c r="N11" s="49">
        <v>39.326059999999998</v>
      </c>
      <c r="O11" s="50">
        <v>0.61712999999999996</v>
      </c>
      <c r="P11" s="49">
        <v>38.580120000000001</v>
      </c>
      <c r="Q11" s="50">
        <v>0.58570999999999995</v>
      </c>
      <c r="R11" s="49">
        <v>38.296259999999997</v>
      </c>
      <c r="S11" s="50">
        <v>0.57774000000000003</v>
      </c>
      <c r="T11" s="49">
        <v>38.655970000000003</v>
      </c>
      <c r="U11" s="50">
        <v>0.56915000000000004</v>
      </c>
      <c r="V11" s="49">
        <v>32.621519999999997</v>
      </c>
      <c r="W11" s="50">
        <v>0.53580000000000005</v>
      </c>
      <c r="X11" s="49">
        <v>26.29973</v>
      </c>
      <c r="Y11" s="50">
        <v>0.45645000000000002</v>
      </c>
      <c r="Z11" s="49">
        <v>25.625520000000002</v>
      </c>
      <c r="AA11" s="50">
        <v>0.44535999999999998</v>
      </c>
    </row>
    <row r="12" spans="1:27" s="6" customFormat="1" ht="13.5" customHeight="1" x14ac:dyDescent="0.2">
      <c r="A12" s="58" t="s">
        <v>48</v>
      </c>
      <c r="B12" s="47">
        <v>36.751080000000002</v>
      </c>
      <c r="C12" s="48">
        <v>0.96174000000000004</v>
      </c>
      <c r="D12" s="47">
        <v>36.931010000000001</v>
      </c>
      <c r="E12" s="48">
        <v>0.95296999999999998</v>
      </c>
      <c r="F12" s="47">
        <v>35.289369999999998</v>
      </c>
      <c r="G12" s="48">
        <v>0.92000999999999999</v>
      </c>
      <c r="H12" s="47">
        <v>34.710360000000001</v>
      </c>
      <c r="I12" s="48">
        <v>0.90593999999999997</v>
      </c>
      <c r="J12" s="47">
        <v>35.437690000000003</v>
      </c>
      <c r="K12" s="48">
        <v>0.92569000000000001</v>
      </c>
      <c r="L12" s="47">
        <v>35.038209999999999</v>
      </c>
      <c r="M12" s="48">
        <v>0.93915000000000004</v>
      </c>
      <c r="N12" s="47">
        <v>35.588529999999999</v>
      </c>
      <c r="O12" s="48">
        <v>0.95740000000000003</v>
      </c>
      <c r="P12" s="47">
        <v>34.815899999999999</v>
      </c>
      <c r="Q12" s="48">
        <v>0.91729000000000005</v>
      </c>
      <c r="R12" s="47">
        <v>34.867370000000001</v>
      </c>
      <c r="S12" s="48">
        <v>0.90622999999999998</v>
      </c>
      <c r="T12" s="47">
        <v>34.907559999999997</v>
      </c>
      <c r="U12" s="48">
        <v>0.91556000000000004</v>
      </c>
      <c r="V12" s="47">
        <v>27.411930000000002</v>
      </c>
      <c r="W12" s="48">
        <v>0.83852000000000004</v>
      </c>
      <c r="X12" s="47">
        <v>21.218959999999999</v>
      </c>
      <c r="Y12" s="48">
        <v>0.72277999999999998</v>
      </c>
      <c r="Z12" s="47">
        <v>21.12585</v>
      </c>
      <c r="AA12" s="48">
        <v>0.71687999999999996</v>
      </c>
    </row>
    <row r="13" spans="1:27" s="6" customFormat="1" ht="13.5" customHeight="1" x14ac:dyDescent="0.2">
      <c r="A13" s="59" t="s">
        <v>49</v>
      </c>
      <c r="B13" s="52">
        <v>41.70384</v>
      </c>
      <c r="C13" s="53">
        <v>0.82108999999999999</v>
      </c>
      <c r="D13" s="52">
        <v>39.86551</v>
      </c>
      <c r="E13" s="53">
        <v>0.78944000000000003</v>
      </c>
      <c r="F13" s="52">
        <v>39.765360000000001</v>
      </c>
      <c r="G13" s="53">
        <v>0.74173</v>
      </c>
      <c r="H13" s="52">
        <v>39.236379999999997</v>
      </c>
      <c r="I13" s="53">
        <v>0.75199000000000005</v>
      </c>
      <c r="J13" s="52">
        <v>40.280290000000001</v>
      </c>
      <c r="K13" s="53">
        <v>0.78715000000000002</v>
      </c>
      <c r="L13" s="52">
        <v>40.381329999999998</v>
      </c>
      <c r="M13" s="53">
        <v>0.79671000000000003</v>
      </c>
      <c r="N13" s="52">
        <v>41.41713</v>
      </c>
      <c r="O13" s="53">
        <v>0.79666999999999999</v>
      </c>
      <c r="P13" s="52">
        <v>40.678959999999996</v>
      </c>
      <c r="Q13" s="53">
        <v>0.75453999999999999</v>
      </c>
      <c r="R13" s="52">
        <v>40.160319999999999</v>
      </c>
      <c r="S13" s="53">
        <v>0.74207000000000001</v>
      </c>
      <c r="T13" s="52">
        <v>40.611640000000001</v>
      </c>
      <c r="U13" s="53">
        <v>0.72028999999999999</v>
      </c>
      <c r="V13" s="52">
        <v>35.375059999999998</v>
      </c>
      <c r="W13" s="53">
        <v>0.68483000000000005</v>
      </c>
      <c r="X13" s="52">
        <v>29.06495</v>
      </c>
      <c r="Y13" s="53">
        <v>0.58216000000000001</v>
      </c>
      <c r="Z13" s="52">
        <v>27.98124</v>
      </c>
      <c r="AA13" s="53">
        <v>0.56332000000000004</v>
      </c>
    </row>
    <row r="14" spans="1:27" s="66" customFormat="1" ht="13.5" customHeight="1" x14ac:dyDescent="0.25">
      <c r="A14" s="72" t="s">
        <v>53</v>
      </c>
      <c r="B14" s="72"/>
      <c r="C14" s="72"/>
      <c r="D14" s="72"/>
      <c r="E14" s="72"/>
      <c r="F14" s="72"/>
      <c r="G14" s="72"/>
      <c r="H14" s="72"/>
      <c r="I14" s="72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27" s="66" customFormat="1" ht="12" customHeight="1" x14ac:dyDescent="0.25">
      <c r="A15" s="67" t="s">
        <v>54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5"/>
      <c r="W15" s="65"/>
      <c r="X15" s="65"/>
      <c r="Y15" s="65"/>
      <c r="Z15" s="65"/>
      <c r="AA15" s="65"/>
    </row>
    <row r="16" spans="1:27" s="66" customFormat="1" ht="12" customHeight="1" x14ac:dyDescent="0.25">
      <c r="A16" s="69" t="s">
        <v>55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47" s="61" customFormat="1" ht="13.5" customHeight="1" x14ac:dyDescent="0.25">
      <c r="A17" s="71" t="s">
        <v>58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60"/>
      <c r="AA17" s="60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</row>
    <row r="18" spans="1:47" s="2" customFormat="1" ht="13.5" customHeight="1" x14ac:dyDescent="0.2">
      <c r="A18" s="38" t="str">
        <f>Index!A$13</f>
        <v>Source: OFS – Enquête suisse sur la population active (ESPA)</v>
      </c>
      <c r="B18" s="38"/>
      <c r="C18" s="38"/>
      <c r="D18" s="38"/>
      <c r="E18" s="38"/>
      <c r="F18" s="38"/>
      <c r="G18" s="38"/>
      <c r="H18" s="38"/>
      <c r="I18" s="38"/>
      <c r="L18" s="7"/>
    </row>
    <row r="19" spans="1:47" s="2" customFormat="1" ht="13.5" customHeight="1" x14ac:dyDescent="0.2">
      <c r="A19" s="38" t="str">
        <f>Index!A$14</f>
        <v>© OFS 2023</v>
      </c>
      <c r="B19" s="38"/>
      <c r="C19" s="38"/>
      <c r="D19" s="38"/>
      <c r="E19" s="38"/>
      <c r="F19" s="38"/>
      <c r="G19" s="38"/>
      <c r="H19" s="38"/>
      <c r="I19" s="38"/>
      <c r="L19" s="7"/>
    </row>
    <row r="20" spans="1:47" s="2" customFormat="1" ht="25.5" customHeight="1" x14ac:dyDescent="0.2">
      <c r="A20" s="38" t="str">
        <f>Index!A$15</f>
        <v>Contact: Office fédéral de la statistique (OFS), Indicateurs de la formation, EducIndicators@bfs.admin.ch</v>
      </c>
      <c r="B20" s="18"/>
      <c r="C20" s="18"/>
      <c r="D20" s="18"/>
      <c r="E20" s="18"/>
      <c r="F20" s="18"/>
      <c r="G20" s="18"/>
      <c r="H20" s="18"/>
      <c r="I20" s="19"/>
    </row>
  </sheetData>
  <mergeCells count="2">
    <mergeCell ref="A17:Y17"/>
    <mergeCell ref="A14:I14"/>
  </mergeCells>
  <hyperlinks>
    <hyperlink ref="A1" location="Index!A1" display="Zurück" xr:uid="{00000000-0004-0000-0100-000000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3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7.81640625" style="1" customWidth="1"/>
    <col min="2" max="3" width="5.7265625" style="1" customWidth="1"/>
    <col min="4" max="11" width="5.7265625" style="1" hidden="1" customWidth="1"/>
    <col min="12" max="27" width="5.7265625" style="1" customWidth="1"/>
    <col min="28" max="16384" width="11.453125" style="1"/>
  </cols>
  <sheetData>
    <row r="1" spans="1:47" s="13" customFormat="1" ht="25.5" customHeight="1" x14ac:dyDescent="0.25">
      <c r="A1" s="28" t="s">
        <v>40</v>
      </c>
    </row>
    <row r="2" spans="1:47" s="14" customFormat="1" ht="13.5" customHeight="1" x14ac:dyDescent="0.25">
      <c r="A2" s="37" t="str">
        <f>CONCATENATE(Index!A1," selon le sexe, de 2010 à ",RIGHT(Index!A14,4)-1)</f>
        <v>Participation à la formation continue selon le sexe, de 2010 à 2022</v>
      </c>
      <c r="B2" s="37"/>
      <c r="C2" s="37"/>
      <c r="D2" s="37"/>
      <c r="E2" s="37"/>
      <c r="F2" s="37"/>
      <c r="G2" s="37"/>
      <c r="H2" s="37"/>
      <c r="I2" s="37"/>
      <c r="S2" s="45"/>
      <c r="U2" s="45"/>
      <c r="W2" s="45"/>
      <c r="Y2" s="45"/>
      <c r="AA2" s="45" t="s">
        <v>3</v>
      </c>
    </row>
    <row r="3" spans="1:47" s="14" customFormat="1" ht="13.5" customHeight="1" x14ac:dyDescent="0.25">
      <c r="A3" s="12" t="s">
        <v>45</v>
      </c>
      <c r="B3" s="13"/>
      <c r="C3" s="13"/>
      <c r="D3" s="13"/>
      <c r="E3" s="13"/>
      <c r="F3" s="13"/>
      <c r="G3" s="13"/>
      <c r="H3" s="13"/>
    </row>
    <row r="4" spans="1:47" s="16" customFormat="1" ht="13.5" customHeight="1" x14ac:dyDescent="0.25">
      <c r="A4" s="15"/>
      <c r="B4" s="34">
        <v>2010</v>
      </c>
      <c r="C4" s="35"/>
      <c r="D4" s="34">
        <f>B4+1</f>
        <v>2011</v>
      </c>
      <c r="E4" s="35"/>
      <c r="F4" s="34">
        <f>D4+1</f>
        <v>2012</v>
      </c>
      <c r="G4" s="35"/>
      <c r="H4" s="34">
        <f>F4+1</f>
        <v>2013</v>
      </c>
      <c r="I4" s="36"/>
      <c r="J4" s="34">
        <f>H4+1</f>
        <v>2014</v>
      </c>
      <c r="K4" s="35"/>
      <c r="L4" s="34">
        <f>J4+1</f>
        <v>2015</v>
      </c>
      <c r="M4" s="35"/>
      <c r="N4" s="34">
        <f>L4+1</f>
        <v>2016</v>
      </c>
      <c r="O4" s="36"/>
      <c r="P4" s="34">
        <f>N4+1</f>
        <v>2017</v>
      </c>
      <c r="Q4" s="35"/>
      <c r="R4" s="34">
        <f>P4+1</f>
        <v>2018</v>
      </c>
      <c r="S4" s="36"/>
      <c r="T4" s="34">
        <f>R4+1</f>
        <v>2019</v>
      </c>
      <c r="U4" s="36"/>
      <c r="V4" s="34">
        <f>T4+1</f>
        <v>2020</v>
      </c>
      <c r="W4" s="36"/>
      <c r="X4" s="34" t="s">
        <v>57</v>
      </c>
      <c r="Y4" s="36"/>
      <c r="Z4" s="34">
        <v>2022</v>
      </c>
      <c r="AA4" s="36"/>
    </row>
    <row r="5" spans="1:47" s="16" customFormat="1" ht="13.5" customHeight="1" x14ac:dyDescent="0.25">
      <c r="A5" s="17"/>
      <c r="B5" s="39" t="s">
        <v>0</v>
      </c>
      <c r="C5" s="30" t="s">
        <v>1</v>
      </c>
      <c r="D5" s="39" t="s">
        <v>0</v>
      </c>
      <c r="E5" s="30" t="s">
        <v>1</v>
      </c>
      <c r="F5" s="39" t="s">
        <v>0</v>
      </c>
      <c r="G5" s="30" t="s">
        <v>1</v>
      </c>
      <c r="H5" s="39" t="s">
        <v>0</v>
      </c>
      <c r="I5" s="31" t="s">
        <v>1</v>
      </c>
      <c r="J5" s="39" t="s">
        <v>0</v>
      </c>
      <c r="K5" s="30" t="s">
        <v>1</v>
      </c>
      <c r="L5" s="39" t="s">
        <v>0</v>
      </c>
      <c r="M5" s="30" t="s">
        <v>1</v>
      </c>
      <c r="N5" s="39" t="s">
        <v>0</v>
      </c>
      <c r="O5" s="31" t="s">
        <v>1</v>
      </c>
      <c r="P5" s="39" t="s">
        <v>0</v>
      </c>
      <c r="Q5" s="30" t="s">
        <v>1</v>
      </c>
      <c r="R5" s="40" t="s">
        <v>0</v>
      </c>
      <c r="S5" s="31" t="s">
        <v>1</v>
      </c>
      <c r="T5" s="40" t="s">
        <v>0</v>
      </c>
      <c r="U5" s="31" t="s">
        <v>1</v>
      </c>
      <c r="V5" s="40" t="s">
        <v>0</v>
      </c>
      <c r="W5" s="31" t="s">
        <v>1</v>
      </c>
      <c r="X5" s="40" t="s">
        <v>0</v>
      </c>
      <c r="Y5" s="31" t="s">
        <v>1</v>
      </c>
      <c r="Z5" s="40" t="s">
        <v>0</v>
      </c>
      <c r="AA5" s="31" t="s">
        <v>1</v>
      </c>
    </row>
    <row r="6" spans="1:47" s="18" customFormat="1" ht="13.5" customHeight="1" x14ac:dyDescent="0.2">
      <c r="A6" s="10" t="s">
        <v>5</v>
      </c>
      <c r="B6" s="8">
        <v>25.12125</v>
      </c>
      <c r="C6" s="9">
        <v>0.31342999999999999</v>
      </c>
      <c r="D6" s="8">
        <v>24.540199999999999</v>
      </c>
      <c r="E6" s="9">
        <v>0.29947000000000001</v>
      </c>
      <c r="F6" s="8">
        <v>24.394860000000001</v>
      </c>
      <c r="G6" s="9">
        <v>0.29375000000000001</v>
      </c>
      <c r="H6" s="8">
        <v>24.642790000000002</v>
      </c>
      <c r="I6" s="9">
        <v>0.30464000000000002</v>
      </c>
      <c r="J6" s="8">
        <v>25.798970000000001</v>
      </c>
      <c r="K6" s="9">
        <v>0.32547999999999999</v>
      </c>
      <c r="L6" s="8">
        <v>25.953980000000001</v>
      </c>
      <c r="M6" s="9">
        <v>0.33545000000000003</v>
      </c>
      <c r="N6" s="8">
        <v>26.399930000000001</v>
      </c>
      <c r="O6" s="9">
        <v>0.34388000000000002</v>
      </c>
      <c r="P6" s="8">
        <v>26.100899999999999</v>
      </c>
      <c r="Q6" s="9">
        <v>0.33315</v>
      </c>
      <c r="R6" s="8">
        <v>26.401879999999998</v>
      </c>
      <c r="S6" s="9">
        <v>0.33474999999999999</v>
      </c>
      <c r="T6" s="8">
        <v>26.738420000000001</v>
      </c>
      <c r="U6" s="9">
        <v>0.33672999999999997</v>
      </c>
      <c r="V6" s="8">
        <v>22.026530000000001</v>
      </c>
      <c r="W6" s="9">
        <v>0.31535999999999997</v>
      </c>
      <c r="X6" s="8">
        <v>16.958220000000001</v>
      </c>
      <c r="Y6" s="9">
        <v>0.25639000000000001</v>
      </c>
      <c r="Z6" s="8">
        <v>16.52216</v>
      </c>
      <c r="AA6" s="9">
        <v>0.24909000000000001</v>
      </c>
    </row>
    <row r="7" spans="1:47" s="18" customFormat="1" ht="13.5" customHeight="1" x14ac:dyDescent="0.2">
      <c r="A7" s="46" t="s">
        <v>20</v>
      </c>
      <c r="B7" s="49">
        <v>24.43047</v>
      </c>
      <c r="C7" s="50">
        <v>0.41332999999999998</v>
      </c>
      <c r="D7" s="49">
        <v>23.74173</v>
      </c>
      <c r="E7" s="50">
        <v>0.39648</v>
      </c>
      <c r="F7" s="49">
        <v>23.584129999999998</v>
      </c>
      <c r="G7" s="50">
        <v>0.38997999999999999</v>
      </c>
      <c r="H7" s="49">
        <v>24.446739999999998</v>
      </c>
      <c r="I7" s="50">
        <v>0.40992000000000001</v>
      </c>
      <c r="J7" s="49">
        <v>25.787859999999998</v>
      </c>
      <c r="K7" s="50">
        <v>0.44309999999999999</v>
      </c>
      <c r="L7" s="49">
        <v>25.511569999999999</v>
      </c>
      <c r="M7" s="50">
        <v>0.45105000000000001</v>
      </c>
      <c r="N7" s="49">
        <v>26.324560000000002</v>
      </c>
      <c r="O7" s="50">
        <v>0.46659</v>
      </c>
      <c r="P7" s="49">
        <v>25.563490000000002</v>
      </c>
      <c r="Q7" s="50">
        <v>0.44946000000000003</v>
      </c>
      <c r="R7" s="49">
        <v>25.799389999999999</v>
      </c>
      <c r="S7" s="50">
        <v>0.44740999999999997</v>
      </c>
      <c r="T7" s="49">
        <v>26.32122</v>
      </c>
      <c r="U7" s="50">
        <v>0.45115</v>
      </c>
      <c r="V7" s="49">
        <v>21.44868</v>
      </c>
      <c r="W7" s="50">
        <v>0.42101</v>
      </c>
      <c r="X7" s="49">
        <v>17.284459999999999</v>
      </c>
      <c r="Y7" s="50">
        <v>0.35360999999999998</v>
      </c>
      <c r="Z7" s="49">
        <v>16.840109999999999</v>
      </c>
      <c r="AA7" s="50">
        <v>0.34537000000000001</v>
      </c>
    </row>
    <row r="8" spans="1:47" s="18" customFormat="1" ht="13.5" customHeight="1" x14ac:dyDescent="0.2">
      <c r="A8" s="51" t="s">
        <v>21</v>
      </c>
      <c r="B8" s="54">
        <v>25.824480000000001</v>
      </c>
      <c r="C8" s="55">
        <v>0.47245999999999999</v>
      </c>
      <c r="D8" s="54">
        <v>25.352</v>
      </c>
      <c r="E8" s="55">
        <v>0.45013999999999998</v>
      </c>
      <c r="F8" s="54">
        <v>25.218610000000002</v>
      </c>
      <c r="G8" s="55">
        <v>0.44057000000000002</v>
      </c>
      <c r="H8" s="54">
        <v>24.841069999999998</v>
      </c>
      <c r="I8" s="55">
        <v>0.45168999999999998</v>
      </c>
      <c r="J8" s="54">
        <v>25.810179999999999</v>
      </c>
      <c r="K8" s="55">
        <v>0.47760999999999998</v>
      </c>
      <c r="L8" s="54">
        <v>26.401330000000002</v>
      </c>
      <c r="M8" s="55">
        <v>0.49769999999999998</v>
      </c>
      <c r="N8" s="54">
        <v>26.47587</v>
      </c>
      <c r="O8" s="55">
        <v>0.50607000000000002</v>
      </c>
      <c r="P8" s="54">
        <v>26.644300000000001</v>
      </c>
      <c r="Q8" s="55">
        <v>0.49292000000000002</v>
      </c>
      <c r="R8" s="54">
        <v>27.010079999999999</v>
      </c>
      <c r="S8" s="55">
        <v>0.49887999999999999</v>
      </c>
      <c r="T8" s="54">
        <v>27.157900000000001</v>
      </c>
      <c r="U8" s="55">
        <v>0.50094000000000005</v>
      </c>
      <c r="V8" s="54">
        <v>22.60595</v>
      </c>
      <c r="W8" s="55">
        <v>0.47026000000000001</v>
      </c>
      <c r="X8" s="54">
        <v>16.630870000000002</v>
      </c>
      <c r="Y8" s="55">
        <v>0.37162000000000001</v>
      </c>
      <c r="Z8" s="54">
        <v>16.20279</v>
      </c>
      <c r="AA8" s="55">
        <v>0.35924</v>
      </c>
    </row>
    <row r="9" spans="1:47" s="66" customFormat="1" ht="13.5" customHeight="1" x14ac:dyDescent="0.25">
      <c r="A9" s="70" t="s">
        <v>56</v>
      </c>
      <c r="B9" s="70"/>
      <c r="C9" s="70"/>
      <c r="D9" s="70"/>
      <c r="E9" s="70"/>
      <c r="F9" s="70"/>
      <c r="G9" s="70"/>
      <c r="H9" s="70"/>
      <c r="I9" s="70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spans="1:47" s="61" customFormat="1" ht="13.5" customHeight="1" x14ac:dyDescent="0.25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63"/>
      <c r="AA10" s="63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</row>
    <row r="11" spans="1:47" s="2" customFormat="1" ht="13.5" customHeight="1" x14ac:dyDescent="0.2">
      <c r="A11" s="38" t="str">
        <f>Index!A$13</f>
        <v>Source: OFS – Enquête suisse sur la population active (ESPA)</v>
      </c>
      <c r="B11" s="38"/>
      <c r="C11" s="38"/>
      <c r="D11" s="38"/>
      <c r="E11" s="38"/>
      <c r="F11" s="38"/>
      <c r="G11" s="38"/>
      <c r="H11" s="38"/>
      <c r="I11" s="38"/>
      <c r="L11" s="7"/>
    </row>
    <row r="12" spans="1:47" s="2" customFormat="1" ht="13.5" customHeight="1" x14ac:dyDescent="0.2">
      <c r="A12" s="38" t="str">
        <f>Index!A$14</f>
        <v>© OFS 2023</v>
      </c>
      <c r="B12" s="38"/>
      <c r="C12" s="38"/>
      <c r="D12" s="38"/>
      <c r="E12" s="38"/>
      <c r="F12" s="38"/>
      <c r="G12" s="38"/>
      <c r="H12" s="38"/>
      <c r="I12" s="38"/>
      <c r="L12" s="7"/>
    </row>
    <row r="13" spans="1:47" s="2" customFormat="1" ht="25.5" customHeight="1" x14ac:dyDescent="0.2">
      <c r="A13" s="38" t="str">
        <f>Index!A$15</f>
        <v>Contact: Office fédéral de la statistique (OFS), Indicateurs de la formation, EducIndicators@bfs.admin.ch</v>
      </c>
      <c r="B13" s="18"/>
      <c r="C13" s="18"/>
      <c r="D13" s="18"/>
      <c r="E13" s="18"/>
      <c r="F13" s="18"/>
      <c r="G13" s="18"/>
      <c r="H13" s="18"/>
      <c r="I13" s="19"/>
    </row>
  </sheetData>
  <mergeCells count="1">
    <mergeCell ref="A10:Y10"/>
  </mergeCells>
  <phoneticPr fontId="0" type="noConversion"/>
  <hyperlinks>
    <hyperlink ref="A1" location="Index!A1" display="Zurück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3"/>
  <sheetViews>
    <sheetView showGridLines="0" zoomScaleNormal="100" zoomScaleSheetLayoutView="100" workbookViewId="0"/>
  </sheetViews>
  <sheetFormatPr baseColWidth="10" defaultRowHeight="12.5" x14ac:dyDescent="0.25"/>
  <cols>
    <col min="1" max="1" width="17.81640625" style="1" customWidth="1"/>
    <col min="2" max="3" width="5.7265625" style="1" customWidth="1"/>
    <col min="4" max="11" width="5.7265625" style="1" hidden="1" customWidth="1"/>
    <col min="12" max="27" width="5.7265625" style="1" customWidth="1"/>
  </cols>
  <sheetData>
    <row r="1" spans="1:27" s="13" customFormat="1" ht="25.5" customHeight="1" x14ac:dyDescent="0.25">
      <c r="A1" s="28" t="s">
        <v>40</v>
      </c>
    </row>
    <row r="2" spans="1:27" s="14" customFormat="1" ht="13.5" customHeight="1" x14ac:dyDescent="0.25">
      <c r="A2" s="37" t="str">
        <f>CONCATENATE(Index!A1," selon la classe d'âge, de 2010 à ",RIGHT(Index!A14,4)-1)</f>
        <v>Participation à la formation continue selon la classe d'âge, de 2010 à 2022</v>
      </c>
      <c r="B2" s="37"/>
      <c r="C2" s="37"/>
      <c r="D2" s="37"/>
      <c r="E2" s="37"/>
      <c r="F2" s="37"/>
      <c r="G2" s="37"/>
      <c r="H2" s="37"/>
      <c r="I2" s="37"/>
      <c r="U2" s="45"/>
      <c r="W2" s="45"/>
      <c r="Y2" s="45"/>
      <c r="AA2" s="45" t="s">
        <v>4</v>
      </c>
    </row>
    <row r="3" spans="1:27" s="14" customFormat="1" ht="13.5" customHeight="1" x14ac:dyDescent="0.25">
      <c r="A3" s="12" t="s">
        <v>45</v>
      </c>
      <c r="B3" s="13"/>
      <c r="C3" s="13"/>
      <c r="D3" s="13"/>
      <c r="E3" s="13"/>
      <c r="F3" s="13"/>
      <c r="G3" s="13"/>
      <c r="H3" s="13"/>
    </row>
    <row r="4" spans="1:27" s="16" customFormat="1" ht="13.5" customHeight="1" x14ac:dyDescent="0.25">
      <c r="A4" s="15"/>
      <c r="B4" s="34">
        <v>2010</v>
      </c>
      <c r="C4" s="35"/>
      <c r="D4" s="34">
        <f>B4+1</f>
        <v>2011</v>
      </c>
      <c r="E4" s="35"/>
      <c r="F4" s="34">
        <f>D4+1</f>
        <v>2012</v>
      </c>
      <c r="G4" s="35"/>
      <c r="H4" s="34">
        <f>F4+1</f>
        <v>2013</v>
      </c>
      <c r="I4" s="36"/>
      <c r="J4" s="34">
        <f>H4+1</f>
        <v>2014</v>
      </c>
      <c r="K4" s="35"/>
      <c r="L4" s="34">
        <f>J4+1</f>
        <v>2015</v>
      </c>
      <c r="M4" s="35"/>
      <c r="N4" s="34">
        <f>L4+1</f>
        <v>2016</v>
      </c>
      <c r="O4" s="36"/>
      <c r="P4" s="34">
        <f>N4+1</f>
        <v>2017</v>
      </c>
      <c r="Q4" s="35"/>
      <c r="R4" s="34">
        <f>P4+1</f>
        <v>2018</v>
      </c>
      <c r="S4" s="36"/>
      <c r="T4" s="34">
        <f>R4+1</f>
        <v>2019</v>
      </c>
      <c r="U4" s="36"/>
      <c r="V4" s="34">
        <f>T4+1</f>
        <v>2020</v>
      </c>
      <c r="W4" s="36"/>
      <c r="X4" s="34" t="s">
        <v>57</v>
      </c>
      <c r="Y4" s="36"/>
      <c r="Z4" s="34">
        <v>2022</v>
      </c>
      <c r="AA4" s="36"/>
    </row>
    <row r="5" spans="1:27" s="16" customFormat="1" ht="13.5" customHeight="1" x14ac:dyDescent="0.25">
      <c r="A5" s="17"/>
      <c r="B5" s="39" t="s">
        <v>0</v>
      </c>
      <c r="C5" s="30" t="s">
        <v>1</v>
      </c>
      <c r="D5" s="39" t="s">
        <v>0</v>
      </c>
      <c r="E5" s="30" t="s">
        <v>1</v>
      </c>
      <c r="F5" s="39" t="s">
        <v>0</v>
      </c>
      <c r="G5" s="30" t="s">
        <v>1</v>
      </c>
      <c r="H5" s="39" t="s">
        <v>0</v>
      </c>
      <c r="I5" s="31" t="s">
        <v>1</v>
      </c>
      <c r="J5" s="39" t="s">
        <v>0</v>
      </c>
      <c r="K5" s="30" t="s">
        <v>1</v>
      </c>
      <c r="L5" s="39" t="s">
        <v>0</v>
      </c>
      <c r="M5" s="30" t="s">
        <v>1</v>
      </c>
      <c r="N5" s="39" t="s">
        <v>0</v>
      </c>
      <c r="O5" s="31" t="s">
        <v>1</v>
      </c>
      <c r="P5" s="39" t="s">
        <v>0</v>
      </c>
      <c r="Q5" s="30" t="s">
        <v>1</v>
      </c>
      <c r="R5" s="40" t="s">
        <v>0</v>
      </c>
      <c r="S5" s="31" t="s">
        <v>1</v>
      </c>
      <c r="T5" s="40" t="s">
        <v>0</v>
      </c>
      <c r="U5" s="31" t="s">
        <v>1</v>
      </c>
      <c r="V5" s="40" t="s">
        <v>0</v>
      </c>
      <c r="W5" s="31" t="s">
        <v>1</v>
      </c>
      <c r="X5" s="40" t="s">
        <v>0</v>
      </c>
      <c r="Y5" s="31" t="s">
        <v>1</v>
      </c>
      <c r="Z5" s="40" t="s">
        <v>0</v>
      </c>
      <c r="AA5" s="31" t="s">
        <v>1</v>
      </c>
    </row>
    <row r="6" spans="1:27" s="1" customFormat="1" ht="13.5" customHeight="1" x14ac:dyDescent="0.25">
      <c r="A6" s="10" t="s">
        <v>9</v>
      </c>
      <c r="B6" s="41">
        <v>25.12125</v>
      </c>
      <c r="C6" s="42">
        <v>0.31342999999999999</v>
      </c>
      <c r="D6" s="41">
        <v>24.540199999999999</v>
      </c>
      <c r="E6" s="42">
        <v>0.29947000000000001</v>
      </c>
      <c r="F6" s="41">
        <v>24.394860000000001</v>
      </c>
      <c r="G6" s="42">
        <v>0.29375000000000001</v>
      </c>
      <c r="H6" s="41">
        <v>24.642790000000002</v>
      </c>
      <c r="I6" s="42">
        <v>0.30464000000000002</v>
      </c>
      <c r="J6" s="41">
        <v>25.798970000000001</v>
      </c>
      <c r="K6" s="42">
        <v>0.32547999999999999</v>
      </c>
      <c r="L6" s="41">
        <v>25.953980000000001</v>
      </c>
      <c r="M6" s="42">
        <v>0.33545000000000003</v>
      </c>
      <c r="N6" s="41">
        <v>26.399930000000001</v>
      </c>
      <c r="O6" s="42">
        <v>0.34388000000000002</v>
      </c>
      <c r="P6" s="41">
        <v>26.100899999999999</v>
      </c>
      <c r="Q6" s="42">
        <v>0.33315</v>
      </c>
      <c r="R6" s="41">
        <v>26.401879999999998</v>
      </c>
      <c r="S6" s="42">
        <v>0.33474999999999999</v>
      </c>
      <c r="T6" s="8">
        <v>26.738420000000001</v>
      </c>
      <c r="U6" s="9">
        <v>0.33672999999999997</v>
      </c>
      <c r="V6" s="8">
        <v>22.026530000000001</v>
      </c>
      <c r="W6" s="9">
        <v>0.31535999999999997</v>
      </c>
      <c r="X6" s="8">
        <v>16.958220000000001</v>
      </c>
      <c r="Y6" s="9">
        <v>0.25639000000000001</v>
      </c>
      <c r="Z6" s="8">
        <v>16.52216</v>
      </c>
      <c r="AA6" s="9">
        <v>0.24909000000000001</v>
      </c>
    </row>
    <row r="7" spans="1:27" s="1" customFormat="1" ht="13.5" customHeight="1" x14ac:dyDescent="0.25">
      <c r="A7" s="46" t="s">
        <v>10</v>
      </c>
      <c r="B7" s="47">
        <v>26.627320000000001</v>
      </c>
      <c r="C7" s="48">
        <v>1.3349899999999999</v>
      </c>
      <c r="D7" s="47">
        <v>26.805219999999998</v>
      </c>
      <c r="E7" s="48">
        <v>1.29616</v>
      </c>
      <c r="F7" s="47">
        <v>26.596920000000001</v>
      </c>
      <c r="G7" s="48">
        <v>1.2825200000000001</v>
      </c>
      <c r="H7" s="47">
        <v>27.5669</v>
      </c>
      <c r="I7" s="48">
        <v>1.38442</v>
      </c>
      <c r="J7" s="47">
        <v>28.2301</v>
      </c>
      <c r="K7" s="48">
        <v>1.51179</v>
      </c>
      <c r="L7" s="47">
        <v>30.585560000000001</v>
      </c>
      <c r="M7" s="48">
        <v>1.4359900000000001</v>
      </c>
      <c r="N7" s="47">
        <v>30.334350000000001</v>
      </c>
      <c r="O7" s="48">
        <v>1.40707</v>
      </c>
      <c r="P7" s="47">
        <v>29.844449999999998</v>
      </c>
      <c r="Q7" s="48">
        <v>1.3425</v>
      </c>
      <c r="R7" s="47">
        <v>30.875360000000001</v>
      </c>
      <c r="S7" s="48">
        <v>1.3532500000000001</v>
      </c>
      <c r="T7" s="49">
        <v>31.63204</v>
      </c>
      <c r="U7" s="50">
        <v>1.4060600000000001</v>
      </c>
      <c r="V7" s="49">
        <v>27.793209999999998</v>
      </c>
      <c r="W7" s="50">
        <v>1.39659</v>
      </c>
      <c r="X7" s="49">
        <v>19.507010000000001</v>
      </c>
      <c r="Y7" s="50">
        <v>1.01925</v>
      </c>
      <c r="Z7" s="49">
        <v>20.11674</v>
      </c>
      <c r="AA7" s="50">
        <v>1.0107999999999999</v>
      </c>
    </row>
    <row r="8" spans="1:27" s="1" customFormat="1" ht="13.5" customHeight="1" x14ac:dyDescent="0.25">
      <c r="A8" s="46" t="s">
        <v>11</v>
      </c>
      <c r="B8" s="47">
        <v>29.34477</v>
      </c>
      <c r="C8" s="48">
        <v>1.0747800000000001</v>
      </c>
      <c r="D8" s="47">
        <v>27.792560000000002</v>
      </c>
      <c r="E8" s="48">
        <v>1.0203899999999999</v>
      </c>
      <c r="F8" s="47">
        <v>27.997779999999999</v>
      </c>
      <c r="G8" s="48">
        <v>1.0264800000000001</v>
      </c>
      <c r="H8" s="47">
        <v>28.873519999999999</v>
      </c>
      <c r="I8" s="48">
        <v>1.11266</v>
      </c>
      <c r="J8" s="47">
        <v>30.414269999999998</v>
      </c>
      <c r="K8" s="48">
        <v>1.19007</v>
      </c>
      <c r="L8" s="47">
        <v>29.99324</v>
      </c>
      <c r="M8" s="48">
        <v>1.25543</v>
      </c>
      <c r="N8" s="47">
        <v>30.783200000000001</v>
      </c>
      <c r="O8" s="48">
        <v>1.29752</v>
      </c>
      <c r="P8" s="47">
        <v>31.051380000000002</v>
      </c>
      <c r="Q8" s="48">
        <v>1.26031</v>
      </c>
      <c r="R8" s="47">
        <v>31.27129</v>
      </c>
      <c r="S8" s="48">
        <v>1.24535</v>
      </c>
      <c r="T8" s="49">
        <v>32.847070000000002</v>
      </c>
      <c r="U8" s="50">
        <v>1.28443</v>
      </c>
      <c r="V8" s="49">
        <v>28.6374</v>
      </c>
      <c r="W8" s="50">
        <v>1.2172099999999999</v>
      </c>
      <c r="X8" s="49">
        <v>21.496970000000001</v>
      </c>
      <c r="Y8" s="50">
        <v>0.94850000000000001</v>
      </c>
      <c r="Z8" s="49">
        <v>21.196490000000001</v>
      </c>
      <c r="AA8" s="50">
        <v>0.90071000000000001</v>
      </c>
    </row>
    <row r="9" spans="1:27" s="1" customFormat="1" ht="13.5" customHeight="1" x14ac:dyDescent="0.25">
      <c r="A9" s="46" t="s">
        <v>12</v>
      </c>
      <c r="B9" s="47">
        <v>28.00403</v>
      </c>
      <c r="C9" s="48">
        <v>0.92078000000000004</v>
      </c>
      <c r="D9" s="47">
        <v>28.357299999999999</v>
      </c>
      <c r="E9" s="48">
        <v>0.92574000000000001</v>
      </c>
      <c r="F9" s="47">
        <v>27.967919999999999</v>
      </c>
      <c r="G9" s="48">
        <v>0.90327999999999997</v>
      </c>
      <c r="H9" s="47">
        <v>28.008179999999999</v>
      </c>
      <c r="I9" s="48">
        <v>0.94179999999999997</v>
      </c>
      <c r="J9" s="47">
        <v>29.818819999999999</v>
      </c>
      <c r="K9" s="48">
        <v>1.05769</v>
      </c>
      <c r="L9" s="47">
        <v>29.475269999999998</v>
      </c>
      <c r="M9" s="48">
        <v>1.11239</v>
      </c>
      <c r="N9" s="47">
        <v>30.904229999999998</v>
      </c>
      <c r="O9" s="48">
        <v>1.1392100000000001</v>
      </c>
      <c r="P9" s="47">
        <v>29.598510000000001</v>
      </c>
      <c r="Q9" s="48">
        <v>1.0878099999999999</v>
      </c>
      <c r="R9" s="47">
        <v>31.48564</v>
      </c>
      <c r="S9" s="48">
        <v>1.1084700000000001</v>
      </c>
      <c r="T9" s="49">
        <v>29.55097</v>
      </c>
      <c r="U9" s="50">
        <v>1.07094</v>
      </c>
      <c r="V9" s="49">
        <v>25.503070000000001</v>
      </c>
      <c r="W9" s="50">
        <v>1.0183199999999999</v>
      </c>
      <c r="X9" s="49">
        <v>20.64874</v>
      </c>
      <c r="Y9" s="50">
        <v>0.86761999999999995</v>
      </c>
      <c r="Z9" s="49">
        <v>20.143999999999998</v>
      </c>
      <c r="AA9" s="50">
        <v>0.82321999999999995</v>
      </c>
    </row>
    <row r="10" spans="1:27" s="1" customFormat="1" ht="13.5" customHeight="1" x14ac:dyDescent="0.25">
      <c r="A10" s="46" t="s">
        <v>13</v>
      </c>
      <c r="B10" s="47">
        <v>27.954419999999999</v>
      </c>
      <c r="C10" s="48">
        <v>0.85677000000000003</v>
      </c>
      <c r="D10" s="47">
        <v>28.22851</v>
      </c>
      <c r="E10" s="48">
        <v>0.85299999999999998</v>
      </c>
      <c r="F10" s="47">
        <v>28.369789999999998</v>
      </c>
      <c r="G10" s="48">
        <v>0.82557999999999998</v>
      </c>
      <c r="H10" s="47">
        <v>28.051359999999999</v>
      </c>
      <c r="I10" s="48">
        <v>0.86243000000000003</v>
      </c>
      <c r="J10" s="47">
        <v>28.690539999999999</v>
      </c>
      <c r="K10" s="48">
        <v>0.91656000000000004</v>
      </c>
      <c r="L10" s="47">
        <v>28.9236</v>
      </c>
      <c r="M10" s="48">
        <v>1.0241899999999999</v>
      </c>
      <c r="N10" s="47">
        <v>29.086659999999998</v>
      </c>
      <c r="O10" s="48">
        <v>1.04809</v>
      </c>
      <c r="P10" s="47">
        <v>29.343129999999999</v>
      </c>
      <c r="Q10" s="48">
        <v>1.02485</v>
      </c>
      <c r="R10" s="47">
        <v>30.51398</v>
      </c>
      <c r="S10" s="48">
        <v>1.07721</v>
      </c>
      <c r="T10" s="49">
        <v>30.710699999999999</v>
      </c>
      <c r="U10" s="50">
        <v>1.06179</v>
      </c>
      <c r="V10" s="49">
        <v>26.51538</v>
      </c>
      <c r="W10" s="50">
        <v>1.0059400000000001</v>
      </c>
      <c r="X10" s="49">
        <v>21.190760000000001</v>
      </c>
      <c r="Y10" s="50">
        <v>0.83009999999999995</v>
      </c>
      <c r="Z10" s="49">
        <v>20.808769999999999</v>
      </c>
      <c r="AA10" s="50">
        <v>0.80513999999999997</v>
      </c>
    </row>
    <row r="11" spans="1:27" s="1" customFormat="1" ht="13.5" customHeight="1" x14ac:dyDescent="0.25">
      <c r="A11" s="46" t="s">
        <v>14</v>
      </c>
      <c r="B11" s="47">
        <v>29.648769999999999</v>
      </c>
      <c r="C11" s="48">
        <v>0.93103999999999998</v>
      </c>
      <c r="D11" s="47">
        <v>28.30453</v>
      </c>
      <c r="E11" s="48">
        <v>0.86238999999999999</v>
      </c>
      <c r="F11" s="47">
        <v>28.1417</v>
      </c>
      <c r="G11" s="48">
        <v>0.84913000000000005</v>
      </c>
      <c r="H11" s="47">
        <v>27.911460000000002</v>
      </c>
      <c r="I11" s="48">
        <v>0.85514999999999997</v>
      </c>
      <c r="J11" s="47">
        <v>28.340450000000001</v>
      </c>
      <c r="K11" s="48">
        <v>0.86538999999999999</v>
      </c>
      <c r="L11" s="47">
        <v>27.750039999999998</v>
      </c>
      <c r="M11" s="48">
        <v>0.89346999999999999</v>
      </c>
      <c r="N11" s="47">
        <v>28.556750000000001</v>
      </c>
      <c r="O11" s="48">
        <v>0.95293000000000005</v>
      </c>
      <c r="P11" s="47">
        <v>28.757549999999998</v>
      </c>
      <c r="Q11" s="48">
        <v>0.95043</v>
      </c>
      <c r="R11" s="47">
        <v>28.800139999999999</v>
      </c>
      <c r="S11" s="48">
        <v>0.94857999999999998</v>
      </c>
      <c r="T11" s="49">
        <v>29.779689999999999</v>
      </c>
      <c r="U11" s="50">
        <v>0.98104999999999998</v>
      </c>
      <c r="V11" s="49">
        <v>24.728069999999999</v>
      </c>
      <c r="W11" s="50">
        <v>0.93210999999999999</v>
      </c>
      <c r="X11" s="49">
        <v>20.332509999999999</v>
      </c>
      <c r="Y11" s="50">
        <v>0.79224000000000006</v>
      </c>
      <c r="Z11" s="49">
        <v>20.466360000000002</v>
      </c>
      <c r="AA11" s="50">
        <v>0.80525999999999998</v>
      </c>
    </row>
    <row r="12" spans="1:27" s="1" customFormat="1" ht="13.5" customHeight="1" x14ac:dyDescent="0.25">
      <c r="A12" s="46" t="s">
        <v>15</v>
      </c>
      <c r="B12" s="47">
        <v>29.154820000000001</v>
      </c>
      <c r="C12" s="48">
        <v>1.0057499999999999</v>
      </c>
      <c r="D12" s="47">
        <v>27.759209999999999</v>
      </c>
      <c r="E12" s="48">
        <v>0.93379000000000001</v>
      </c>
      <c r="F12" s="47">
        <v>27.815809999999999</v>
      </c>
      <c r="G12" s="48">
        <v>0.90513999999999994</v>
      </c>
      <c r="H12" s="47">
        <v>27.24436</v>
      </c>
      <c r="I12" s="48">
        <v>0.88473999999999997</v>
      </c>
      <c r="J12" s="47">
        <v>28.499469999999999</v>
      </c>
      <c r="K12" s="48">
        <v>0.90169999999999995</v>
      </c>
      <c r="L12" s="47">
        <v>29.09938</v>
      </c>
      <c r="M12" s="48">
        <v>0.92232999999999998</v>
      </c>
      <c r="N12" s="47">
        <v>29.249880000000001</v>
      </c>
      <c r="O12" s="48">
        <v>0.93423</v>
      </c>
      <c r="P12" s="47">
        <v>29.235679999999999</v>
      </c>
      <c r="Q12" s="48">
        <v>0.90971999999999997</v>
      </c>
      <c r="R12" s="47">
        <v>28.570409999999999</v>
      </c>
      <c r="S12" s="48">
        <v>0.90610000000000002</v>
      </c>
      <c r="T12" s="49">
        <v>28.993950000000002</v>
      </c>
      <c r="U12" s="50">
        <v>0.90322999999999998</v>
      </c>
      <c r="V12" s="49">
        <v>22.93805</v>
      </c>
      <c r="W12" s="50">
        <v>0.82001000000000002</v>
      </c>
      <c r="X12" s="49">
        <v>19.369610000000002</v>
      </c>
      <c r="Y12" s="50">
        <v>0.74302999999999997</v>
      </c>
      <c r="Z12" s="49">
        <v>18.10528</v>
      </c>
      <c r="AA12" s="50">
        <v>0.72369000000000006</v>
      </c>
    </row>
    <row r="13" spans="1:27" s="1" customFormat="1" ht="13.5" customHeight="1" x14ac:dyDescent="0.25">
      <c r="A13" s="46" t="s">
        <v>16</v>
      </c>
      <c r="B13" s="47">
        <v>26.320250000000001</v>
      </c>
      <c r="C13" s="48">
        <v>0.97138000000000002</v>
      </c>
      <c r="D13" s="47">
        <v>24.767800000000001</v>
      </c>
      <c r="E13" s="48">
        <v>0.89671999999999996</v>
      </c>
      <c r="F13" s="47">
        <v>24.098990000000001</v>
      </c>
      <c r="G13" s="48">
        <v>0.86402999999999996</v>
      </c>
      <c r="H13" s="47">
        <v>24.615210000000001</v>
      </c>
      <c r="I13" s="48">
        <v>0.86351</v>
      </c>
      <c r="J13" s="47">
        <v>27.02759</v>
      </c>
      <c r="K13" s="48">
        <v>0.91981999999999997</v>
      </c>
      <c r="L13" s="47">
        <v>26.806370000000001</v>
      </c>
      <c r="M13" s="48">
        <v>0.94452999999999998</v>
      </c>
      <c r="N13" s="47">
        <v>26.850359999999998</v>
      </c>
      <c r="O13" s="48">
        <v>0.95008999999999999</v>
      </c>
      <c r="P13" s="47">
        <v>26.611930000000001</v>
      </c>
      <c r="Q13" s="48">
        <v>0.93067999999999995</v>
      </c>
      <c r="R13" s="47">
        <v>26.184979999999999</v>
      </c>
      <c r="S13" s="48">
        <v>0.91122000000000003</v>
      </c>
      <c r="T13" s="49">
        <v>26.750910000000001</v>
      </c>
      <c r="U13" s="50">
        <v>0.90444000000000002</v>
      </c>
      <c r="V13" s="49">
        <v>21.015550000000001</v>
      </c>
      <c r="W13" s="50">
        <v>0.80501</v>
      </c>
      <c r="X13" s="49">
        <v>16.734999999999999</v>
      </c>
      <c r="Y13" s="50">
        <v>0.69466000000000006</v>
      </c>
      <c r="Z13" s="49">
        <v>16.585930000000001</v>
      </c>
      <c r="AA13" s="50">
        <v>0.69255999999999995</v>
      </c>
    </row>
    <row r="14" spans="1:27" s="1" customFormat="1" ht="13.5" customHeight="1" x14ac:dyDescent="0.25">
      <c r="A14" s="46" t="s">
        <v>17</v>
      </c>
      <c r="B14" s="47">
        <v>18.638940000000002</v>
      </c>
      <c r="C14" s="48">
        <v>0.79608999999999996</v>
      </c>
      <c r="D14" s="47">
        <v>18.468769999999999</v>
      </c>
      <c r="E14" s="48">
        <v>0.76961000000000002</v>
      </c>
      <c r="F14" s="47">
        <v>18.385169999999999</v>
      </c>
      <c r="G14" s="48">
        <v>0.75368000000000002</v>
      </c>
      <c r="H14" s="47">
        <v>18.605550000000001</v>
      </c>
      <c r="I14" s="48">
        <v>0.76405000000000001</v>
      </c>
      <c r="J14" s="47">
        <v>19.350950000000001</v>
      </c>
      <c r="K14" s="48">
        <v>0.82599999999999996</v>
      </c>
      <c r="L14" s="47">
        <v>19.68777</v>
      </c>
      <c r="M14" s="48">
        <v>0.85945000000000005</v>
      </c>
      <c r="N14" s="47">
        <v>21.131029999999999</v>
      </c>
      <c r="O14" s="48">
        <v>0.92428999999999994</v>
      </c>
      <c r="P14" s="47">
        <v>20.291840000000001</v>
      </c>
      <c r="Q14" s="48">
        <v>0.90383999999999998</v>
      </c>
      <c r="R14" s="47">
        <v>20.303460000000001</v>
      </c>
      <c r="S14" s="48">
        <v>0.90134999999999998</v>
      </c>
      <c r="T14" s="49">
        <v>21.114809999999999</v>
      </c>
      <c r="U14" s="50">
        <v>0.88746000000000003</v>
      </c>
      <c r="V14" s="49">
        <v>15.74689</v>
      </c>
      <c r="W14" s="50">
        <v>0.75790000000000002</v>
      </c>
      <c r="X14" s="49">
        <v>11.51553</v>
      </c>
      <c r="Y14" s="50">
        <v>0.64678000000000002</v>
      </c>
      <c r="Z14" s="49">
        <v>10.482049999999999</v>
      </c>
      <c r="AA14" s="50">
        <v>0.59619999999999995</v>
      </c>
    </row>
    <row r="15" spans="1:27" s="1" customFormat="1" ht="13.5" customHeight="1" x14ac:dyDescent="0.25">
      <c r="A15" s="46" t="s">
        <v>18</v>
      </c>
      <c r="B15" s="47">
        <v>13.5731</v>
      </c>
      <c r="C15" s="48">
        <v>0.69826999999999995</v>
      </c>
      <c r="D15" s="47">
        <v>13.73879</v>
      </c>
      <c r="E15" s="48">
        <v>0.68120999999999998</v>
      </c>
      <c r="F15" s="47">
        <v>13.318379999999999</v>
      </c>
      <c r="G15" s="48">
        <v>0.64095000000000002</v>
      </c>
      <c r="H15" s="47">
        <v>14.054679999999999</v>
      </c>
      <c r="I15" s="48">
        <v>0.65458000000000005</v>
      </c>
      <c r="J15" s="47">
        <v>15.22832</v>
      </c>
      <c r="K15" s="48">
        <v>0.72684000000000004</v>
      </c>
      <c r="L15" s="47">
        <v>15.28777</v>
      </c>
      <c r="M15" s="48">
        <v>0.80835999999999997</v>
      </c>
      <c r="N15" s="47">
        <v>15.34381</v>
      </c>
      <c r="O15" s="48">
        <v>0.85568</v>
      </c>
      <c r="P15" s="47">
        <v>14.668049999999999</v>
      </c>
      <c r="Q15" s="48">
        <v>0.83221999999999996</v>
      </c>
      <c r="R15" s="47">
        <v>14.40671</v>
      </c>
      <c r="S15" s="48">
        <v>0.81355</v>
      </c>
      <c r="T15" s="49">
        <v>14.79454</v>
      </c>
      <c r="U15" s="50">
        <v>0.83635999999999999</v>
      </c>
      <c r="V15" s="49">
        <v>10.98129</v>
      </c>
      <c r="W15" s="50">
        <v>0.69411</v>
      </c>
      <c r="X15" s="49">
        <v>6.4236300000000002</v>
      </c>
      <c r="Y15" s="50">
        <v>0.55291999999999997</v>
      </c>
      <c r="Z15" s="49">
        <v>5.6160800000000002</v>
      </c>
      <c r="AA15" s="50">
        <v>0.50361</v>
      </c>
    </row>
    <row r="16" spans="1:27" s="1" customFormat="1" ht="13.5" customHeight="1" x14ac:dyDescent="0.25">
      <c r="A16" s="51" t="s">
        <v>19</v>
      </c>
      <c r="B16" s="52">
        <v>9.5996000000000006</v>
      </c>
      <c r="C16" s="53">
        <v>0.64842999999999995</v>
      </c>
      <c r="D16" s="52">
        <v>9.5748800000000003</v>
      </c>
      <c r="E16" s="53">
        <v>0.62385000000000002</v>
      </c>
      <c r="F16" s="52">
        <v>10.15188</v>
      </c>
      <c r="G16" s="53">
        <v>0.62919999999999998</v>
      </c>
      <c r="H16" s="52">
        <v>11.62832</v>
      </c>
      <c r="I16" s="53">
        <v>0.67281999999999997</v>
      </c>
      <c r="J16" s="52">
        <v>13.04095</v>
      </c>
      <c r="K16" s="53">
        <v>0.75290999999999997</v>
      </c>
      <c r="L16" s="52">
        <v>12.758749999999999</v>
      </c>
      <c r="M16" s="53">
        <v>0.78825999999999996</v>
      </c>
      <c r="N16" s="52">
        <v>12.71289</v>
      </c>
      <c r="O16" s="53">
        <v>0.82777000000000001</v>
      </c>
      <c r="P16" s="52">
        <v>12.46217</v>
      </c>
      <c r="Q16" s="53">
        <v>0.77759</v>
      </c>
      <c r="R16" s="52">
        <v>12.55419</v>
      </c>
      <c r="S16" s="53">
        <v>0.79244000000000003</v>
      </c>
      <c r="T16" s="54">
        <v>12.21227</v>
      </c>
      <c r="U16" s="55">
        <v>0.76173999999999997</v>
      </c>
      <c r="V16" s="54">
        <v>8.3095400000000001</v>
      </c>
      <c r="W16" s="55">
        <v>0.63458999999999999</v>
      </c>
      <c r="X16" s="54">
        <v>4.7827799999999998</v>
      </c>
      <c r="Y16" s="55">
        <v>0.49115999999999999</v>
      </c>
      <c r="Z16" s="54">
        <v>4.1868600000000002</v>
      </c>
      <c r="AA16" s="55">
        <v>0.47724</v>
      </c>
    </row>
    <row r="17" spans="1:47" s="66" customFormat="1" ht="13.5" customHeight="1" x14ac:dyDescent="0.25">
      <c r="A17" s="72" t="s">
        <v>53</v>
      </c>
      <c r="B17" s="72"/>
      <c r="C17" s="72"/>
      <c r="D17" s="72"/>
      <c r="E17" s="72"/>
      <c r="F17" s="72"/>
      <c r="G17" s="72"/>
      <c r="H17" s="72"/>
      <c r="I17" s="72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</row>
    <row r="18" spans="1:47" s="66" customFormat="1" ht="12" customHeight="1" x14ac:dyDescent="0.25">
      <c r="A18" s="67" t="s">
        <v>54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5"/>
      <c r="W18" s="65"/>
      <c r="X18" s="65"/>
      <c r="Y18" s="65"/>
      <c r="Z18" s="65"/>
      <c r="AA18" s="65"/>
    </row>
    <row r="19" spans="1:47" s="66" customFormat="1" ht="12" customHeight="1" x14ac:dyDescent="0.25">
      <c r="A19" s="69" t="s">
        <v>55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</row>
    <row r="20" spans="1:47" s="61" customFormat="1" ht="13.5" customHeight="1" x14ac:dyDescent="0.25">
      <c r="A20" s="71" t="s">
        <v>58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63"/>
      <c r="AA20" s="63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</row>
    <row r="21" spans="1:47" s="2" customFormat="1" ht="13.5" customHeight="1" x14ac:dyDescent="0.2">
      <c r="A21" s="38" t="str">
        <f>Index!A$13</f>
        <v>Source: OFS – Enquête suisse sur la population active (ESPA)</v>
      </c>
      <c r="B21" s="38"/>
      <c r="C21" s="38"/>
      <c r="D21" s="38"/>
      <c r="E21" s="38"/>
      <c r="F21" s="38"/>
      <c r="G21" s="38"/>
      <c r="H21" s="38"/>
      <c r="I21" s="38"/>
      <c r="L21" s="7"/>
    </row>
    <row r="22" spans="1:47" s="2" customFormat="1" ht="13.5" customHeight="1" x14ac:dyDescent="0.2">
      <c r="A22" s="38" t="str">
        <f>Index!A$14</f>
        <v>© OFS 2023</v>
      </c>
      <c r="B22" s="38"/>
      <c r="C22" s="38"/>
      <c r="D22" s="38"/>
      <c r="E22" s="38"/>
      <c r="F22" s="38"/>
      <c r="G22" s="38"/>
      <c r="H22" s="38"/>
      <c r="I22" s="38"/>
      <c r="L22" s="7"/>
    </row>
    <row r="23" spans="1:47" s="2" customFormat="1" ht="25.5" customHeight="1" x14ac:dyDescent="0.2">
      <c r="A23" s="38" t="str">
        <f>Index!A$15</f>
        <v>Contact: Office fédéral de la statistique (OFS), Indicateurs de la formation, EducIndicators@bfs.admin.ch</v>
      </c>
      <c r="B23" s="18"/>
      <c r="C23" s="18"/>
      <c r="D23" s="18"/>
      <c r="E23" s="18"/>
      <c r="F23" s="18"/>
      <c r="G23" s="18"/>
      <c r="H23" s="18"/>
      <c r="I23" s="19"/>
    </row>
  </sheetData>
  <mergeCells count="2">
    <mergeCell ref="A20:Y20"/>
    <mergeCell ref="A17:I17"/>
  </mergeCells>
  <hyperlinks>
    <hyperlink ref="A1" location="Index!A1" display="Zurück" xr:uid="{00000000-0004-0000-0300-000000000000}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U18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7.81640625" style="3" customWidth="1"/>
    <col min="2" max="3" width="5.7265625" style="3" customWidth="1"/>
    <col min="4" max="11" width="5.7265625" style="3" hidden="1" customWidth="1"/>
    <col min="12" max="27" width="5.7265625" style="3" customWidth="1"/>
    <col min="28" max="16384" width="11.453125" style="3"/>
  </cols>
  <sheetData>
    <row r="1" spans="1:47" s="13" customFormat="1" ht="25.5" customHeight="1" x14ac:dyDescent="0.25">
      <c r="A1" s="28" t="s">
        <v>40</v>
      </c>
    </row>
    <row r="2" spans="1:47" s="14" customFormat="1" ht="13.5" customHeight="1" x14ac:dyDescent="0.25">
      <c r="A2" s="37" t="str">
        <f>CONCATENATE(Index!A1," selon la grande région, de 2010 à ",RIGHT(Index!A14,4)-1)</f>
        <v>Participation à la formation continue selon la grande région, de 2010 à 2022</v>
      </c>
      <c r="B2" s="37"/>
      <c r="C2" s="37"/>
      <c r="D2" s="37"/>
      <c r="E2" s="37"/>
      <c r="F2" s="37"/>
      <c r="G2" s="37"/>
      <c r="H2" s="37"/>
      <c r="I2" s="37"/>
      <c r="U2" s="45"/>
      <c r="W2" s="45"/>
      <c r="Y2" s="45"/>
      <c r="AA2" s="45" t="s">
        <v>31</v>
      </c>
    </row>
    <row r="3" spans="1:47" s="14" customFormat="1" ht="13.5" customHeight="1" x14ac:dyDescent="0.25">
      <c r="A3" s="12" t="s">
        <v>45</v>
      </c>
      <c r="B3" s="13"/>
      <c r="C3" s="13"/>
      <c r="D3" s="13"/>
      <c r="E3" s="13"/>
      <c r="F3" s="13"/>
      <c r="G3" s="13"/>
      <c r="H3" s="13"/>
    </row>
    <row r="4" spans="1:47" s="16" customFormat="1" ht="13.5" customHeight="1" x14ac:dyDescent="0.25">
      <c r="A4" s="15"/>
      <c r="B4" s="34">
        <v>2010</v>
      </c>
      <c r="C4" s="35"/>
      <c r="D4" s="34">
        <f>B4+1</f>
        <v>2011</v>
      </c>
      <c r="E4" s="35"/>
      <c r="F4" s="34">
        <f>D4+1</f>
        <v>2012</v>
      </c>
      <c r="G4" s="35"/>
      <c r="H4" s="34">
        <f>F4+1</f>
        <v>2013</v>
      </c>
      <c r="I4" s="36"/>
      <c r="J4" s="34">
        <f>H4+1</f>
        <v>2014</v>
      </c>
      <c r="K4" s="35"/>
      <c r="L4" s="34">
        <f>J4+1</f>
        <v>2015</v>
      </c>
      <c r="M4" s="35"/>
      <c r="N4" s="34">
        <f>L4+1</f>
        <v>2016</v>
      </c>
      <c r="O4" s="36"/>
      <c r="P4" s="34">
        <f>N4+1</f>
        <v>2017</v>
      </c>
      <c r="Q4" s="35"/>
      <c r="R4" s="34">
        <f>P4+1</f>
        <v>2018</v>
      </c>
      <c r="S4" s="36"/>
      <c r="T4" s="34">
        <f>R4+1</f>
        <v>2019</v>
      </c>
      <c r="U4" s="36"/>
      <c r="V4" s="34">
        <f>T4+1</f>
        <v>2020</v>
      </c>
      <c r="W4" s="36"/>
      <c r="X4" s="34" t="s">
        <v>57</v>
      </c>
      <c r="Y4" s="36"/>
      <c r="Z4" s="34">
        <v>2022</v>
      </c>
      <c r="AA4" s="36"/>
    </row>
    <row r="5" spans="1:47" s="16" customFormat="1" ht="13.5" customHeight="1" x14ac:dyDescent="0.25">
      <c r="A5" s="17"/>
      <c r="B5" s="29" t="s">
        <v>0</v>
      </c>
      <c r="C5" s="30" t="s">
        <v>1</v>
      </c>
      <c r="D5" s="29" t="s">
        <v>0</v>
      </c>
      <c r="E5" s="30" t="s">
        <v>1</v>
      </c>
      <c r="F5" s="29" t="s">
        <v>0</v>
      </c>
      <c r="G5" s="30" t="s">
        <v>1</v>
      </c>
      <c r="H5" s="29" t="s">
        <v>0</v>
      </c>
      <c r="I5" s="31" t="s">
        <v>1</v>
      </c>
      <c r="J5" s="29" t="s">
        <v>0</v>
      </c>
      <c r="K5" s="30" t="s">
        <v>1</v>
      </c>
      <c r="L5" s="29" t="s">
        <v>0</v>
      </c>
      <c r="M5" s="30" t="s">
        <v>1</v>
      </c>
      <c r="N5" s="29" t="s">
        <v>0</v>
      </c>
      <c r="O5" s="31" t="s">
        <v>1</v>
      </c>
      <c r="P5" s="29" t="s">
        <v>0</v>
      </c>
      <c r="Q5" s="30" t="s">
        <v>1</v>
      </c>
      <c r="R5" s="32" t="s">
        <v>0</v>
      </c>
      <c r="S5" s="31" t="s">
        <v>1</v>
      </c>
      <c r="T5" s="32" t="s">
        <v>0</v>
      </c>
      <c r="U5" s="31" t="s">
        <v>1</v>
      </c>
      <c r="V5" s="32" t="s">
        <v>0</v>
      </c>
      <c r="W5" s="31" t="s">
        <v>1</v>
      </c>
      <c r="X5" s="32" t="s">
        <v>0</v>
      </c>
      <c r="Y5" s="31" t="s">
        <v>1</v>
      </c>
      <c r="Z5" s="32" t="s">
        <v>0</v>
      </c>
      <c r="AA5" s="31" t="s">
        <v>1</v>
      </c>
    </row>
    <row r="6" spans="1:47" s="6" customFormat="1" ht="13.5" customHeight="1" x14ac:dyDescent="0.2">
      <c r="A6" s="10" t="s">
        <v>5</v>
      </c>
      <c r="B6" s="8">
        <v>25.12125</v>
      </c>
      <c r="C6" s="9">
        <v>0.31342999999999999</v>
      </c>
      <c r="D6" s="8">
        <v>24.540199999999999</v>
      </c>
      <c r="E6" s="9">
        <v>0.29947000000000001</v>
      </c>
      <c r="F6" s="8">
        <v>24.394860000000001</v>
      </c>
      <c r="G6" s="9">
        <v>0.29375000000000001</v>
      </c>
      <c r="H6" s="8">
        <v>24.642790000000002</v>
      </c>
      <c r="I6" s="9">
        <v>0.30464000000000002</v>
      </c>
      <c r="J6" s="8">
        <v>25.798970000000001</v>
      </c>
      <c r="K6" s="9">
        <v>0.32547999999999999</v>
      </c>
      <c r="L6" s="8">
        <v>25.953980000000001</v>
      </c>
      <c r="M6" s="9">
        <v>0.33545000000000003</v>
      </c>
      <c r="N6" s="8">
        <v>26.399930000000001</v>
      </c>
      <c r="O6" s="9">
        <v>0.34388000000000002</v>
      </c>
      <c r="P6" s="8">
        <v>26.100899999999999</v>
      </c>
      <c r="Q6" s="9">
        <v>0.33315</v>
      </c>
      <c r="R6" s="8">
        <v>26.401879999999998</v>
      </c>
      <c r="S6" s="9">
        <v>0.33474999999999999</v>
      </c>
      <c r="T6" s="8">
        <v>26.738420000000001</v>
      </c>
      <c r="U6" s="9">
        <v>0.33672999999999997</v>
      </c>
      <c r="V6" s="8">
        <v>22.026530000000001</v>
      </c>
      <c r="W6" s="9">
        <v>0.31535999999999997</v>
      </c>
      <c r="X6" s="8">
        <v>16.958220000000001</v>
      </c>
      <c r="Y6" s="9">
        <v>0.25639000000000001</v>
      </c>
      <c r="Z6" s="8">
        <v>16.52216</v>
      </c>
      <c r="AA6" s="9">
        <v>0.24909000000000001</v>
      </c>
    </row>
    <row r="7" spans="1:47" s="6" customFormat="1" ht="13.5" customHeight="1" x14ac:dyDescent="0.2">
      <c r="A7" s="56" t="s">
        <v>24</v>
      </c>
      <c r="B7" s="49">
        <v>22.37416</v>
      </c>
      <c r="C7" s="50">
        <v>0.73401000000000005</v>
      </c>
      <c r="D7" s="49">
        <v>21.688279999999999</v>
      </c>
      <c r="E7" s="50">
        <v>0.72109000000000001</v>
      </c>
      <c r="F7" s="49">
        <v>21.803920000000002</v>
      </c>
      <c r="G7" s="50">
        <v>0.70089000000000001</v>
      </c>
      <c r="H7" s="49">
        <v>22.615069999999999</v>
      </c>
      <c r="I7" s="50">
        <v>0.72024999999999995</v>
      </c>
      <c r="J7" s="49">
        <v>23.26268</v>
      </c>
      <c r="K7" s="50">
        <v>0.74929999999999997</v>
      </c>
      <c r="L7" s="49">
        <v>22.893059999999998</v>
      </c>
      <c r="M7" s="50">
        <v>0.75785999999999998</v>
      </c>
      <c r="N7" s="49">
        <v>23.612729999999999</v>
      </c>
      <c r="O7" s="50">
        <v>0.77085000000000004</v>
      </c>
      <c r="P7" s="49">
        <v>23.055420000000002</v>
      </c>
      <c r="Q7" s="50">
        <v>0.74878999999999996</v>
      </c>
      <c r="R7" s="49">
        <v>23.571480000000001</v>
      </c>
      <c r="S7" s="50">
        <v>0.75066999999999995</v>
      </c>
      <c r="T7" s="49">
        <v>24.194279999999999</v>
      </c>
      <c r="U7" s="50">
        <v>0.73834999999999995</v>
      </c>
      <c r="V7" s="49">
        <v>20.017099999999999</v>
      </c>
      <c r="W7" s="50">
        <v>0.68747999999999998</v>
      </c>
      <c r="X7" s="49">
        <v>17.314360000000001</v>
      </c>
      <c r="Y7" s="50">
        <v>0.59109999999999996</v>
      </c>
      <c r="Z7" s="49">
        <v>16.310369999999999</v>
      </c>
      <c r="AA7" s="50">
        <v>0.57425999999999999</v>
      </c>
    </row>
    <row r="8" spans="1:47" s="6" customFormat="1" ht="13.5" customHeight="1" x14ac:dyDescent="0.2">
      <c r="A8" s="56" t="s">
        <v>25</v>
      </c>
      <c r="B8" s="49">
        <v>24.70421</v>
      </c>
      <c r="C8" s="50">
        <v>0.65998000000000001</v>
      </c>
      <c r="D8" s="49">
        <v>24.633120000000002</v>
      </c>
      <c r="E8" s="50">
        <v>0.63744999999999996</v>
      </c>
      <c r="F8" s="49">
        <v>24.162960000000002</v>
      </c>
      <c r="G8" s="50">
        <v>0.63071999999999995</v>
      </c>
      <c r="H8" s="49">
        <v>23.8475</v>
      </c>
      <c r="I8" s="50">
        <v>0.64978999999999998</v>
      </c>
      <c r="J8" s="49">
        <v>25.42822</v>
      </c>
      <c r="K8" s="50">
        <v>0.68991999999999998</v>
      </c>
      <c r="L8" s="49">
        <v>25.620239999999999</v>
      </c>
      <c r="M8" s="50">
        <v>0.71130000000000004</v>
      </c>
      <c r="N8" s="49">
        <v>25.922170000000001</v>
      </c>
      <c r="O8" s="50">
        <v>0.72882999999999998</v>
      </c>
      <c r="P8" s="49">
        <v>25.454930000000001</v>
      </c>
      <c r="Q8" s="50">
        <v>0.69616999999999996</v>
      </c>
      <c r="R8" s="49">
        <v>25.977889999999999</v>
      </c>
      <c r="S8" s="50">
        <v>0.71179000000000003</v>
      </c>
      <c r="T8" s="49">
        <v>25.219439999999999</v>
      </c>
      <c r="U8" s="50">
        <v>0.69115000000000004</v>
      </c>
      <c r="V8" s="49">
        <v>20.493829999999999</v>
      </c>
      <c r="W8" s="50">
        <v>0.63505</v>
      </c>
      <c r="X8" s="49">
        <v>16.267160000000001</v>
      </c>
      <c r="Y8" s="50">
        <v>0.54488000000000003</v>
      </c>
      <c r="Z8" s="49">
        <v>15.93009</v>
      </c>
      <c r="AA8" s="50">
        <v>0.53093999999999997</v>
      </c>
    </row>
    <row r="9" spans="1:47" s="6" customFormat="1" ht="13.5" customHeight="1" x14ac:dyDescent="0.2">
      <c r="A9" s="56" t="s">
        <v>26</v>
      </c>
      <c r="B9" s="49">
        <v>27.270530000000001</v>
      </c>
      <c r="C9" s="50">
        <v>0.88290000000000002</v>
      </c>
      <c r="D9" s="49">
        <v>25.685449999999999</v>
      </c>
      <c r="E9" s="50">
        <v>0.81769999999999998</v>
      </c>
      <c r="F9" s="49">
        <v>25.742760000000001</v>
      </c>
      <c r="G9" s="50">
        <v>0.81274999999999997</v>
      </c>
      <c r="H9" s="49">
        <v>26.92548</v>
      </c>
      <c r="I9" s="50">
        <v>0.87716000000000005</v>
      </c>
      <c r="J9" s="49">
        <v>27.43375</v>
      </c>
      <c r="K9" s="50">
        <v>0.89868999999999999</v>
      </c>
      <c r="L9" s="49">
        <v>27.431809999999999</v>
      </c>
      <c r="M9" s="50">
        <v>0.93364999999999998</v>
      </c>
      <c r="N9" s="49">
        <v>27.420210000000001</v>
      </c>
      <c r="O9" s="50">
        <v>0.95315000000000005</v>
      </c>
      <c r="P9" s="49">
        <v>26.051919999999999</v>
      </c>
      <c r="Q9" s="50">
        <v>0.90712000000000004</v>
      </c>
      <c r="R9" s="49">
        <v>27.418479999999999</v>
      </c>
      <c r="S9" s="50">
        <v>0.91337000000000002</v>
      </c>
      <c r="T9" s="49">
        <v>28.160810000000001</v>
      </c>
      <c r="U9" s="50">
        <v>0.94996000000000003</v>
      </c>
      <c r="V9" s="49">
        <v>23.611249999999998</v>
      </c>
      <c r="W9" s="50">
        <v>0.90742</v>
      </c>
      <c r="X9" s="49">
        <v>17.27786</v>
      </c>
      <c r="Y9" s="50">
        <v>0.71006999999999998</v>
      </c>
      <c r="Z9" s="49">
        <v>16.290859999999999</v>
      </c>
      <c r="AA9" s="50">
        <v>0.68005000000000004</v>
      </c>
    </row>
    <row r="10" spans="1:47" s="6" customFormat="1" ht="13.5" customHeight="1" x14ac:dyDescent="0.2">
      <c r="A10" s="56" t="s">
        <v>27</v>
      </c>
      <c r="B10" s="49">
        <v>28.156389999999998</v>
      </c>
      <c r="C10" s="50">
        <v>0.76876999999999995</v>
      </c>
      <c r="D10" s="49">
        <v>27.95233</v>
      </c>
      <c r="E10" s="50">
        <v>0.72106999999999999</v>
      </c>
      <c r="F10" s="49">
        <v>28.544</v>
      </c>
      <c r="G10" s="50">
        <v>0.71906999999999999</v>
      </c>
      <c r="H10" s="49">
        <v>28.529710000000001</v>
      </c>
      <c r="I10" s="50">
        <v>0.74465999999999999</v>
      </c>
      <c r="J10" s="49">
        <v>29.086359999999999</v>
      </c>
      <c r="K10" s="50">
        <v>0.81655999999999995</v>
      </c>
      <c r="L10" s="49">
        <v>29.37669</v>
      </c>
      <c r="M10" s="50">
        <v>0.85787000000000002</v>
      </c>
      <c r="N10" s="49">
        <v>30.535640000000001</v>
      </c>
      <c r="O10" s="50">
        <v>0.88241999999999998</v>
      </c>
      <c r="P10" s="49">
        <v>30.427160000000001</v>
      </c>
      <c r="Q10" s="50">
        <v>0.85304999999999997</v>
      </c>
      <c r="R10" s="49">
        <v>30.615349999999999</v>
      </c>
      <c r="S10" s="50">
        <v>0.86485999999999996</v>
      </c>
      <c r="T10" s="49">
        <v>31.765309999999999</v>
      </c>
      <c r="U10" s="50">
        <v>0.87073</v>
      </c>
      <c r="V10" s="49">
        <v>26.725470000000001</v>
      </c>
      <c r="W10" s="50">
        <v>0.81830999999999998</v>
      </c>
      <c r="X10" s="49">
        <v>19.2666</v>
      </c>
      <c r="Y10" s="50">
        <v>0.64049</v>
      </c>
      <c r="Z10" s="49">
        <v>18.891539999999999</v>
      </c>
      <c r="AA10" s="50">
        <v>0.62710999999999995</v>
      </c>
    </row>
    <row r="11" spans="1:47" s="6" customFormat="1" ht="13.5" customHeight="1" x14ac:dyDescent="0.2">
      <c r="A11" s="56" t="s">
        <v>28</v>
      </c>
      <c r="B11" s="49">
        <v>24.472989999999999</v>
      </c>
      <c r="C11" s="50">
        <v>0.84936999999999996</v>
      </c>
      <c r="D11" s="49">
        <v>24.486370000000001</v>
      </c>
      <c r="E11" s="50">
        <v>0.82904999999999995</v>
      </c>
      <c r="F11" s="49">
        <v>23.16</v>
      </c>
      <c r="G11" s="50">
        <v>0.78813</v>
      </c>
      <c r="H11" s="49">
        <v>22.909749999999999</v>
      </c>
      <c r="I11" s="50">
        <v>0.81240999999999997</v>
      </c>
      <c r="J11" s="49">
        <v>25.002359999999999</v>
      </c>
      <c r="K11" s="50">
        <v>0.89644000000000001</v>
      </c>
      <c r="L11" s="49">
        <v>25.884840000000001</v>
      </c>
      <c r="M11" s="50">
        <v>0.9274</v>
      </c>
      <c r="N11" s="49">
        <v>25.62236</v>
      </c>
      <c r="O11" s="50">
        <v>0.88819999999999999</v>
      </c>
      <c r="P11" s="49">
        <v>25.737400000000001</v>
      </c>
      <c r="Q11" s="50">
        <v>0.88324000000000003</v>
      </c>
      <c r="R11" s="49">
        <v>25.199190000000002</v>
      </c>
      <c r="S11" s="50">
        <v>0.87738000000000005</v>
      </c>
      <c r="T11" s="49">
        <v>26.12997</v>
      </c>
      <c r="U11" s="50">
        <v>0.90475000000000005</v>
      </c>
      <c r="V11" s="49">
        <v>20.772839999999999</v>
      </c>
      <c r="W11" s="50">
        <v>0.82338999999999996</v>
      </c>
      <c r="X11" s="49">
        <v>14.99747</v>
      </c>
      <c r="Y11" s="50">
        <v>0.66900000000000004</v>
      </c>
      <c r="Z11" s="49">
        <v>14.9682</v>
      </c>
      <c r="AA11" s="50">
        <v>0.64446999999999999</v>
      </c>
    </row>
    <row r="12" spans="1:47" s="6" customFormat="1" ht="13.5" customHeight="1" x14ac:dyDescent="0.2">
      <c r="A12" s="56" t="s">
        <v>29</v>
      </c>
      <c r="B12" s="49">
        <v>25.962009999999999</v>
      </c>
      <c r="C12" s="50">
        <v>0.93874999999999997</v>
      </c>
      <c r="D12" s="49">
        <v>25.016559999999998</v>
      </c>
      <c r="E12" s="50">
        <v>0.85724</v>
      </c>
      <c r="F12" s="49">
        <v>25.370059999999999</v>
      </c>
      <c r="G12" s="50">
        <v>0.85611000000000004</v>
      </c>
      <c r="H12" s="49">
        <v>25.524290000000001</v>
      </c>
      <c r="I12" s="50">
        <v>0.87151999999999996</v>
      </c>
      <c r="J12" s="49">
        <v>27.688040000000001</v>
      </c>
      <c r="K12" s="50">
        <v>0.97575999999999996</v>
      </c>
      <c r="L12" s="49">
        <v>27.711200000000002</v>
      </c>
      <c r="M12" s="50">
        <v>0.97606999999999999</v>
      </c>
      <c r="N12" s="49">
        <v>27.869479999999999</v>
      </c>
      <c r="O12" s="50">
        <v>1.1317299999999999</v>
      </c>
      <c r="P12" s="49">
        <v>28.06174</v>
      </c>
      <c r="Q12" s="50">
        <v>1.0906400000000001</v>
      </c>
      <c r="R12" s="49">
        <v>27.71698</v>
      </c>
      <c r="S12" s="50">
        <v>1.05277</v>
      </c>
      <c r="T12" s="49">
        <v>27.38409</v>
      </c>
      <c r="U12" s="50">
        <v>1.0899799999999999</v>
      </c>
      <c r="V12" s="49">
        <v>22.474409999999999</v>
      </c>
      <c r="W12" s="50">
        <v>1.06813</v>
      </c>
      <c r="X12" s="49">
        <v>16.248570000000001</v>
      </c>
      <c r="Y12" s="50">
        <v>0.80528999999999995</v>
      </c>
      <c r="Z12" s="49">
        <v>16.980540000000001</v>
      </c>
      <c r="AA12" s="50">
        <v>0.80442999999999998</v>
      </c>
    </row>
    <row r="13" spans="1:47" s="6" customFormat="1" ht="13.5" customHeight="1" x14ac:dyDescent="0.2">
      <c r="A13" s="57" t="s">
        <v>30</v>
      </c>
      <c r="B13" s="54">
        <v>19.641950000000001</v>
      </c>
      <c r="C13" s="55">
        <v>1.22915</v>
      </c>
      <c r="D13" s="54">
        <v>17.288150000000002</v>
      </c>
      <c r="E13" s="55">
        <v>1.19777</v>
      </c>
      <c r="F13" s="54">
        <v>16.69192</v>
      </c>
      <c r="G13" s="55">
        <v>1.0883700000000001</v>
      </c>
      <c r="H13" s="54">
        <v>17.474039999999999</v>
      </c>
      <c r="I13" s="55">
        <v>1.0872599999999999</v>
      </c>
      <c r="J13" s="54">
        <v>17.84207</v>
      </c>
      <c r="K13" s="55">
        <v>1.1264400000000001</v>
      </c>
      <c r="L13" s="54">
        <v>18.046569999999999</v>
      </c>
      <c r="M13" s="55">
        <v>1.1813199999999999</v>
      </c>
      <c r="N13" s="54">
        <v>19.4574</v>
      </c>
      <c r="O13" s="55">
        <v>1.18727</v>
      </c>
      <c r="P13" s="54">
        <v>21.243939999999998</v>
      </c>
      <c r="Q13" s="55">
        <v>1.2649999999999999</v>
      </c>
      <c r="R13" s="54">
        <v>20.516449999999999</v>
      </c>
      <c r="S13" s="55">
        <v>1.20825</v>
      </c>
      <c r="T13" s="54">
        <v>19.803139999999999</v>
      </c>
      <c r="U13" s="55">
        <v>1.2067099999999999</v>
      </c>
      <c r="V13" s="54">
        <v>16.151050000000001</v>
      </c>
      <c r="W13" s="55">
        <v>1.0882000000000001</v>
      </c>
      <c r="X13" s="54">
        <v>15.93798</v>
      </c>
      <c r="Y13" s="55">
        <v>0.99717999999999996</v>
      </c>
      <c r="Z13" s="54">
        <v>15.05513</v>
      </c>
      <c r="AA13" s="55">
        <v>0.89671999999999996</v>
      </c>
    </row>
    <row r="14" spans="1:47" s="66" customFormat="1" ht="13.5" customHeight="1" x14ac:dyDescent="0.25">
      <c r="A14" s="70" t="s">
        <v>56</v>
      </c>
      <c r="B14" s="70"/>
      <c r="C14" s="70"/>
      <c r="D14" s="70"/>
      <c r="E14" s="70"/>
      <c r="F14" s="70"/>
      <c r="G14" s="70"/>
      <c r="H14" s="70"/>
      <c r="I14" s="70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</row>
    <row r="15" spans="1:47" s="61" customFormat="1" ht="13.5" customHeight="1" x14ac:dyDescent="0.25">
      <c r="A15" s="71" t="s">
        <v>58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63"/>
      <c r="AA15" s="63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</row>
    <row r="16" spans="1:47" s="2" customFormat="1" ht="13.5" customHeight="1" x14ac:dyDescent="0.2">
      <c r="A16" s="38" t="str">
        <f>Index!A$13</f>
        <v>Source: OFS – Enquête suisse sur la population active (ESPA)</v>
      </c>
      <c r="B16" s="38"/>
      <c r="C16" s="38"/>
      <c r="D16" s="38"/>
      <c r="E16" s="38"/>
      <c r="F16" s="38"/>
      <c r="G16" s="38"/>
      <c r="H16" s="38"/>
      <c r="I16" s="38"/>
      <c r="L16" s="7"/>
    </row>
    <row r="17" spans="1:12" s="2" customFormat="1" ht="13.5" customHeight="1" x14ac:dyDescent="0.2">
      <c r="A17" s="38" t="str">
        <f>Index!A$14</f>
        <v>© OFS 2023</v>
      </c>
      <c r="B17" s="38"/>
      <c r="C17" s="38"/>
      <c r="D17" s="38"/>
      <c r="E17" s="38"/>
      <c r="F17" s="38"/>
      <c r="G17" s="38"/>
      <c r="H17" s="38"/>
      <c r="I17" s="38"/>
      <c r="L17" s="7"/>
    </row>
    <row r="18" spans="1:12" s="2" customFormat="1" ht="25.5" customHeight="1" x14ac:dyDescent="0.2">
      <c r="A18" s="38" t="str">
        <f>Index!A$15</f>
        <v>Contact: Office fédéral de la statistique (OFS), Indicateurs de la formation, EducIndicators@bfs.admin.ch</v>
      </c>
      <c r="B18" s="18"/>
      <c r="C18" s="18"/>
      <c r="D18" s="18"/>
      <c r="E18" s="18"/>
      <c r="F18" s="18"/>
      <c r="G18" s="18"/>
      <c r="H18" s="18"/>
      <c r="I18" s="19"/>
    </row>
  </sheetData>
  <mergeCells count="1">
    <mergeCell ref="A15:Y15"/>
  </mergeCells>
  <hyperlinks>
    <hyperlink ref="A1" location="Index!A1" display="Zurück" xr:uid="{00000000-0004-0000-0400-000000000000}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3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7.81640625" style="3" customWidth="1"/>
    <col min="2" max="3" width="5.7265625" style="3" customWidth="1"/>
    <col min="4" max="11" width="5.7265625" style="3" hidden="1" customWidth="1"/>
    <col min="12" max="27" width="5.7265625" style="3" customWidth="1"/>
    <col min="28" max="16384" width="11.453125" style="3"/>
  </cols>
  <sheetData>
    <row r="1" spans="1:47" s="13" customFormat="1" ht="25.5" customHeight="1" x14ac:dyDescent="0.25">
      <c r="A1" s="28" t="s">
        <v>40</v>
      </c>
    </row>
    <row r="2" spans="1:47" s="14" customFormat="1" ht="13.5" customHeight="1" x14ac:dyDescent="0.25">
      <c r="A2" s="37" t="str">
        <f>CONCATENATE(Index!A1," selon la nationalité, de 2010 à ",RIGHT(Index!A14,4)-1)</f>
        <v>Participation à la formation continue selon la nationalité, de 2010 à 2022</v>
      </c>
      <c r="B2" s="37"/>
      <c r="C2" s="37"/>
      <c r="D2" s="37"/>
      <c r="E2" s="37"/>
      <c r="F2" s="37"/>
      <c r="G2" s="37"/>
      <c r="H2" s="37"/>
      <c r="I2" s="37"/>
      <c r="S2" s="45"/>
      <c r="U2" s="45"/>
      <c r="W2" s="45"/>
      <c r="Y2" s="45"/>
      <c r="AA2" s="45" t="s">
        <v>32</v>
      </c>
    </row>
    <row r="3" spans="1:47" s="14" customFormat="1" ht="13.5" customHeight="1" x14ac:dyDescent="0.25">
      <c r="A3" s="12" t="s">
        <v>45</v>
      </c>
      <c r="B3" s="13"/>
      <c r="C3" s="13"/>
      <c r="D3" s="13"/>
      <c r="E3" s="13"/>
      <c r="F3" s="13"/>
      <c r="G3" s="13"/>
      <c r="H3" s="13"/>
    </row>
    <row r="4" spans="1:47" s="16" customFormat="1" ht="13.5" customHeight="1" x14ac:dyDescent="0.25">
      <c r="A4" s="15"/>
      <c r="B4" s="34">
        <v>2010</v>
      </c>
      <c r="C4" s="35"/>
      <c r="D4" s="34">
        <f>B4+1</f>
        <v>2011</v>
      </c>
      <c r="E4" s="35"/>
      <c r="F4" s="34">
        <f>D4+1</f>
        <v>2012</v>
      </c>
      <c r="G4" s="35"/>
      <c r="H4" s="34">
        <f>F4+1</f>
        <v>2013</v>
      </c>
      <c r="I4" s="36"/>
      <c r="J4" s="34">
        <f>H4+1</f>
        <v>2014</v>
      </c>
      <c r="K4" s="35"/>
      <c r="L4" s="34">
        <f>J4+1</f>
        <v>2015</v>
      </c>
      <c r="M4" s="35"/>
      <c r="N4" s="34">
        <f>L4+1</f>
        <v>2016</v>
      </c>
      <c r="O4" s="36"/>
      <c r="P4" s="34">
        <f>N4+1</f>
        <v>2017</v>
      </c>
      <c r="Q4" s="35"/>
      <c r="R4" s="34">
        <f>P4+1</f>
        <v>2018</v>
      </c>
      <c r="S4" s="36"/>
      <c r="T4" s="34">
        <f>R4+1</f>
        <v>2019</v>
      </c>
      <c r="U4" s="36"/>
      <c r="V4" s="34">
        <f>T4+1</f>
        <v>2020</v>
      </c>
      <c r="W4" s="36"/>
      <c r="X4" s="34" t="s">
        <v>57</v>
      </c>
      <c r="Y4" s="36"/>
      <c r="Z4" s="34">
        <v>2022</v>
      </c>
      <c r="AA4" s="36"/>
    </row>
    <row r="5" spans="1:47" s="16" customFormat="1" ht="13.5" customHeight="1" x14ac:dyDescent="0.25">
      <c r="A5" s="17"/>
      <c r="B5" s="29" t="s">
        <v>0</v>
      </c>
      <c r="C5" s="30" t="s">
        <v>1</v>
      </c>
      <c r="D5" s="29" t="s">
        <v>0</v>
      </c>
      <c r="E5" s="30" t="s">
        <v>1</v>
      </c>
      <c r="F5" s="29" t="s">
        <v>0</v>
      </c>
      <c r="G5" s="30" t="s">
        <v>1</v>
      </c>
      <c r="H5" s="29" t="s">
        <v>0</v>
      </c>
      <c r="I5" s="31" t="s">
        <v>1</v>
      </c>
      <c r="J5" s="29" t="s">
        <v>0</v>
      </c>
      <c r="K5" s="30" t="s">
        <v>1</v>
      </c>
      <c r="L5" s="29" t="s">
        <v>0</v>
      </c>
      <c r="M5" s="30" t="s">
        <v>1</v>
      </c>
      <c r="N5" s="29" t="s">
        <v>0</v>
      </c>
      <c r="O5" s="31" t="s">
        <v>1</v>
      </c>
      <c r="P5" s="29" t="s">
        <v>0</v>
      </c>
      <c r="Q5" s="30" t="s">
        <v>1</v>
      </c>
      <c r="R5" s="32" t="s">
        <v>0</v>
      </c>
      <c r="S5" s="31" t="s">
        <v>1</v>
      </c>
      <c r="T5" s="32" t="s">
        <v>0</v>
      </c>
      <c r="U5" s="31" t="s">
        <v>1</v>
      </c>
      <c r="V5" s="32" t="s">
        <v>0</v>
      </c>
      <c r="W5" s="31" t="s">
        <v>1</v>
      </c>
      <c r="X5" s="32" t="s">
        <v>0</v>
      </c>
      <c r="Y5" s="31" t="s">
        <v>1</v>
      </c>
      <c r="Z5" s="32" t="s">
        <v>0</v>
      </c>
      <c r="AA5" s="31" t="s">
        <v>1</v>
      </c>
    </row>
    <row r="6" spans="1:47" s="6" customFormat="1" ht="13.5" customHeight="1" x14ac:dyDescent="0.2">
      <c r="A6" s="10" t="s">
        <v>5</v>
      </c>
      <c r="B6" s="8">
        <v>25.12125</v>
      </c>
      <c r="C6" s="9">
        <v>0.31342999999999999</v>
      </c>
      <c r="D6" s="8">
        <v>24.540199999999999</v>
      </c>
      <c r="E6" s="9">
        <v>0.29947000000000001</v>
      </c>
      <c r="F6" s="8">
        <v>24.394860000000001</v>
      </c>
      <c r="G6" s="9">
        <v>0.29375000000000001</v>
      </c>
      <c r="H6" s="8">
        <v>24.642790000000002</v>
      </c>
      <c r="I6" s="9">
        <v>0.30464000000000002</v>
      </c>
      <c r="J6" s="8">
        <v>25.798970000000001</v>
      </c>
      <c r="K6" s="9">
        <v>0.32547999999999999</v>
      </c>
      <c r="L6" s="8">
        <v>25.953980000000001</v>
      </c>
      <c r="M6" s="9">
        <v>0.33545000000000003</v>
      </c>
      <c r="N6" s="8">
        <v>26.399930000000001</v>
      </c>
      <c r="O6" s="9">
        <v>0.34388000000000002</v>
      </c>
      <c r="P6" s="8">
        <v>26.100899999999999</v>
      </c>
      <c r="Q6" s="9">
        <v>0.33315</v>
      </c>
      <c r="R6" s="8">
        <v>26.401879999999998</v>
      </c>
      <c r="S6" s="9">
        <v>0.33474999999999999</v>
      </c>
      <c r="T6" s="8">
        <v>26.738420000000001</v>
      </c>
      <c r="U6" s="9">
        <v>0.33672999999999997</v>
      </c>
      <c r="V6" s="8">
        <v>22.026530000000001</v>
      </c>
      <c r="W6" s="9">
        <v>0.31535999999999997</v>
      </c>
      <c r="X6" s="8">
        <v>16.958220000000001</v>
      </c>
      <c r="Y6" s="9">
        <v>0.25639000000000001</v>
      </c>
      <c r="Z6" s="8">
        <v>16.52216</v>
      </c>
      <c r="AA6" s="9">
        <v>0.24909000000000001</v>
      </c>
    </row>
    <row r="7" spans="1:47" s="6" customFormat="1" ht="13.5" customHeight="1" x14ac:dyDescent="0.2">
      <c r="A7" s="56" t="s">
        <v>50</v>
      </c>
      <c r="B7" s="49">
        <v>26.924479999999999</v>
      </c>
      <c r="C7" s="50">
        <v>0.36942000000000003</v>
      </c>
      <c r="D7" s="49">
        <v>26.34327</v>
      </c>
      <c r="E7" s="50">
        <v>0.35403000000000001</v>
      </c>
      <c r="F7" s="49">
        <v>25.838329999999999</v>
      </c>
      <c r="G7" s="50">
        <v>0.34882999999999997</v>
      </c>
      <c r="H7" s="49">
        <v>25.977730000000001</v>
      </c>
      <c r="I7" s="50">
        <v>0.35676999999999998</v>
      </c>
      <c r="J7" s="49">
        <v>27.34198</v>
      </c>
      <c r="K7" s="50">
        <v>0.37529000000000001</v>
      </c>
      <c r="L7" s="49">
        <v>27.70449</v>
      </c>
      <c r="M7" s="50">
        <v>0.38478000000000001</v>
      </c>
      <c r="N7" s="49">
        <v>27.797910000000002</v>
      </c>
      <c r="O7" s="50">
        <v>0.38922000000000001</v>
      </c>
      <c r="P7" s="49">
        <v>27.495069999999998</v>
      </c>
      <c r="Q7" s="50">
        <v>0.38113999999999998</v>
      </c>
      <c r="R7" s="49">
        <v>27.58877</v>
      </c>
      <c r="S7" s="50">
        <v>0.38034000000000001</v>
      </c>
      <c r="T7" s="49">
        <v>27.93234</v>
      </c>
      <c r="U7" s="50">
        <v>0.3851</v>
      </c>
      <c r="V7" s="49">
        <v>22.037949999999999</v>
      </c>
      <c r="W7" s="50">
        <v>0.35153000000000001</v>
      </c>
      <c r="X7" s="49">
        <v>17.068180000000002</v>
      </c>
      <c r="Y7" s="50">
        <v>0.30191000000000001</v>
      </c>
      <c r="Z7" s="49">
        <v>16.93627</v>
      </c>
      <c r="AA7" s="50">
        <v>0.29908000000000001</v>
      </c>
    </row>
    <row r="8" spans="1:47" s="6" customFormat="1" ht="13.5" customHeight="1" x14ac:dyDescent="0.2">
      <c r="A8" s="57" t="s">
        <v>51</v>
      </c>
      <c r="B8" s="54">
        <v>19.261220000000002</v>
      </c>
      <c r="C8" s="55">
        <v>0.56962000000000002</v>
      </c>
      <c r="D8" s="54">
        <v>18.78293</v>
      </c>
      <c r="E8" s="55">
        <v>0.53742999999999996</v>
      </c>
      <c r="F8" s="54">
        <v>19.913209999999999</v>
      </c>
      <c r="G8" s="55">
        <v>0.52971999999999997</v>
      </c>
      <c r="H8" s="54">
        <v>20.609269999999999</v>
      </c>
      <c r="I8" s="55">
        <v>0.58279999999999998</v>
      </c>
      <c r="J8" s="54">
        <v>21.265180000000001</v>
      </c>
      <c r="K8" s="55">
        <v>0.65156999999999998</v>
      </c>
      <c r="L8" s="54">
        <v>20.939450000000001</v>
      </c>
      <c r="M8" s="55">
        <v>0.67447000000000001</v>
      </c>
      <c r="N8" s="54">
        <v>22.435669999999998</v>
      </c>
      <c r="O8" s="55">
        <v>0.72330000000000005</v>
      </c>
      <c r="P8" s="54">
        <v>22.179490000000001</v>
      </c>
      <c r="Q8" s="55">
        <v>0.67939000000000005</v>
      </c>
      <c r="R8" s="54">
        <v>23.088979999999999</v>
      </c>
      <c r="S8" s="55">
        <v>0.69577</v>
      </c>
      <c r="T8" s="54">
        <v>23.441009999999999</v>
      </c>
      <c r="U8" s="55">
        <v>0.68898000000000004</v>
      </c>
      <c r="V8" s="54">
        <v>21.995460000000001</v>
      </c>
      <c r="W8" s="55">
        <v>0.68113999999999997</v>
      </c>
      <c r="X8" s="54">
        <v>16.664210000000001</v>
      </c>
      <c r="Y8" s="55">
        <v>0.48598000000000002</v>
      </c>
      <c r="Z8" s="54">
        <v>15.43576</v>
      </c>
      <c r="AA8" s="55">
        <v>0.44629000000000002</v>
      </c>
    </row>
    <row r="9" spans="1:47" s="66" customFormat="1" ht="13.5" customHeight="1" x14ac:dyDescent="0.25">
      <c r="A9" s="70" t="s">
        <v>56</v>
      </c>
      <c r="B9" s="70"/>
      <c r="C9" s="70"/>
      <c r="D9" s="70"/>
      <c r="E9" s="70"/>
      <c r="F9" s="70"/>
      <c r="G9" s="70"/>
      <c r="H9" s="70"/>
      <c r="I9" s="70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spans="1:47" s="61" customFormat="1" ht="13.5" customHeight="1" x14ac:dyDescent="0.25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63"/>
      <c r="AA10" s="63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</row>
    <row r="11" spans="1:47" s="2" customFormat="1" ht="13.5" customHeight="1" x14ac:dyDescent="0.2">
      <c r="A11" s="38" t="str">
        <f>Index!A$13</f>
        <v>Source: OFS – Enquête suisse sur la population active (ESPA)</v>
      </c>
      <c r="B11" s="38"/>
      <c r="C11" s="38"/>
      <c r="D11" s="38"/>
      <c r="E11" s="38"/>
      <c r="F11" s="38"/>
      <c r="G11" s="38"/>
      <c r="H11" s="38"/>
      <c r="I11" s="38"/>
      <c r="L11" s="7"/>
    </row>
    <row r="12" spans="1:47" s="2" customFormat="1" ht="13.5" customHeight="1" x14ac:dyDescent="0.2">
      <c r="A12" s="38" t="str">
        <f>Index!A$14</f>
        <v>© OFS 2023</v>
      </c>
      <c r="B12" s="38"/>
      <c r="C12" s="38"/>
      <c r="D12" s="38"/>
      <c r="E12" s="38"/>
      <c r="F12" s="38"/>
      <c r="G12" s="38"/>
      <c r="H12" s="38"/>
      <c r="I12" s="38"/>
      <c r="L12" s="7"/>
    </row>
    <row r="13" spans="1:47" s="2" customFormat="1" ht="25.5" customHeight="1" x14ac:dyDescent="0.2">
      <c r="A13" s="38" t="str">
        <f>Index!A$15</f>
        <v>Contact: Office fédéral de la statistique (OFS), Indicateurs de la formation, EducIndicators@bfs.admin.ch</v>
      </c>
      <c r="B13" s="18"/>
      <c r="C13" s="18"/>
      <c r="D13" s="18"/>
      <c r="E13" s="18"/>
      <c r="F13" s="18"/>
      <c r="G13" s="18"/>
      <c r="H13" s="18"/>
      <c r="I13" s="19"/>
    </row>
  </sheetData>
  <mergeCells count="1">
    <mergeCell ref="A10:Y10"/>
  </mergeCells>
  <hyperlinks>
    <hyperlink ref="A1" location="Index!A1" display="Zurück" xr:uid="{00000000-0004-0000-0500-000000000000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U14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21.54296875" style="3" customWidth="1"/>
    <col min="2" max="3" width="5.7265625" style="3" customWidth="1"/>
    <col min="4" max="11" width="5.7265625" style="3" hidden="1" customWidth="1"/>
    <col min="12" max="27" width="5.7265625" style="3" customWidth="1"/>
    <col min="28" max="16384" width="11.453125" style="3"/>
  </cols>
  <sheetData>
    <row r="1" spans="1:47" s="13" customFormat="1" ht="25.5" customHeight="1" x14ac:dyDescent="0.25">
      <c r="A1" s="28" t="s">
        <v>40</v>
      </c>
    </row>
    <row r="2" spans="1:47" s="14" customFormat="1" ht="13.5" customHeight="1" x14ac:dyDescent="0.25">
      <c r="A2" s="37" t="str">
        <f>CONCATENATE(Index!A1," selon le statut sur le marché du travail, de 2010 à ",RIGHT(Index!A14,4)-1)</f>
        <v>Participation à la formation continue selon le statut sur le marché du travail, de 2010 à 2022</v>
      </c>
      <c r="B2" s="37"/>
      <c r="C2" s="37"/>
      <c r="D2" s="37"/>
      <c r="E2" s="37"/>
      <c r="F2" s="37"/>
      <c r="G2" s="37"/>
      <c r="H2" s="37"/>
      <c r="I2" s="37"/>
      <c r="U2" s="45"/>
      <c r="W2" s="45"/>
      <c r="Y2" s="45"/>
      <c r="AA2" s="45" t="s">
        <v>33</v>
      </c>
    </row>
    <row r="3" spans="1:47" s="14" customFormat="1" ht="13.5" customHeight="1" x14ac:dyDescent="0.25">
      <c r="A3" s="12" t="s">
        <v>45</v>
      </c>
      <c r="B3" s="13"/>
      <c r="C3" s="13"/>
      <c r="D3" s="13"/>
      <c r="E3" s="13"/>
      <c r="F3" s="13"/>
      <c r="G3" s="13"/>
      <c r="H3" s="13"/>
    </row>
    <row r="4" spans="1:47" s="16" customFormat="1" ht="13.5" customHeight="1" x14ac:dyDescent="0.25">
      <c r="A4" s="15"/>
      <c r="B4" s="34">
        <v>2010</v>
      </c>
      <c r="C4" s="35"/>
      <c r="D4" s="34">
        <f>B4+1</f>
        <v>2011</v>
      </c>
      <c r="E4" s="35"/>
      <c r="F4" s="34">
        <f>D4+1</f>
        <v>2012</v>
      </c>
      <c r="G4" s="35"/>
      <c r="H4" s="34">
        <f>F4+1</f>
        <v>2013</v>
      </c>
      <c r="I4" s="36"/>
      <c r="J4" s="34">
        <f>H4+1</f>
        <v>2014</v>
      </c>
      <c r="K4" s="35"/>
      <c r="L4" s="34">
        <f>J4+1</f>
        <v>2015</v>
      </c>
      <c r="M4" s="35"/>
      <c r="N4" s="34">
        <f>L4+1</f>
        <v>2016</v>
      </c>
      <c r="O4" s="36"/>
      <c r="P4" s="34">
        <f>N4+1</f>
        <v>2017</v>
      </c>
      <c r="Q4" s="35"/>
      <c r="R4" s="34">
        <f>P4+1</f>
        <v>2018</v>
      </c>
      <c r="S4" s="36"/>
      <c r="T4" s="34">
        <f>R4+1</f>
        <v>2019</v>
      </c>
      <c r="U4" s="36"/>
      <c r="V4" s="34">
        <f>T4+1</f>
        <v>2020</v>
      </c>
      <c r="W4" s="36"/>
      <c r="X4" s="34" t="s">
        <v>57</v>
      </c>
      <c r="Y4" s="36"/>
      <c r="Z4" s="34">
        <v>2022</v>
      </c>
      <c r="AA4" s="36"/>
    </row>
    <row r="5" spans="1:47" s="16" customFormat="1" ht="13.5" customHeight="1" x14ac:dyDescent="0.25">
      <c r="A5" s="17"/>
      <c r="B5" s="29" t="s">
        <v>0</v>
      </c>
      <c r="C5" s="30" t="s">
        <v>1</v>
      </c>
      <c r="D5" s="29" t="s">
        <v>0</v>
      </c>
      <c r="E5" s="30" t="s">
        <v>1</v>
      </c>
      <c r="F5" s="29" t="s">
        <v>0</v>
      </c>
      <c r="G5" s="30" t="s">
        <v>1</v>
      </c>
      <c r="H5" s="29" t="s">
        <v>0</v>
      </c>
      <c r="I5" s="31" t="s">
        <v>1</v>
      </c>
      <c r="J5" s="29" t="s">
        <v>0</v>
      </c>
      <c r="K5" s="30" t="s">
        <v>1</v>
      </c>
      <c r="L5" s="29" t="s">
        <v>0</v>
      </c>
      <c r="M5" s="30" t="s">
        <v>1</v>
      </c>
      <c r="N5" s="29" t="s">
        <v>0</v>
      </c>
      <c r="O5" s="31" t="s">
        <v>1</v>
      </c>
      <c r="P5" s="29" t="s">
        <v>0</v>
      </c>
      <c r="Q5" s="30" t="s">
        <v>1</v>
      </c>
      <c r="R5" s="32" t="s">
        <v>0</v>
      </c>
      <c r="S5" s="31" t="s">
        <v>1</v>
      </c>
      <c r="T5" s="32" t="s">
        <v>0</v>
      </c>
      <c r="U5" s="31" t="s">
        <v>1</v>
      </c>
      <c r="V5" s="32" t="s">
        <v>0</v>
      </c>
      <c r="W5" s="31" t="s">
        <v>1</v>
      </c>
      <c r="X5" s="32" t="s">
        <v>0</v>
      </c>
      <c r="Y5" s="31" t="s">
        <v>1</v>
      </c>
      <c r="Z5" s="32" t="s">
        <v>0</v>
      </c>
      <c r="AA5" s="31" t="s">
        <v>1</v>
      </c>
    </row>
    <row r="6" spans="1:47" s="6" customFormat="1" ht="13.5" customHeight="1" x14ac:dyDescent="0.2">
      <c r="A6" s="10" t="s">
        <v>5</v>
      </c>
      <c r="B6" s="8">
        <v>25.12125</v>
      </c>
      <c r="C6" s="9">
        <v>0.31342999999999999</v>
      </c>
      <c r="D6" s="8">
        <v>24.540199999999999</v>
      </c>
      <c r="E6" s="9">
        <v>0.29947000000000001</v>
      </c>
      <c r="F6" s="8">
        <v>24.394860000000001</v>
      </c>
      <c r="G6" s="9">
        <v>0.29375000000000001</v>
      </c>
      <c r="H6" s="8">
        <v>24.642790000000002</v>
      </c>
      <c r="I6" s="9">
        <v>0.30464000000000002</v>
      </c>
      <c r="J6" s="8">
        <v>25.798970000000001</v>
      </c>
      <c r="K6" s="9">
        <v>0.32547999999999999</v>
      </c>
      <c r="L6" s="8">
        <v>25.953980000000001</v>
      </c>
      <c r="M6" s="9">
        <v>0.33545000000000003</v>
      </c>
      <c r="N6" s="8">
        <v>26.399930000000001</v>
      </c>
      <c r="O6" s="9">
        <v>0.34388000000000002</v>
      </c>
      <c r="P6" s="8">
        <v>26.100899999999999</v>
      </c>
      <c r="Q6" s="9">
        <v>0.33315</v>
      </c>
      <c r="R6" s="8">
        <v>26.401879999999998</v>
      </c>
      <c r="S6" s="9">
        <v>0.33474999999999999</v>
      </c>
      <c r="T6" s="8">
        <v>26.738420000000001</v>
      </c>
      <c r="U6" s="9">
        <v>0.33672999999999997</v>
      </c>
      <c r="V6" s="8">
        <v>22.026530000000001</v>
      </c>
      <c r="W6" s="9">
        <v>0.31535999999999997</v>
      </c>
      <c r="X6" s="8">
        <v>16.958220000000001</v>
      </c>
      <c r="Y6" s="9">
        <v>0.25639000000000001</v>
      </c>
      <c r="Z6" s="8">
        <v>16.52216</v>
      </c>
      <c r="AA6" s="9">
        <v>0.24909000000000001</v>
      </c>
    </row>
    <row r="7" spans="1:47" s="6" customFormat="1" ht="13.5" customHeight="1" x14ac:dyDescent="0.2">
      <c r="A7" s="56" t="s">
        <v>35</v>
      </c>
      <c r="B7" s="49">
        <v>30.0563</v>
      </c>
      <c r="C7" s="50">
        <v>0.39474999999999999</v>
      </c>
      <c r="D7" s="49">
        <v>29.42998</v>
      </c>
      <c r="E7" s="50">
        <v>0.37708000000000003</v>
      </c>
      <c r="F7" s="49">
        <v>29.043610000000001</v>
      </c>
      <c r="G7" s="50">
        <v>0.36913000000000001</v>
      </c>
      <c r="H7" s="49">
        <v>29.098310000000001</v>
      </c>
      <c r="I7" s="50">
        <v>0.37979000000000002</v>
      </c>
      <c r="J7" s="49">
        <v>30.449190000000002</v>
      </c>
      <c r="K7" s="50">
        <v>0.40554000000000001</v>
      </c>
      <c r="L7" s="49">
        <v>30.72663</v>
      </c>
      <c r="M7" s="50">
        <v>0.41749999999999998</v>
      </c>
      <c r="N7" s="49">
        <v>31.002179999999999</v>
      </c>
      <c r="O7" s="50">
        <v>0.42105999999999999</v>
      </c>
      <c r="P7" s="49">
        <v>30.691590000000001</v>
      </c>
      <c r="Q7" s="50">
        <v>0.40672999999999998</v>
      </c>
      <c r="R7" s="49">
        <v>31.023849999999999</v>
      </c>
      <c r="S7" s="50">
        <v>0.40910000000000002</v>
      </c>
      <c r="T7" s="49">
        <v>31.326889999999999</v>
      </c>
      <c r="U7" s="50">
        <v>0.41143000000000002</v>
      </c>
      <c r="V7" s="49">
        <v>25.902609999999999</v>
      </c>
      <c r="W7" s="50">
        <v>0.38878000000000001</v>
      </c>
      <c r="X7" s="49">
        <v>20.311260000000001</v>
      </c>
      <c r="Y7" s="50">
        <v>0.32050000000000001</v>
      </c>
      <c r="Z7" s="49">
        <v>20.098749999999999</v>
      </c>
      <c r="AA7" s="50">
        <v>0.31246000000000002</v>
      </c>
    </row>
    <row r="8" spans="1:47" s="6" customFormat="1" ht="13.5" customHeight="1" x14ac:dyDescent="0.2">
      <c r="A8" s="56" t="s">
        <v>36</v>
      </c>
      <c r="B8" s="49">
        <v>20.70309</v>
      </c>
      <c r="C8" s="50">
        <v>1.8946400000000001</v>
      </c>
      <c r="D8" s="49">
        <v>19.848120000000002</v>
      </c>
      <c r="E8" s="50">
        <v>1.8152900000000001</v>
      </c>
      <c r="F8" s="49">
        <v>19.178090000000001</v>
      </c>
      <c r="G8" s="50">
        <v>1.7257499999999999</v>
      </c>
      <c r="H8" s="49">
        <v>21.814979999999998</v>
      </c>
      <c r="I8" s="50">
        <v>1.99638</v>
      </c>
      <c r="J8" s="49">
        <v>19.7193</v>
      </c>
      <c r="K8" s="50">
        <v>1.9516100000000001</v>
      </c>
      <c r="L8" s="49">
        <v>18.299060000000001</v>
      </c>
      <c r="M8" s="50">
        <v>1.8163499999999999</v>
      </c>
      <c r="N8" s="49">
        <v>22.157060000000001</v>
      </c>
      <c r="O8" s="50">
        <v>2.0581299999999998</v>
      </c>
      <c r="P8" s="49">
        <v>22.358979999999999</v>
      </c>
      <c r="Q8" s="50">
        <v>2.0609799999999998</v>
      </c>
      <c r="R8" s="49">
        <v>23.263559999999998</v>
      </c>
      <c r="S8" s="50">
        <v>2.08548</v>
      </c>
      <c r="T8" s="49">
        <v>25.188379999999999</v>
      </c>
      <c r="U8" s="50">
        <v>2.1754099999999998</v>
      </c>
      <c r="V8" s="49">
        <v>20.188549999999999</v>
      </c>
      <c r="W8" s="50">
        <v>1.8444799999999999</v>
      </c>
      <c r="X8" s="49">
        <v>19.73077</v>
      </c>
      <c r="Y8" s="50">
        <v>1.5762</v>
      </c>
      <c r="Z8" s="49">
        <v>18.458639999999999</v>
      </c>
      <c r="AA8" s="50">
        <v>1.7167699999999999</v>
      </c>
    </row>
    <row r="9" spans="1:47" s="6" customFormat="1" ht="13.5" customHeight="1" x14ac:dyDescent="0.2">
      <c r="A9" s="57" t="s">
        <v>37</v>
      </c>
      <c r="B9" s="54">
        <v>11.7806</v>
      </c>
      <c r="C9" s="55">
        <v>0.44067000000000001</v>
      </c>
      <c r="D9" s="54">
        <v>10.822939999999999</v>
      </c>
      <c r="E9" s="55">
        <v>0.41142000000000001</v>
      </c>
      <c r="F9" s="54">
        <v>11.258839999999999</v>
      </c>
      <c r="G9" s="55">
        <v>0.40583000000000002</v>
      </c>
      <c r="H9" s="54">
        <v>11.897790000000001</v>
      </c>
      <c r="I9" s="55">
        <v>0.43796000000000002</v>
      </c>
      <c r="J9" s="54">
        <v>12.565</v>
      </c>
      <c r="K9" s="55">
        <v>0.46467000000000003</v>
      </c>
      <c r="L9" s="54">
        <v>12.258889999999999</v>
      </c>
      <c r="M9" s="55">
        <v>0.47878999999999999</v>
      </c>
      <c r="N9" s="54">
        <v>12.46998</v>
      </c>
      <c r="O9" s="55">
        <v>0.51732</v>
      </c>
      <c r="P9" s="54">
        <v>12.177659999999999</v>
      </c>
      <c r="Q9" s="55">
        <v>0.51344000000000001</v>
      </c>
      <c r="R9" s="54">
        <v>11.96672</v>
      </c>
      <c r="S9" s="55">
        <v>0.49158000000000002</v>
      </c>
      <c r="T9" s="54">
        <v>11.9452</v>
      </c>
      <c r="U9" s="55">
        <v>0.48594999999999999</v>
      </c>
      <c r="V9" s="54">
        <v>9.6985399999999995</v>
      </c>
      <c r="W9" s="55">
        <v>0.45554</v>
      </c>
      <c r="X9" s="54">
        <v>6.0619699999999996</v>
      </c>
      <c r="Y9" s="55">
        <v>0.34110000000000001</v>
      </c>
      <c r="Z9" s="54">
        <v>5.3630800000000001</v>
      </c>
      <c r="AA9" s="55">
        <v>0.31683</v>
      </c>
    </row>
    <row r="10" spans="1:47" s="66" customFormat="1" ht="13.5" customHeight="1" x14ac:dyDescent="0.25">
      <c r="A10" s="70" t="s">
        <v>56</v>
      </c>
      <c r="B10" s="70"/>
      <c r="C10" s="70"/>
      <c r="D10" s="70"/>
      <c r="E10" s="70"/>
      <c r="F10" s="70"/>
      <c r="G10" s="70"/>
      <c r="H10" s="70"/>
      <c r="I10" s="70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</row>
    <row r="11" spans="1:47" s="61" customFormat="1" ht="13.5" customHeight="1" x14ac:dyDescent="0.25">
      <c r="A11" s="71" t="s">
        <v>58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63"/>
      <c r="AA11" s="63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</row>
    <row r="12" spans="1:47" s="2" customFormat="1" ht="13.5" customHeight="1" x14ac:dyDescent="0.2">
      <c r="A12" s="38" t="str">
        <f>Index!A$13</f>
        <v>Source: OFS – Enquête suisse sur la population active (ESPA)</v>
      </c>
      <c r="B12" s="38"/>
      <c r="C12" s="38"/>
      <c r="D12" s="38"/>
      <c r="E12" s="38"/>
      <c r="F12" s="38"/>
      <c r="G12" s="38"/>
      <c r="H12" s="38"/>
      <c r="I12" s="38"/>
      <c r="L12" s="7"/>
    </row>
    <row r="13" spans="1:47" s="2" customFormat="1" ht="13.5" customHeight="1" x14ac:dyDescent="0.2">
      <c r="A13" s="38" t="str">
        <f>Index!A$14</f>
        <v>© OFS 2023</v>
      </c>
      <c r="B13" s="38"/>
      <c r="C13" s="38"/>
      <c r="D13" s="38"/>
      <c r="E13" s="38"/>
      <c r="F13" s="38"/>
      <c r="G13" s="38"/>
      <c r="H13" s="38"/>
      <c r="I13" s="38"/>
      <c r="L13" s="7"/>
    </row>
    <row r="14" spans="1:47" s="2" customFormat="1" ht="25.5" customHeight="1" x14ac:dyDescent="0.2">
      <c r="A14" s="38" t="str">
        <f>Index!A$15</f>
        <v>Contact: Office fédéral de la statistique (OFS), Indicateurs de la formation, EducIndicators@bfs.admin.ch</v>
      </c>
      <c r="B14" s="18"/>
      <c r="C14" s="18"/>
      <c r="D14" s="18"/>
      <c r="E14" s="18"/>
      <c r="F14" s="18"/>
      <c r="G14" s="18"/>
      <c r="H14" s="18"/>
      <c r="I14" s="19"/>
    </row>
  </sheetData>
  <mergeCells count="1">
    <mergeCell ref="A11:Y11"/>
  </mergeCells>
  <hyperlinks>
    <hyperlink ref="A1" location="Index!A1" display="Zurück" xr:uid="{00000000-0004-0000-0600-00000000000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U13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7.81640625" style="3" customWidth="1"/>
    <col min="2" max="3" width="5.7265625" style="3" customWidth="1"/>
    <col min="4" max="11" width="5.7265625" style="3" hidden="1" customWidth="1"/>
    <col min="12" max="27" width="5.7265625" style="3" customWidth="1"/>
    <col min="28" max="16384" width="11.453125" style="3"/>
  </cols>
  <sheetData>
    <row r="1" spans="1:47" s="13" customFormat="1" ht="25.5" customHeight="1" x14ac:dyDescent="0.25">
      <c r="A1" s="28" t="s">
        <v>40</v>
      </c>
    </row>
    <row r="2" spans="1:47" s="14" customFormat="1" ht="13.5" customHeight="1" x14ac:dyDescent="0.25">
      <c r="A2" s="37" t="str">
        <f>CONCATENATE(Index!A1," selon le taux d'occupation, de 2010 à ",RIGHT(Index!A14,4)-1)</f>
        <v>Participation à la formation continue selon le taux d'occupation, de 2010 à 2022</v>
      </c>
      <c r="B2" s="37"/>
      <c r="C2" s="37"/>
      <c r="D2" s="37"/>
      <c r="E2" s="37"/>
      <c r="F2" s="37"/>
      <c r="G2" s="37"/>
      <c r="H2" s="37"/>
      <c r="I2" s="37"/>
      <c r="U2" s="45"/>
      <c r="W2" s="45"/>
      <c r="Y2" s="45"/>
      <c r="AA2" s="45" t="s">
        <v>34</v>
      </c>
    </row>
    <row r="3" spans="1:47" s="14" customFormat="1" ht="13.5" customHeight="1" x14ac:dyDescent="0.25">
      <c r="A3" s="12" t="s">
        <v>45</v>
      </c>
      <c r="B3" s="13"/>
      <c r="C3" s="13"/>
      <c r="D3" s="13"/>
      <c r="E3" s="13"/>
      <c r="F3" s="13"/>
      <c r="G3" s="13"/>
      <c r="H3" s="13"/>
    </row>
    <row r="4" spans="1:47" s="16" customFormat="1" ht="13.5" customHeight="1" x14ac:dyDescent="0.25">
      <c r="A4" s="15"/>
      <c r="B4" s="34">
        <v>2010</v>
      </c>
      <c r="C4" s="35"/>
      <c r="D4" s="34">
        <f>B4+1</f>
        <v>2011</v>
      </c>
      <c r="E4" s="35"/>
      <c r="F4" s="34">
        <f>D4+1</f>
        <v>2012</v>
      </c>
      <c r="G4" s="35"/>
      <c r="H4" s="34">
        <f>F4+1</f>
        <v>2013</v>
      </c>
      <c r="I4" s="36"/>
      <c r="J4" s="34">
        <f>H4+1</f>
        <v>2014</v>
      </c>
      <c r="K4" s="35"/>
      <c r="L4" s="34">
        <f>J4+1</f>
        <v>2015</v>
      </c>
      <c r="M4" s="35"/>
      <c r="N4" s="34">
        <f>L4+1</f>
        <v>2016</v>
      </c>
      <c r="O4" s="36"/>
      <c r="P4" s="34">
        <f>N4+1</f>
        <v>2017</v>
      </c>
      <c r="Q4" s="35"/>
      <c r="R4" s="34">
        <f>P4+1</f>
        <v>2018</v>
      </c>
      <c r="S4" s="36"/>
      <c r="T4" s="34">
        <f>R4+1</f>
        <v>2019</v>
      </c>
      <c r="U4" s="36"/>
      <c r="V4" s="34">
        <f>T4+1</f>
        <v>2020</v>
      </c>
      <c r="W4" s="36"/>
      <c r="X4" s="34" t="s">
        <v>57</v>
      </c>
      <c r="Y4" s="36"/>
      <c r="Z4" s="34">
        <v>2022</v>
      </c>
      <c r="AA4" s="36"/>
    </row>
    <row r="5" spans="1:47" s="16" customFormat="1" ht="13.5" customHeight="1" x14ac:dyDescent="0.25">
      <c r="A5" s="17"/>
      <c r="B5" s="29" t="s">
        <v>0</v>
      </c>
      <c r="C5" s="30" t="s">
        <v>1</v>
      </c>
      <c r="D5" s="29" t="s">
        <v>0</v>
      </c>
      <c r="E5" s="30" t="s">
        <v>1</v>
      </c>
      <c r="F5" s="29" t="s">
        <v>0</v>
      </c>
      <c r="G5" s="30" t="s">
        <v>1</v>
      </c>
      <c r="H5" s="29" t="s">
        <v>0</v>
      </c>
      <c r="I5" s="31" t="s">
        <v>1</v>
      </c>
      <c r="J5" s="29" t="s">
        <v>0</v>
      </c>
      <c r="K5" s="30" t="s">
        <v>1</v>
      </c>
      <c r="L5" s="29" t="s">
        <v>0</v>
      </c>
      <c r="M5" s="30" t="s">
        <v>1</v>
      </c>
      <c r="N5" s="29" t="s">
        <v>0</v>
      </c>
      <c r="O5" s="31" t="s">
        <v>1</v>
      </c>
      <c r="P5" s="29" t="s">
        <v>0</v>
      </c>
      <c r="Q5" s="30" t="s">
        <v>1</v>
      </c>
      <c r="R5" s="32" t="s">
        <v>0</v>
      </c>
      <c r="S5" s="31" t="s">
        <v>1</v>
      </c>
      <c r="T5" s="32" t="s">
        <v>0</v>
      </c>
      <c r="U5" s="31" t="s">
        <v>1</v>
      </c>
      <c r="V5" s="32" t="s">
        <v>0</v>
      </c>
      <c r="W5" s="31" t="s">
        <v>1</v>
      </c>
      <c r="X5" s="32" t="s">
        <v>0</v>
      </c>
      <c r="Y5" s="31" t="s">
        <v>1</v>
      </c>
      <c r="Z5" s="32" t="s">
        <v>0</v>
      </c>
      <c r="AA5" s="31" t="s">
        <v>1</v>
      </c>
    </row>
    <row r="6" spans="1:47" s="6" customFormat="1" ht="13.5" customHeight="1" x14ac:dyDescent="0.2">
      <c r="A6" s="10" t="s">
        <v>5</v>
      </c>
      <c r="B6" s="8">
        <v>30.05968</v>
      </c>
      <c r="C6" s="9">
        <v>0.39490999999999998</v>
      </c>
      <c r="D6" s="8">
        <v>29.426459999999999</v>
      </c>
      <c r="E6" s="9">
        <v>0.37705</v>
      </c>
      <c r="F6" s="8">
        <v>29.04261</v>
      </c>
      <c r="G6" s="9">
        <v>0.36928</v>
      </c>
      <c r="H6" s="8">
        <v>29.076219999999999</v>
      </c>
      <c r="I6" s="9">
        <v>0.37952999999999998</v>
      </c>
      <c r="J6" s="8">
        <v>30.428380000000001</v>
      </c>
      <c r="K6" s="9">
        <v>0.40550999999999998</v>
      </c>
      <c r="L6" s="8">
        <v>30.72139</v>
      </c>
      <c r="M6" s="9">
        <v>0.41768</v>
      </c>
      <c r="N6" s="8">
        <v>30.963010000000001</v>
      </c>
      <c r="O6" s="9">
        <v>0.42113</v>
      </c>
      <c r="P6" s="8">
        <v>30.664650000000002</v>
      </c>
      <c r="Q6" s="9">
        <v>0.40689999999999998</v>
      </c>
      <c r="R6" s="8">
        <v>31.001110000000001</v>
      </c>
      <c r="S6" s="9">
        <v>0.40933999999999998</v>
      </c>
      <c r="T6" s="8">
        <v>31.33792</v>
      </c>
      <c r="U6" s="9">
        <v>0.41199000000000002</v>
      </c>
      <c r="V6" s="8">
        <v>25.923929999999999</v>
      </c>
      <c r="W6" s="9">
        <v>0.38940000000000002</v>
      </c>
      <c r="X6" s="8">
        <v>20.313549999999999</v>
      </c>
      <c r="Y6" s="9">
        <v>0.32092999999999999</v>
      </c>
      <c r="Z6" s="8">
        <v>20.093830000000001</v>
      </c>
      <c r="AA6" s="9">
        <v>0.31298999999999999</v>
      </c>
    </row>
    <row r="7" spans="1:47" s="6" customFormat="1" ht="13.5" customHeight="1" x14ac:dyDescent="0.2">
      <c r="A7" s="56" t="s">
        <v>38</v>
      </c>
      <c r="B7" s="49">
        <v>30.185189999999999</v>
      </c>
      <c r="C7" s="50">
        <v>0.51131000000000004</v>
      </c>
      <c r="D7" s="49">
        <v>29.645759999999999</v>
      </c>
      <c r="E7" s="50">
        <v>0.48881000000000002</v>
      </c>
      <c r="F7" s="49">
        <v>29.351179999999999</v>
      </c>
      <c r="G7" s="50">
        <v>0.47874</v>
      </c>
      <c r="H7" s="49">
        <v>29.338699999999999</v>
      </c>
      <c r="I7" s="50">
        <v>0.49847000000000002</v>
      </c>
      <c r="J7" s="49">
        <v>30.63496</v>
      </c>
      <c r="K7" s="50">
        <v>0.53542000000000001</v>
      </c>
      <c r="L7" s="49">
        <v>31.17736</v>
      </c>
      <c r="M7" s="50">
        <v>0.56176000000000004</v>
      </c>
      <c r="N7" s="49">
        <v>31.088000000000001</v>
      </c>
      <c r="O7" s="50">
        <v>0.56816</v>
      </c>
      <c r="P7" s="49">
        <v>30.876760000000001</v>
      </c>
      <c r="Q7" s="50">
        <v>0.54552</v>
      </c>
      <c r="R7" s="49">
        <v>31.35511</v>
      </c>
      <c r="S7" s="50">
        <v>0.55456000000000005</v>
      </c>
      <c r="T7" s="49">
        <v>31.880960000000002</v>
      </c>
      <c r="U7" s="50">
        <v>0.56374000000000002</v>
      </c>
      <c r="V7" s="49">
        <v>26.90654</v>
      </c>
      <c r="W7" s="50">
        <v>0.53832000000000002</v>
      </c>
      <c r="X7" s="49">
        <v>20.72927</v>
      </c>
      <c r="Y7" s="50">
        <v>0.42941000000000001</v>
      </c>
      <c r="Z7" s="49">
        <v>20.237500000000001</v>
      </c>
      <c r="AA7" s="50">
        <v>0.41294999999999998</v>
      </c>
    </row>
    <row r="8" spans="1:47" s="6" customFormat="1" ht="13.5" customHeight="1" x14ac:dyDescent="0.2">
      <c r="A8" s="57" t="s">
        <v>39</v>
      </c>
      <c r="B8" s="54">
        <v>29.852930000000001</v>
      </c>
      <c r="C8" s="55">
        <v>0.61990000000000001</v>
      </c>
      <c r="D8" s="54">
        <v>29.06448</v>
      </c>
      <c r="E8" s="55">
        <v>0.59033000000000002</v>
      </c>
      <c r="F8" s="54">
        <v>28.539660000000001</v>
      </c>
      <c r="G8" s="55">
        <v>0.57874000000000003</v>
      </c>
      <c r="H8" s="54">
        <v>28.658059999999999</v>
      </c>
      <c r="I8" s="55">
        <v>0.58184999999999998</v>
      </c>
      <c r="J8" s="54">
        <v>30.116669999999999</v>
      </c>
      <c r="K8" s="55">
        <v>0.61885999999999997</v>
      </c>
      <c r="L8" s="54">
        <v>30.032129999999999</v>
      </c>
      <c r="M8" s="55">
        <v>0.61626000000000003</v>
      </c>
      <c r="N8" s="54">
        <v>30.77779</v>
      </c>
      <c r="O8" s="55">
        <v>0.61985999999999997</v>
      </c>
      <c r="P8" s="54">
        <v>30.35276</v>
      </c>
      <c r="Q8" s="55">
        <v>0.60631999999999997</v>
      </c>
      <c r="R8" s="54">
        <v>30.488779999999998</v>
      </c>
      <c r="S8" s="55">
        <v>0.6</v>
      </c>
      <c r="T8" s="54">
        <v>30.56043</v>
      </c>
      <c r="U8" s="55">
        <v>0.59377000000000002</v>
      </c>
      <c r="V8" s="54">
        <v>24.526579999999999</v>
      </c>
      <c r="W8" s="55">
        <v>0.55023999999999995</v>
      </c>
      <c r="X8" s="54">
        <v>19.716249999999999</v>
      </c>
      <c r="Y8" s="55">
        <v>0.48079</v>
      </c>
      <c r="Z8" s="54">
        <v>19.885770000000001</v>
      </c>
      <c r="AA8" s="55">
        <v>0.47921000000000002</v>
      </c>
    </row>
    <row r="9" spans="1:47" s="66" customFormat="1" ht="13.5" customHeight="1" x14ac:dyDescent="0.25">
      <c r="A9" s="70" t="s">
        <v>56</v>
      </c>
      <c r="B9" s="70"/>
      <c r="C9" s="70"/>
      <c r="D9" s="70"/>
      <c r="E9" s="70"/>
      <c r="F9" s="70"/>
      <c r="G9" s="70"/>
      <c r="H9" s="70"/>
      <c r="I9" s="70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spans="1:47" s="61" customFormat="1" ht="13.5" customHeight="1" x14ac:dyDescent="0.25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63"/>
      <c r="AA10" s="63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</row>
    <row r="11" spans="1:47" s="2" customFormat="1" ht="13.5" customHeight="1" x14ac:dyDescent="0.2">
      <c r="A11" s="38" t="str">
        <f>Index!A$13</f>
        <v>Source: OFS – Enquête suisse sur la population active (ESPA)</v>
      </c>
      <c r="B11" s="38"/>
      <c r="C11" s="38"/>
      <c r="D11" s="38"/>
      <c r="E11" s="38"/>
      <c r="F11" s="38"/>
      <c r="G11" s="38"/>
      <c r="H11" s="38"/>
      <c r="I11" s="38"/>
      <c r="L11" s="7"/>
    </row>
    <row r="12" spans="1:47" s="2" customFormat="1" ht="13.5" customHeight="1" x14ac:dyDescent="0.2">
      <c r="A12" s="38" t="str">
        <f>Index!A$14</f>
        <v>© OFS 2023</v>
      </c>
      <c r="B12" s="38"/>
      <c r="C12" s="38"/>
      <c r="D12" s="38"/>
      <c r="E12" s="38"/>
      <c r="F12" s="38"/>
      <c r="G12" s="38"/>
      <c r="H12" s="38"/>
      <c r="I12" s="38"/>
      <c r="L12" s="7"/>
    </row>
    <row r="13" spans="1:47" s="2" customFormat="1" ht="25.5" customHeight="1" x14ac:dyDescent="0.2">
      <c r="A13" s="38" t="str">
        <f>Index!A$15</f>
        <v>Contact: Office fédéral de la statistique (OFS), Indicateurs de la formation, EducIndicators@bfs.admin.ch</v>
      </c>
      <c r="B13" s="18"/>
      <c r="C13" s="18"/>
      <c r="D13" s="18"/>
      <c r="E13" s="18"/>
      <c r="F13" s="18"/>
      <c r="G13" s="18"/>
      <c r="H13" s="18"/>
      <c r="I13" s="19"/>
    </row>
  </sheetData>
  <mergeCells count="1">
    <mergeCell ref="A10:Y10"/>
  </mergeCells>
  <hyperlinks>
    <hyperlink ref="A1" location="Index!A1" display="Zurück" xr:uid="{00000000-0004-0000-07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Index</vt:lpstr>
      <vt:lpstr>T1</vt:lpstr>
      <vt:lpstr>T2</vt:lpstr>
      <vt:lpstr>T3</vt:lpstr>
      <vt:lpstr>TD1</vt:lpstr>
      <vt:lpstr>TD2</vt:lpstr>
      <vt:lpstr>TD3</vt:lpstr>
      <vt:lpstr>TD4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  <vt:lpstr>'TD3'!Zone_d_impression</vt:lpstr>
      <vt:lpstr>'TD4'!Zone_d_impression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von Erlach</dc:creator>
  <cp:lastModifiedBy>Caballero Liardet Wayra BFS</cp:lastModifiedBy>
  <cp:lastPrinted>2022-03-15T08:30:06Z</cp:lastPrinted>
  <dcterms:created xsi:type="dcterms:W3CDTF">2012-02-02T15:41:58Z</dcterms:created>
  <dcterms:modified xsi:type="dcterms:W3CDTF">2023-03-24T09:46:30Z</dcterms:modified>
</cp:coreProperties>
</file>