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2_Politique\17-02_WAHLEN\01_NATIONALRAT\NRW2023\01. Diffusion\Tabellen Excel DAM - Metainformation\Listes et Candidatures\Tableaux\2023\Tableau actualisé en 2019 et un 2013\Ok pour Diam\A... déplacer pour Falone\"/>
    </mc:Choice>
  </mc:AlternateContent>
  <xr:revisionPtr revIDLastSave="0" documentId="13_ncr:1_{5D4918E4-0C5D-4F80-B188-7978F5711107}" xr6:coauthVersionLast="47" xr6:coauthVersionMax="47" xr10:uidLastSave="{00000000-0000-0000-0000-000000000000}"/>
  <bookViews>
    <workbookView xWindow="-28920" yWindow="-120" windowWidth="29040" windowHeight="15720" tabRatio="620" xr2:uid="{00000000-000D-0000-FFFF-FFFF00000000}"/>
  </bookViews>
  <sheets>
    <sheet name="2023" sheetId="14" r:id="rId1"/>
    <sheet name="2019" sheetId="13" r:id="rId2"/>
    <sheet name="2015" sheetId="12" r:id="rId3"/>
    <sheet name="2011" sheetId="11" r:id="rId4"/>
    <sheet name="2007" sheetId="10" r:id="rId5"/>
    <sheet name="2003" sheetId="9" r:id="rId6"/>
    <sheet name="1999" sheetId="1" r:id="rId7"/>
    <sheet name="1995" sheetId="2" r:id="rId8"/>
    <sheet name="1991" sheetId="3" r:id="rId9"/>
    <sheet name="1987" sheetId="4" r:id="rId10"/>
    <sheet name="1983" sheetId="5" r:id="rId11"/>
    <sheet name="1979" sheetId="6" r:id="rId12"/>
    <sheet name="1975" sheetId="7" r:id="rId13"/>
    <sheet name="1971" sheetId="8" r:id="rId14"/>
  </sheets>
  <definedNames>
    <definedName name="_xlnm.Print_Area" localSheetId="4">'2007'!$A$1:$AY$47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0" i="14" l="1"/>
  <c r="AS10" i="14"/>
  <c r="H10" i="14"/>
  <c r="I10" i="14"/>
  <c r="AU32" i="14"/>
  <c r="AT32" i="14"/>
  <c r="AU31" i="14"/>
  <c r="AT31" i="14"/>
  <c r="AU30" i="14"/>
  <c r="AT30" i="14"/>
  <c r="AU29" i="14"/>
  <c r="AT29" i="14"/>
  <c r="AU28" i="14"/>
  <c r="AT28" i="14"/>
  <c r="AU27" i="14"/>
  <c r="AT27" i="14"/>
  <c r="AU26" i="14"/>
  <c r="AT26" i="14"/>
  <c r="AU25" i="14"/>
  <c r="AT25" i="14"/>
  <c r="AU24" i="14"/>
  <c r="AT24" i="14"/>
  <c r="AU23" i="14"/>
  <c r="AT23" i="14"/>
  <c r="AU21" i="14"/>
  <c r="AT21" i="14"/>
  <c r="AU20" i="14"/>
  <c r="AT20" i="14"/>
  <c r="AU19" i="14"/>
  <c r="AT19" i="14"/>
  <c r="AU18" i="14"/>
  <c r="AT18" i="14"/>
  <c r="AU17" i="14"/>
  <c r="AT17" i="14"/>
  <c r="AU16" i="14"/>
  <c r="AT16" i="14"/>
  <c r="AU15" i="14"/>
  <c r="AT15" i="14"/>
  <c r="AU14" i="14"/>
  <c r="AT14" i="14"/>
  <c r="AU13" i="14"/>
  <c r="AT13" i="14"/>
  <c r="AU12" i="14"/>
  <c r="AT12" i="14"/>
  <c r="AQ10" i="14"/>
  <c r="AP10" i="14"/>
  <c r="AO10" i="14"/>
  <c r="AN10" i="14"/>
  <c r="AK10" i="14"/>
  <c r="AJ10" i="14"/>
  <c r="AG10" i="14"/>
  <c r="AF10" i="14"/>
  <c r="AE10" i="14"/>
  <c r="AD10" i="14"/>
  <c r="AC10" i="14"/>
  <c r="AB10" i="14"/>
  <c r="AB34" i="14" s="1"/>
  <c r="AA10" i="14"/>
  <c r="Z10" i="14"/>
  <c r="U10" i="14"/>
  <c r="T10" i="14"/>
  <c r="S10" i="14"/>
  <c r="R10" i="14"/>
  <c r="Q10" i="14"/>
  <c r="P10" i="14"/>
  <c r="O10" i="14"/>
  <c r="N10" i="14"/>
  <c r="G10" i="14"/>
  <c r="F10" i="14"/>
  <c r="E10" i="14"/>
  <c r="D10" i="14"/>
  <c r="C10" i="14"/>
  <c r="B10" i="14"/>
  <c r="AS12" i="11"/>
  <c r="AU12" i="11" s="1"/>
  <c r="AT12" i="11"/>
  <c r="AS13" i="11"/>
  <c r="AT13" i="11"/>
  <c r="AU13" i="11"/>
  <c r="AS14" i="11"/>
  <c r="AU14" i="11" s="1"/>
  <c r="AT14" i="11"/>
  <c r="AS15" i="11"/>
  <c r="AT15" i="11"/>
  <c r="AU15" i="11"/>
  <c r="AS16" i="11"/>
  <c r="AT16" i="11"/>
  <c r="AU16" i="11"/>
  <c r="AS17" i="11"/>
  <c r="AU17" i="11" s="1"/>
  <c r="AT17" i="11"/>
  <c r="AS18" i="11"/>
  <c r="AT18" i="11"/>
  <c r="AU18" i="11"/>
  <c r="AS19" i="11"/>
  <c r="AT19" i="11"/>
  <c r="AU19" i="11"/>
  <c r="AS20" i="11"/>
  <c r="AU20" i="11" s="1"/>
  <c r="AT20" i="11"/>
  <c r="AS21" i="11"/>
  <c r="AT21" i="11"/>
  <c r="AU21" i="11"/>
  <c r="AS22" i="11"/>
  <c r="AU22" i="11" s="1"/>
  <c r="AT22" i="11"/>
  <c r="AS23" i="11"/>
  <c r="AT23" i="11"/>
  <c r="AU23" i="11"/>
  <c r="AS24" i="11"/>
  <c r="AT24" i="11"/>
  <c r="AU24" i="11"/>
  <c r="AS25" i="11"/>
  <c r="AU25" i="11" s="1"/>
  <c r="AT25" i="11"/>
  <c r="AS26" i="11"/>
  <c r="AT26" i="11"/>
  <c r="AU26" i="11"/>
  <c r="AS27" i="11"/>
  <c r="AT27" i="11"/>
  <c r="AU27" i="11"/>
  <c r="AS28" i="11"/>
  <c r="AU28" i="11" s="1"/>
  <c r="AT28" i="11"/>
  <c r="AS29" i="11"/>
  <c r="AT29" i="11"/>
  <c r="AU29" i="11"/>
  <c r="AS30" i="11"/>
  <c r="AU30" i="11" s="1"/>
  <c r="AT30" i="11"/>
  <c r="AS31" i="11"/>
  <c r="AT31" i="11"/>
  <c r="AU31" i="11"/>
  <c r="AS32" i="11"/>
  <c r="AT32" i="11"/>
  <c r="AU32" i="11"/>
  <c r="AR13" i="11"/>
  <c r="AR14" i="11"/>
  <c r="AR15" i="11"/>
  <c r="AR16" i="11"/>
  <c r="AR17" i="11"/>
  <c r="AR18" i="11"/>
  <c r="AR19" i="11"/>
  <c r="AR20" i="11"/>
  <c r="AR21" i="11"/>
  <c r="AR22" i="11"/>
  <c r="AR23" i="11"/>
  <c r="AR24" i="11"/>
  <c r="AR25" i="11"/>
  <c r="AR26" i="11"/>
  <c r="AR27" i="11"/>
  <c r="AR28" i="11"/>
  <c r="AR29" i="11"/>
  <c r="AR30" i="11"/>
  <c r="AR31" i="11"/>
  <c r="AR32" i="11"/>
  <c r="AR12" i="11"/>
  <c r="D34" i="14" l="1"/>
  <c r="F34" i="14"/>
  <c r="T34" i="14"/>
  <c r="AV30" i="14"/>
  <c r="AW30" i="14" s="1"/>
  <c r="H34" i="14"/>
  <c r="AV27" i="14"/>
  <c r="AW27" i="14" s="1"/>
  <c r="AV31" i="14"/>
  <c r="AW31" i="14" s="1"/>
  <c r="AF34" i="14"/>
  <c r="AV29" i="14"/>
  <c r="AW29" i="14" s="1"/>
  <c r="AV16" i="14"/>
  <c r="AW16" i="14" s="1"/>
  <c r="AV28" i="14"/>
  <c r="AW28" i="14" s="1"/>
  <c r="AV32" i="14"/>
  <c r="AW32" i="14" s="1"/>
  <c r="AV26" i="14"/>
  <c r="AW26" i="14" s="1"/>
  <c r="R34" i="14"/>
  <c r="AP34" i="14"/>
  <c r="AR34" i="14"/>
  <c r="AV24" i="14"/>
  <c r="AW24" i="14" s="1"/>
  <c r="P34" i="14"/>
  <c r="AN34" i="14"/>
  <c r="AV20" i="14"/>
  <c r="AW20" i="14" s="1"/>
  <c r="AU10" i="14"/>
  <c r="AV25" i="14"/>
  <c r="AW25" i="14" s="1"/>
  <c r="AD34" i="14"/>
  <c r="AV14" i="14"/>
  <c r="AW14" i="14" s="1"/>
  <c r="AV18" i="14"/>
  <c r="AW18" i="14" s="1"/>
  <c r="AV21" i="14"/>
  <c r="AW21" i="14" s="1"/>
  <c r="AV23" i="14"/>
  <c r="AW23" i="14" s="1"/>
  <c r="B34" i="14"/>
  <c r="N34" i="14"/>
  <c r="Z34" i="14"/>
  <c r="AJ34" i="14"/>
  <c r="AT10" i="14"/>
  <c r="AV19" i="14"/>
  <c r="AW19" i="14" s="1"/>
  <c r="AV12" i="14"/>
  <c r="AV13" i="14"/>
  <c r="AW13" i="14" s="1"/>
  <c r="AV15" i="14"/>
  <c r="AW15" i="14" s="1"/>
  <c r="AV17" i="14"/>
  <c r="AW17" i="14" s="1"/>
  <c r="B10" i="13"/>
  <c r="AW34" i="14" l="1"/>
  <c r="AV10" i="14"/>
  <c r="AW10" i="14" s="1"/>
  <c r="AW12" i="14"/>
  <c r="AW32" i="13"/>
  <c r="AV32" i="13"/>
  <c r="AW31" i="13"/>
  <c r="AV31" i="13"/>
  <c r="AW30" i="13"/>
  <c r="AV30" i="13"/>
  <c r="AW29" i="13"/>
  <c r="AV29" i="13"/>
  <c r="AW28" i="13"/>
  <c r="AV28" i="13"/>
  <c r="AW27" i="13"/>
  <c r="AV27" i="13"/>
  <c r="AW26" i="13"/>
  <c r="AV26" i="13"/>
  <c r="AW25" i="13"/>
  <c r="AV25" i="13"/>
  <c r="AW24" i="13"/>
  <c r="AV24" i="13"/>
  <c r="AW23" i="13"/>
  <c r="AV23" i="13"/>
  <c r="AW22" i="13"/>
  <c r="AV22" i="13"/>
  <c r="AW21" i="13"/>
  <c r="AV21" i="13"/>
  <c r="AW20" i="13"/>
  <c r="AV20" i="13"/>
  <c r="AW19" i="13"/>
  <c r="AV19" i="13"/>
  <c r="AX19" i="13" s="1"/>
  <c r="AY19" i="13" s="1"/>
  <c r="AW18" i="13"/>
  <c r="AV18" i="13"/>
  <c r="AW17" i="13"/>
  <c r="AV17" i="13"/>
  <c r="AX17" i="13" s="1"/>
  <c r="AY17" i="13" s="1"/>
  <c r="AW16" i="13"/>
  <c r="AV16" i="13"/>
  <c r="AW15" i="13"/>
  <c r="AV15" i="13"/>
  <c r="AW14" i="13"/>
  <c r="AV14" i="13"/>
  <c r="AW13" i="13"/>
  <c r="AV13" i="13"/>
  <c r="AX13" i="13" s="1"/>
  <c r="AY13" i="13" s="1"/>
  <c r="AW12" i="13"/>
  <c r="AV12" i="13"/>
  <c r="AU10" i="13"/>
  <c r="AT10" i="13"/>
  <c r="AS10" i="13"/>
  <c r="AR10" i="13"/>
  <c r="AQ10" i="13"/>
  <c r="AP10" i="13"/>
  <c r="AM10" i="13"/>
  <c r="AL10" i="13"/>
  <c r="AI10" i="13"/>
  <c r="AH10" i="13"/>
  <c r="AG10" i="13"/>
  <c r="AF10" i="13"/>
  <c r="AE10" i="13"/>
  <c r="AD10" i="13"/>
  <c r="AC10" i="13"/>
  <c r="AB10" i="13"/>
  <c r="W10" i="13"/>
  <c r="V10" i="13"/>
  <c r="U10" i="13"/>
  <c r="T10" i="13"/>
  <c r="S10" i="13"/>
  <c r="R10" i="13"/>
  <c r="Q10" i="13"/>
  <c r="P10" i="13"/>
  <c r="O10" i="13"/>
  <c r="N10" i="13"/>
  <c r="I10" i="13"/>
  <c r="H10" i="13"/>
  <c r="G10" i="13"/>
  <c r="F10" i="13"/>
  <c r="E10" i="13"/>
  <c r="D10" i="13"/>
  <c r="C10" i="13"/>
  <c r="AX14" i="13" l="1"/>
  <c r="AY14" i="13" s="1"/>
  <c r="AX26" i="13"/>
  <c r="AY26" i="13" s="1"/>
  <c r="D34" i="13"/>
  <c r="AX20" i="13"/>
  <c r="AY20" i="13" s="1"/>
  <c r="AX32" i="13"/>
  <c r="AY32" i="13" s="1"/>
  <c r="AX22" i="13"/>
  <c r="AX28" i="13"/>
  <c r="AY28" i="13" s="1"/>
  <c r="AX15" i="13"/>
  <c r="AY15" i="13" s="1"/>
  <c r="AX21" i="13"/>
  <c r="AY21" i="13" s="1"/>
  <c r="AW10" i="13"/>
  <c r="P34" i="13"/>
  <c r="AF34" i="13"/>
  <c r="AX24" i="13"/>
  <c r="AY24" i="13" s="1"/>
  <c r="AX30" i="13"/>
  <c r="AY30" i="13" s="1"/>
  <c r="AX16" i="13"/>
  <c r="AY16" i="13" s="1"/>
  <c r="AX18" i="13"/>
  <c r="AY18" i="13" s="1"/>
  <c r="T34" i="13"/>
  <c r="AL34" i="13"/>
  <c r="H34" i="13"/>
  <c r="AB34" i="13"/>
  <c r="AR34" i="13"/>
  <c r="AV10" i="13"/>
  <c r="B34" i="13"/>
  <c r="F34" i="13"/>
  <c r="N34" i="13"/>
  <c r="R34" i="13"/>
  <c r="V34" i="13"/>
  <c r="AD34" i="13"/>
  <c r="AH34" i="13"/>
  <c r="AP34" i="13"/>
  <c r="AT34" i="13"/>
  <c r="AX23" i="13"/>
  <c r="AY23" i="13" s="1"/>
  <c r="AX25" i="13"/>
  <c r="AY25" i="13" s="1"/>
  <c r="AX27" i="13"/>
  <c r="AY27" i="13" s="1"/>
  <c r="AX29" i="13"/>
  <c r="AY29" i="13" s="1"/>
  <c r="AX31" i="13"/>
  <c r="AY31" i="13" s="1"/>
  <c r="AX12" i="13"/>
  <c r="AY12" i="13" s="1"/>
  <c r="AS10" i="11"/>
  <c r="AR10" i="11"/>
  <c r="AY34" i="13" l="1"/>
  <c r="AX10" i="13"/>
  <c r="AY10" i="13" s="1"/>
  <c r="AU34" i="11"/>
  <c r="AT10" i="11"/>
  <c r="AU10" i="11" s="1"/>
  <c r="AG10" i="11" l="1"/>
  <c r="C10" i="12" l="1"/>
  <c r="B10" i="12"/>
  <c r="C10" i="11"/>
  <c r="B10" i="11"/>
  <c r="L10" i="11"/>
  <c r="M10" i="11"/>
  <c r="AW32" i="12"/>
  <c r="AV32" i="12"/>
  <c r="AX32" i="12" s="1"/>
  <c r="AW31" i="12"/>
  <c r="AV31" i="12"/>
  <c r="AW30" i="12"/>
  <c r="AV30" i="12"/>
  <c r="AW29" i="12"/>
  <c r="AV29" i="12"/>
  <c r="AX29" i="12" s="1"/>
  <c r="AW28" i="12"/>
  <c r="AV28" i="12"/>
  <c r="AW27" i="12"/>
  <c r="AV27" i="12"/>
  <c r="AW26" i="12"/>
  <c r="AV26" i="12"/>
  <c r="AW25" i="12"/>
  <c r="AV25" i="12"/>
  <c r="AW24" i="12"/>
  <c r="AV24" i="12"/>
  <c r="AX24" i="12" s="1"/>
  <c r="AY24" i="12" s="1"/>
  <c r="AW23" i="12"/>
  <c r="AV23" i="12"/>
  <c r="AW22" i="12"/>
  <c r="AV22" i="12"/>
  <c r="AX22" i="12"/>
  <c r="AW21" i="12"/>
  <c r="AV21" i="12"/>
  <c r="AW20" i="12"/>
  <c r="AV20" i="12"/>
  <c r="AX20" i="12" s="1"/>
  <c r="AW19" i="12"/>
  <c r="AV19" i="12"/>
  <c r="AW18" i="12"/>
  <c r="AV18" i="12"/>
  <c r="AX18" i="12" s="1"/>
  <c r="AW17" i="12"/>
  <c r="AV17" i="12"/>
  <c r="AW16" i="12"/>
  <c r="AV16" i="12"/>
  <c r="AW15" i="12"/>
  <c r="AV15" i="12"/>
  <c r="AX15" i="12" s="1"/>
  <c r="AW14" i="12"/>
  <c r="AV14" i="12"/>
  <c r="AW13" i="12"/>
  <c r="AV13" i="12"/>
  <c r="AW12" i="12"/>
  <c r="AV12" i="12"/>
  <c r="AT10" i="12"/>
  <c r="AT34" i="12" s="1"/>
  <c r="AS10" i="12"/>
  <c r="AR10" i="12"/>
  <c r="AQ10" i="12"/>
  <c r="AP10" i="12"/>
  <c r="AO10" i="12"/>
  <c r="AN10" i="12"/>
  <c r="AM10" i="12"/>
  <c r="AL10" i="12"/>
  <c r="AK10" i="12"/>
  <c r="AJ10" i="12"/>
  <c r="AI10" i="12"/>
  <c r="AH10" i="12"/>
  <c r="AG10" i="12"/>
  <c r="AF10" i="12"/>
  <c r="AE10" i="12"/>
  <c r="AD10" i="12"/>
  <c r="AC10" i="12"/>
  <c r="AB10" i="12"/>
  <c r="AB34" i="12" s="1"/>
  <c r="AA10" i="12"/>
  <c r="Z10" i="12"/>
  <c r="Y10" i="12"/>
  <c r="X10" i="12"/>
  <c r="W10" i="12"/>
  <c r="V10" i="12"/>
  <c r="U10" i="12"/>
  <c r="T10" i="12"/>
  <c r="T34" i="12" s="1"/>
  <c r="S10" i="12"/>
  <c r="R10" i="12"/>
  <c r="Q10" i="12"/>
  <c r="P10" i="12"/>
  <c r="P34" i="12" s="1"/>
  <c r="O10" i="12"/>
  <c r="N10" i="12"/>
  <c r="M10" i="12"/>
  <c r="L10" i="12"/>
  <c r="I10" i="12"/>
  <c r="H10" i="12"/>
  <c r="H34" i="12"/>
  <c r="G10" i="12"/>
  <c r="F10" i="12"/>
  <c r="E10" i="12"/>
  <c r="D10" i="12"/>
  <c r="AQ10" i="11"/>
  <c r="AP10" i="11"/>
  <c r="AO10" i="11"/>
  <c r="AN10" i="11"/>
  <c r="AN34" i="11" s="1"/>
  <c r="AM10" i="11"/>
  <c r="AL10" i="11"/>
  <c r="AI10" i="11"/>
  <c r="AH10" i="11"/>
  <c r="AF10" i="11"/>
  <c r="AF34" i="11" s="1"/>
  <c r="AC10" i="11"/>
  <c r="AB10" i="11"/>
  <c r="W10" i="11"/>
  <c r="V10" i="11"/>
  <c r="U10" i="11"/>
  <c r="T10" i="11"/>
  <c r="S10" i="11"/>
  <c r="R10" i="11"/>
  <c r="Q10" i="11"/>
  <c r="P10" i="11"/>
  <c r="O10" i="11"/>
  <c r="N10" i="11"/>
  <c r="I10" i="11"/>
  <c r="H10" i="11"/>
  <c r="H34" i="11" s="1"/>
  <c r="G10" i="11"/>
  <c r="F10" i="11"/>
  <c r="E10" i="11"/>
  <c r="D10" i="11"/>
  <c r="AV12" i="2"/>
  <c r="AV12" i="1"/>
  <c r="AV12" i="9"/>
  <c r="AW12" i="10"/>
  <c r="AV12" i="10"/>
  <c r="AX12" i="10" s="1"/>
  <c r="AY12" i="10" s="1"/>
  <c r="AV13" i="10"/>
  <c r="AW13" i="10"/>
  <c r="AV14" i="10"/>
  <c r="AV10" i="10" s="1"/>
  <c r="AW14" i="10"/>
  <c r="AV15" i="10"/>
  <c r="AW15" i="10"/>
  <c r="AV16" i="10"/>
  <c r="AW16" i="10"/>
  <c r="AV17" i="10"/>
  <c r="AW17" i="10"/>
  <c r="AV18" i="10"/>
  <c r="AW18" i="10"/>
  <c r="AV19" i="10"/>
  <c r="AW19" i="10"/>
  <c r="AV20" i="10"/>
  <c r="AW20" i="10"/>
  <c r="AV21" i="10"/>
  <c r="AW21" i="10"/>
  <c r="AX21" i="10" s="1"/>
  <c r="AY21" i="10" s="1"/>
  <c r="AV23" i="10"/>
  <c r="AW23" i="10"/>
  <c r="AV24" i="10"/>
  <c r="AX24" i="10" s="1"/>
  <c r="AY24" i="10" s="1"/>
  <c r="AW24" i="10"/>
  <c r="AV25" i="10"/>
  <c r="AW25" i="10"/>
  <c r="AV26" i="10"/>
  <c r="AW26" i="10"/>
  <c r="AX26" i="10" s="1"/>
  <c r="AY26" i="10" s="1"/>
  <c r="AV27" i="10"/>
  <c r="AX27" i="10" s="1"/>
  <c r="AY27" i="10" s="1"/>
  <c r="AW27" i="10"/>
  <c r="AV28" i="10"/>
  <c r="AW28" i="10"/>
  <c r="AV29" i="10"/>
  <c r="AW29" i="10"/>
  <c r="AV30" i="10"/>
  <c r="AX30" i="10" s="1"/>
  <c r="AW30" i="10"/>
  <c r="AV31" i="10"/>
  <c r="AW31" i="10"/>
  <c r="AX31" i="10" s="1"/>
  <c r="AY31" i="10" s="1"/>
  <c r="AV32" i="10"/>
  <c r="AW32" i="10"/>
  <c r="AX32" i="10" s="1"/>
  <c r="AY32" i="10" s="1"/>
  <c r="AU10" i="10"/>
  <c r="AT34" i="10" s="1"/>
  <c r="AT10" i="10"/>
  <c r="AS10" i="10"/>
  <c r="AR10" i="10"/>
  <c r="AQ10" i="10"/>
  <c r="AP34" i="10" s="1"/>
  <c r="AP10" i="10"/>
  <c r="AO10" i="10"/>
  <c r="AN10" i="10"/>
  <c r="AN34" i="10" s="1"/>
  <c r="AM10" i="10"/>
  <c r="AL10" i="10"/>
  <c r="AK10" i="10"/>
  <c r="AJ10" i="10"/>
  <c r="AJ34" i="10" s="1"/>
  <c r="AI10" i="10"/>
  <c r="AH10" i="10"/>
  <c r="AG10" i="10"/>
  <c r="AF10" i="10"/>
  <c r="AE10" i="10"/>
  <c r="AD34" i="10" s="1"/>
  <c r="AD10" i="10"/>
  <c r="AC10" i="10"/>
  <c r="AB10" i="10"/>
  <c r="AA10" i="10"/>
  <c r="Z10" i="10"/>
  <c r="Y10" i="10"/>
  <c r="X10" i="10"/>
  <c r="W10" i="10"/>
  <c r="V10" i="10"/>
  <c r="V34" i="10" s="1"/>
  <c r="U10" i="10"/>
  <c r="T10" i="10"/>
  <c r="S10" i="10"/>
  <c r="R10" i="10"/>
  <c r="R34" i="10" s="1"/>
  <c r="Q10" i="10"/>
  <c r="P10" i="10"/>
  <c r="P34" i="10" s="1"/>
  <c r="O10" i="10"/>
  <c r="N10" i="10"/>
  <c r="N34" i="10" s="1"/>
  <c r="M10" i="10"/>
  <c r="L10" i="10"/>
  <c r="K10" i="10"/>
  <c r="J10" i="10"/>
  <c r="J34" i="10" s="1"/>
  <c r="I10" i="10"/>
  <c r="H10" i="10"/>
  <c r="G10" i="10"/>
  <c r="F10" i="10"/>
  <c r="F34" i="10" s="1"/>
  <c r="E10" i="10"/>
  <c r="D34" i="10" s="1"/>
  <c r="D10" i="10"/>
  <c r="C10" i="10"/>
  <c r="B10" i="10"/>
  <c r="AV22" i="10"/>
  <c r="AW22" i="10"/>
  <c r="AV12" i="8"/>
  <c r="AV13" i="8"/>
  <c r="AV14" i="8"/>
  <c r="AX14" i="8" s="1"/>
  <c r="AY14" i="8" s="1"/>
  <c r="AV15" i="8"/>
  <c r="AV16" i="8"/>
  <c r="AV17" i="8"/>
  <c r="AX17" i="8" s="1"/>
  <c r="AY17" i="8" s="1"/>
  <c r="AV18" i="8"/>
  <c r="AX18" i="8" s="1"/>
  <c r="AY18" i="8" s="1"/>
  <c r="AV19" i="8"/>
  <c r="AV20" i="8"/>
  <c r="AV21" i="8"/>
  <c r="AV22" i="8"/>
  <c r="AV23" i="8"/>
  <c r="AV24" i="8"/>
  <c r="AV25" i="8"/>
  <c r="AV26" i="8"/>
  <c r="AX26" i="8"/>
  <c r="AV27" i="8"/>
  <c r="AV28" i="8"/>
  <c r="AV29" i="8"/>
  <c r="AV30" i="8"/>
  <c r="AV31" i="8"/>
  <c r="AW12" i="8"/>
  <c r="AW13" i="8"/>
  <c r="AX13" i="8" s="1"/>
  <c r="AY13" i="8" s="1"/>
  <c r="AW14" i="8"/>
  <c r="AW15" i="8"/>
  <c r="AW16" i="8"/>
  <c r="AW17" i="8"/>
  <c r="AW18" i="8"/>
  <c r="AW19" i="8"/>
  <c r="AW20" i="8"/>
  <c r="AX20" i="8" s="1"/>
  <c r="AW21" i="8"/>
  <c r="AW22" i="8"/>
  <c r="AW23" i="8"/>
  <c r="AX23" i="8" s="1"/>
  <c r="AY23" i="8" s="1"/>
  <c r="AW24" i="8"/>
  <c r="AW25" i="8"/>
  <c r="AW26" i="8"/>
  <c r="AW27" i="8"/>
  <c r="AW28" i="8"/>
  <c r="AW29" i="8"/>
  <c r="AW30" i="8"/>
  <c r="AX30" i="8" s="1"/>
  <c r="AY30" i="8" s="1"/>
  <c r="AW31" i="8"/>
  <c r="AX31" i="8" s="1"/>
  <c r="AY31" i="8" s="1"/>
  <c r="AV13" i="7"/>
  <c r="AX13" i="7" s="1"/>
  <c r="AY13" i="7" s="1"/>
  <c r="AW13" i="7"/>
  <c r="AV14" i="7"/>
  <c r="AW14" i="7"/>
  <c r="AV15" i="7"/>
  <c r="AW15" i="7"/>
  <c r="AV16" i="7"/>
  <c r="AW16" i="7"/>
  <c r="AV17" i="7"/>
  <c r="AW17" i="7"/>
  <c r="AX17" i="7" s="1"/>
  <c r="AY17" i="7" s="1"/>
  <c r="AV18" i="7"/>
  <c r="AX18" i="7" s="1"/>
  <c r="AW18" i="7"/>
  <c r="AV19" i="7"/>
  <c r="AW19" i="7"/>
  <c r="AV20" i="7"/>
  <c r="AW20" i="7"/>
  <c r="AV21" i="7"/>
  <c r="AW21" i="7"/>
  <c r="AV22" i="7"/>
  <c r="AW22" i="7"/>
  <c r="AX22" i="7" s="1"/>
  <c r="AV23" i="7"/>
  <c r="AW23" i="7"/>
  <c r="AX23" i="7" s="1"/>
  <c r="AV24" i="7"/>
  <c r="AX24" i="7" s="1"/>
  <c r="AW24" i="7"/>
  <c r="AV25" i="7"/>
  <c r="AW25" i="7"/>
  <c r="AX25" i="7"/>
  <c r="AV26" i="7"/>
  <c r="AW26" i="7"/>
  <c r="AX26" i="7" s="1"/>
  <c r="AY26" i="7" s="1"/>
  <c r="AV27" i="7"/>
  <c r="AW27" i="7"/>
  <c r="AV28" i="7"/>
  <c r="AX28" i="7" s="1"/>
  <c r="AY28" i="7" s="1"/>
  <c r="AW28" i="7"/>
  <c r="AV29" i="7"/>
  <c r="AX29" i="7" s="1"/>
  <c r="AY29" i="7" s="1"/>
  <c r="AW29" i="7"/>
  <c r="AV30" i="7"/>
  <c r="AW30" i="7"/>
  <c r="AV31" i="7"/>
  <c r="AW31" i="7"/>
  <c r="AV12" i="7"/>
  <c r="AW12" i="7"/>
  <c r="AV32" i="6"/>
  <c r="AW32" i="6"/>
  <c r="AX32" i="6" s="1"/>
  <c r="AY32" i="6" s="1"/>
  <c r="AV31" i="6"/>
  <c r="AW31" i="6"/>
  <c r="AX31" i="6" s="1"/>
  <c r="AY31" i="6" s="1"/>
  <c r="AV30" i="6"/>
  <c r="AY30" i="6" s="1"/>
  <c r="AW30" i="6"/>
  <c r="AV29" i="6"/>
  <c r="AW29" i="6"/>
  <c r="AV28" i="6"/>
  <c r="AW28" i="6"/>
  <c r="AV27" i="6"/>
  <c r="AW27" i="6"/>
  <c r="AV26" i="6"/>
  <c r="AW26" i="6"/>
  <c r="AX26" i="6" s="1"/>
  <c r="AY26" i="6" s="1"/>
  <c r="AV25" i="6"/>
  <c r="AX25" i="6" s="1"/>
  <c r="AY25" i="6" s="1"/>
  <c r="AW25" i="6"/>
  <c r="AV24" i="6"/>
  <c r="AW24" i="6"/>
  <c r="AV23" i="6"/>
  <c r="AW23" i="6"/>
  <c r="AX23" i="6" s="1"/>
  <c r="AY23" i="6" s="1"/>
  <c r="AV22" i="6"/>
  <c r="AW22" i="6"/>
  <c r="AV21" i="6"/>
  <c r="AW21" i="6"/>
  <c r="AV20" i="6"/>
  <c r="AW20" i="6"/>
  <c r="AV19" i="6"/>
  <c r="AW19" i="6"/>
  <c r="AV18" i="6"/>
  <c r="AW18" i="6"/>
  <c r="AV17" i="6"/>
  <c r="AW17" i="6"/>
  <c r="AX17" i="6" s="1"/>
  <c r="AY17" i="6" s="1"/>
  <c r="AV16" i="6"/>
  <c r="AW16" i="6"/>
  <c r="AV15" i="6"/>
  <c r="AW15" i="6"/>
  <c r="AV14" i="6"/>
  <c r="AW14" i="6"/>
  <c r="AV13" i="6"/>
  <c r="AW13" i="6"/>
  <c r="AV12" i="6"/>
  <c r="AW12" i="6"/>
  <c r="AV32" i="5"/>
  <c r="AX32" i="5"/>
  <c r="AW32" i="5"/>
  <c r="AV31" i="5"/>
  <c r="AW31" i="5"/>
  <c r="AV30" i="5"/>
  <c r="AW30" i="5"/>
  <c r="AV29" i="5"/>
  <c r="AX29" i="5"/>
  <c r="AY29" i="5"/>
  <c r="AW29" i="5"/>
  <c r="AV28" i="5"/>
  <c r="AX28" i="5" s="1"/>
  <c r="AY28" i="5" s="1"/>
  <c r="AW28" i="5"/>
  <c r="AV27" i="5"/>
  <c r="AX27" i="5" s="1"/>
  <c r="AW27" i="5"/>
  <c r="AV26" i="5"/>
  <c r="AW26" i="5"/>
  <c r="AV25" i="5"/>
  <c r="AW25" i="5"/>
  <c r="AX25" i="5"/>
  <c r="AY25" i="5" s="1"/>
  <c r="AV24" i="5"/>
  <c r="AW24" i="5"/>
  <c r="AV23" i="5"/>
  <c r="AW23" i="5"/>
  <c r="AV22" i="5"/>
  <c r="AW22" i="5"/>
  <c r="AV21" i="5"/>
  <c r="AW21" i="5"/>
  <c r="AV20" i="5"/>
  <c r="AW20" i="5"/>
  <c r="AV19" i="5"/>
  <c r="AX19" i="5" s="1"/>
  <c r="AY19" i="5" s="1"/>
  <c r="AW19" i="5"/>
  <c r="AV18" i="5"/>
  <c r="AX18" i="5"/>
  <c r="AW18" i="5"/>
  <c r="AV17" i="5"/>
  <c r="AW17" i="5"/>
  <c r="AV16" i="5"/>
  <c r="AX16" i="5" s="1"/>
  <c r="AY16" i="5" s="1"/>
  <c r="AW16" i="5"/>
  <c r="AV15" i="5"/>
  <c r="AW15" i="5"/>
  <c r="AX15" i="5" s="1"/>
  <c r="AY15" i="5" s="1"/>
  <c r="AV14" i="5"/>
  <c r="AX14" i="5" s="1"/>
  <c r="AY14" i="5" s="1"/>
  <c r="AW14" i="5"/>
  <c r="AV13" i="5"/>
  <c r="AX13" i="5" s="1"/>
  <c r="AY13" i="5" s="1"/>
  <c r="AW13" i="5"/>
  <c r="AV12" i="5"/>
  <c r="AW12" i="5"/>
  <c r="AV32" i="4"/>
  <c r="AW32" i="4"/>
  <c r="AV31" i="4"/>
  <c r="AW31" i="4"/>
  <c r="AV30" i="4"/>
  <c r="AW30" i="4"/>
  <c r="AV29" i="4"/>
  <c r="AW29" i="4"/>
  <c r="AV28" i="4"/>
  <c r="AW28" i="4"/>
  <c r="AV27" i="4"/>
  <c r="AW27" i="4"/>
  <c r="AV26" i="4"/>
  <c r="AW26" i="4"/>
  <c r="AV25" i="4"/>
  <c r="AW25" i="4"/>
  <c r="AV24" i="4"/>
  <c r="AX24" i="4" s="1"/>
  <c r="AW24" i="4"/>
  <c r="AV23" i="4"/>
  <c r="AW23" i="4"/>
  <c r="AV22" i="4"/>
  <c r="AW22" i="4"/>
  <c r="AV21" i="4"/>
  <c r="AW21" i="4"/>
  <c r="AV20" i="4"/>
  <c r="AW20" i="4"/>
  <c r="AX20" i="4" s="1"/>
  <c r="AV19" i="4"/>
  <c r="AX19" i="4" s="1"/>
  <c r="AY19" i="4" s="1"/>
  <c r="AW19" i="4"/>
  <c r="AV18" i="4"/>
  <c r="AW18" i="4"/>
  <c r="AV17" i="4"/>
  <c r="AW17" i="4"/>
  <c r="AV16" i="4"/>
  <c r="AW16" i="4"/>
  <c r="AV15" i="4"/>
  <c r="AW15" i="4"/>
  <c r="AX15" i="4" s="1"/>
  <c r="AY15" i="4" s="1"/>
  <c r="AV14" i="4"/>
  <c r="AW14" i="4"/>
  <c r="AV13" i="4"/>
  <c r="AY13" i="4" s="1"/>
  <c r="AW13" i="4"/>
  <c r="AX13" i="4" s="1"/>
  <c r="AV12" i="4"/>
  <c r="AW12" i="4"/>
  <c r="AV32" i="3"/>
  <c r="AW32" i="3"/>
  <c r="AV31" i="3"/>
  <c r="AW31" i="3"/>
  <c r="AV30" i="3"/>
  <c r="AW30" i="3"/>
  <c r="AX30" i="3" s="1"/>
  <c r="AY30" i="3" s="1"/>
  <c r="AV29" i="3"/>
  <c r="AW29" i="3"/>
  <c r="AV28" i="3"/>
  <c r="AX28" i="3" s="1"/>
  <c r="AY28" i="3" s="1"/>
  <c r="AW28" i="3"/>
  <c r="AV27" i="3"/>
  <c r="AW27" i="3"/>
  <c r="AV26" i="3"/>
  <c r="AW26" i="3"/>
  <c r="AX26" i="3" s="1"/>
  <c r="AV25" i="3"/>
  <c r="AX25" i="3" s="1"/>
  <c r="AY25" i="3" s="1"/>
  <c r="AW25" i="3"/>
  <c r="AV24" i="3"/>
  <c r="AW24" i="3"/>
  <c r="AX24" i="3" s="1"/>
  <c r="AV23" i="3"/>
  <c r="AX23" i="3" s="1"/>
  <c r="AW23" i="3"/>
  <c r="AV22" i="3"/>
  <c r="AW22" i="3"/>
  <c r="AV21" i="3"/>
  <c r="AW21" i="3"/>
  <c r="AV20" i="3"/>
  <c r="AW20" i="3"/>
  <c r="AV19" i="3"/>
  <c r="AW19" i="3"/>
  <c r="AX19" i="3" s="1"/>
  <c r="AV18" i="3"/>
  <c r="AW18" i="3"/>
  <c r="AV17" i="3"/>
  <c r="AV10" i="3" s="1"/>
  <c r="AW17" i="3"/>
  <c r="AX17" i="3" s="1"/>
  <c r="AY17" i="3" s="1"/>
  <c r="AV16" i="3"/>
  <c r="AW16" i="3"/>
  <c r="AV15" i="3"/>
  <c r="AW15" i="3"/>
  <c r="AV14" i="3"/>
  <c r="AW14" i="3"/>
  <c r="AV13" i="3"/>
  <c r="AW13" i="3"/>
  <c r="AX13" i="3" s="1"/>
  <c r="AV12" i="3"/>
  <c r="AW12" i="3"/>
  <c r="AV13" i="2"/>
  <c r="AX13" i="2" s="1"/>
  <c r="AW13" i="2"/>
  <c r="AV14" i="2"/>
  <c r="AX14" i="2" s="1"/>
  <c r="AW14" i="2"/>
  <c r="AV15" i="2"/>
  <c r="AX15" i="2" s="1"/>
  <c r="AW15" i="2"/>
  <c r="AV16" i="2"/>
  <c r="AW16" i="2"/>
  <c r="AV17" i="2"/>
  <c r="AW17" i="2"/>
  <c r="AV18" i="2"/>
  <c r="AW18" i="2"/>
  <c r="AX18" i="2" s="1"/>
  <c r="AY18" i="2" s="1"/>
  <c r="AV19" i="2"/>
  <c r="AW19" i="2"/>
  <c r="AV20" i="2"/>
  <c r="AW20" i="2"/>
  <c r="AV21" i="2"/>
  <c r="AX21" i="2" s="1"/>
  <c r="AW21" i="2"/>
  <c r="AV22" i="2"/>
  <c r="AW22" i="2"/>
  <c r="AX22" i="2" s="1"/>
  <c r="AV23" i="2"/>
  <c r="AW23" i="2"/>
  <c r="AV24" i="2"/>
  <c r="AX24" i="2" s="1"/>
  <c r="AW24" i="2"/>
  <c r="AV25" i="2"/>
  <c r="AW25" i="2"/>
  <c r="AV26" i="2"/>
  <c r="AW26" i="2"/>
  <c r="AV27" i="2"/>
  <c r="AW27" i="2"/>
  <c r="AV28" i="2"/>
  <c r="AX28" i="2" s="1"/>
  <c r="AW28" i="2"/>
  <c r="AV29" i="2"/>
  <c r="AX29" i="2" s="1"/>
  <c r="AW29" i="2"/>
  <c r="AV30" i="2"/>
  <c r="AX30" i="2" s="1"/>
  <c r="AW30" i="2"/>
  <c r="AV31" i="2"/>
  <c r="AW31" i="2"/>
  <c r="AV32" i="2"/>
  <c r="AX32" i="2" s="1"/>
  <c r="AW32" i="2"/>
  <c r="AW12" i="2"/>
  <c r="AV13" i="1"/>
  <c r="AX13" i="1" s="1"/>
  <c r="AW13" i="1"/>
  <c r="AV14" i="1"/>
  <c r="AX14" i="1" s="1"/>
  <c r="AY14" i="1" s="1"/>
  <c r="AW14" i="1"/>
  <c r="AV15" i="1"/>
  <c r="AX15" i="1" s="1"/>
  <c r="AW15" i="1"/>
  <c r="AV16" i="1"/>
  <c r="AX16" i="1" s="1"/>
  <c r="AY16" i="1" s="1"/>
  <c r="AW16" i="1"/>
  <c r="AV17" i="1"/>
  <c r="AW17" i="1"/>
  <c r="AX17" i="1"/>
  <c r="AV18" i="1"/>
  <c r="AX18" i="1" s="1"/>
  <c r="AW18" i="1"/>
  <c r="AV19" i="1"/>
  <c r="AX19" i="1" s="1"/>
  <c r="AW19" i="1"/>
  <c r="AV20" i="1"/>
  <c r="AX20" i="1" s="1"/>
  <c r="AW20" i="1"/>
  <c r="AV21" i="1"/>
  <c r="AW21" i="1"/>
  <c r="AV22" i="1"/>
  <c r="AY22" i="1" s="1"/>
  <c r="AW22" i="1"/>
  <c r="AX22" i="1" s="1"/>
  <c r="AV23" i="1"/>
  <c r="AX23" i="1" s="1"/>
  <c r="AW23" i="1"/>
  <c r="AV24" i="1"/>
  <c r="AW24" i="1"/>
  <c r="AX24" i="1" s="1"/>
  <c r="AY24" i="1" s="1"/>
  <c r="AV25" i="1"/>
  <c r="AW25" i="1"/>
  <c r="AV26" i="1"/>
  <c r="AW26" i="1"/>
  <c r="AV27" i="1"/>
  <c r="AW27" i="1"/>
  <c r="AV28" i="1"/>
  <c r="AW28" i="1"/>
  <c r="AV29" i="1"/>
  <c r="AW29" i="1"/>
  <c r="AV30" i="1"/>
  <c r="AW30" i="1"/>
  <c r="AV31" i="1"/>
  <c r="AW31" i="1"/>
  <c r="AV32" i="1"/>
  <c r="AW32" i="1"/>
  <c r="AW12" i="1"/>
  <c r="AX12" i="1" s="1"/>
  <c r="AY12" i="1" s="1"/>
  <c r="AV13" i="9"/>
  <c r="AW13" i="9"/>
  <c r="AV14" i="9"/>
  <c r="AW14" i="9"/>
  <c r="AX14" i="9" s="1"/>
  <c r="AY14" i="9" s="1"/>
  <c r="AV15" i="9"/>
  <c r="AW15" i="9"/>
  <c r="AV16" i="9"/>
  <c r="AW16" i="9"/>
  <c r="AV17" i="9"/>
  <c r="AY17" i="9" s="1"/>
  <c r="AW17" i="9"/>
  <c r="AV18" i="9"/>
  <c r="AX18" i="9" s="1"/>
  <c r="AW18" i="9"/>
  <c r="AV19" i="9"/>
  <c r="AW19" i="9"/>
  <c r="AV20" i="9"/>
  <c r="AW20" i="9"/>
  <c r="AV21" i="9"/>
  <c r="AW21" i="9"/>
  <c r="AV23" i="9"/>
  <c r="AW23" i="9"/>
  <c r="AV24" i="9"/>
  <c r="AW24" i="9"/>
  <c r="AV25" i="9"/>
  <c r="AW25" i="9"/>
  <c r="AV26" i="9"/>
  <c r="AW26" i="9"/>
  <c r="AV27" i="9"/>
  <c r="AW27" i="9"/>
  <c r="AV28" i="9"/>
  <c r="AW28" i="9"/>
  <c r="AV29" i="9"/>
  <c r="AW29" i="9"/>
  <c r="AV30" i="9"/>
  <c r="AX30" i="9" s="1"/>
  <c r="AW30" i="9"/>
  <c r="AV31" i="9"/>
  <c r="AX31" i="9" s="1"/>
  <c r="AW31" i="9"/>
  <c r="AV32" i="9"/>
  <c r="AW32" i="9"/>
  <c r="AW12" i="9"/>
  <c r="H10" i="8"/>
  <c r="I10" i="8"/>
  <c r="H34" i="8" s="1"/>
  <c r="T10" i="8"/>
  <c r="U10" i="8"/>
  <c r="U10" i="7"/>
  <c r="T10" i="7"/>
  <c r="U10" i="6"/>
  <c r="T10" i="6"/>
  <c r="U10" i="5"/>
  <c r="T10" i="5"/>
  <c r="U10" i="4"/>
  <c r="T10" i="4"/>
  <c r="U10" i="3"/>
  <c r="T10" i="3"/>
  <c r="U10" i="2"/>
  <c r="T10" i="2"/>
  <c r="U10" i="1"/>
  <c r="T10" i="1"/>
  <c r="AQ10" i="8"/>
  <c r="AP10" i="8"/>
  <c r="AQ10" i="7"/>
  <c r="AP10" i="7"/>
  <c r="AQ10" i="6"/>
  <c r="AP10" i="6"/>
  <c r="AQ10" i="5"/>
  <c r="AP10" i="5"/>
  <c r="AQ10" i="4"/>
  <c r="AP10" i="4"/>
  <c r="AO10" i="8"/>
  <c r="AN10" i="8"/>
  <c r="AO10" i="7"/>
  <c r="AN10" i="7"/>
  <c r="AO10" i="6"/>
  <c r="AN10" i="6"/>
  <c r="AO10" i="5"/>
  <c r="AN10" i="5"/>
  <c r="AI10" i="1"/>
  <c r="AH10" i="1"/>
  <c r="AI10" i="2"/>
  <c r="AH10" i="2"/>
  <c r="AI10" i="3"/>
  <c r="AH10" i="3"/>
  <c r="AE10" i="8"/>
  <c r="AD10" i="8"/>
  <c r="AM10" i="8"/>
  <c r="AL10" i="8"/>
  <c r="Y10" i="1"/>
  <c r="X10" i="1"/>
  <c r="AG10" i="1"/>
  <c r="AF10" i="1"/>
  <c r="Y10" i="2"/>
  <c r="X10" i="2"/>
  <c r="AG10" i="2"/>
  <c r="AF10" i="2"/>
  <c r="AG10" i="8"/>
  <c r="AF10" i="8"/>
  <c r="AC10" i="8"/>
  <c r="AB10" i="8"/>
  <c r="AG10" i="7"/>
  <c r="AF10" i="7"/>
  <c r="AC10" i="7"/>
  <c r="AB10" i="7"/>
  <c r="AC10" i="6"/>
  <c r="AB10" i="6"/>
  <c r="AC10" i="5"/>
  <c r="AB10" i="5"/>
  <c r="AC10" i="4"/>
  <c r="AB10" i="4"/>
  <c r="AC10" i="3"/>
  <c r="AB10" i="3"/>
  <c r="S10" i="8"/>
  <c r="R10" i="8"/>
  <c r="S10" i="7"/>
  <c r="R10" i="7"/>
  <c r="P10" i="6"/>
  <c r="Q10" i="6"/>
  <c r="S10" i="6"/>
  <c r="R10" i="6"/>
  <c r="S10" i="5"/>
  <c r="R10" i="5"/>
  <c r="S10" i="4"/>
  <c r="R10" i="4"/>
  <c r="S10" i="3"/>
  <c r="R10" i="3"/>
  <c r="S10" i="2"/>
  <c r="R10" i="2"/>
  <c r="S10" i="1"/>
  <c r="R10" i="1"/>
  <c r="P10" i="9"/>
  <c r="Q10" i="9"/>
  <c r="R10" i="9"/>
  <c r="AL34" i="10"/>
  <c r="C10" i="8"/>
  <c r="D10" i="8"/>
  <c r="D34" i="8" s="1"/>
  <c r="E10" i="8"/>
  <c r="F10" i="8"/>
  <c r="G10" i="8"/>
  <c r="J10" i="8"/>
  <c r="K10" i="8"/>
  <c r="L10" i="8"/>
  <c r="L34" i="8" s="1"/>
  <c r="M10" i="8"/>
  <c r="N10" i="8"/>
  <c r="O10" i="8"/>
  <c r="P10" i="8"/>
  <c r="Q10" i="8"/>
  <c r="V10" i="8"/>
  <c r="W10" i="8"/>
  <c r="X10" i="8"/>
  <c r="X34" i="8" s="1"/>
  <c r="Y10" i="8"/>
  <c r="Z10" i="8"/>
  <c r="AA10" i="8"/>
  <c r="AH10" i="8"/>
  <c r="AI10" i="8"/>
  <c r="AJ10" i="8"/>
  <c r="AK10" i="8"/>
  <c r="AT10" i="8"/>
  <c r="AU10" i="8"/>
  <c r="AT34" i="8" s="1"/>
  <c r="B10" i="8"/>
  <c r="B34" i="8" s="1"/>
  <c r="C10" i="7"/>
  <c r="D10" i="7"/>
  <c r="E10" i="7"/>
  <c r="F10" i="7"/>
  <c r="G10" i="7"/>
  <c r="H10" i="7"/>
  <c r="I10" i="7"/>
  <c r="J10" i="7"/>
  <c r="K10" i="7"/>
  <c r="J34" i="7" s="1"/>
  <c r="L10" i="7"/>
  <c r="M10" i="7"/>
  <c r="L34" i="7" s="1"/>
  <c r="N10" i="7"/>
  <c r="O10" i="7"/>
  <c r="P10" i="7"/>
  <c r="Q10" i="7"/>
  <c r="P34" i="7" s="1"/>
  <c r="V10" i="7"/>
  <c r="W10" i="7"/>
  <c r="V34" i="7" s="1"/>
  <c r="X10" i="7"/>
  <c r="Y10" i="7"/>
  <c r="Z10" i="7"/>
  <c r="AA10" i="7"/>
  <c r="AD10" i="7"/>
  <c r="AE10" i="7"/>
  <c r="AD34" i="7" s="1"/>
  <c r="AH10" i="7"/>
  <c r="AI10" i="7"/>
  <c r="AJ10" i="7"/>
  <c r="AK10" i="7"/>
  <c r="AL10" i="7"/>
  <c r="AL34" i="7" s="1"/>
  <c r="AM10" i="7"/>
  <c r="AT10" i="7"/>
  <c r="AU10" i="7"/>
  <c r="B10" i="7"/>
  <c r="B34" i="7" s="1"/>
  <c r="D10" i="5"/>
  <c r="D34" i="5"/>
  <c r="E10" i="5"/>
  <c r="F10" i="5"/>
  <c r="F34" i="5" s="1"/>
  <c r="G10" i="5"/>
  <c r="H10" i="5"/>
  <c r="H34" i="5" s="1"/>
  <c r="I10" i="5"/>
  <c r="J10" i="5"/>
  <c r="K10" i="5"/>
  <c r="L10" i="5"/>
  <c r="M10" i="5"/>
  <c r="L34" i="5" s="1"/>
  <c r="N10" i="5"/>
  <c r="N34" i="5" s="1"/>
  <c r="O10" i="5"/>
  <c r="P10" i="5"/>
  <c r="Q10" i="5"/>
  <c r="P34" i="5" s="1"/>
  <c r="V10" i="5"/>
  <c r="W10" i="5"/>
  <c r="V34" i="5" s="1"/>
  <c r="X10" i="5"/>
  <c r="Y10" i="5"/>
  <c r="Z10" i="5"/>
  <c r="AA10" i="5"/>
  <c r="AF10" i="5"/>
  <c r="AG10" i="5"/>
  <c r="AF34" i="5" s="1"/>
  <c r="AD10" i="5"/>
  <c r="AE10" i="5"/>
  <c r="AH10" i="5"/>
  <c r="AI10" i="5"/>
  <c r="AJ10" i="5"/>
  <c r="AK10" i="5"/>
  <c r="AJ34" i="5" s="1"/>
  <c r="AL10" i="5"/>
  <c r="AM10" i="5"/>
  <c r="AT10" i="5"/>
  <c r="AT34" i="5" s="1"/>
  <c r="AU10" i="5"/>
  <c r="D10" i="6"/>
  <c r="D34" i="6" s="1"/>
  <c r="E10" i="6"/>
  <c r="F10" i="6"/>
  <c r="G10" i="6"/>
  <c r="H10" i="6"/>
  <c r="I10" i="6"/>
  <c r="J10" i="6"/>
  <c r="J34" i="6" s="1"/>
  <c r="K10" i="6"/>
  <c r="L10" i="6"/>
  <c r="M10" i="6"/>
  <c r="N10" i="6"/>
  <c r="O10" i="6"/>
  <c r="V10" i="6"/>
  <c r="V34" i="6" s="1"/>
  <c r="W10" i="6"/>
  <c r="X10" i="6"/>
  <c r="X34" i="6" s="1"/>
  <c r="Y10" i="6"/>
  <c r="Z10" i="6"/>
  <c r="AA10" i="6"/>
  <c r="AF10" i="6"/>
  <c r="AG10" i="6"/>
  <c r="AF34" i="6" s="1"/>
  <c r="AD10" i="6"/>
  <c r="AE10" i="6"/>
  <c r="AD34" i="6" s="1"/>
  <c r="AH10" i="6"/>
  <c r="AH34" i="6" s="1"/>
  <c r="AI10" i="6"/>
  <c r="AJ10" i="6"/>
  <c r="AK10" i="6"/>
  <c r="AJ34" i="6" s="1"/>
  <c r="AL10" i="6"/>
  <c r="AM10" i="6"/>
  <c r="AT10" i="6"/>
  <c r="AT34" i="6"/>
  <c r="AU10" i="6"/>
  <c r="B10" i="6"/>
  <c r="C10" i="6"/>
  <c r="B10" i="5"/>
  <c r="B34" i="5" s="1"/>
  <c r="C10" i="5"/>
  <c r="D10" i="4"/>
  <c r="D34" i="4"/>
  <c r="E10" i="4"/>
  <c r="F10" i="4"/>
  <c r="G10" i="4"/>
  <c r="F34" i="4" s="1"/>
  <c r="H10" i="4"/>
  <c r="I10" i="4"/>
  <c r="J10" i="4"/>
  <c r="J34" i="4"/>
  <c r="K10" i="4"/>
  <c r="L10" i="4"/>
  <c r="M10" i="4"/>
  <c r="L34" i="4" s="1"/>
  <c r="N10" i="4"/>
  <c r="O10" i="4"/>
  <c r="P10" i="4"/>
  <c r="Q10" i="4"/>
  <c r="V10" i="4"/>
  <c r="W10" i="4"/>
  <c r="V34" i="4" s="1"/>
  <c r="X10" i="4"/>
  <c r="Y10" i="4"/>
  <c r="Z10" i="4"/>
  <c r="Z34" i="4" s="1"/>
  <c r="AA10" i="4"/>
  <c r="AF10" i="4"/>
  <c r="AG10" i="4"/>
  <c r="AD10" i="4"/>
  <c r="AD34" i="4"/>
  <c r="AE10" i="4"/>
  <c r="AH10" i="4"/>
  <c r="AI10" i="4"/>
  <c r="AH34" i="4" s="1"/>
  <c r="AJ10" i="4"/>
  <c r="AK10" i="4"/>
  <c r="AJ34" i="4"/>
  <c r="AL10" i="4"/>
  <c r="AM10" i="4"/>
  <c r="AN10" i="4"/>
  <c r="AO10" i="4"/>
  <c r="AN34" i="4" s="1"/>
  <c r="AT10" i="4"/>
  <c r="AU10" i="4"/>
  <c r="AT34" i="4" s="1"/>
  <c r="B10" i="4"/>
  <c r="B34" i="4" s="1"/>
  <c r="C10" i="4"/>
  <c r="AT10" i="3"/>
  <c r="AT34" i="3" s="1"/>
  <c r="AU10" i="3"/>
  <c r="AT10" i="2"/>
  <c r="AT34" i="2" s="1"/>
  <c r="AU10" i="2"/>
  <c r="P10" i="2"/>
  <c r="P34" i="2"/>
  <c r="Q10" i="2"/>
  <c r="V10" i="2"/>
  <c r="V34" i="2" s="1"/>
  <c r="W10" i="2"/>
  <c r="AD10" i="2"/>
  <c r="AD34" i="2"/>
  <c r="AE10" i="2"/>
  <c r="AB10" i="2"/>
  <c r="AC10" i="2"/>
  <c r="Z10" i="2"/>
  <c r="Z34" i="2" s="1"/>
  <c r="AA10" i="2"/>
  <c r="AJ10" i="2"/>
  <c r="AK10" i="2"/>
  <c r="AL10" i="2"/>
  <c r="AL34" i="2" s="1"/>
  <c r="AM10" i="2"/>
  <c r="AN10" i="2"/>
  <c r="AO10" i="2"/>
  <c r="AP10" i="2"/>
  <c r="AQ10" i="2"/>
  <c r="N10" i="2"/>
  <c r="N34" i="2"/>
  <c r="O10" i="2"/>
  <c r="L10" i="2"/>
  <c r="M10" i="2"/>
  <c r="L34" i="2" s="1"/>
  <c r="J10" i="2"/>
  <c r="K10" i="2"/>
  <c r="J34" i="2" s="1"/>
  <c r="H10" i="2"/>
  <c r="I10" i="2"/>
  <c r="F10" i="2"/>
  <c r="G10" i="2"/>
  <c r="F34" i="2" s="1"/>
  <c r="D10" i="2"/>
  <c r="E10" i="2"/>
  <c r="D34" i="2"/>
  <c r="B10" i="2"/>
  <c r="B34" i="2" s="1"/>
  <c r="C10" i="2"/>
  <c r="C10" i="3"/>
  <c r="D10" i="3"/>
  <c r="E10" i="3"/>
  <c r="F10" i="3"/>
  <c r="F34" i="3" s="1"/>
  <c r="G10" i="3"/>
  <c r="H10" i="3"/>
  <c r="I10" i="3"/>
  <c r="J10" i="3"/>
  <c r="K10" i="3"/>
  <c r="L10" i="3"/>
  <c r="L34" i="3" s="1"/>
  <c r="M10" i="3"/>
  <c r="N10" i="3"/>
  <c r="O10" i="3"/>
  <c r="P10" i="3"/>
  <c r="Q10" i="3"/>
  <c r="V10" i="3"/>
  <c r="W10" i="3"/>
  <c r="V34" i="3" s="1"/>
  <c r="X10" i="3"/>
  <c r="Y10" i="3"/>
  <c r="X34" i="3"/>
  <c r="Z10" i="3"/>
  <c r="AA10" i="3"/>
  <c r="AF10" i="3"/>
  <c r="AF34" i="3" s="1"/>
  <c r="AG10" i="3"/>
  <c r="AD10" i="3"/>
  <c r="AD34" i="3" s="1"/>
  <c r="AE10" i="3"/>
  <c r="AJ10" i="3"/>
  <c r="AK10" i="3"/>
  <c r="AL10" i="3"/>
  <c r="AL34" i="3"/>
  <c r="AM10" i="3"/>
  <c r="AN10" i="3"/>
  <c r="AN34" i="3"/>
  <c r="AO10" i="3"/>
  <c r="AP10" i="3"/>
  <c r="AP34" i="3" s="1"/>
  <c r="AQ10" i="3"/>
  <c r="B10" i="3"/>
  <c r="C10" i="1"/>
  <c r="B34" i="1" s="1"/>
  <c r="D10" i="1"/>
  <c r="E10" i="1"/>
  <c r="D34" i="1" s="1"/>
  <c r="F10" i="1"/>
  <c r="G10" i="1"/>
  <c r="H10" i="1"/>
  <c r="I10" i="1"/>
  <c r="J10" i="1"/>
  <c r="K10" i="1"/>
  <c r="L10" i="1"/>
  <c r="M10" i="1"/>
  <c r="N10" i="1"/>
  <c r="O10" i="1"/>
  <c r="P10" i="1"/>
  <c r="Q10" i="1"/>
  <c r="P34" i="1" s="1"/>
  <c r="V10" i="1"/>
  <c r="W10" i="1"/>
  <c r="AD10" i="1"/>
  <c r="AE10" i="1"/>
  <c r="AB10" i="1"/>
  <c r="AC10" i="1"/>
  <c r="AB34" i="1" s="1"/>
  <c r="Z10" i="1"/>
  <c r="AA10" i="1"/>
  <c r="AJ10" i="1"/>
  <c r="AK10" i="1"/>
  <c r="AL10" i="1"/>
  <c r="AM10" i="1"/>
  <c r="AL34" i="1"/>
  <c r="AN10" i="1"/>
  <c r="AO10" i="1"/>
  <c r="AP10" i="1"/>
  <c r="AP34" i="1" s="1"/>
  <c r="AQ10" i="1"/>
  <c r="AT10" i="1"/>
  <c r="AU10" i="1"/>
  <c r="B10" i="1"/>
  <c r="AT10" i="9"/>
  <c r="AT34" i="9" s="1"/>
  <c r="AU10" i="9"/>
  <c r="V34" i="1"/>
  <c r="B10" i="9"/>
  <c r="B34" i="9" s="1"/>
  <c r="C10" i="9"/>
  <c r="D10" i="9"/>
  <c r="E10" i="9"/>
  <c r="D34" i="9" s="1"/>
  <c r="F10" i="9"/>
  <c r="F34" i="9" s="1"/>
  <c r="G10" i="9"/>
  <c r="H10" i="9"/>
  <c r="I10" i="9"/>
  <c r="J10" i="9"/>
  <c r="K10" i="9"/>
  <c r="J34" i="9" s="1"/>
  <c r="N10" i="9"/>
  <c r="N34" i="9" s="1"/>
  <c r="O10" i="9"/>
  <c r="S10" i="9"/>
  <c r="V10" i="9"/>
  <c r="W10" i="9"/>
  <c r="AD10" i="9"/>
  <c r="AD34" i="9" s="1"/>
  <c r="AE10" i="9"/>
  <c r="AB10" i="9"/>
  <c r="AC10" i="9"/>
  <c r="Z10" i="9"/>
  <c r="AA10" i="9"/>
  <c r="AJ10" i="9"/>
  <c r="AJ34" i="9" s="1"/>
  <c r="AK10" i="9"/>
  <c r="AL10" i="9"/>
  <c r="AL34" i="9" s="1"/>
  <c r="AM10" i="9"/>
  <c r="AN10" i="9"/>
  <c r="AO10" i="9"/>
  <c r="AP10" i="9"/>
  <c r="AQ10" i="9"/>
  <c r="AP34" i="9" s="1"/>
  <c r="Z34" i="7"/>
  <c r="P34" i="4"/>
  <c r="H34" i="4"/>
  <c r="AL34" i="6"/>
  <c r="J34" i="8"/>
  <c r="N34" i="8"/>
  <c r="Z34" i="8"/>
  <c r="F34" i="8"/>
  <c r="AY26" i="8"/>
  <c r="AX27" i="8"/>
  <c r="AX15" i="7"/>
  <c r="AY15" i="7" s="1"/>
  <c r="AX19" i="7"/>
  <c r="AY19" i="7" s="1"/>
  <c r="AJ34" i="7"/>
  <c r="AX27" i="7"/>
  <c r="AY27" i="7"/>
  <c r="AX20" i="7"/>
  <c r="AY20" i="7"/>
  <c r="AX12" i="7"/>
  <c r="AY12" i="7"/>
  <c r="AY22" i="7"/>
  <c r="AX31" i="7"/>
  <c r="AY31" i="7"/>
  <c r="AX12" i="6"/>
  <c r="AX15" i="6"/>
  <c r="AY15" i="6" s="1"/>
  <c r="AX29" i="6"/>
  <c r="AX21" i="6"/>
  <c r="AY21" i="6"/>
  <c r="B34" i="6"/>
  <c r="AX18" i="6"/>
  <c r="AY18" i="6" s="1"/>
  <c r="AX27" i="6"/>
  <c r="AY27" i="6" s="1"/>
  <c r="AX20" i="5"/>
  <c r="AY20" i="5" s="1"/>
  <c r="AX30" i="5"/>
  <c r="AY30" i="5" s="1"/>
  <c r="AX26" i="5"/>
  <c r="AY26" i="5"/>
  <c r="AX22" i="5"/>
  <c r="AY22" i="5"/>
  <c r="AX23" i="4"/>
  <c r="AY23" i="4" s="1"/>
  <c r="AX14" i="4"/>
  <c r="AY14" i="4" s="1"/>
  <c r="AX26" i="4"/>
  <c r="AY26" i="4" s="1"/>
  <c r="AX12" i="4"/>
  <c r="AX17" i="4"/>
  <c r="AY17" i="4" s="1"/>
  <c r="AX32" i="4"/>
  <c r="AX31" i="3"/>
  <c r="AY31" i="3" s="1"/>
  <c r="AX14" i="3"/>
  <c r="AY14" i="3" s="1"/>
  <c r="AX16" i="3"/>
  <c r="AY16" i="3" s="1"/>
  <c r="AX20" i="3"/>
  <c r="AY20" i="3" s="1"/>
  <c r="AX17" i="2"/>
  <c r="AY17" i="2"/>
  <c r="AN34" i="2"/>
  <c r="AX26" i="2"/>
  <c r="AY26" i="2" s="1"/>
  <c r="AY15" i="2"/>
  <c r="AX25" i="2"/>
  <c r="AY25" i="2" s="1"/>
  <c r="AX27" i="1"/>
  <c r="AY27" i="1" s="1"/>
  <c r="AT34" i="1"/>
  <c r="J34" i="1"/>
  <c r="AX28" i="1"/>
  <c r="AY28" i="1" s="1"/>
  <c r="AY19" i="1"/>
  <c r="AY13" i="1"/>
  <c r="AX32" i="1"/>
  <c r="AY32" i="1" s="1"/>
  <c r="AX26" i="1"/>
  <c r="AY26" i="1" s="1"/>
  <c r="AX21" i="1"/>
  <c r="AY21" i="1" s="1"/>
  <c r="AX26" i="9"/>
  <c r="AY26" i="9" s="1"/>
  <c r="AY18" i="9"/>
  <c r="AX27" i="9"/>
  <c r="AY27" i="9" s="1"/>
  <c r="AX19" i="9"/>
  <c r="AY19" i="9"/>
  <c r="AX17" i="9"/>
  <c r="AX15" i="9"/>
  <c r="AY15" i="9" s="1"/>
  <c r="AX27" i="3"/>
  <c r="AY27" i="3"/>
  <c r="AX28" i="4"/>
  <c r="AY28" i="4" s="1"/>
  <c r="AX24" i="6"/>
  <c r="AY24" i="6" s="1"/>
  <c r="AY30" i="7"/>
  <c r="AX30" i="7"/>
  <c r="AY25" i="7"/>
  <c r="AX12" i="5"/>
  <c r="AY12" i="5" s="1"/>
  <c r="AX12" i="8"/>
  <c r="H34" i="3"/>
  <c r="AP34" i="2"/>
  <c r="AY19" i="3"/>
  <c r="AX21" i="7"/>
  <c r="AX20" i="10"/>
  <c r="AY20" i="10" s="1"/>
  <c r="AX32" i="9"/>
  <c r="AY32" i="9" s="1"/>
  <c r="AX12" i="2"/>
  <c r="AX22" i="3"/>
  <c r="AY22" i="3" s="1"/>
  <c r="AX12" i="3"/>
  <c r="Z34" i="1"/>
  <c r="N34" i="1"/>
  <c r="P34" i="3"/>
  <c r="AX13" i="9"/>
  <c r="AY13" i="9" s="1"/>
  <c r="AX31" i="5"/>
  <c r="AY31" i="5" s="1"/>
  <c r="AX20" i="6"/>
  <c r="AY20" i="6" s="1"/>
  <c r="AY29" i="6"/>
  <c r="AX21" i="8"/>
  <c r="AY21" i="8" s="1"/>
  <c r="AX19" i="10"/>
  <c r="AY19" i="10"/>
  <c r="AX17" i="10"/>
  <c r="AY17" i="10"/>
  <c r="AY30" i="10"/>
  <c r="AX16" i="10"/>
  <c r="AY16" i="10"/>
  <c r="AX20" i="9"/>
  <c r="AY20" i="9" s="1"/>
  <c r="AX30" i="6"/>
  <c r="F34" i="6"/>
  <c r="J34" i="5"/>
  <c r="AX27" i="4"/>
  <c r="AY27" i="4" s="1"/>
  <c r="AX25" i="8"/>
  <c r="AY25" i="8" s="1"/>
  <c r="AY12" i="2"/>
  <c r="AY12" i="8"/>
  <c r="AX13" i="12"/>
  <c r="AY13" i="12" s="1"/>
  <c r="AX28" i="12"/>
  <c r="AY28" i="12" s="1"/>
  <c r="AH34" i="12" l="1"/>
  <c r="AX17" i="12"/>
  <c r="AY17" i="12" s="1"/>
  <c r="AX21" i="12"/>
  <c r="AY21" i="12" s="1"/>
  <c r="N34" i="12"/>
  <c r="V34" i="12"/>
  <c r="AL34" i="12"/>
  <c r="AX23" i="12"/>
  <c r="AY23" i="12" s="1"/>
  <c r="AX27" i="12"/>
  <c r="AY27" i="12" s="1"/>
  <c r="AX31" i="12"/>
  <c r="AY31" i="12" s="1"/>
  <c r="B34" i="12"/>
  <c r="AY30" i="2"/>
  <c r="AW10" i="7"/>
  <c r="AB34" i="9"/>
  <c r="AJ34" i="3"/>
  <c r="X34" i="4"/>
  <c r="L34" i="6"/>
  <c r="P34" i="8"/>
  <c r="AX28" i="9"/>
  <c r="AY28" i="9" s="1"/>
  <c r="AY23" i="7"/>
  <c r="AX29" i="8"/>
  <c r="AY29" i="8" s="1"/>
  <c r="AB34" i="10"/>
  <c r="AX13" i="10"/>
  <c r="AY13" i="10" s="1"/>
  <c r="AB34" i="11"/>
  <c r="F34" i="12"/>
  <c r="AW10" i="12"/>
  <c r="AX29" i="9"/>
  <c r="AX30" i="4"/>
  <c r="AX31" i="4"/>
  <c r="AX14" i="6"/>
  <c r="AY14" i="6" s="1"/>
  <c r="AY32" i="12"/>
  <c r="AB34" i="2"/>
  <c r="AX13" i="6"/>
  <c r="AY13" i="6" s="1"/>
  <c r="AY13" i="2"/>
  <c r="AY23" i="3"/>
  <c r="H34" i="9"/>
  <c r="AJ34" i="1"/>
  <c r="B34" i="3"/>
  <c r="AL34" i="5"/>
  <c r="Z34" i="5"/>
  <c r="AT34" i="7"/>
  <c r="AY23" i="1"/>
  <c r="AX16" i="7"/>
  <c r="AY16" i="7" s="1"/>
  <c r="AX25" i="10"/>
  <c r="AY25" i="10" s="1"/>
  <c r="R34" i="12"/>
  <c r="AY24" i="2"/>
  <c r="L34" i="1"/>
  <c r="Z34" i="6"/>
  <c r="X34" i="5"/>
  <c r="X34" i="7"/>
  <c r="H34" i="7"/>
  <c r="AH34" i="8"/>
  <c r="AW10" i="2"/>
  <c r="AY32" i="4"/>
  <c r="AX21" i="5"/>
  <c r="AY21" i="5" s="1"/>
  <c r="AY29" i="12"/>
  <c r="Z34" i="9"/>
  <c r="J34" i="3"/>
  <c r="AX16" i="9"/>
  <c r="AY16" i="9" s="1"/>
  <c r="AY24" i="4"/>
  <c r="AY31" i="9"/>
  <c r="AX19" i="12"/>
  <c r="AY19" i="12" s="1"/>
  <c r="AN34" i="9"/>
  <c r="R34" i="9"/>
  <c r="AX27" i="2"/>
  <c r="AY27" i="2" s="1"/>
  <c r="AX16" i="4"/>
  <c r="AY16" i="4" s="1"/>
  <c r="AX21" i="4"/>
  <c r="AY21" i="4" s="1"/>
  <c r="AX17" i="5"/>
  <c r="AY17" i="5" s="1"/>
  <c r="AY27" i="5"/>
  <c r="AX24" i="8"/>
  <c r="AY24" i="8" s="1"/>
  <c r="AF34" i="10"/>
  <c r="R34" i="11"/>
  <c r="AF34" i="12"/>
  <c r="AY15" i="12"/>
  <c r="B34" i="11"/>
  <c r="AY30" i="9"/>
  <c r="AY15" i="1"/>
  <c r="V34" i="9"/>
  <c r="N34" i="3"/>
  <c r="D34" i="3"/>
  <c r="AJ34" i="2"/>
  <c r="N34" i="4"/>
  <c r="H34" i="6"/>
  <c r="AY32" i="2"/>
  <c r="AY21" i="2"/>
  <c r="AW10" i="1"/>
  <c r="AX14" i="10"/>
  <c r="AY14" i="10" s="1"/>
  <c r="D34" i="7"/>
  <c r="AX23" i="5"/>
  <c r="AY23" i="5" s="1"/>
  <c r="B34" i="10"/>
  <c r="AR34" i="10"/>
  <c r="AX23" i="10"/>
  <c r="AR34" i="12"/>
  <c r="AX25" i="12"/>
  <c r="AY25" i="12" s="1"/>
  <c r="AX30" i="12"/>
  <c r="AY30" i="12" s="1"/>
  <c r="N34" i="6"/>
  <c r="AY18" i="7"/>
  <c r="AN34" i="1"/>
  <c r="AD34" i="1"/>
  <c r="H34" i="1"/>
  <c r="Z34" i="3"/>
  <c r="AF34" i="4"/>
  <c r="AH34" i="5"/>
  <c r="AH34" i="7"/>
  <c r="AX24" i="9"/>
  <c r="AY24" i="9" s="1"/>
  <c r="AX31" i="2"/>
  <c r="AY31" i="2" s="1"/>
  <c r="AX18" i="4"/>
  <c r="AY18" i="4" s="1"/>
  <c r="AW10" i="5"/>
  <c r="F34" i="1"/>
  <c r="AL34" i="4"/>
  <c r="AD34" i="5"/>
  <c r="N34" i="7"/>
  <c r="AX19" i="2"/>
  <c r="AY19" i="2" s="1"/>
  <c r="AV10" i="6"/>
  <c r="AY34" i="6" s="1"/>
  <c r="AX19" i="8"/>
  <c r="AY19" i="8" s="1"/>
  <c r="V34" i="11"/>
  <c r="AX26" i="12"/>
  <c r="AY26" i="12" s="1"/>
  <c r="AL34" i="11"/>
  <c r="D34" i="11"/>
  <c r="P34" i="11"/>
  <c r="F34" i="11"/>
  <c r="T34" i="11"/>
  <c r="AH34" i="11"/>
  <c r="AX21" i="3"/>
  <c r="AY21" i="3" s="1"/>
  <c r="AY12" i="6"/>
  <c r="AY24" i="3"/>
  <c r="AY20" i="4"/>
  <c r="AW10" i="6"/>
  <c r="AX19" i="6"/>
  <c r="AY19" i="6" s="1"/>
  <c r="AY24" i="7"/>
  <c r="AV10" i="9"/>
  <c r="AX12" i="9"/>
  <c r="D34" i="12"/>
  <c r="AX25" i="1"/>
  <c r="AY25" i="1" s="1"/>
  <c r="AX16" i="8"/>
  <c r="AY16" i="8" s="1"/>
  <c r="AV10" i="2"/>
  <c r="AY14" i="2"/>
  <c r="AW10" i="4"/>
  <c r="AX25" i="4"/>
  <c r="AY25" i="4" s="1"/>
  <c r="AX29" i="4"/>
  <c r="AY29" i="4" s="1"/>
  <c r="AX16" i="6"/>
  <c r="AY16" i="6"/>
  <c r="AX15" i="8"/>
  <c r="AY15" i="8" s="1"/>
  <c r="N34" i="11"/>
  <c r="AX12" i="12"/>
  <c r="AX18" i="3"/>
  <c r="AY18" i="3"/>
  <c r="AX28" i="6"/>
  <c r="AY28" i="6" s="1"/>
  <c r="AX22" i="8"/>
  <c r="AX10" i="8" s="1"/>
  <c r="AX18" i="10"/>
  <c r="AY18" i="10" s="1"/>
  <c r="AX25" i="9"/>
  <c r="AY25" i="9"/>
  <c r="AX29" i="3"/>
  <c r="AY29" i="3" s="1"/>
  <c r="AY12" i="3"/>
  <c r="AX20" i="2"/>
  <c r="AY20" i="2"/>
  <c r="AX16" i="2"/>
  <c r="AY16" i="2" s="1"/>
  <c r="AX22" i="4"/>
  <c r="AY22" i="4" s="1"/>
  <c r="AV10" i="4"/>
  <c r="AY18" i="5"/>
  <c r="AV10" i="5"/>
  <c r="AW10" i="8"/>
  <c r="AX28" i="8"/>
  <c r="AY28" i="8" s="1"/>
  <c r="AV10" i="8"/>
  <c r="AX29" i="10"/>
  <c r="AY29" i="10" s="1"/>
  <c r="AP34" i="11"/>
  <c r="AP34" i="12"/>
  <c r="AV10" i="12"/>
  <c r="AX16" i="12"/>
  <c r="AX29" i="1"/>
  <c r="AY29" i="1" s="1"/>
  <c r="AX32" i="3"/>
  <c r="AY32" i="3" s="1"/>
  <c r="AX23" i="9"/>
  <c r="AY23" i="9" s="1"/>
  <c r="AW10" i="9"/>
  <c r="AX31" i="1"/>
  <c r="AY31" i="1" s="1"/>
  <c r="AY17" i="1"/>
  <c r="AX23" i="2"/>
  <c r="AY23" i="2" s="1"/>
  <c r="AW10" i="3"/>
  <c r="AY34" i="3" s="1"/>
  <c r="AX15" i="3"/>
  <c r="AY15" i="3"/>
  <c r="AY26" i="3"/>
  <c r="AX14" i="7"/>
  <c r="AX10" i="7" s="1"/>
  <c r="AV10" i="7"/>
  <c r="AY14" i="7"/>
  <c r="AY27" i="8"/>
  <c r="AY20" i="8"/>
  <c r="AY29" i="2"/>
  <c r="AY12" i="4"/>
  <c r="F34" i="7"/>
  <c r="AJ34" i="8"/>
  <c r="V34" i="8"/>
  <c r="AY20" i="1"/>
  <c r="AX22" i="6"/>
  <c r="AY22" i="6" s="1"/>
  <c r="AX28" i="10"/>
  <c r="AY28" i="10" s="1"/>
  <c r="AY29" i="9"/>
  <c r="AY13" i="3"/>
  <c r="AX24" i="5"/>
  <c r="AY24" i="5" s="1"/>
  <c r="AX15" i="10"/>
  <c r="AY15" i="10"/>
  <c r="H34" i="2"/>
  <c r="AY21" i="9"/>
  <c r="AX30" i="1"/>
  <c r="AY22" i="2"/>
  <c r="AY31" i="4"/>
  <c r="AY32" i="5"/>
  <c r="AY21" i="7"/>
  <c r="H34" i="10"/>
  <c r="AW10" i="10"/>
  <c r="AY34" i="10" s="1"/>
  <c r="AX14" i="12"/>
  <c r="AY14" i="12" s="1"/>
  <c r="AX21" i="9"/>
  <c r="AV10" i="1"/>
  <c r="AY18" i="1"/>
  <c r="AY28" i="2"/>
  <c r="AY30" i="4"/>
  <c r="AY23" i="10"/>
  <c r="AY16" i="12"/>
  <c r="AY18" i="12"/>
  <c r="AY20" i="12"/>
  <c r="AX10" i="3" l="1"/>
  <c r="AY10" i="3" s="1"/>
  <c r="AX10" i="1"/>
  <c r="AX10" i="4"/>
  <c r="AX10" i="5"/>
  <c r="AX10" i="9"/>
  <c r="AX10" i="10"/>
  <c r="AY10" i="10" s="1"/>
  <c r="AY34" i="4"/>
  <c r="AY10" i="4"/>
  <c r="AY12" i="9"/>
  <c r="AY34" i="7"/>
  <c r="AV34" i="7"/>
  <c r="AY10" i="7"/>
  <c r="AY10" i="8"/>
  <c r="AY34" i="8"/>
  <c r="AV34" i="8"/>
  <c r="AY22" i="8"/>
  <c r="AY34" i="9"/>
  <c r="AY10" i="9"/>
  <c r="AY12" i="12"/>
  <c r="AX10" i="12"/>
  <c r="AY10" i="12" s="1"/>
  <c r="AX10" i="6"/>
  <c r="AY10" i="6" s="1"/>
  <c r="AY30" i="1"/>
  <c r="AY34" i="12"/>
  <c r="AY34" i="5"/>
  <c r="AY10" i="5"/>
  <c r="AY34" i="2"/>
  <c r="AY34" i="1"/>
  <c r="AY10" i="1"/>
  <c r="AX10" i="2"/>
  <c r="AY10" i="2" s="1"/>
</calcChain>
</file>

<file path=xl/sharedStrings.xml><?xml version="1.0" encoding="utf-8"?>
<sst xmlns="http://schemas.openxmlformats.org/spreadsheetml/2006/main" count="1514" uniqueCount="126">
  <si>
    <t>Total</t>
  </si>
  <si>
    <t>F</t>
  </si>
  <si>
    <t>Tessin</t>
  </si>
  <si>
    <t>PSA</t>
  </si>
  <si>
    <t>POCH</t>
  </si>
  <si>
    <t>Jura</t>
  </si>
  <si>
    <t>Lega</t>
  </si>
  <si>
    <t>Sol.</t>
  </si>
  <si>
    <t>M</t>
  </si>
  <si>
    <t xml:space="preserve">(sans tenir compte des cantons à scrutin majoritaire) </t>
  </si>
  <si>
    <t>PRD</t>
  </si>
  <si>
    <t>PDC</t>
  </si>
  <si>
    <t>UDC</t>
  </si>
  <si>
    <t>PLS</t>
  </si>
  <si>
    <t>AdI</t>
  </si>
  <si>
    <t>PEV</t>
  </si>
  <si>
    <t>PCS</t>
  </si>
  <si>
    <t>PST</t>
  </si>
  <si>
    <t>DS</t>
  </si>
  <si>
    <t>Autres</t>
  </si>
  <si>
    <t>H</t>
  </si>
  <si>
    <t xml:space="preserve">AVF </t>
  </si>
  <si>
    <t>PES</t>
  </si>
  <si>
    <t>UDF</t>
  </si>
  <si>
    <t>PSL</t>
  </si>
  <si>
    <t>AVF</t>
  </si>
  <si>
    <t>Rép. ²</t>
  </si>
  <si>
    <t xml:space="preserve">Autres </t>
  </si>
  <si>
    <t>Rép. ¹</t>
  </si>
  <si>
    <t>Femmes en %</t>
  </si>
  <si>
    <t xml:space="preserve">Explications:  </t>
  </si>
  <si>
    <t xml:space="preserve">Comme il n'y a pas de dépôts de listes officielles dans les cantons à scrutin majoritaire (UR, OW, NW, GL, AI), il n'y a pas non plus de candidatures officielles. </t>
  </si>
  <si>
    <t xml:space="preserve">Remarques: </t>
  </si>
  <si>
    <t xml:space="preserve">¹   Election tacite </t>
  </si>
  <si>
    <t xml:space="preserve">²   Y compris Vigilance/Genève </t>
  </si>
  <si>
    <t>Zurich</t>
  </si>
  <si>
    <t>Berne</t>
  </si>
  <si>
    <t>Lucerne</t>
  </si>
  <si>
    <t>Schwytz</t>
  </si>
  <si>
    <t>Zoug ¹</t>
  </si>
  <si>
    <t>Fribourg</t>
  </si>
  <si>
    <t>Soleure</t>
  </si>
  <si>
    <t>Bâle-Ville</t>
  </si>
  <si>
    <t>Bâle-Campagne</t>
  </si>
  <si>
    <t>Schaffhouse</t>
  </si>
  <si>
    <t>Appenzell Rh.-Ext.</t>
  </si>
  <si>
    <t>Saint-Gall</t>
  </si>
  <si>
    <t>Grisons</t>
  </si>
  <si>
    <t>Argovie</t>
  </si>
  <si>
    <t>Thurgovie</t>
  </si>
  <si>
    <t>Vaud</t>
  </si>
  <si>
    <t>Valais</t>
  </si>
  <si>
    <t>Neuchâtel</t>
  </si>
  <si>
    <t>Genève</t>
  </si>
  <si>
    <t>Zoug</t>
  </si>
  <si>
    <t xml:space="preserve">Remarque: </t>
  </si>
  <si>
    <t xml:space="preserve">¹   Y compris Vigilance/Genève  </t>
  </si>
  <si>
    <t>Appenzell Rh.-Ext. ¹</t>
  </si>
  <si>
    <t xml:space="preserve">¹   Vigilance/Genève </t>
  </si>
  <si>
    <t xml:space="preserve">Comme il n'y a pas de dépôts de listes officielles dans les cantons à scrutin majoritaire (UR, OW, NW, GL, AR, AI), il n'y a pas non plus de candidatures officielles. </t>
  </si>
  <si>
    <t>F = femmes; H = hommes</t>
  </si>
  <si>
    <t>F en %</t>
  </si>
  <si>
    <t xml:space="preserve">Voir le glossaire pour les désignations complètes des partis. </t>
  </si>
  <si>
    <t>PVL</t>
  </si>
  <si>
    <t xml:space="preserve">Rép. </t>
  </si>
  <si>
    <t>PBD</t>
  </si>
  <si>
    <t>PST 2)</t>
  </si>
  <si>
    <t>Sol. 2)</t>
  </si>
  <si>
    <t>2) NE: PST y compris Sol.</t>
  </si>
  <si>
    <t>Remarques:</t>
  </si>
  <si>
    <t>PS</t>
  </si>
  <si>
    <t>MCR</t>
  </si>
  <si>
    <t>provisoire</t>
  </si>
  <si>
    <t>PLR 1)</t>
  </si>
  <si>
    <t>PLS 1)</t>
  </si>
  <si>
    <t>Autres 3)</t>
  </si>
  <si>
    <t>3) En 2015, sous la rubrique « autres » sont notamment codées les listes du Parti Pirate, d‘Ecopop et les Liste Alternatives.</t>
  </si>
  <si>
    <t>Rép.</t>
  </si>
  <si>
    <t>2) En 2015, dans le canton de Vaud, la liste unitaire de PST et Sol. est classée sous Sol. Dans le canton de Genève, les listes de l‘Alliance de gauche ont été saisies sous Sol. Elles contiennent pour la plupart des candidats de Solidarités, mais également différentes candidatures du PST, ainsi que d’autres personnes.</t>
  </si>
  <si>
    <t>*</t>
  </si>
  <si>
    <t>1)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</si>
  <si>
    <t>1) En 2009, fusion du PRD avec le PLS au plan national sous la dénomination de "PLR.Les Libéraux-Radicaux". Dans les cantons de Vaud et de Bâle-Ville le PRD et le PLS n'ont pas fusionné. Etant donné que le PL-BS et le PL-VD sont membres du « PLR.Les Libéraux-Radicaux suisse », les listes du PL-BS et du PL-VD ont été attribuées au PLR au niveau national.</t>
  </si>
  <si>
    <t>17.02.02.05.02.06</t>
  </si>
  <si>
    <t>PLR ¹</t>
  </si>
  <si>
    <t xml:space="preserve"> PLS ¹</t>
  </si>
  <si>
    <t>Source : OFS - Statistique des élections au Conseil national</t>
  </si>
  <si>
    <t>© OFS 2019</t>
  </si>
  <si>
    <t xml:space="preserve"> </t>
  </si>
  <si>
    <t>Renseignements: Office fédéral de la statistique (OFS), Section Politique, Culture, Médias, poku@bfs.admin.ch, tél. 058 463 61 58</t>
  </si>
  <si>
    <t xml:space="preserve">Élections au Conseil national de 2019: candidats par parti, par sexe et par canton </t>
  </si>
  <si>
    <t xml:space="preserve">Élections au Conseil national de 2015: candidats par parti, par sexe et par canton </t>
  </si>
  <si>
    <t xml:space="preserve">Élections au Conseil national de 2011: candidats par parti, par sexe et par canton </t>
  </si>
  <si>
    <t xml:space="preserve">Élections au Conseil national de 2007: candidats par parti, par sexe et par canton </t>
  </si>
  <si>
    <t xml:space="preserve">Élections au Conseil national de 2003: candidats par parti, par sexe et par canton </t>
  </si>
  <si>
    <t xml:space="preserve">Élections au Conseil national de 1999: candidats par parti, par sexe et par canton </t>
  </si>
  <si>
    <t xml:space="preserve">Élections au Conseil national de 1995: candidats par parti, par sexe et par canton </t>
  </si>
  <si>
    <t xml:space="preserve">Élections au Conseil national de 1991: candidats par parti, par sexe et par canton </t>
  </si>
  <si>
    <t xml:space="preserve">Élections au Conseil national de 1987: candidats par parti, par sexe et par canton </t>
  </si>
  <si>
    <t xml:space="preserve">Élections au Conseil national de 1983: candidats par parti, par sexe et par canton </t>
  </si>
  <si>
    <t xml:space="preserve">Élections au Conseil national de 1979: candidats par parti, par sexe et par canton </t>
  </si>
  <si>
    <t xml:space="preserve">Élections au Conseil national de 1975: candidats par parti, par sexe et par canton </t>
  </si>
  <si>
    <t xml:space="preserve">Élections au Conseil national de 1971: candidats par parti, par sexe et par canton </t>
  </si>
  <si>
    <t>Dernière modification: 30.9.2019</t>
  </si>
  <si>
    <t>Voir le glossaire pour les désignations complètes des partis :</t>
  </si>
  <si>
    <t>1) En 2009, fusion du PRD avec le PLS au plan national sous la dénomination de "PLR.Les Libéraux-Radicaux". En 2012, fusion du PRD et du PL dans le canton de Vaud. Dans le canton de Bâle-Ville le PRD et le PLS n'ont pas fusionné. Etant donné que le PL-BS est membre du "PLR.Les Libéraux-Radicaux suisse", les listes du PL-BS ont été attribuées au PLR au niveau national.</t>
  </si>
  <si>
    <t>Sol. 2</t>
  </si>
  <si>
    <t>Schwyz</t>
  </si>
  <si>
    <r>
      <t xml:space="preserve">PLS </t>
    </r>
    <r>
      <rPr>
        <vertAlign val="superscript"/>
        <sz val="8"/>
        <rFont val="Arial"/>
        <family val="2"/>
      </rPr>
      <t>1</t>
    </r>
  </si>
  <si>
    <t xml:space="preserve">Élections au Conseil national de 2023: candidats par parti, par sexe et par canton </t>
  </si>
  <si>
    <r>
      <t xml:space="preserve">Le Centre </t>
    </r>
    <r>
      <rPr>
        <vertAlign val="superscript"/>
        <sz val="8"/>
        <rFont val="Arial"/>
        <family val="2"/>
      </rPr>
      <t>2</t>
    </r>
  </si>
  <si>
    <r>
      <t xml:space="preserve">PEV </t>
    </r>
    <r>
      <rPr>
        <vertAlign val="superscript"/>
        <sz val="8"/>
        <rFont val="Arial"/>
        <family val="2"/>
      </rPr>
      <t>3</t>
    </r>
  </si>
  <si>
    <r>
      <t xml:space="preserve">UDF </t>
    </r>
    <r>
      <rPr>
        <vertAlign val="superscript"/>
        <sz val="8"/>
        <rFont val="Arial"/>
        <family val="2"/>
      </rPr>
      <t>3</t>
    </r>
  </si>
  <si>
    <r>
      <t xml:space="preserve">Autres </t>
    </r>
    <r>
      <rPr>
        <vertAlign val="superscript"/>
        <sz val="8"/>
        <rFont val="Arial"/>
        <family val="2"/>
      </rPr>
      <t>5</t>
    </r>
  </si>
  <si>
    <r>
      <rPr>
        <vertAlign val="superscript"/>
        <sz val="8"/>
        <rFont val="Arial"/>
        <family val="2"/>
      </rPr>
      <t>1</t>
    </r>
    <r>
      <rPr>
        <sz val="8"/>
        <rFont val="Arial"/>
        <family val="2"/>
      </rPr>
      <t xml:space="preserve"> En 2009, fusion du PRD avec le PLS au plan national sous la dénomination de "PLR.Les Libéraux-Radicaux". Dans le canton de Bâle-Ville le PRD et le PLS n'ont pas fusionné. Etant donné que le PL-BS est membre du "PLR.Les Libéraux-Radicaux suisse", les listes du PL-BS ont été attribuées au PLR au niveau national.</t>
    </r>
  </si>
  <si>
    <r>
      <rPr>
        <vertAlign val="superscript"/>
        <sz val="8"/>
        <rFont val="Arial"/>
        <family val="2"/>
      </rPr>
      <t>2 </t>
    </r>
    <r>
      <rPr>
        <sz val="8"/>
        <rFont val="Arial"/>
        <family val="2"/>
      </rPr>
      <t>En 2021, fusion du PDC avec le PBD sous la dénomination «Le Centre»</t>
    </r>
  </si>
  <si>
    <r>
      <rPr>
        <vertAlign val="superscript"/>
        <sz val="8"/>
        <rFont val="Arial"/>
        <family val="2"/>
      </rPr>
      <t xml:space="preserve">3 </t>
    </r>
    <r>
      <rPr>
        <sz val="8"/>
        <rFont val="Arial"/>
        <family val="2"/>
      </rPr>
      <t>Dans le canton de Genève, PEV y compris UDF.</t>
    </r>
  </si>
  <si>
    <r>
      <rPr>
        <vertAlign val="superscript"/>
        <sz val="8"/>
        <rFont val="Arial"/>
        <family val="2"/>
      </rPr>
      <t>4</t>
    </r>
    <r>
      <rPr>
        <sz val="8"/>
        <rFont val="Arial"/>
        <family val="2"/>
      </rPr>
      <t xml:space="preserve"> Anciennement PES Parti écologiste suisse, jusqu'en mars 2021.</t>
    </r>
  </si>
  <si>
    <r>
      <rPr>
        <vertAlign val="superscript"/>
        <sz val="8"/>
        <rFont val="Arial"/>
        <family val="2"/>
      </rPr>
      <t>5</t>
    </r>
    <r>
      <rPr>
        <sz val="8"/>
        <rFont val="Arial"/>
        <family val="2"/>
      </rPr>
      <t xml:space="preserve"> Sous  "Autres" sont codés, entre autres, Parti Pirate, MassVoll, Liste d'Union Populaire.</t>
    </r>
  </si>
  <si>
    <t>© OFS 2023</t>
  </si>
  <si>
    <r>
      <t xml:space="preserve">PLR </t>
    </r>
    <r>
      <rPr>
        <vertAlign val="superscript"/>
        <sz val="8"/>
        <rFont val="Arial"/>
        <family val="2"/>
      </rPr>
      <t>1</t>
    </r>
  </si>
  <si>
    <t>MCG (MCR)</t>
  </si>
  <si>
    <t>Dernière modification: 30.11.2023</t>
  </si>
  <si>
    <r>
      <t xml:space="preserve">VERT-E-S </t>
    </r>
    <r>
      <rPr>
        <vertAlign val="superscript"/>
        <sz val="8"/>
        <rFont val="Arial"/>
        <family val="2"/>
      </rPr>
      <t>4</t>
    </r>
  </si>
  <si>
    <t>Partis: liste des abréviations et groupements | Office fédéral de la statistique (admin.ch)</t>
  </si>
  <si>
    <t>Adl</t>
  </si>
  <si>
    <t xml:space="preserve">Sol.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</si>
</sst>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quot;  &quot;@"/>
    <numFmt numFmtId="165" formatCode="0.0"/>
    <numFmt numFmtId="166" formatCode="0.0&quot;     &quot;"/>
    <numFmt numFmtId="167" formatCode="&quot; &quot;@"/>
    <numFmt numFmtId="168" formatCode="0&quot; &quot;"/>
    <numFmt numFmtId="169" formatCode="#,##0&quot; &quot;"/>
    <numFmt numFmtId="170" formatCode=";;;_W@"/>
    <numFmt numFmtId="171" formatCode="#,###,##0____;\-#,###,##0____;0____;@____"/>
    <numFmt numFmtId="172" formatCode="#,###,##0__;\-#,###,##0__;0__;@__\ "/>
    <numFmt numFmtId="173" formatCode="#,###,##0;\-#,###,##0;0;@"/>
    <numFmt numFmtId="174" formatCode="#,###,##0.0__;\-#,###,##0.0__;\-__;@__\ "/>
    <numFmt numFmtId="175" formatCode="#,###,##0__;\-#,###,##0__;\-__;@__\ "/>
    <numFmt numFmtId="176" formatCode="\ 0;;;\ @"/>
    <numFmt numFmtId="177" formatCode="#,##0.0&quot; &quot;"/>
  </numFmts>
  <fonts count="19" x14ac:knownFonts="1">
    <font>
      <sz val="9"/>
      <name val="Helvetica"/>
    </font>
    <font>
      <sz val="8"/>
      <name val="Helvetica"/>
    </font>
    <font>
      <sz val="8"/>
      <name val="Arial Narrow"/>
      <family val="2"/>
    </font>
    <font>
      <b/>
      <sz val="9"/>
      <name val="Arial Narrow"/>
      <family val="2"/>
    </font>
    <font>
      <sz val="9"/>
      <name val="Arial Narrow"/>
      <family val="2"/>
    </font>
    <font>
      <sz val="7"/>
      <name val="Arial Narrow"/>
      <family val="2"/>
    </font>
    <font>
      <sz val="8.5"/>
      <name val="Arial Narrow"/>
      <family val="2"/>
    </font>
    <font>
      <b/>
      <sz val="9"/>
      <name val="Arial"/>
      <family val="2"/>
    </font>
    <font>
      <sz val="9"/>
      <name val="Arial"/>
      <family val="2"/>
    </font>
    <font>
      <sz val="10"/>
      <name val="Arial Narrow"/>
      <family val="2"/>
    </font>
    <font>
      <u/>
      <sz val="9"/>
      <color theme="10"/>
      <name val="Helvetica"/>
    </font>
    <font>
      <sz val="8"/>
      <name val="Arial"/>
      <family val="2"/>
    </font>
    <font>
      <b/>
      <sz val="10"/>
      <name val="Arial"/>
      <family val="2"/>
    </font>
    <font>
      <sz val="8.5"/>
      <name val="Arial"/>
      <family val="2"/>
    </font>
    <font>
      <sz val="7"/>
      <name val="Arial"/>
      <family val="2"/>
    </font>
    <font>
      <sz val="10"/>
      <name val="Arial"/>
      <family val="2"/>
    </font>
    <font>
      <sz val="8"/>
      <color theme="1"/>
      <name val="Arial"/>
      <family val="2"/>
    </font>
    <font>
      <b/>
      <sz val="8"/>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211">
    <xf numFmtId="0" fontId="0" fillId="0" borderId="0" xfId="0"/>
    <xf numFmtId="0" fontId="2" fillId="2" borderId="0" xfId="0" applyFont="1" applyFill="1" applyBorder="1"/>
    <xf numFmtId="164" fontId="2" fillId="2" borderId="3" xfId="0" applyNumberFormat="1" applyFont="1" applyFill="1" applyBorder="1" applyAlignment="1">
      <alignment vertical="top"/>
    </xf>
    <xf numFmtId="0" fontId="2" fillId="2" borderId="3" xfId="0" applyFont="1" applyFill="1" applyBorder="1"/>
    <xf numFmtId="175" fontId="2" fillId="2" borderId="0" xfId="0" applyNumberFormat="1" applyFont="1" applyFill="1" applyBorder="1"/>
    <xf numFmtId="0" fontId="7" fillId="2" borderId="0" xfId="0" applyNumberFormat="1" applyFont="1" applyFill="1" applyBorder="1"/>
    <xf numFmtId="0" fontId="7" fillId="2" borderId="0" xfId="0" applyFont="1" applyFill="1"/>
    <xf numFmtId="0" fontId="7" fillId="2" borderId="0" xfId="0" applyFont="1" applyFill="1" applyAlignment="1">
      <alignment horizontal="right"/>
    </xf>
    <xf numFmtId="0" fontId="8" fillId="2" borderId="0" xfId="0" applyFont="1" applyFill="1"/>
    <xf numFmtId="0" fontId="3" fillId="2" borderId="0" xfId="0" applyFont="1" applyFill="1"/>
    <xf numFmtId="0" fontId="4" fillId="2" borderId="0" xfId="0" applyFont="1" applyFill="1"/>
    <xf numFmtId="0" fontId="4" fillId="2" borderId="0" xfId="0" applyFont="1" applyFill="1" applyAlignment="1">
      <alignment vertical="center"/>
    </xf>
    <xf numFmtId="0" fontId="2" fillId="2" borderId="0" xfId="0" applyFont="1" applyFill="1" applyAlignment="1">
      <alignment vertical="center"/>
    </xf>
    <xf numFmtId="164" fontId="5" fillId="2" borderId="0" xfId="0" applyNumberFormat="1" applyFont="1" applyFill="1" applyAlignment="1">
      <alignment horizontal="left"/>
    </xf>
    <xf numFmtId="164" fontId="5" fillId="2" borderId="0" xfId="0" applyNumberFormat="1" applyFont="1" applyFill="1" applyAlignment="1">
      <alignment horizontal="left" vertical="center"/>
    </xf>
    <xf numFmtId="0" fontId="4" fillId="2" borderId="0" xfId="0" applyNumberFormat="1" applyFont="1" applyFill="1" applyBorder="1"/>
    <xf numFmtId="0" fontId="2" fillId="2" borderId="0" xfId="0" applyFont="1" applyFill="1"/>
    <xf numFmtId="165" fontId="2" fillId="2" borderId="0" xfId="0" applyNumberFormat="1" applyFont="1" applyFill="1"/>
    <xf numFmtId="165" fontId="4" fillId="2" borderId="0" xfId="0" applyNumberFormat="1" applyFont="1" applyFill="1"/>
    <xf numFmtId="164" fontId="2" fillId="2" borderId="0" xfId="0" applyNumberFormat="1" applyFont="1" applyFill="1" applyBorder="1" applyAlignment="1"/>
    <xf numFmtId="165" fontId="6" fillId="3" borderId="8" xfId="0" applyNumberFormat="1" applyFont="1" applyFill="1" applyBorder="1" applyAlignment="1">
      <alignment horizontal="center"/>
    </xf>
    <xf numFmtId="169" fontId="6" fillId="3" borderId="8" xfId="0" applyNumberFormat="1" applyFont="1" applyFill="1" applyBorder="1" applyAlignment="1">
      <alignment horizontal="right"/>
    </xf>
    <xf numFmtId="164" fontId="2" fillId="2" borderId="9" xfId="0" applyNumberFormat="1" applyFont="1" applyFill="1" applyBorder="1" applyAlignment="1">
      <alignment horizontal="left" vertical="center"/>
    </xf>
    <xf numFmtId="164" fontId="2" fillId="2" borderId="0" xfId="0" applyNumberFormat="1" applyFont="1" applyFill="1" applyBorder="1" applyAlignment="1">
      <alignment horizontal="center" vertical="center"/>
    </xf>
    <xf numFmtId="0" fontId="2" fillId="2" borderId="10" xfId="0" applyFont="1" applyFill="1" applyBorder="1"/>
    <xf numFmtId="0" fontId="2" fillId="2" borderId="11" xfId="0" applyFont="1" applyFill="1" applyBorder="1"/>
    <xf numFmtId="174" fontId="2" fillId="2" borderId="0" xfId="0" applyNumberFormat="1" applyFont="1" applyFill="1" applyBorder="1"/>
    <xf numFmtId="166" fontId="6" fillId="3" borderId="8" xfId="0" applyNumberFormat="1" applyFont="1" applyFill="1" applyBorder="1"/>
    <xf numFmtId="165" fontId="6" fillId="3" borderId="8" xfId="0" applyNumberFormat="1" applyFont="1" applyFill="1" applyBorder="1" applyAlignment="1"/>
    <xf numFmtId="169" fontId="2" fillId="2" borderId="0" xfId="0" applyNumberFormat="1" applyFont="1" applyFill="1" applyBorder="1"/>
    <xf numFmtId="0" fontId="9" fillId="2" borderId="0" xfId="0" applyFont="1" applyFill="1"/>
    <xf numFmtId="0" fontId="9" fillId="2" borderId="0" xfId="0" applyFont="1" applyFill="1" applyAlignment="1">
      <alignment horizontal="centerContinuous"/>
    </xf>
    <xf numFmtId="0" fontId="2" fillId="4" borderId="0" xfId="0" applyFont="1" applyFill="1" applyBorder="1"/>
    <xf numFmtId="0" fontId="4" fillId="4" borderId="0" xfId="0" applyFont="1" applyFill="1"/>
    <xf numFmtId="0" fontId="2" fillId="4" borderId="0" xfId="0" applyFont="1" applyFill="1"/>
    <xf numFmtId="0" fontId="7" fillId="4" borderId="0" xfId="0" applyNumberFormat="1" applyFont="1" applyFill="1" applyBorder="1"/>
    <xf numFmtId="0" fontId="7" fillId="4" borderId="0" xfId="0" applyFont="1" applyFill="1"/>
    <xf numFmtId="0" fontId="7" fillId="4" borderId="0" xfId="0" applyFont="1" applyFill="1" applyAlignment="1">
      <alignment horizontal="right"/>
    </xf>
    <xf numFmtId="0" fontId="8" fillId="4" borderId="0" xfId="0" applyFont="1" applyFill="1"/>
    <xf numFmtId="164" fontId="5" fillId="4" borderId="0" xfId="0" applyNumberFormat="1" applyFont="1" applyFill="1" applyAlignment="1">
      <alignment horizontal="left"/>
    </xf>
    <xf numFmtId="164" fontId="5" fillId="4" borderId="0" xfId="0" applyNumberFormat="1" applyFont="1" applyFill="1" applyAlignment="1">
      <alignment horizontal="left" vertical="center"/>
    </xf>
    <xf numFmtId="0" fontId="9" fillId="4" borderId="0" xfId="0" applyFont="1" applyFill="1"/>
    <xf numFmtId="0" fontId="9" fillId="4" borderId="0" xfId="0" applyFont="1" applyFill="1" applyAlignment="1">
      <alignment horizontal="centerContinuous"/>
    </xf>
    <xf numFmtId="0" fontId="4" fillId="4" borderId="0" xfId="0" applyNumberFormat="1" applyFont="1" applyFill="1" applyBorder="1"/>
    <xf numFmtId="164" fontId="8" fillId="4" borderId="0" xfId="0" applyNumberFormat="1" applyFont="1" applyFill="1"/>
    <xf numFmtId="0" fontId="11" fillId="4" borderId="0" xfId="0" applyNumberFormat="1" applyFont="1" applyFill="1" applyBorder="1" applyAlignment="1">
      <alignment vertical="center"/>
    </xf>
    <xf numFmtId="0" fontId="8" fillId="4" borderId="0" xfId="0" applyFont="1" applyFill="1" applyAlignment="1">
      <alignment vertical="center"/>
    </xf>
    <xf numFmtId="0" fontId="12" fillId="4" borderId="0" xfId="0" applyFont="1" applyFill="1" applyAlignment="1">
      <alignment vertical="center"/>
    </xf>
    <xf numFmtId="0" fontId="11" fillId="4" borderId="0" xfId="0" applyFont="1" applyFill="1" applyAlignment="1">
      <alignment vertical="center"/>
    </xf>
    <xf numFmtId="0" fontId="11" fillId="4" borderId="5" xfId="0" applyFont="1" applyFill="1" applyBorder="1"/>
    <xf numFmtId="0" fontId="11" fillId="4" borderId="1" xfId="0" applyFont="1" applyFill="1" applyBorder="1"/>
    <xf numFmtId="0" fontId="11" fillId="4" borderId="11" xfId="0" applyFont="1" applyFill="1" applyBorder="1"/>
    <xf numFmtId="164" fontId="11" fillId="4" borderId="7" xfId="0" applyNumberFormat="1" applyFont="1" applyFill="1" applyBorder="1" applyAlignment="1"/>
    <xf numFmtId="164" fontId="11" fillId="4" borderId="4" xfId="0" applyNumberFormat="1" applyFont="1" applyFill="1" applyBorder="1" applyAlignment="1">
      <alignment horizontal="center" vertical="top"/>
    </xf>
    <xf numFmtId="0" fontId="8" fillId="4" borderId="7" xfId="0" applyFont="1" applyFill="1" applyBorder="1" applyAlignment="1">
      <alignment horizontal="center" vertical="top"/>
    </xf>
    <xf numFmtId="164" fontId="11" fillId="4" borderId="4" xfId="0" applyNumberFormat="1" applyFont="1" applyFill="1" applyBorder="1" applyAlignment="1"/>
    <xf numFmtId="164" fontId="11" fillId="4" borderId="0" xfId="0" applyNumberFormat="1" applyFont="1" applyFill="1" applyBorder="1" applyAlignment="1">
      <alignment horizontal="center"/>
    </xf>
    <xf numFmtId="164" fontId="11" fillId="4" borderId="0" xfId="0" applyNumberFormat="1" applyFont="1" applyFill="1" applyBorder="1" applyAlignment="1"/>
    <xf numFmtId="164" fontId="11" fillId="4" borderId="7" xfId="0" applyNumberFormat="1" applyFont="1" applyFill="1" applyBorder="1" applyAlignment="1">
      <alignment vertical="top"/>
    </xf>
    <xf numFmtId="164" fontId="11" fillId="4" borderId="2" xfId="0" applyNumberFormat="1" applyFont="1" applyFill="1" applyBorder="1" applyAlignment="1">
      <alignment vertical="top"/>
    </xf>
    <xf numFmtId="164" fontId="11" fillId="4" borderId="6" xfId="0" applyNumberFormat="1" applyFont="1" applyFill="1" applyBorder="1" applyAlignment="1">
      <alignment vertical="top"/>
    </xf>
    <xf numFmtId="164" fontId="11" fillId="4" borderId="3" xfId="0" applyNumberFormat="1" applyFont="1" applyFill="1" applyBorder="1" applyAlignment="1">
      <alignment vertical="top"/>
    </xf>
    <xf numFmtId="164" fontId="11" fillId="4" borderId="3" xfId="0" applyNumberFormat="1" applyFont="1" applyFill="1" applyBorder="1" applyAlignment="1">
      <alignment horizontal="center" vertical="top"/>
    </xf>
    <xf numFmtId="164" fontId="11" fillId="4" borderId="4" xfId="0" applyNumberFormat="1" applyFont="1" applyFill="1" applyBorder="1" applyAlignment="1">
      <alignment horizontal="center"/>
    </xf>
    <xf numFmtId="167" fontId="11" fillId="4" borderId="7" xfId="0" applyNumberFormat="1" applyFont="1" applyFill="1" applyBorder="1" applyAlignment="1">
      <alignment horizontal="center"/>
    </xf>
    <xf numFmtId="167" fontId="11" fillId="4" borderId="0" xfId="0" applyNumberFormat="1" applyFont="1" applyFill="1" applyBorder="1" applyAlignment="1">
      <alignment horizontal="center"/>
    </xf>
    <xf numFmtId="164" fontId="11" fillId="4" borderId="9" xfId="0" applyNumberFormat="1" applyFont="1" applyFill="1" applyBorder="1" applyAlignment="1">
      <alignment horizontal="left" vertical="center"/>
    </xf>
    <xf numFmtId="164" fontId="11" fillId="4" borderId="0" xfId="0" applyNumberFormat="1" applyFont="1" applyFill="1" applyBorder="1" applyAlignment="1">
      <alignment horizontal="center" vertical="center"/>
    </xf>
    <xf numFmtId="176" fontId="11" fillId="4" borderId="6" xfId="0" applyNumberFormat="1" applyFont="1" applyFill="1" applyBorder="1"/>
    <xf numFmtId="0" fontId="11" fillId="4" borderId="2" xfId="0" applyFont="1" applyFill="1" applyBorder="1"/>
    <xf numFmtId="0" fontId="11" fillId="4" borderId="6" xfId="0" applyFont="1" applyFill="1" applyBorder="1"/>
    <xf numFmtId="0" fontId="11" fillId="4" borderId="3" xfId="0" applyFont="1" applyFill="1" applyBorder="1"/>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11" fillId="4" borderId="10" xfId="0" applyFont="1" applyFill="1" applyBorder="1"/>
    <xf numFmtId="176" fontId="11" fillId="4" borderId="4" xfId="0" applyNumberFormat="1" applyFont="1" applyFill="1" applyBorder="1"/>
    <xf numFmtId="0" fontId="11" fillId="4" borderId="0" xfId="0" applyFont="1" applyFill="1" applyBorder="1"/>
    <xf numFmtId="0" fontId="11" fillId="5" borderId="4" xfId="0" applyFont="1" applyFill="1" applyBorder="1"/>
    <xf numFmtId="169" fontId="13" fillId="5" borderId="0" xfId="0" applyNumberFormat="1" applyFont="1" applyFill="1" applyBorder="1" applyAlignment="1">
      <alignment horizontal="right"/>
    </xf>
    <xf numFmtId="0" fontId="11" fillId="4" borderId="0" xfId="0" applyFont="1" applyFill="1" applyBorder="1" applyAlignment="1">
      <alignment horizontal="left" vertical="center"/>
    </xf>
    <xf numFmtId="177" fontId="13" fillId="5" borderId="0" xfId="0" applyNumberFormat="1" applyFont="1" applyFill="1" applyBorder="1" applyAlignment="1">
      <alignment horizontal="right"/>
    </xf>
    <xf numFmtId="170" fontId="11" fillId="4" borderId="0" xfId="0" applyNumberFormat="1" applyFont="1" applyFill="1" applyBorder="1"/>
    <xf numFmtId="171" fontId="11" fillId="4" borderId="0" xfId="0" applyNumberFormat="1" applyFont="1" applyFill="1" applyBorder="1" applyAlignment="1">
      <alignment horizontal="right"/>
    </xf>
    <xf numFmtId="172" fontId="11" fillId="4" borderId="0" xfId="0" applyNumberFormat="1" applyFont="1" applyFill="1" applyBorder="1" applyAlignment="1">
      <alignment horizontal="center"/>
    </xf>
    <xf numFmtId="173" fontId="11" fillId="4" borderId="0" xfId="0" applyNumberFormat="1" applyFont="1" applyFill="1" applyBorder="1" applyAlignment="1">
      <alignment horizontal="center"/>
    </xf>
    <xf numFmtId="174" fontId="11" fillId="4" borderId="0" xfId="0" applyNumberFormat="1" applyFont="1" applyFill="1" applyBorder="1" applyAlignment="1">
      <alignment horizontal="right"/>
    </xf>
    <xf numFmtId="175" fontId="11" fillId="4" borderId="0" xfId="0" applyNumberFormat="1" applyFont="1" applyFill="1" applyBorder="1"/>
    <xf numFmtId="1" fontId="11" fillId="4" borderId="0" xfId="0" applyNumberFormat="1" applyFont="1" applyFill="1" applyBorder="1" applyAlignment="1">
      <alignment horizontal="center"/>
    </xf>
    <xf numFmtId="174" fontId="11" fillId="4" borderId="0" xfId="0" applyNumberFormat="1" applyFont="1" applyFill="1" applyBorder="1"/>
    <xf numFmtId="0" fontId="11" fillId="5" borderId="0" xfId="0" applyFont="1" applyFill="1" applyBorder="1"/>
    <xf numFmtId="165" fontId="13" fillId="5" borderId="0" xfId="0" applyNumberFormat="1" applyFont="1" applyFill="1" applyBorder="1" applyAlignment="1">
      <alignment horizontal="center"/>
    </xf>
    <xf numFmtId="165" fontId="13" fillId="4" borderId="0" xfId="0" applyNumberFormat="1" applyFont="1" applyFill="1" applyBorder="1" applyAlignment="1">
      <alignment horizontal="center"/>
    </xf>
    <xf numFmtId="2" fontId="13" fillId="4" borderId="0" xfId="0" applyNumberFormat="1" applyFont="1" applyFill="1" applyBorder="1" applyAlignment="1">
      <alignment horizontal="center"/>
    </xf>
    <xf numFmtId="165" fontId="13" fillId="4" borderId="0" xfId="0" applyNumberFormat="1" applyFont="1" applyFill="1" applyBorder="1" applyAlignment="1"/>
    <xf numFmtId="0" fontId="11" fillId="4" borderId="0" xfId="0" applyFont="1" applyFill="1" applyBorder="1" applyAlignment="1"/>
    <xf numFmtId="0" fontId="14" fillId="4" borderId="0" xfId="0" applyNumberFormat="1" applyFont="1" applyFill="1" applyBorder="1" applyAlignment="1">
      <alignment horizontal="left"/>
    </xf>
    <xf numFmtId="0" fontId="14" fillId="4" borderId="0" xfId="0" applyFont="1" applyFill="1"/>
    <xf numFmtId="165" fontId="14" fillId="4" borderId="0" xfId="0" applyNumberFormat="1" applyFont="1" applyFill="1"/>
    <xf numFmtId="165" fontId="11" fillId="4" borderId="0" xfId="0" applyNumberFormat="1" applyFont="1" applyFill="1"/>
    <xf numFmtId="1" fontId="14" fillId="4" borderId="0" xfId="0" applyNumberFormat="1" applyFont="1" applyFill="1"/>
    <xf numFmtId="1" fontId="11" fillId="4" borderId="0" xfId="0" applyNumberFormat="1" applyFont="1" applyFill="1"/>
    <xf numFmtId="0" fontId="11" fillId="4" borderId="0" xfId="0" applyFont="1" applyFill="1"/>
    <xf numFmtId="0" fontId="11" fillId="4" borderId="0" xfId="0" applyNumberFormat="1" applyFont="1" applyFill="1" applyBorder="1"/>
    <xf numFmtId="0" fontId="11" fillId="4" borderId="0" xfId="0" applyFont="1" applyFill="1" applyAlignment="1">
      <alignment horizontal="right"/>
    </xf>
    <xf numFmtId="165" fontId="8" fillId="4" borderId="0" xfId="0" applyNumberFormat="1" applyFont="1" applyFill="1"/>
    <xf numFmtId="0" fontId="15" fillId="4" borderId="0" xfId="0" applyFont="1" applyFill="1"/>
    <xf numFmtId="164" fontId="8" fillId="2" borderId="0" xfId="0" applyNumberFormat="1" applyFont="1" applyFill="1"/>
    <xf numFmtId="0" fontId="11" fillId="2" borderId="0" xfId="0" applyNumberFormat="1" applyFont="1" applyFill="1" applyBorder="1" applyAlignment="1">
      <alignment vertical="center"/>
    </xf>
    <xf numFmtId="0" fontId="8" fillId="2" borderId="0" xfId="0" applyFont="1" applyFill="1" applyAlignment="1">
      <alignment vertical="center"/>
    </xf>
    <xf numFmtId="0" fontId="12" fillId="2" borderId="0" xfId="0" applyFont="1" applyFill="1" applyAlignment="1">
      <alignment vertical="center"/>
    </xf>
    <xf numFmtId="0" fontId="11" fillId="2" borderId="0" xfId="0" applyFont="1" applyFill="1" applyAlignment="1">
      <alignment vertical="center"/>
    </xf>
    <xf numFmtId="0" fontId="11" fillId="2" borderId="5" xfId="0" applyFont="1" applyFill="1" applyBorder="1"/>
    <xf numFmtId="0" fontId="11" fillId="2" borderId="1" xfId="0" applyFont="1" applyFill="1" applyBorder="1"/>
    <xf numFmtId="0" fontId="11" fillId="2" borderId="11" xfId="0" applyFont="1" applyFill="1" applyBorder="1"/>
    <xf numFmtId="164" fontId="11" fillId="2" borderId="7" xfId="0" applyNumberFormat="1" applyFont="1" applyFill="1" applyBorder="1" applyAlignment="1"/>
    <xf numFmtId="164" fontId="11" fillId="2" borderId="4" xfId="0" applyNumberFormat="1" applyFont="1" applyFill="1" applyBorder="1" applyAlignment="1">
      <alignment horizontal="center" vertical="top"/>
    </xf>
    <xf numFmtId="164" fontId="11" fillId="2" borderId="4" xfId="0" applyNumberFormat="1" applyFont="1" applyFill="1" applyBorder="1" applyAlignment="1"/>
    <xf numFmtId="164" fontId="11" fillId="2" borderId="0" xfId="0" applyNumberFormat="1" applyFont="1" applyFill="1" applyBorder="1" applyAlignment="1">
      <alignment horizontal="center"/>
    </xf>
    <xf numFmtId="164" fontId="11" fillId="2" borderId="0" xfId="0" applyNumberFormat="1" applyFont="1" applyFill="1" applyBorder="1" applyAlignment="1"/>
    <xf numFmtId="164" fontId="11" fillId="2" borderId="7" xfId="0" applyNumberFormat="1" applyFont="1" applyFill="1" applyBorder="1" applyAlignment="1">
      <alignment vertical="top"/>
    </xf>
    <xf numFmtId="164" fontId="11" fillId="2" borderId="2" xfId="0" applyNumberFormat="1" applyFont="1" applyFill="1" applyBorder="1" applyAlignment="1">
      <alignment vertical="top"/>
    </xf>
    <xf numFmtId="164" fontId="11" fillId="2" borderId="6" xfId="0" applyNumberFormat="1" applyFont="1" applyFill="1" applyBorder="1" applyAlignment="1">
      <alignment vertical="top"/>
    </xf>
    <xf numFmtId="164" fontId="11" fillId="2" borderId="3" xfId="0" applyNumberFormat="1" applyFont="1" applyFill="1" applyBorder="1" applyAlignment="1">
      <alignment vertical="top"/>
    </xf>
    <xf numFmtId="164" fontId="11" fillId="2" borderId="3" xfId="0" applyNumberFormat="1" applyFont="1" applyFill="1" applyBorder="1" applyAlignment="1">
      <alignment horizontal="center" vertical="top"/>
    </xf>
    <xf numFmtId="164" fontId="11" fillId="2" borderId="4" xfId="0" applyNumberFormat="1" applyFont="1" applyFill="1" applyBorder="1" applyAlignment="1">
      <alignment horizontal="center"/>
    </xf>
    <xf numFmtId="167" fontId="11" fillId="2" borderId="7" xfId="0" applyNumberFormat="1" applyFont="1" applyFill="1" applyBorder="1" applyAlignment="1">
      <alignment horizontal="center"/>
    </xf>
    <xf numFmtId="167" fontId="11" fillId="2" borderId="0" xfId="0" applyNumberFormat="1" applyFont="1" applyFill="1" applyBorder="1" applyAlignment="1">
      <alignment horizontal="center"/>
    </xf>
    <xf numFmtId="164" fontId="11" fillId="2" borderId="9" xfId="0" applyNumberFormat="1" applyFont="1" applyFill="1" applyBorder="1" applyAlignment="1">
      <alignment horizontal="left" vertical="center"/>
    </xf>
    <xf numFmtId="164" fontId="11" fillId="2" borderId="0" xfId="0" applyNumberFormat="1" applyFont="1" applyFill="1" applyBorder="1" applyAlignment="1">
      <alignment horizontal="center" vertical="center"/>
    </xf>
    <xf numFmtId="176" fontId="11" fillId="2" borderId="6" xfId="0" applyNumberFormat="1" applyFont="1" applyFill="1" applyBorder="1"/>
    <xf numFmtId="0" fontId="11" fillId="2" borderId="2" xfId="0" applyFont="1" applyFill="1" applyBorder="1"/>
    <xf numFmtId="0" fontId="11" fillId="2" borderId="6" xfId="0" applyFont="1" applyFill="1" applyBorder="1"/>
    <xf numFmtId="0" fontId="11" fillId="2" borderId="3" xfId="0" applyFont="1" applyFill="1" applyBorder="1"/>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0" xfId="0" applyFont="1" applyFill="1" applyBorder="1"/>
    <xf numFmtId="176" fontId="11" fillId="2" borderId="4" xfId="0" applyNumberFormat="1" applyFont="1" applyFill="1" applyBorder="1"/>
    <xf numFmtId="0" fontId="11" fillId="2" borderId="0" xfId="0" applyFont="1" applyFill="1" applyBorder="1"/>
    <xf numFmtId="0" fontId="11" fillId="2" borderId="0" xfId="0" applyFont="1" applyFill="1" applyBorder="1" applyAlignment="1">
      <alignment horizontal="left" vertical="center"/>
    </xf>
    <xf numFmtId="170" fontId="11" fillId="2" borderId="0" xfId="0" applyNumberFormat="1" applyFont="1" applyFill="1" applyBorder="1"/>
    <xf numFmtId="171" fontId="11" fillId="2" borderId="0" xfId="0" applyNumberFormat="1" applyFont="1" applyFill="1" applyBorder="1" applyAlignment="1">
      <alignment horizontal="right"/>
    </xf>
    <xf numFmtId="172" fontId="11" fillId="2" borderId="0" xfId="0" applyNumberFormat="1" applyFont="1" applyFill="1" applyBorder="1" applyAlignment="1">
      <alignment horizontal="center"/>
    </xf>
    <xf numFmtId="173" fontId="11" fillId="2" borderId="0" xfId="0" applyNumberFormat="1" applyFont="1" applyFill="1" applyBorder="1" applyAlignment="1">
      <alignment horizontal="center"/>
    </xf>
    <xf numFmtId="174" fontId="11" fillId="2" borderId="0" xfId="0" applyNumberFormat="1" applyFont="1" applyFill="1" applyBorder="1" applyAlignment="1">
      <alignment horizontal="right"/>
    </xf>
    <xf numFmtId="175" fontId="11" fillId="2" borderId="0" xfId="0" applyNumberFormat="1" applyFont="1" applyFill="1" applyBorder="1"/>
    <xf numFmtId="1" fontId="11" fillId="2" borderId="0" xfId="0" applyNumberFormat="1" applyFont="1" applyFill="1" applyBorder="1" applyAlignment="1">
      <alignment horizontal="center"/>
    </xf>
    <xf numFmtId="174" fontId="11" fillId="2" borderId="0" xfId="0" applyNumberFormat="1" applyFont="1" applyFill="1" applyBorder="1"/>
    <xf numFmtId="165" fontId="13" fillId="5" borderId="0" xfId="0" applyNumberFormat="1" applyFont="1" applyFill="1" applyBorder="1" applyAlignment="1"/>
    <xf numFmtId="0" fontId="11" fillId="2" borderId="0" xfId="0" applyFont="1" applyFill="1" applyBorder="1" applyAlignment="1"/>
    <xf numFmtId="0" fontId="14" fillId="2" borderId="0" xfId="0" applyNumberFormat="1" applyFont="1" applyFill="1" applyBorder="1" applyAlignment="1">
      <alignment horizontal="left"/>
    </xf>
    <xf numFmtId="0" fontId="14" fillId="2" borderId="0" xfId="0" applyFont="1" applyFill="1"/>
    <xf numFmtId="165" fontId="14" fillId="2" borderId="0" xfId="0" applyNumberFormat="1" applyFont="1" applyFill="1"/>
    <xf numFmtId="165" fontId="11" fillId="2" borderId="0" xfId="0" applyNumberFormat="1" applyFont="1" applyFill="1"/>
    <xf numFmtId="1" fontId="14" fillId="2" borderId="0" xfId="0" applyNumberFormat="1" applyFont="1" applyFill="1"/>
    <xf numFmtId="1" fontId="11" fillId="2" borderId="0" xfId="0" applyNumberFormat="1" applyFont="1" applyFill="1"/>
    <xf numFmtId="0" fontId="11" fillId="2" borderId="0" xfId="0" applyFont="1" applyFill="1"/>
    <xf numFmtId="0" fontId="8" fillId="2" borderId="0" xfId="0" applyNumberFormat="1" applyFont="1" applyFill="1" applyBorder="1"/>
    <xf numFmtId="0" fontId="11" fillId="2" borderId="0" xfId="0" applyNumberFormat="1" applyFont="1" applyFill="1" applyBorder="1"/>
    <xf numFmtId="0" fontId="11" fillId="2" borderId="0" xfId="0" applyFont="1" applyFill="1" applyAlignment="1">
      <alignment horizontal="right"/>
    </xf>
    <xf numFmtId="165" fontId="8" fillId="2" borderId="0" xfId="0" applyNumberFormat="1" applyFont="1" applyFill="1"/>
    <xf numFmtId="0" fontId="15" fillId="2" borderId="0" xfId="0" applyFont="1" applyFill="1"/>
    <xf numFmtId="0" fontId="11" fillId="2" borderId="0" xfId="0" applyNumberFormat="1" applyFont="1" applyFill="1" applyBorder="1" applyAlignment="1">
      <alignment horizontal="left"/>
    </xf>
    <xf numFmtId="0" fontId="8" fillId="2" borderId="7" xfId="0" applyFont="1" applyFill="1" applyBorder="1" applyAlignment="1">
      <alignment horizontal="center" vertical="top"/>
    </xf>
    <xf numFmtId="166" fontId="13" fillId="5" borderId="0" xfId="0" applyNumberFormat="1" applyFont="1" applyFill="1" applyBorder="1"/>
    <xf numFmtId="0" fontId="8" fillId="2" borderId="0" xfId="0" applyFont="1" applyFill="1" applyBorder="1" applyAlignment="1">
      <alignment horizontal="center" vertical="top"/>
    </xf>
    <xf numFmtId="168" fontId="13" fillId="5" borderId="0" xfId="0" applyNumberFormat="1" applyFont="1" applyFill="1" applyBorder="1" applyAlignment="1">
      <alignment horizontal="right"/>
    </xf>
    <xf numFmtId="164" fontId="11" fillId="2" borderId="7" xfId="0" applyNumberFormat="1" applyFont="1" applyFill="1" applyBorder="1" applyAlignment="1">
      <alignment horizontal="center"/>
    </xf>
    <xf numFmtId="164" fontId="11" fillId="2" borderId="6" xfId="0" applyNumberFormat="1" applyFont="1" applyFill="1" applyBorder="1" applyAlignment="1">
      <alignment horizontal="center" vertical="top"/>
    </xf>
    <xf numFmtId="165" fontId="13" fillId="5" borderId="0" xfId="0" applyNumberFormat="1" applyFont="1" applyFill="1" applyBorder="1" applyAlignment="1">
      <alignment horizontal="center"/>
    </xf>
    <xf numFmtId="164" fontId="11" fillId="2" borderId="4" xfId="0" applyNumberFormat="1" applyFont="1" applyFill="1" applyBorder="1" applyAlignment="1">
      <alignment vertical="center"/>
    </xf>
    <xf numFmtId="165" fontId="13" fillId="5" borderId="0" xfId="0" applyNumberFormat="1" applyFont="1" applyFill="1" applyBorder="1" applyAlignment="1">
      <alignment horizontal="center"/>
    </xf>
    <xf numFmtId="1" fontId="11" fillId="0" borderId="0" xfId="0" applyNumberFormat="1" applyFont="1" applyFill="1" applyBorder="1" applyAlignment="1">
      <alignment horizontal="center"/>
    </xf>
    <xf numFmtId="164" fontId="16" fillId="4" borderId="4" xfId="0" applyNumberFormat="1" applyFont="1" applyFill="1" applyBorder="1" applyAlignment="1">
      <alignment horizontal="center"/>
    </xf>
    <xf numFmtId="167" fontId="16" fillId="4" borderId="7" xfId="0" applyNumberFormat="1" applyFont="1" applyFill="1" applyBorder="1" applyAlignment="1">
      <alignment horizontal="center"/>
    </xf>
    <xf numFmtId="0" fontId="17" fillId="4" borderId="0" xfId="0" applyFont="1" applyFill="1" applyBorder="1"/>
    <xf numFmtId="0" fontId="17" fillId="4" borderId="0" xfId="0" applyFont="1" applyFill="1" applyBorder="1" applyAlignment="1"/>
    <xf numFmtId="169" fontId="13" fillId="5" borderId="0" xfId="0" applyNumberFormat="1" applyFont="1" applyFill="1" applyAlignment="1">
      <alignment horizontal="right"/>
    </xf>
    <xf numFmtId="177" fontId="13" fillId="5" borderId="0" xfId="0" applyNumberFormat="1" applyFont="1" applyFill="1" applyAlignment="1">
      <alignment horizontal="right"/>
    </xf>
    <xf numFmtId="171" fontId="11" fillId="4" borderId="0" xfId="0" applyNumberFormat="1" applyFont="1" applyFill="1" applyAlignment="1">
      <alignment horizontal="right"/>
    </xf>
    <xf numFmtId="172" fontId="11" fillId="4" borderId="0" xfId="0" applyNumberFormat="1" applyFont="1" applyFill="1" applyAlignment="1">
      <alignment horizontal="center"/>
    </xf>
    <xf numFmtId="175" fontId="11" fillId="4" borderId="0" xfId="0" applyNumberFormat="1" applyFont="1" applyFill="1"/>
    <xf numFmtId="174" fontId="11" fillId="4" borderId="0" xfId="0" applyNumberFormat="1" applyFont="1" applyFill="1"/>
    <xf numFmtId="1" fontId="11" fillId="4" borderId="0" xfId="0" applyNumberFormat="1" applyFont="1" applyFill="1" applyAlignment="1">
      <alignment horizontal="center"/>
    </xf>
    <xf numFmtId="165" fontId="13" fillId="5" borderId="0" xfId="0" applyNumberFormat="1" applyFont="1" applyFill="1" applyAlignment="1">
      <alignment horizontal="center"/>
    </xf>
    <xf numFmtId="0" fontId="8" fillId="4" borderId="0" xfId="0" applyFont="1" applyFill="1" applyAlignment="1">
      <alignment wrapText="1"/>
    </xf>
    <xf numFmtId="0" fontId="11" fillId="4" borderId="0" xfId="0" applyNumberFormat="1" applyFont="1" applyFill="1" applyAlignment="1"/>
    <xf numFmtId="0" fontId="10" fillId="0" borderId="0" xfId="1"/>
    <xf numFmtId="165" fontId="13" fillId="5" borderId="0" xfId="0" applyNumberFormat="1" applyFont="1" applyFill="1" applyBorder="1" applyAlignment="1">
      <alignment horizontal="right"/>
    </xf>
    <xf numFmtId="0" fontId="11" fillId="4" borderId="0" xfId="0" applyFont="1" applyFill="1" applyAlignment="1">
      <alignment wrapText="1"/>
    </xf>
    <xf numFmtId="169" fontId="13" fillId="0" borderId="0" xfId="0" applyNumberFormat="1" applyFont="1" applyFill="1" applyAlignment="1">
      <alignment horizontal="center"/>
    </xf>
    <xf numFmtId="164" fontId="11" fillId="4" borderId="4" xfId="0" applyNumberFormat="1" applyFont="1" applyFill="1" applyBorder="1" applyAlignment="1">
      <alignment horizontal="center" vertical="top"/>
    </xf>
    <xf numFmtId="0" fontId="8" fillId="4" borderId="7" xfId="0" applyFont="1" applyFill="1" applyBorder="1" applyAlignment="1">
      <alignment horizontal="center" vertical="top"/>
    </xf>
    <xf numFmtId="0" fontId="11" fillId="4" borderId="4" xfId="0" applyFont="1" applyFill="1" applyBorder="1" applyAlignment="1">
      <alignment horizontal="center" vertical="top"/>
    </xf>
    <xf numFmtId="0" fontId="11" fillId="4" borderId="7" xfId="0" applyFont="1" applyFill="1" applyBorder="1" applyAlignment="1">
      <alignment horizontal="center" vertical="top"/>
    </xf>
    <xf numFmtId="0" fontId="11" fillId="4" borderId="0" xfId="0" applyFont="1" applyFill="1" applyAlignment="1">
      <alignment wrapText="1"/>
    </xf>
    <xf numFmtId="0" fontId="11" fillId="4" borderId="0" xfId="0" applyNumberFormat="1" applyFont="1" applyFill="1" applyAlignment="1">
      <alignment vertical="top" wrapText="1"/>
    </xf>
    <xf numFmtId="0" fontId="11" fillId="4" borderId="4" xfId="0" applyNumberFormat="1" applyFont="1" applyFill="1" applyBorder="1" applyAlignment="1">
      <alignment horizontal="center" vertical="top"/>
    </xf>
    <xf numFmtId="0" fontId="8" fillId="4" borderId="7" xfId="0" applyNumberFormat="1" applyFont="1" applyFill="1" applyBorder="1" applyAlignment="1">
      <alignment horizontal="center" vertical="top"/>
    </xf>
    <xf numFmtId="169" fontId="13" fillId="5" borderId="0" xfId="0" applyNumberFormat="1" applyFont="1" applyFill="1" applyAlignment="1">
      <alignment horizontal="center"/>
    </xf>
    <xf numFmtId="169" fontId="13" fillId="3" borderId="0" xfId="0" applyNumberFormat="1" applyFont="1" applyFill="1" applyAlignment="1">
      <alignment horizontal="center"/>
    </xf>
    <xf numFmtId="0" fontId="11" fillId="4" borderId="0" xfId="0" applyNumberFormat="1" applyFont="1" applyFill="1" applyAlignment="1">
      <alignment wrapText="1"/>
    </xf>
    <xf numFmtId="0" fontId="8" fillId="0" borderId="0" xfId="0" applyFont="1" applyAlignment="1">
      <alignment wrapText="1"/>
    </xf>
    <xf numFmtId="169" fontId="13" fillId="5" borderId="0" xfId="0" applyNumberFormat="1" applyFont="1" applyFill="1" applyBorder="1" applyAlignment="1">
      <alignment horizontal="center"/>
    </xf>
    <xf numFmtId="169" fontId="13" fillId="3" borderId="0" xfId="0" applyNumberFormat="1" applyFont="1" applyFill="1" applyBorder="1" applyAlignment="1">
      <alignment horizontal="center"/>
    </xf>
    <xf numFmtId="164" fontId="11" fillId="4" borderId="7" xfId="0" applyNumberFormat="1" applyFont="1" applyFill="1" applyBorder="1" applyAlignment="1">
      <alignment horizontal="center" vertical="top"/>
    </xf>
    <xf numFmtId="165" fontId="13" fillId="5" borderId="0" xfId="0" applyNumberFormat="1" applyFont="1" applyFill="1" applyBorder="1" applyAlignment="1">
      <alignment horizontal="center"/>
    </xf>
    <xf numFmtId="165" fontId="13" fillId="3" borderId="0" xfId="0" applyNumberFormat="1" applyFont="1" applyFill="1" applyBorder="1" applyAlignment="1">
      <alignment horizontal="center"/>
    </xf>
    <xf numFmtId="2" fontId="13" fillId="5" borderId="0" xfId="0" applyNumberFormat="1" applyFont="1" applyFill="1" applyBorder="1" applyAlignment="1">
      <alignment horizontal="center"/>
    </xf>
    <xf numFmtId="2" fontId="13" fillId="3" borderId="0" xfId="0" applyNumberFormat="1" applyFont="1" applyFill="1" applyBorder="1" applyAlignment="1">
      <alignment horizontal="center"/>
    </xf>
    <xf numFmtId="0" fontId="11" fillId="0" borderId="0" xfId="0" applyNumberFormat="1" applyFont="1" applyAlignment="1">
      <alignment wrapText="1"/>
    </xf>
    <xf numFmtId="164" fontId="11" fillId="2" borderId="7" xfId="0" applyNumberFormat="1" applyFont="1" applyFill="1" applyBorder="1" applyAlignment="1">
      <alignment horizontal="center" vertical="top"/>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politique/elections/elections-federales/conseil-national/force-partis.assetdetail.27285176.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D954-C42B-4FE4-AB79-E5BFD036AA15}">
  <dimension ref="A1:AY53"/>
  <sheetViews>
    <sheetView tabSelected="1" zoomScaleNormal="100" workbookViewId="0"/>
  </sheetViews>
  <sheetFormatPr baseColWidth="10" defaultColWidth="11.3984375" defaultRowHeight="11.5" x14ac:dyDescent="0.25"/>
  <cols>
    <col min="1" max="1" width="15.69921875" style="43" customWidth="1"/>
    <col min="2" max="2" width="4.3984375" style="33" customWidth="1"/>
    <col min="3" max="3" width="4.59765625" style="33" customWidth="1"/>
    <col min="4" max="4" width="4.296875" style="33" customWidth="1"/>
    <col min="5" max="5" width="4.59765625" style="33" customWidth="1"/>
    <col min="6" max="6" width="4.3984375" style="33" customWidth="1"/>
    <col min="7" max="7" width="4.59765625" style="33" customWidth="1"/>
    <col min="8" max="8" width="4.296875" style="33" customWidth="1"/>
    <col min="9" max="11" width="4.59765625" style="33" customWidth="1"/>
    <col min="12" max="13" width="4.59765625" style="33" hidden="1" customWidth="1"/>
    <col min="14" max="14" width="4.3984375" style="33" customWidth="1"/>
    <col min="15" max="15" width="4.59765625" style="33" customWidth="1"/>
    <col min="16" max="17" width="4.09765625" style="33" customWidth="1"/>
    <col min="18" max="19" width="4.59765625" style="33" bestFit="1" customWidth="1"/>
    <col min="20" max="20" width="4.296875" style="33" customWidth="1"/>
    <col min="21" max="21" width="4.69921875" style="33" customWidth="1"/>
    <col min="22" max="25" width="4.69921875" style="33" hidden="1" customWidth="1"/>
    <col min="26" max="27" width="4.59765625" style="33" bestFit="1" customWidth="1"/>
    <col min="28" max="28" width="4.8984375" style="33" customWidth="1"/>
    <col min="29" max="29" width="3" style="33" customWidth="1"/>
    <col min="30" max="30" width="5.09765625" style="33" customWidth="1"/>
    <col min="31" max="31" width="4" style="33" customWidth="1"/>
    <col min="32" max="32" width="5.09765625" style="33" customWidth="1"/>
    <col min="33" max="33" width="3.69921875" style="33" customWidth="1"/>
    <col min="34" max="35" width="3.69921875" style="33" hidden="1" customWidth="1"/>
    <col min="36" max="36" width="4.69921875" style="33" customWidth="1"/>
    <col min="37" max="37" width="4" style="33" customWidth="1"/>
    <col min="38" max="39" width="4" style="33" hidden="1" customWidth="1"/>
    <col min="40" max="40" width="5.296875" style="33" customWidth="1"/>
    <col min="41" max="41" width="3.296875" style="33" customWidth="1"/>
    <col min="42" max="42" width="4.796875" style="33" customWidth="1"/>
    <col min="43" max="43" width="6.3984375" style="33" customWidth="1"/>
    <col min="44" max="45" width="4.296875" style="33" customWidth="1"/>
    <col min="46" max="47" width="6.3984375" style="33" customWidth="1"/>
    <col min="48" max="48" width="5.8984375" style="33" customWidth="1"/>
    <col min="49" max="49" width="9" style="34" customWidth="1"/>
    <col min="50" max="16384" width="11.3984375" style="33"/>
  </cols>
  <sheetData>
    <row r="1" spans="1:50" s="38" customFormat="1" ht="12.75" customHeight="1" x14ac:dyDescent="0.25">
      <c r="A1" s="35" t="s">
        <v>108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7" t="s">
        <v>82</v>
      </c>
    </row>
    <row r="2" spans="1:50" ht="13.15" customHeight="1" x14ac:dyDescent="0.25">
      <c r="A2" s="35" t="s">
        <v>9</v>
      </c>
      <c r="B2" s="36"/>
      <c r="C2" s="36"/>
      <c r="D2" s="36"/>
      <c r="E2" s="36"/>
      <c r="F2" s="36"/>
      <c r="G2" s="36"/>
      <c r="H2" s="36"/>
      <c r="I2" s="36"/>
      <c r="J2" s="36"/>
      <c r="K2" s="36"/>
      <c r="L2" s="36"/>
      <c r="M2" s="36"/>
      <c r="N2" s="36"/>
      <c r="O2" s="38"/>
      <c r="P2" s="36"/>
      <c r="Q2" s="36"/>
      <c r="R2" s="36"/>
      <c r="S2" s="36"/>
      <c r="T2" s="36"/>
      <c r="U2" s="36"/>
      <c r="V2" s="36"/>
      <c r="W2" s="36"/>
      <c r="X2" s="36"/>
      <c r="Y2" s="36"/>
      <c r="Z2" s="36"/>
      <c r="AA2" s="36"/>
      <c r="AB2" s="36"/>
      <c r="AC2" s="44"/>
      <c r="AD2" s="36"/>
      <c r="AE2" s="44"/>
      <c r="AF2" s="36"/>
      <c r="AG2" s="36"/>
      <c r="AH2" s="36"/>
      <c r="AI2" s="36"/>
      <c r="AJ2" s="36"/>
      <c r="AK2" s="36"/>
      <c r="AL2" s="36"/>
      <c r="AM2" s="36"/>
      <c r="AN2" s="36"/>
      <c r="AO2" s="36"/>
      <c r="AP2" s="36"/>
      <c r="AQ2" s="36"/>
      <c r="AR2" s="36"/>
      <c r="AS2" s="36"/>
      <c r="AT2" s="36"/>
      <c r="AU2" s="36"/>
      <c r="AV2" s="36"/>
      <c r="AW2" s="36"/>
    </row>
    <row r="3" spans="1:50" ht="13" x14ac:dyDescent="0.25">
      <c r="A3" s="45"/>
      <c r="B3" s="46"/>
      <c r="C3" s="46"/>
      <c r="D3" s="46"/>
      <c r="E3" s="46"/>
      <c r="F3" s="46"/>
      <c r="G3" s="47"/>
      <c r="H3" s="46"/>
      <c r="I3" s="46"/>
      <c r="J3" s="46"/>
      <c r="K3" s="46"/>
      <c r="L3" s="46"/>
      <c r="M3" s="46"/>
      <c r="N3" s="46"/>
      <c r="O3" s="46"/>
      <c r="P3" s="46"/>
      <c r="Q3" s="46"/>
      <c r="R3" s="46"/>
      <c r="S3" s="46"/>
      <c r="T3" s="46"/>
      <c r="U3" s="46"/>
      <c r="V3" s="46"/>
      <c r="W3" s="46"/>
      <c r="X3" s="46"/>
      <c r="Y3" s="46"/>
      <c r="Z3" s="46"/>
      <c r="AA3" s="46"/>
      <c r="AB3" s="47"/>
      <c r="AC3" s="46"/>
      <c r="AD3" s="47"/>
      <c r="AE3" s="46"/>
      <c r="AF3" s="46"/>
      <c r="AG3" s="46"/>
      <c r="AH3" s="46"/>
      <c r="AI3" s="46"/>
      <c r="AJ3" s="46"/>
      <c r="AK3" s="46"/>
      <c r="AL3" s="46"/>
      <c r="AM3" s="46"/>
      <c r="AN3" s="46"/>
      <c r="AO3" s="46"/>
      <c r="AP3" s="46"/>
      <c r="AQ3" s="46"/>
      <c r="AR3" s="46"/>
      <c r="AS3" s="46"/>
      <c r="AT3" s="46"/>
      <c r="AU3" s="46"/>
      <c r="AV3" s="46"/>
      <c r="AW3" s="48"/>
    </row>
    <row r="4" spans="1:50" ht="15" customHeight="1" x14ac:dyDescent="0.25">
      <c r="A4" s="49"/>
      <c r="B4" s="50"/>
      <c r="C4" s="49"/>
      <c r="D4" s="50"/>
      <c r="E4" s="49"/>
      <c r="F4" s="50"/>
      <c r="G4" s="49"/>
      <c r="H4" s="50"/>
      <c r="I4" s="49"/>
      <c r="J4" s="50"/>
      <c r="K4" s="49"/>
      <c r="L4" s="50"/>
      <c r="M4" s="49"/>
      <c r="N4" s="50"/>
      <c r="O4" s="49"/>
      <c r="P4" s="50"/>
      <c r="Q4" s="49"/>
      <c r="R4" s="50"/>
      <c r="S4" s="49"/>
      <c r="T4" s="50"/>
      <c r="U4" s="49"/>
      <c r="V4" s="50"/>
      <c r="W4" s="49"/>
      <c r="X4" s="50"/>
      <c r="Y4" s="49"/>
      <c r="Z4" s="50"/>
      <c r="AA4" s="49"/>
      <c r="AB4" s="50"/>
      <c r="AC4" s="49"/>
      <c r="AD4" s="50"/>
      <c r="AE4" s="49"/>
      <c r="AF4" s="50"/>
      <c r="AG4" s="49"/>
      <c r="AH4" s="50"/>
      <c r="AI4" s="49"/>
      <c r="AJ4" s="50"/>
      <c r="AK4" s="49"/>
      <c r="AL4" s="50"/>
      <c r="AM4" s="49"/>
      <c r="AN4" s="50"/>
      <c r="AO4" s="49"/>
      <c r="AP4" s="51"/>
      <c r="AQ4" s="51"/>
      <c r="AR4" s="50"/>
      <c r="AS4" s="49"/>
      <c r="AT4" s="50"/>
      <c r="AU4" s="51"/>
      <c r="AV4" s="51"/>
      <c r="AW4" s="51"/>
    </row>
    <row r="5" spans="1:50" s="39" customFormat="1" ht="13.15" customHeight="1" x14ac:dyDescent="0.2">
      <c r="A5" s="52"/>
      <c r="B5" s="192" t="s">
        <v>119</v>
      </c>
      <c r="C5" s="193"/>
      <c r="D5" s="192" t="s">
        <v>109</v>
      </c>
      <c r="E5" s="193"/>
      <c r="F5" s="190" t="s">
        <v>70</v>
      </c>
      <c r="G5" s="191"/>
      <c r="H5" s="190" t="s">
        <v>12</v>
      </c>
      <c r="I5" s="191"/>
      <c r="J5" s="192" t="s">
        <v>107</v>
      </c>
      <c r="K5" s="193"/>
      <c r="L5" s="192" t="s">
        <v>124</v>
      </c>
      <c r="M5" s="193"/>
      <c r="N5" s="192" t="s">
        <v>110</v>
      </c>
      <c r="O5" s="193"/>
      <c r="P5" s="190" t="s">
        <v>16</v>
      </c>
      <c r="Q5" s="191"/>
      <c r="R5" s="190" t="s">
        <v>63</v>
      </c>
      <c r="S5" s="191"/>
      <c r="T5" s="190" t="s">
        <v>17</v>
      </c>
      <c r="U5" s="191"/>
      <c r="V5" s="192" t="s">
        <v>3</v>
      </c>
      <c r="W5" s="193"/>
      <c r="X5" s="190" t="s">
        <v>4</v>
      </c>
      <c r="Y5" s="191"/>
      <c r="Z5" s="192" t="s">
        <v>122</v>
      </c>
      <c r="AA5" s="193"/>
      <c r="AB5" s="190" t="s">
        <v>21</v>
      </c>
      <c r="AC5" s="191"/>
      <c r="AD5" s="192" t="s">
        <v>7</v>
      </c>
      <c r="AE5" s="193" t="s">
        <v>105</v>
      </c>
      <c r="AF5" s="190" t="s">
        <v>18</v>
      </c>
      <c r="AG5" s="191"/>
      <c r="AH5" s="190" t="s">
        <v>77</v>
      </c>
      <c r="AI5" s="191"/>
      <c r="AJ5" s="192" t="s">
        <v>111</v>
      </c>
      <c r="AK5" s="193"/>
      <c r="AL5" s="192" t="s">
        <v>24</v>
      </c>
      <c r="AM5" s="193"/>
      <c r="AN5" s="190" t="s">
        <v>6</v>
      </c>
      <c r="AO5" s="191"/>
      <c r="AP5" s="190" t="s">
        <v>120</v>
      </c>
      <c r="AQ5" s="191"/>
      <c r="AR5" s="196" t="s">
        <v>112</v>
      </c>
      <c r="AS5" s="197"/>
      <c r="AT5" s="55" t="s">
        <v>0</v>
      </c>
      <c r="AU5" s="56"/>
      <c r="AV5" s="57"/>
      <c r="AW5" s="57"/>
    </row>
    <row r="6" spans="1:50" s="39" customFormat="1" ht="10.5" customHeight="1" x14ac:dyDescent="0.2">
      <c r="A6" s="58"/>
      <c r="B6" s="59"/>
      <c r="C6" s="60"/>
      <c r="D6" s="59"/>
      <c r="E6" s="60"/>
      <c r="F6" s="59"/>
      <c r="G6" s="60"/>
      <c r="H6" s="59"/>
      <c r="I6" s="60"/>
      <c r="J6" s="59"/>
      <c r="K6" s="60"/>
      <c r="L6" s="59"/>
      <c r="M6" s="60"/>
      <c r="N6" s="59"/>
      <c r="O6" s="60"/>
      <c r="P6" s="59"/>
      <c r="Q6" s="60"/>
      <c r="R6" s="59"/>
      <c r="S6" s="60"/>
      <c r="T6" s="59"/>
      <c r="U6" s="60"/>
      <c r="V6" s="59"/>
      <c r="W6" s="60"/>
      <c r="X6" s="59"/>
      <c r="Y6" s="60"/>
      <c r="Z6" s="59"/>
      <c r="AA6" s="60"/>
      <c r="AB6" s="59"/>
      <c r="AC6" s="60"/>
      <c r="AD6" s="59"/>
      <c r="AE6" s="60"/>
      <c r="AF6" s="59"/>
      <c r="AG6" s="60"/>
      <c r="AH6" s="59"/>
      <c r="AI6" s="60"/>
      <c r="AJ6" s="59"/>
      <c r="AK6" s="60"/>
      <c r="AL6" s="59"/>
      <c r="AM6" s="60"/>
      <c r="AN6" s="59"/>
      <c r="AO6" s="60"/>
      <c r="AP6" s="61"/>
      <c r="AQ6" s="61"/>
      <c r="AR6" s="59"/>
      <c r="AS6" s="60"/>
      <c r="AT6" s="59"/>
      <c r="AU6" s="62"/>
      <c r="AV6" s="61"/>
      <c r="AW6" s="61"/>
    </row>
    <row r="7" spans="1:50" s="40" customFormat="1" ht="16.149999999999999" customHeight="1" x14ac:dyDescent="0.2">
      <c r="A7" s="52"/>
      <c r="B7" s="63" t="s">
        <v>1</v>
      </c>
      <c r="C7" s="64" t="s">
        <v>20</v>
      </c>
      <c r="D7" s="63" t="s">
        <v>1</v>
      </c>
      <c r="E7" s="64" t="s">
        <v>20</v>
      </c>
      <c r="F7" s="63" t="s">
        <v>1</v>
      </c>
      <c r="G7" s="64" t="s">
        <v>20</v>
      </c>
      <c r="H7" s="63" t="s">
        <v>1</v>
      </c>
      <c r="I7" s="64" t="s">
        <v>20</v>
      </c>
      <c r="J7" s="63" t="s">
        <v>1</v>
      </c>
      <c r="K7" s="64" t="s">
        <v>20</v>
      </c>
      <c r="L7" s="63" t="s">
        <v>1</v>
      </c>
      <c r="M7" s="64" t="s">
        <v>20</v>
      </c>
      <c r="N7" s="63" t="s">
        <v>1</v>
      </c>
      <c r="O7" s="64" t="s">
        <v>20</v>
      </c>
      <c r="P7" s="63" t="s">
        <v>1</v>
      </c>
      <c r="Q7" s="64" t="s">
        <v>20</v>
      </c>
      <c r="R7" s="63" t="s">
        <v>1</v>
      </c>
      <c r="S7" s="64" t="s">
        <v>8</v>
      </c>
      <c r="T7" s="63" t="s">
        <v>1</v>
      </c>
      <c r="U7" s="64" t="s">
        <v>20</v>
      </c>
      <c r="V7" s="63" t="s">
        <v>1</v>
      </c>
      <c r="W7" s="64" t="s">
        <v>8</v>
      </c>
      <c r="X7" s="63" t="s">
        <v>1</v>
      </c>
      <c r="Y7" s="64" t="s">
        <v>20</v>
      </c>
      <c r="Z7" s="63" t="s">
        <v>1</v>
      </c>
      <c r="AA7" s="64" t="s">
        <v>20</v>
      </c>
      <c r="AB7" s="63" t="s">
        <v>1</v>
      </c>
      <c r="AC7" s="64" t="s">
        <v>20</v>
      </c>
      <c r="AD7" s="63" t="s">
        <v>1</v>
      </c>
      <c r="AE7" s="64" t="s">
        <v>20</v>
      </c>
      <c r="AF7" s="63" t="s">
        <v>1</v>
      </c>
      <c r="AG7" s="64" t="s">
        <v>20</v>
      </c>
      <c r="AH7" s="63" t="s">
        <v>1</v>
      </c>
      <c r="AI7" s="64" t="s">
        <v>20</v>
      </c>
      <c r="AJ7" s="63" t="s">
        <v>1</v>
      </c>
      <c r="AK7" s="64" t="s">
        <v>20</v>
      </c>
      <c r="AL7" s="63"/>
      <c r="AM7" s="64"/>
      <c r="AN7" s="63" t="s">
        <v>1</v>
      </c>
      <c r="AO7" s="64" t="s">
        <v>20</v>
      </c>
      <c r="AP7" s="65" t="s">
        <v>1</v>
      </c>
      <c r="AQ7" s="65" t="s">
        <v>20</v>
      </c>
      <c r="AR7" s="63" t="s">
        <v>1</v>
      </c>
      <c r="AS7" s="64" t="s">
        <v>20</v>
      </c>
      <c r="AT7" s="63" t="s">
        <v>1</v>
      </c>
      <c r="AU7" s="65" t="s">
        <v>20</v>
      </c>
      <c r="AV7" s="66" t="s">
        <v>0</v>
      </c>
      <c r="AW7" s="67" t="s">
        <v>61</v>
      </c>
    </row>
    <row r="8" spans="1:50" s="40" customFormat="1" ht="4.5" customHeight="1" x14ac:dyDescent="0.2">
      <c r="A8" s="68"/>
      <c r="B8" s="69"/>
      <c r="C8" s="70"/>
      <c r="D8" s="69"/>
      <c r="E8" s="70"/>
      <c r="F8" s="69"/>
      <c r="G8" s="70"/>
      <c r="H8" s="69"/>
      <c r="I8" s="70"/>
      <c r="J8" s="69"/>
      <c r="K8" s="70"/>
      <c r="L8" s="69"/>
      <c r="M8" s="70"/>
      <c r="N8" s="69"/>
      <c r="O8" s="70"/>
      <c r="P8" s="69"/>
      <c r="Q8" s="70"/>
      <c r="R8" s="69"/>
      <c r="S8" s="70"/>
      <c r="T8" s="69"/>
      <c r="U8" s="70"/>
      <c r="V8" s="69"/>
      <c r="W8" s="70"/>
      <c r="X8" s="69"/>
      <c r="Y8" s="70"/>
      <c r="Z8" s="69"/>
      <c r="AA8" s="70"/>
      <c r="AB8" s="69"/>
      <c r="AC8" s="70"/>
      <c r="AD8" s="69"/>
      <c r="AE8" s="70"/>
      <c r="AF8" s="69"/>
      <c r="AG8" s="70"/>
      <c r="AH8" s="69"/>
      <c r="AI8" s="70"/>
      <c r="AJ8" s="69"/>
      <c r="AK8" s="70"/>
      <c r="AL8" s="69"/>
      <c r="AM8" s="70"/>
      <c r="AN8" s="69"/>
      <c r="AO8" s="70"/>
      <c r="AP8" s="71"/>
      <c r="AQ8" s="71"/>
      <c r="AR8" s="69"/>
      <c r="AS8" s="70"/>
      <c r="AT8" s="72"/>
      <c r="AU8" s="73"/>
      <c r="AV8" s="74"/>
      <c r="AW8" s="71"/>
    </row>
    <row r="9" spans="1:50" s="40" customFormat="1" ht="10" x14ac:dyDescent="0.2">
      <c r="A9" s="75"/>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9"/>
      <c r="AU9" s="79"/>
      <c r="AV9" s="76"/>
      <c r="AW9" s="76"/>
    </row>
    <row r="10" spans="1:50" x14ac:dyDescent="0.25">
      <c r="A10" s="77" t="s">
        <v>0</v>
      </c>
      <c r="B10" s="176">
        <f>SUM(B12:B32,J12:J33)</f>
        <v>234</v>
      </c>
      <c r="C10" s="176">
        <f>SUM(C12:C32,K12:K33)</f>
        <v>417</v>
      </c>
      <c r="D10" s="176">
        <f>SUM(D12:D32)</f>
        <v>417</v>
      </c>
      <c r="E10" s="176">
        <f t="shared" ref="E10:AS10" si="0">SUM(E12:E32)</f>
        <v>682</v>
      </c>
      <c r="F10" s="176">
        <f t="shared" si="0"/>
        <v>376</v>
      </c>
      <c r="G10" s="176">
        <f t="shared" si="0"/>
        <v>327</v>
      </c>
      <c r="H10" s="176">
        <f t="shared" si="0"/>
        <v>140</v>
      </c>
      <c r="I10" s="176">
        <f t="shared" si="0"/>
        <v>479</v>
      </c>
      <c r="J10" s="198" t="s">
        <v>79</v>
      </c>
      <c r="K10" s="199"/>
      <c r="L10" s="189"/>
      <c r="M10" s="189"/>
      <c r="N10" s="176">
        <f t="shared" si="0"/>
        <v>190</v>
      </c>
      <c r="O10" s="176">
        <f t="shared" si="0"/>
        <v>176</v>
      </c>
      <c r="P10" s="176">
        <f t="shared" si="0"/>
        <v>4</v>
      </c>
      <c r="Q10" s="176">
        <f t="shared" si="0"/>
        <v>3</v>
      </c>
      <c r="R10" s="176">
        <f t="shared" si="0"/>
        <v>351</v>
      </c>
      <c r="S10" s="176">
        <f t="shared" si="0"/>
        <v>488</v>
      </c>
      <c r="T10" s="176">
        <f t="shared" si="0"/>
        <v>36</v>
      </c>
      <c r="U10" s="176">
        <f t="shared" si="0"/>
        <v>38</v>
      </c>
      <c r="V10" s="176"/>
      <c r="W10" s="176"/>
      <c r="X10" s="176"/>
      <c r="Y10" s="176"/>
      <c r="Z10" s="176">
        <f t="shared" si="0"/>
        <v>344</v>
      </c>
      <c r="AA10" s="176">
        <f t="shared" si="0"/>
        <v>299</v>
      </c>
      <c r="AB10" s="176">
        <f t="shared" si="0"/>
        <v>20</v>
      </c>
      <c r="AC10" s="176">
        <f t="shared" si="0"/>
        <v>16</v>
      </c>
      <c r="AD10" s="176">
        <f t="shared" si="0"/>
        <v>21</v>
      </c>
      <c r="AE10" s="176">
        <f t="shared" si="0"/>
        <v>14</v>
      </c>
      <c r="AF10" s="176">
        <f t="shared" si="0"/>
        <v>9</v>
      </c>
      <c r="AG10" s="176">
        <f t="shared" si="0"/>
        <v>28</v>
      </c>
      <c r="AH10" s="176"/>
      <c r="AI10" s="176"/>
      <c r="AJ10" s="176">
        <f t="shared" si="0"/>
        <v>59</v>
      </c>
      <c r="AK10" s="176">
        <f t="shared" si="0"/>
        <v>138</v>
      </c>
      <c r="AL10" s="176"/>
      <c r="AM10" s="176"/>
      <c r="AN10" s="176">
        <f t="shared" si="0"/>
        <v>11</v>
      </c>
      <c r="AO10" s="176">
        <f t="shared" si="0"/>
        <v>29</v>
      </c>
      <c r="AP10" s="176">
        <f>SUM(AP12:AP32)</f>
        <v>11</v>
      </c>
      <c r="AQ10" s="176">
        <f t="shared" si="0"/>
        <v>13</v>
      </c>
      <c r="AR10" s="176">
        <f t="shared" si="0"/>
        <v>186</v>
      </c>
      <c r="AS10" s="176">
        <f t="shared" si="0"/>
        <v>353</v>
      </c>
      <c r="AT10" s="176">
        <f>SUM(AT12:AT32)</f>
        <v>2409</v>
      </c>
      <c r="AU10" s="176">
        <f>SUM(AU12:AU32)</f>
        <v>3500</v>
      </c>
      <c r="AV10" s="176">
        <f>SUM(AV12:AV32)</f>
        <v>5909</v>
      </c>
      <c r="AW10" s="177">
        <f>AT10/AV10*100</f>
        <v>40.768319512607889</v>
      </c>
      <c r="AX10" s="101"/>
    </row>
    <row r="11" spans="1:50" s="32" customFormat="1" ht="12.65" customHeight="1" x14ac:dyDescent="0.25">
      <c r="A11" s="81"/>
      <c r="B11" s="179"/>
      <c r="C11" s="179"/>
      <c r="D11" s="178"/>
      <c r="E11" s="179"/>
      <c r="F11" s="178"/>
      <c r="G11" s="179"/>
      <c r="J11" s="178"/>
      <c r="K11" s="179"/>
      <c r="L11" s="179"/>
      <c r="M11" s="179"/>
      <c r="N11" s="178"/>
      <c r="O11" s="179"/>
      <c r="P11" s="178"/>
      <c r="Q11" s="179"/>
      <c r="R11" s="178"/>
      <c r="S11" s="179"/>
      <c r="T11" s="178"/>
      <c r="U11" s="179"/>
      <c r="V11" s="179"/>
      <c r="W11" s="179"/>
      <c r="X11" s="179"/>
      <c r="Y11" s="179"/>
      <c r="Z11" s="178"/>
      <c r="AA11" s="179"/>
      <c r="AB11" s="178"/>
      <c r="AC11" s="179"/>
      <c r="AD11" s="178"/>
      <c r="AE11" s="179"/>
      <c r="AF11" s="178"/>
      <c r="AG11" s="179"/>
      <c r="AH11" s="179"/>
      <c r="AI11" s="179"/>
      <c r="AJ11" s="178"/>
      <c r="AK11" s="179"/>
      <c r="AL11" s="179"/>
      <c r="AM11" s="179"/>
      <c r="AN11" s="180"/>
      <c r="AO11" s="180"/>
      <c r="AP11" s="180"/>
      <c r="AQ11" s="180"/>
      <c r="AR11" s="179"/>
      <c r="AS11" s="179"/>
      <c r="AT11" s="180"/>
      <c r="AU11" s="180"/>
      <c r="AV11" s="180"/>
      <c r="AW11" s="180"/>
    </row>
    <row r="12" spans="1:50" s="32" customFormat="1" ht="12.65" customHeight="1" x14ac:dyDescent="0.25">
      <c r="A12" s="76" t="s">
        <v>35</v>
      </c>
      <c r="B12" s="182">
        <v>24</v>
      </c>
      <c r="C12" s="182">
        <v>48</v>
      </c>
      <c r="D12" s="182">
        <v>95</v>
      </c>
      <c r="E12" s="182">
        <v>121</v>
      </c>
      <c r="F12" s="182">
        <v>73</v>
      </c>
      <c r="G12" s="182">
        <v>67</v>
      </c>
      <c r="H12" s="182">
        <v>33</v>
      </c>
      <c r="I12" s="182">
        <v>133</v>
      </c>
      <c r="J12" s="182"/>
      <c r="K12" s="182"/>
      <c r="L12" s="182"/>
      <c r="M12" s="182"/>
      <c r="N12" s="182">
        <v>72</v>
      </c>
      <c r="O12" s="182">
        <v>36</v>
      </c>
      <c r="P12" s="182"/>
      <c r="Q12" s="182"/>
      <c r="R12" s="182">
        <v>88</v>
      </c>
      <c r="S12" s="182">
        <v>92</v>
      </c>
      <c r="T12" s="182">
        <v>20</v>
      </c>
      <c r="U12" s="182">
        <v>16</v>
      </c>
      <c r="V12" s="182"/>
      <c r="W12" s="182"/>
      <c r="X12" s="182"/>
      <c r="Y12" s="182"/>
      <c r="Z12" s="182">
        <v>66</v>
      </c>
      <c r="AA12" s="182">
        <v>61</v>
      </c>
      <c r="AB12" s="182">
        <v>20</v>
      </c>
      <c r="AC12" s="182">
        <v>16</v>
      </c>
      <c r="AD12" s="182"/>
      <c r="AE12" s="182"/>
      <c r="AF12" s="182">
        <v>5</v>
      </c>
      <c r="AG12" s="182">
        <v>15</v>
      </c>
      <c r="AH12" s="182"/>
      <c r="AI12" s="182"/>
      <c r="AJ12" s="182">
        <v>15</v>
      </c>
      <c r="AK12" s="182">
        <v>40</v>
      </c>
      <c r="AL12" s="182"/>
      <c r="AM12" s="182"/>
      <c r="AN12" s="182"/>
      <c r="AO12" s="182"/>
      <c r="AP12" s="182"/>
      <c r="AQ12" s="182"/>
      <c r="AR12" s="182">
        <v>60</v>
      </c>
      <c r="AS12" s="182">
        <v>125</v>
      </c>
      <c r="AT12" s="180">
        <f t="shared" ref="AT12:AT21" si="1">SUM(B12,D12,F12,H12,J12,N12,P12,R12,T12,Z12,AB12,AD12,AF12,AJ12,AN12,AP12,AR12)</f>
        <v>571</v>
      </c>
      <c r="AU12" s="180">
        <f t="shared" ref="AU12:AU21" si="2">SUM(C12,E12,G12,I12,K12,O12,Q12,S12,U12,AA12,AC12,AE12,AG12,AK12,AO12,AQ12,AS12)</f>
        <v>770</v>
      </c>
      <c r="AV12" s="180">
        <f>AT12+AU12</f>
        <v>1341</v>
      </c>
      <c r="AW12" s="181">
        <f t="shared" ref="AW12:AW32" si="3">AT12/AV12*100</f>
        <v>42.580164056674121</v>
      </c>
    </row>
    <row r="13" spans="1:50" s="32" customFormat="1" ht="12.65" customHeight="1" x14ac:dyDescent="0.25">
      <c r="A13" s="76" t="s">
        <v>36</v>
      </c>
      <c r="B13" s="182">
        <v>21</v>
      </c>
      <c r="C13" s="182">
        <v>27</v>
      </c>
      <c r="D13" s="182">
        <v>47</v>
      </c>
      <c r="E13" s="182">
        <v>94</v>
      </c>
      <c r="F13" s="182">
        <v>36</v>
      </c>
      <c r="G13" s="182">
        <v>36</v>
      </c>
      <c r="H13" s="182">
        <v>14</v>
      </c>
      <c r="I13" s="182">
        <v>34</v>
      </c>
      <c r="J13" s="182"/>
      <c r="K13" s="182"/>
      <c r="L13" s="182"/>
      <c r="M13" s="182"/>
      <c r="N13" s="182">
        <v>48</v>
      </c>
      <c r="O13" s="182">
        <v>48</v>
      </c>
      <c r="P13" s="182"/>
      <c r="Q13" s="182"/>
      <c r="R13" s="182">
        <v>65</v>
      </c>
      <c r="S13" s="182">
        <v>67</v>
      </c>
      <c r="T13" s="182"/>
      <c r="U13" s="182"/>
      <c r="V13" s="182"/>
      <c r="W13" s="182"/>
      <c r="X13" s="182"/>
      <c r="Y13" s="182"/>
      <c r="Z13" s="182">
        <v>43</v>
      </c>
      <c r="AA13" s="182">
        <v>28</v>
      </c>
      <c r="AB13" s="182"/>
      <c r="AC13" s="182"/>
      <c r="AD13" s="182"/>
      <c r="AE13" s="182"/>
      <c r="AF13" s="182">
        <v>4</v>
      </c>
      <c r="AG13" s="182">
        <v>8</v>
      </c>
      <c r="AH13" s="182"/>
      <c r="AI13" s="182"/>
      <c r="AJ13" s="182">
        <v>27</v>
      </c>
      <c r="AK13" s="182">
        <v>45</v>
      </c>
      <c r="AL13" s="182"/>
      <c r="AM13" s="182"/>
      <c r="AN13" s="182"/>
      <c r="AO13" s="182"/>
      <c r="AP13" s="182"/>
      <c r="AQ13" s="182"/>
      <c r="AR13" s="182">
        <v>23</v>
      </c>
      <c r="AS13" s="182">
        <v>61</v>
      </c>
      <c r="AT13" s="180">
        <f t="shared" si="1"/>
        <v>328</v>
      </c>
      <c r="AU13" s="180">
        <f t="shared" si="2"/>
        <v>448</v>
      </c>
      <c r="AV13" s="180">
        <f t="shared" ref="AV13:AV32" si="4">AT13+AU13</f>
        <v>776</v>
      </c>
      <c r="AW13" s="181">
        <f t="shared" si="3"/>
        <v>42.268041237113401</v>
      </c>
    </row>
    <row r="14" spans="1:50" s="32" customFormat="1" ht="12.65" customHeight="1" x14ac:dyDescent="0.25">
      <c r="A14" s="76" t="s">
        <v>37</v>
      </c>
      <c r="B14" s="182">
        <v>25</v>
      </c>
      <c r="C14" s="182">
        <v>71</v>
      </c>
      <c r="D14" s="182">
        <v>36</v>
      </c>
      <c r="E14" s="182">
        <v>63</v>
      </c>
      <c r="F14" s="182">
        <v>30</v>
      </c>
      <c r="G14" s="182">
        <v>24</v>
      </c>
      <c r="H14" s="182">
        <v>7</v>
      </c>
      <c r="I14" s="182">
        <v>20</v>
      </c>
      <c r="J14" s="182"/>
      <c r="K14" s="182"/>
      <c r="L14" s="182"/>
      <c r="M14" s="182"/>
      <c r="N14" s="182">
        <v>3</v>
      </c>
      <c r="O14" s="182">
        <v>6</v>
      </c>
      <c r="P14" s="182"/>
      <c r="Q14" s="182"/>
      <c r="R14" s="182">
        <v>9</v>
      </c>
      <c r="S14" s="182">
        <v>25</v>
      </c>
      <c r="T14" s="182"/>
      <c r="U14" s="182"/>
      <c r="V14" s="182"/>
      <c r="W14" s="182"/>
      <c r="X14" s="182"/>
      <c r="Y14" s="182"/>
      <c r="Z14" s="182">
        <v>21</v>
      </c>
      <c r="AA14" s="182">
        <v>24</v>
      </c>
      <c r="AB14" s="182"/>
      <c r="AC14" s="182"/>
      <c r="AD14" s="182"/>
      <c r="AE14" s="182"/>
      <c r="AF14" s="182"/>
      <c r="AG14" s="182">
        <v>2</v>
      </c>
      <c r="AH14" s="182"/>
      <c r="AI14" s="182"/>
      <c r="AJ14" s="182"/>
      <c r="AK14" s="182"/>
      <c r="AL14" s="182"/>
      <c r="AM14" s="182"/>
      <c r="AN14" s="182"/>
      <c r="AO14" s="182"/>
      <c r="AP14" s="182"/>
      <c r="AQ14" s="182"/>
      <c r="AR14" s="182">
        <v>5</v>
      </c>
      <c r="AS14" s="182">
        <v>16</v>
      </c>
      <c r="AT14" s="180">
        <f t="shared" si="1"/>
        <v>136</v>
      </c>
      <c r="AU14" s="180">
        <f t="shared" si="2"/>
        <v>251</v>
      </c>
      <c r="AV14" s="180">
        <f t="shared" si="4"/>
        <v>387</v>
      </c>
      <c r="AW14" s="181">
        <f t="shared" si="3"/>
        <v>35.142118863049092</v>
      </c>
    </row>
    <row r="15" spans="1:50" s="32" customFormat="1" ht="12.65" customHeight="1" x14ac:dyDescent="0.25">
      <c r="A15" s="76" t="s">
        <v>106</v>
      </c>
      <c r="B15" s="182">
        <v>11</v>
      </c>
      <c r="C15" s="182">
        <v>17</v>
      </c>
      <c r="D15" s="182">
        <v>8</v>
      </c>
      <c r="E15" s="182">
        <v>12</v>
      </c>
      <c r="F15" s="182">
        <v>13</v>
      </c>
      <c r="G15" s="182">
        <v>7</v>
      </c>
      <c r="H15" s="182">
        <v>2</v>
      </c>
      <c r="I15" s="182">
        <v>6</v>
      </c>
      <c r="J15" s="182"/>
      <c r="K15" s="182"/>
      <c r="L15" s="182"/>
      <c r="M15" s="182"/>
      <c r="N15" s="182">
        <v>3</v>
      </c>
      <c r="O15" s="182">
        <v>1</v>
      </c>
      <c r="P15" s="182"/>
      <c r="Q15" s="182"/>
      <c r="R15" s="182">
        <v>4</v>
      </c>
      <c r="S15" s="182">
        <v>8</v>
      </c>
      <c r="T15" s="182"/>
      <c r="U15" s="182"/>
      <c r="V15" s="182"/>
      <c r="W15" s="182"/>
      <c r="X15" s="182"/>
      <c r="Y15" s="182"/>
      <c r="Z15" s="182">
        <v>4</v>
      </c>
      <c r="AA15" s="182">
        <v>4</v>
      </c>
      <c r="AB15" s="182"/>
      <c r="AC15" s="182"/>
      <c r="AD15" s="182"/>
      <c r="AE15" s="182"/>
      <c r="AF15" s="182"/>
      <c r="AG15" s="182"/>
      <c r="AH15" s="182"/>
      <c r="AI15" s="182"/>
      <c r="AJ15" s="182"/>
      <c r="AK15" s="182"/>
      <c r="AL15" s="182"/>
      <c r="AM15" s="182"/>
      <c r="AN15" s="182"/>
      <c r="AO15" s="182"/>
      <c r="AP15" s="182"/>
      <c r="AQ15" s="182"/>
      <c r="AR15" s="182">
        <v>1</v>
      </c>
      <c r="AS15" s="182">
        <v>2</v>
      </c>
      <c r="AT15" s="180">
        <f t="shared" si="1"/>
        <v>46</v>
      </c>
      <c r="AU15" s="180">
        <f t="shared" si="2"/>
        <v>57</v>
      </c>
      <c r="AV15" s="180">
        <f t="shared" si="4"/>
        <v>103</v>
      </c>
      <c r="AW15" s="181">
        <f t="shared" si="3"/>
        <v>44.660194174757287</v>
      </c>
    </row>
    <row r="16" spans="1:50" s="32" customFormat="1" ht="12.65" customHeight="1" x14ac:dyDescent="0.25">
      <c r="A16" s="76" t="s">
        <v>54</v>
      </c>
      <c r="B16" s="182">
        <v>3</v>
      </c>
      <c r="C16" s="182">
        <v>4</v>
      </c>
      <c r="D16" s="182">
        <v>5</v>
      </c>
      <c r="E16" s="182">
        <v>7</v>
      </c>
      <c r="F16" s="182">
        <v>6</v>
      </c>
      <c r="G16" s="182">
        <v>6</v>
      </c>
      <c r="H16" s="182">
        <v>5</v>
      </c>
      <c r="I16" s="182">
        <v>13</v>
      </c>
      <c r="J16" s="182"/>
      <c r="K16" s="182"/>
      <c r="L16" s="182"/>
      <c r="M16" s="182"/>
      <c r="N16" s="182">
        <v>1</v>
      </c>
      <c r="O16" s="182">
        <v>2</v>
      </c>
      <c r="P16" s="182"/>
      <c r="Q16" s="182"/>
      <c r="R16" s="182">
        <v>6</v>
      </c>
      <c r="S16" s="182">
        <v>9</v>
      </c>
      <c r="T16" s="182"/>
      <c r="U16" s="182"/>
      <c r="V16" s="182"/>
      <c r="W16" s="182"/>
      <c r="X16" s="182"/>
      <c r="Y16" s="182"/>
      <c r="Z16" s="182">
        <v>13</v>
      </c>
      <c r="AA16" s="182">
        <v>8</v>
      </c>
      <c r="AB16" s="182"/>
      <c r="AC16" s="182"/>
      <c r="AD16" s="182"/>
      <c r="AE16" s="182"/>
      <c r="AF16" s="182"/>
      <c r="AG16" s="182"/>
      <c r="AH16" s="182"/>
      <c r="AI16" s="182"/>
      <c r="AJ16" s="182"/>
      <c r="AK16" s="182"/>
      <c r="AL16" s="182"/>
      <c r="AM16" s="182"/>
      <c r="AN16" s="182"/>
      <c r="AO16" s="182"/>
      <c r="AP16" s="182"/>
      <c r="AQ16" s="182"/>
      <c r="AR16" s="182">
        <v>5</v>
      </c>
      <c r="AS16" s="182">
        <v>6</v>
      </c>
      <c r="AT16" s="180">
        <f t="shared" si="1"/>
        <v>44</v>
      </c>
      <c r="AU16" s="180">
        <f t="shared" si="2"/>
        <v>55</v>
      </c>
      <c r="AV16" s="180">
        <f t="shared" si="4"/>
        <v>99</v>
      </c>
      <c r="AW16" s="181">
        <f t="shared" si="3"/>
        <v>44.444444444444443</v>
      </c>
    </row>
    <row r="17" spans="1:49" s="32" customFormat="1" ht="18.75" customHeight="1" x14ac:dyDescent="0.25">
      <c r="A17" s="76" t="s">
        <v>40</v>
      </c>
      <c r="B17" s="182">
        <v>7</v>
      </c>
      <c r="C17" s="182">
        <v>7</v>
      </c>
      <c r="D17" s="182">
        <v>12</v>
      </c>
      <c r="E17" s="182">
        <v>23</v>
      </c>
      <c r="F17" s="182">
        <v>9</v>
      </c>
      <c r="G17" s="182">
        <v>5</v>
      </c>
      <c r="H17" s="182">
        <v>4</v>
      </c>
      <c r="I17" s="182">
        <v>23</v>
      </c>
      <c r="J17" s="182"/>
      <c r="K17" s="182"/>
      <c r="L17" s="182"/>
      <c r="M17" s="182"/>
      <c r="N17" s="182">
        <v>2</v>
      </c>
      <c r="O17" s="182">
        <v>5</v>
      </c>
      <c r="P17" s="182">
        <v>4</v>
      </c>
      <c r="Q17" s="182">
        <v>3</v>
      </c>
      <c r="R17" s="182">
        <v>5</v>
      </c>
      <c r="S17" s="182">
        <v>9</v>
      </c>
      <c r="T17" s="182"/>
      <c r="U17" s="182"/>
      <c r="V17" s="182"/>
      <c r="W17" s="182"/>
      <c r="X17" s="182"/>
      <c r="Y17" s="182"/>
      <c r="Z17" s="182">
        <v>8</v>
      </c>
      <c r="AA17" s="182">
        <v>6</v>
      </c>
      <c r="AB17" s="182"/>
      <c r="AC17" s="182"/>
      <c r="AD17" s="182"/>
      <c r="AE17" s="182"/>
      <c r="AF17" s="182"/>
      <c r="AG17" s="182"/>
      <c r="AH17" s="182"/>
      <c r="AI17" s="182"/>
      <c r="AJ17" s="182"/>
      <c r="AK17" s="182">
        <v>6</v>
      </c>
      <c r="AL17" s="182"/>
      <c r="AM17" s="182"/>
      <c r="AN17" s="182"/>
      <c r="AO17" s="182"/>
      <c r="AP17" s="182"/>
      <c r="AQ17" s="182"/>
      <c r="AR17" s="182"/>
      <c r="AS17" s="182">
        <v>3</v>
      </c>
      <c r="AT17" s="180">
        <f t="shared" si="1"/>
        <v>51</v>
      </c>
      <c r="AU17" s="180">
        <f t="shared" si="2"/>
        <v>90</v>
      </c>
      <c r="AV17" s="180">
        <f t="shared" si="4"/>
        <v>141</v>
      </c>
      <c r="AW17" s="181">
        <f t="shared" si="3"/>
        <v>36.170212765957451</v>
      </c>
    </row>
    <row r="18" spans="1:49" s="32" customFormat="1" ht="12.65" customHeight="1" x14ac:dyDescent="0.25">
      <c r="A18" s="76" t="s">
        <v>41</v>
      </c>
      <c r="B18" s="182">
        <v>9</v>
      </c>
      <c r="C18" s="182">
        <v>15</v>
      </c>
      <c r="D18" s="182">
        <v>14</v>
      </c>
      <c r="E18" s="182">
        <v>28</v>
      </c>
      <c r="F18" s="182">
        <v>16</v>
      </c>
      <c r="G18" s="182">
        <v>13</v>
      </c>
      <c r="H18" s="182">
        <v>6</v>
      </c>
      <c r="I18" s="182">
        <v>18</v>
      </c>
      <c r="J18" s="182"/>
      <c r="K18" s="182"/>
      <c r="L18" s="182"/>
      <c r="M18" s="182"/>
      <c r="N18" s="182">
        <v>1</v>
      </c>
      <c r="O18" s="182">
        <v>5</v>
      </c>
      <c r="P18" s="182"/>
      <c r="Q18" s="182"/>
      <c r="R18" s="182">
        <v>7</v>
      </c>
      <c r="S18" s="182">
        <v>11</v>
      </c>
      <c r="T18" s="182"/>
      <c r="U18" s="182"/>
      <c r="V18" s="182"/>
      <c r="W18" s="182"/>
      <c r="X18" s="182"/>
      <c r="Y18" s="182"/>
      <c r="Z18" s="182">
        <v>14</v>
      </c>
      <c r="AA18" s="182">
        <v>10</v>
      </c>
      <c r="AB18" s="182"/>
      <c r="AC18" s="182"/>
      <c r="AD18" s="182"/>
      <c r="AE18" s="182"/>
      <c r="AF18" s="182"/>
      <c r="AG18" s="182"/>
      <c r="AH18" s="182"/>
      <c r="AI18" s="182"/>
      <c r="AJ18" s="182"/>
      <c r="AK18" s="182"/>
      <c r="AL18" s="182"/>
      <c r="AM18" s="182"/>
      <c r="AN18" s="182"/>
      <c r="AO18" s="182"/>
      <c r="AP18" s="182"/>
      <c r="AQ18" s="182"/>
      <c r="AR18" s="182"/>
      <c r="AS18" s="182">
        <v>3</v>
      </c>
      <c r="AT18" s="180">
        <f t="shared" si="1"/>
        <v>67</v>
      </c>
      <c r="AU18" s="180">
        <f t="shared" si="2"/>
        <v>103</v>
      </c>
      <c r="AV18" s="180">
        <f t="shared" si="4"/>
        <v>170</v>
      </c>
      <c r="AW18" s="181">
        <f t="shared" si="3"/>
        <v>39.411764705882355</v>
      </c>
    </row>
    <row r="19" spans="1:49" s="32" customFormat="1" ht="12.65" customHeight="1" x14ac:dyDescent="0.25">
      <c r="A19" s="76" t="s">
        <v>42</v>
      </c>
      <c r="B19" s="182">
        <v>5</v>
      </c>
      <c r="C19" s="182">
        <v>7</v>
      </c>
      <c r="D19" s="182">
        <v>6</v>
      </c>
      <c r="E19" s="182">
        <v>6</v>
      </c>
      <c r="F19" s="182">
        <v>6</v>
      </c>
      <c r="G19" s="182">
        <v>6</v>
      </c>
      <c r="H19" s="182">
        <v>5</v>
      </c>
      <c r="I19" s="182">
        <v>10</v>
      </c>
      <c r="J19" s="182">
        <v>5</v>
      </c>
      <c r="K19" s="182">
        <v>7</v>
      </c>
      <c r="L19" s="182"/>
      <c r="M19" s="182"/>
      <c r="N19" s="182">
        <v>2</v>
      </c>
      <c r="O19" s="182">
        <v>2</v>
      </c>
      <c r="P19" s="182"/>
      <c r="Q19" s="182"/>
      <c r="R19" s="182">
        <v>14</v>
      </c>
      <c r="S19" s="182">
        <v>14</v>
      </c>
      <c r="T19" s="182"/>
      <c r="U19" s="182"/>
      <c r="V19" s="182"/>
      <c r="W19" s="182"/>
      <c r="X19" s="182"/>
      <c r="Y19" s="182"/>
      <c r="Z19" s="182">
        <v>10</v>
      </c>
      <c r="AA19" s="182">
        <v>6</v>
      </c>
      <c r="AB19" s="182"/>
      <c r="AC19" s="182"/>
      <c r="AD19" s="182"/>
      <c r="AE19" s="182"/>
      <c r="AF19" s="182"/>
      <c r="AG19" s="182"/>
      <c r="AH19" s="182"/>
      <c r="AI19" s="182"/>
      <c r="AJ19" s="182">
        <v>1</v>
      </c>
      <c r="AK19" s="182">
        <v>2</v>
      </c>
      <c r="AL19" s="182"/>
      <c r="AM19" s="182"/>
      <c r="AN19" s="182"/>
      <c r="AO19" s="182"/>
      <c r="AP19" s="182"/>
      <c r="AQ19" s="182"/>
      <c r="AR19" s="182">
        <v>2</v>
      </c>
      <c r="AS19" s="182">
        <v>6</v>
      </c>
      <c r="AT19" s="180">
        <f t="shared" si="1"/>
        <v>56</v>
      </c>
      <c r="AU19" s="180">
        <f t="shared" si="2"/>
        <v>66</v>
      </c>
      <c r="AV19" s="180">
        <f t="shared" si="4"/>
        <v>122</v>
      </c>
      <c r="AW19" s="181">
        <f t="shared" si="3"/>
        <v>45.901639344262293</v>
      </c>
    </row>
    <row r="20" spans="1:49" s="32" customFormat="1" ht="12.65" customHeight="1" x14ac:dyDescent="0.25">
      <c r="A20" s="76" t="s">
        <v>43</v>
      </c>
      <c r="B20" s="182">
        <v>6</v>
      </c>
      <c r="C20" s="182">
        <v>8</v>
      </c>
      <c r="D20" s="182">
        <v>16</v>
      </c>
      <c r="E20" s="182">
        <v>18</v>
      </c>
      <c r="F20" s="182">
        <v>16</v>
      </c>
      <c r="G20" s="182">
        <v>12</v>
      </c>
      <c r="H20" s="182">
        <v>3</v>
      </c>
      <c r="I20" s="182">
        <v>11</v>
      </c>
      <c r="J20" s="182"/>
      <c r="K20" s="182"/>
      <c r="L20" s="182"/>
      <c r="M20" s="182"/>
      <c r="N20" s="182">
        <v>6</v>
      </c>
      <c r="O20" s="182">
        <v>8</v>
      </c>
      <c r="P20" s="182"/>
      <c r="Q20" s="182"/>
      <c r="R20" s="182">
        <v>10</v>
      </c>
      <c r="S20" s="182">
        <v>25</v>
      </c>
      <c r="T20" s="182"/>
      <c r="U20" s="182"/>
      <c r="V20" s="182"/>
      <c r="W20" s="182"/>
      <c r="X20" s="182"/>
      <c r="Y20" s="182"/>
      <c r="Z20" s="182">
        <v>14</v>
      </c>
      <c r="AA20" s="182">
        <v>14</v>
      </c>
      <c r="AB20" s="182"/>
      <c r="AC20" s="182"/>
      <c r="AD20" s="182"/>
      <c r="AE20" s="182"/>
      <c r="AF20" s="182"/>
      <c r="AG20" s="182"/>
      <c r="AH20" s="182"/>
      <c r="AI20" s="182"/>
      <c r="AJ20" s="182">
        <v>3</v>
      </c>
      <c r="AK20" s="182">
        <v>3</v>
      </c>
      <c r="AL20" s="182"/>
      <c r="AM20" s="182"/>
      <c r="AN20" s="182"/>
      <c r="AO20" s="182"/>
      <c r="AP20" s="182"/>
      <c r="AQ20" s="182"/>
      <c r="AR20" s="182">
        <v>1</v>
      </c>
      <c r="AS20" s="182">
        <v>4</v>
      </c>
      <c r="AT20" s="180">
        <f t="shared" si="1"/>
        <v>75</v>
      </c>
      <c r="AU20" s="180">
        <f t="shared" si="2"/>
        <v>103</v>
      </c>
      <c r="AV20" s="180">
        <f t="shared" si="4"/>
        <v>178</v>
      </c>
      <c r="AW20" s="181">
        <f t="shared" si="3"/>
        <v>42.134831460674157</v>
      </c>
    </row>
    <row r="21" spans="1:49" s="32" customFormat="1" ht="12.65" customHeight="1" x14ac:dyDescent="0.25">
      <c r="A21" s="76" t="s">
        <v>44</v>
      </c>
      <c r="B21" s="182">
        <v>3</v>
      </c>
      <c r="C21" s="182">
        <v>6</v>
      </c>
      <c r="D21" s="182"/>
      <c r="E21" s="182">
        <v>2</v>
      </c>
      <c r="F21" s="182">
        <v>3</v>
      </c>
      <c r="G21" s="182">
        <v>1</v>
      </c>
      <c r="H21" s="182">
        <v>2</v>
      </c>
      <c r="I21" s="182">
        <v>8</v>
      </c>
      <c r="J21" s="182"/>
      <c r="K21" s="182"/>
      <c r="L21" s="182"/>
      <c r="M21" s="182"/>
      <c r="N21" s="182">
        <v>2</v>
      </c>
      <c r="O21" s="182"/>
      <c r="P21" s="182"/>
      <c r="Q21" s="182"/>
      <c r="R21" s="182">
        <v>1</v>
      </c>
      <c r="S21" s="182">
        <v>3</v>
      </c>
      <c r="T21" s="182"/>
      <c r="U21" s="182"/>
      <c r="V21" s="182"/>
      <c r="W21" s="182"/>
      <c r="X21" s="182"/>
      <c r="Y21" s="182"/>
      <c r="Z21" s="182">
        <v>2</v>
      </c>
      <c r="AA21" s="182">
        <v>2</v>
      </c>
      <c r="AB21" s="182"/>
      <c r="AC21" s="182"/>
      <c r="AD21" s="182"/>
      <c r="AE21" s="182"/>
      <c r="AF21" s="182"/>
      <c r="AG21" s="182"/>
      <c r="AH21" s="182"/>
      <c r="AI21" s="182"/>
      <c r="AJ21" s="182"/>
      <c r="AK21" s="182">
        <v>1</v>
      </c>
      <c r="AL21" s="182"/>
      <c r="AM21" s="182"/>
      <c r="AN21" s="182"/>
      <c r="AO21" s="182"/>
      <c r="AP21" s="182"/>
      <c r="AQ21" s="182"/>
      <c r="AR21" s="182"/>
      <c r="AS21" s="182">
        <v>2</v>
      </c>
      <c r="AT21" s="180">
        <f t="shared" si="1"/>
        <v>13</v>
      </c>
      <c r="AU21" s="180">
        <f t="shared" si="2"/>
        <v>25</v>
      </c>
      <c r="AV21" s="180">
        <f t="shared" si="4"/>
        <v>38</v>
      </c>
      <c r="AW21" s="181">
        <f t="shared" si="3"/>
        <v>34.210526315789473</v>
      </c>
    </row>
    <row r="22" spans="1:49" s="32" customFormat="1" ht="12.65" hidden="1" customHeight="1" x14ac:dyDescent="0.25">
      <c r="A22" s="76"/>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0"/>
      <c r="AU22" s="180"/>
      <c r="AV22" s="180"/>
      <c r="AW22" s="181"/>
    </row>
    <row r="23" spans="1:49" s="32" customFormat="1" ht="21" customHeight="1" x14ac:dyDescent="0.25">
      <c r="A23" s="76" t="s">
        <v>46</v>
      </c>
      <c r="B23" s="182">
        <v>24</v>
      </c>
      <c r="C23" s="182">
        <v>33</v>
      </c>
      <c r="D23" s="182">
        <v>24</v>
      </c>
      <c r="E23" s="182">
        <v>60</v>
      </c>
      <c r="F23" s="182">
        <v>22</v>
      </c>
      <c r="G23" s="182">
        <v>14</v>
      </c>
      <c r="H23" s="182">
        <v>2</v>
      </c>
      <c r="I23" s="182">
        <v>10</v>
      </c>
      <c r="J23" s="182"/>
      <c r="K23" s="182"/>
      <c r="L23" s="182"/>
      <c r="M23" s="182"/>
      <c r="N23" s="182">
        <v>8</v>
      </c>
      <c r="O23" s="182">
        <v>14</v>
      </c>
      <c r="P23" s="182"/>
      <c r="Q23" s="182"/>
      <c r="R23" s="182">
        <v>11</v>
      </c>
      <c r="S23" s="182">
        <v>13</v>
      </c>
      <c r="T23" s="182"/>
      <c r="U23" s="182"/>
      <c r="V23" s="182"/>
      <c r="W23" s="182"/>
      <c r="X23" s="182"/>
      <c r="Y23" s="182"/>
      <c r="Z23" s="182">
        <v>25</v>
      </c>
      <c r="AA23" s="182">
        <v>23</v>
      </c>
      <c r="AB23" s="182"/>
      <c r="AC23" s="182"/>
      <c r="AD23" s="182"/>
      <c r="AE23" s="182"/>
      <c r="AF23" s="182"/>
      <c r="AG23" s="182">
        <v>3</v>
      </c>
      <c r="AH23" s="182"/>
      <c r="AI23" s="182"/>
      <c r="AJ23" s="182">
        <v>3</v>
      </c>
      <c r="AK23" s="182">
        <v>9</v>
      </c>
      <c r="AL23" s="182"/>
      <c r="AM23" s="182"/>
      <c r="AN23" s="182"/>
      <c r="AO23" s="182"/>
      <c r="AP23" s="182"/>
      <c r="AQ23" s="182"/>
      <c r="AR23" s="182">
        <v>4</v>
      </c>
      <c r="AS23" s="182">
        <v>9</v>
      </c>
      <c r="AT23" s="180">
        <f t="shared" ref="AT23:AT32" si="5">SUM(B23,D23,F23,H23,J23,N23,P23,R23,T23,Z23,AB23,AD23,AF23,AJ23,AN23,AP23,AR23)</f>
        <v>123</v>
      </c>
      <c r="AU23" s="180">
        <f t="shared" ref="AU23:AU32" si="6">SUM(C23,E23,G23,I23,K23,O23,Q23,S23,U23,AA23,AC23,AE23,AG23,AK23,AO23,AQ23,AS23)</f>
        <v>188</v>
      </c>
      <c r="AV23" s="180">
        <f t="shared" si="4"/>
        <v>311</v>
      </c>
      <c r="AW23" s="181">
        <f t="shared" si="3"/>
        <v>39.549839228295816</v>
      </c>
    </row>
    <row r="24" spans="1:49" s="32" customFormat="1" ht="12.65" customHeight="1" x14ac:dyDescent="0.25">
      <c r="A24" s="76" t="s">
        <v>47</v>
      </c>
      <c r="B24" s="182">
        <v>6</v>
      </c>
      <c r="C24" s="182">
        <v>8</v>
      </c>
      <c r="D24" s="182">
        <v>9</v>
      </c>
      <c r="E24" s="182">
        <v>11</v>
      </c>
      <c r="F24" s="182">
        <v>7</v>
      </c>
      <c r="G24" s="182">
        <v>8</v>
      </c>
      <c r="H24" s="182">
        <v>6</v>
      </c>
      <c r="I24" s="182">
        <v>19</v>
      </c>
      <c r="J24" s="182"/>
      <c r="K24" s="182"/>
      <c r="L24" s="182"/>
      <c r="M24" s="182"/>
      <c r="N24" s="182">
        <v>2</v>
      </c>
      <c r="O24" s="182">
        <v>3</v>
      </c>
      <c r="P24" s="182"/>
      <c r="Q24" s="182"/>
      <c r="R24" s="182">
        <v>7</v>
      </c>
      <c r="S24" s="182">
        <v>18</v>
      </c>
      <c r="T24" s="182"/>
      <c r="U24" s="182"/>
      <c r="V24" s="182"/>
      <c r="W24" s="182"/>
      <c r="X24" s="182"/>
      <c r="Y24" s="182"/>
      <c r="Z24" s="182">
        <v>5</v>
      </c>
      <c r="AA24" s="182">
        <v>5</v>
      </c>
      <c r="AB24" s="182"/>
      <c r="AC24" s="182"/>
      <c r="AD24" s="182"/>
      <c r="AE24" s="182"/>
      <c r="AF24" s="182"/>
      <c r="AG24" s="182"/>
      <c r="AH24" s="182"/>
      <c r="AI24" s="182"/>
      <c r="AJ24" s="182">
        <v>1</v>
      </c>
      <c r="AK24" s="182">
        <v>4</v>
      </c>
      <c r="AL24" s="182"/>
      <c r="AM24" s="182"/>
      <c r="AN24" s="182"/>
      <c r="AO24" s="182"/>
      <c r="AP24" s="182"/>
      <c r="AQ24" s="182"/>
      <c r="AR24" s="182"/>
      <c r="AS24" s="182">
        <v>3</v>
      </c>
      <c r="AT24" s="180">
        <f t="shared" si="5"/>
        <v>43</v>
      </c>
      <c r="AU24" s="180">
        <f t="shared" si="6"/>
        <v>79</v>
      </c>
      <c r="AV24" s="180">
        <f t="shared" si="4"/>
        <v>122</v>
      </c>
      <c r="AW24" s="181">
        <f t="shared" si="3"/>
        <v>35.245901639344261</v>
      </c>
    </row>
    <row r="25" spans="1:49" s="32" customFormat="1" ht="12.65" customHeight="1" x14ac:dyDescent="0.25">
      <c r="A25" s="76" t="s">
        <v>48</v>
      </c>
      <c r="B25" s="182">
        <v>29</v>
      </c>
      <c r="C25" s="182">
        <v>67</v>
      </c>
      <c r="D25" s="182">
        <v>50</v>
      </c>
      <c r="E25" s="182">
        <v>91</v>
      </c>
      <c r="F25" s="182">
        <v>57</v>
      </c>
      <c r="G25" s="182">
        <v>54</v>
      </c>
      <c r="H25" s="182">
        <v>8</v>
      </c>
      <c r="I25" s="182">
        <v>24</v>
      </c>
      <c r="J25" s="182"/>
      <c r="K25" s="182"/>
      <c r="L25" s="182"/>
      <c r="M25" s="182"/>
      <c r="N25" s="182">
        <v>29</v>
      </c>
      <c r="O25" s="182">
        <v>25</v>
      </c>
      <c r="P25" s="182"/>
      <c r="Q25" s="182"/>
      <c r="R25" s="182">
        <v>52</v>
      </c>
      <c r="S25" s="182">
        <v>76</v>
      </c>
      <c r="T25" s="182">
        <v>3</v>
      </c>
      <c r="U25" s="182">
        <v>5</v>
      </c>
      <c r="V25" s="182"/>
      <c r="W25" s="182"/>
      <c r="X25" s="182"/>
      <c r="Y25" s="182"/>
      <c r="Z25" s="182">
        <v>25</v>
      </c>
      <c r="AA25" s="182">
        <v>23</v>
      </c>
      <c r="AB25" s="182"/>
      <c r="AC25" s="182"/>
      <c r="AD25" s="182"/>
      <c r="AE25" s="182"/>
      <c r="AF25" s="182"/>
      <c r="AG25" s="182"/>
      <c r="AH25" s="182"/>
      <c r="AI25" s="182"/>
      <c r="AJ25" s="182">
        <v>6</v>
      </c>
      <c r="AK25" s="182">
        <v>10</v>
      </c>
      <c r="AL25" s="182"/>
      <c r="AM25" s="182"/>
      <c r="AN25" s="182"/>
      <c r="AO25" s="182"/>
      <c r="AP25" s="182"/>
      <c r="AQ25" s="182"/>
      <c r="AR25" s="182">
        <v>32</v>
      </c>
      <c r="AS25" s="182">
        <v>47</v>
      </c>
      <c r="AT25" s="180">
        <f t="shared" si="5"/>
        <v>291</v>
      </c>
      <c r="AU25" s="180">
        <f t="shared" si="6"/>
        <v>422</v>
      </c>
      <c r="AV25" s="180">
        <f t="shared" si="4"/>
        <v>713</v>
      </c>
      <c r="AW25" s="181">
        <f t="shared" si="3"/>
        <v>40.813464235624124</v>
      </c>
    </row>
    <row r="26" spans="1:49" s="32" customFormat="1" ht="12.65" customHeight="1" x14ac:dyDescent="0.25">
      <c r="A26" s="76" t="s">
        <v>49</v>
      </c>
      <c r="B26" s="182">
        <v>3</v>
      </c>
      <c r="C26" s="182">
        <v>9</v>
      </c>
      <c r="D26" s="182">
        <v>26</v>
      </c>
      <c r="E26" s="182">
        <v>38</v>
      </c>
      <c r="F26" s="182">
        <v>9</v>
      </c>
      <c r="G26" s="182">
        <v>9</v>
      </c>
      <c r="H26" s="182">
        <v>5</v>
      </c>
      <c r="I26" s="182">
        <v>7</v>
      </c>
      <c r="J26" s="182"/>
      <c r="K26" s="182"/>
      <c r="L26" s="182"/>
      <c r="M26" s="182"/>
      <c r="N26" s="182">
        <v>6</v>
      </c>
      <c r="O26" s="182">
        <v>6</v>
      </c>
      <c r="P26" s="182"/>
      <c r="Q26" s="182"/>
      <c r="R26" s="182">
        <v>13</v>
      </c>
      <c r="S26" s="182">
        <v>31</v>
      </c>
      <c r="T26" s="182"/>
      <c r="U26" s="182"/>
      <c r="V26" s="182"/>
      <c r="W26" s="182"/>
      <c r="X26" s="182"/>
      <c r="Y26" s="182"/>
      <c r="Z26" s="182">
        <v>11</v>
      </c>
      <c r="AA26" s="182">
        <v>13</v>
      </c>
      <c r="AB26" s="182"/>
      <c r="AC26" s="182"/>
      <c r="AD26" s="182"/>
      <c r="AE26" s="182"/>
      <c r="AF26" s="182"/>
      <c r="AG26" s="182"/>
      <c r="AH26" s="182"/>
      <c r="AI26" s="182"/>
      <c r="AJ26" s="182">
        <v>2</v>
      </c>
      <c r="AK26" s="182">
        <v>10</v>
      </c>
      <c r="AL26" s="182"/>
      <c r="AM26" s="182"/>
      <c r="AN26" s="182"/>
      <c r="AO26" s="182"/>
      <c r="AP26" s="182"/>
      <c r="AQ26" s="182"/>
      <c r="AR26" s="182">
        <v>4</v>
      </c>
      <c r="AS26" s="182">
        <v>8</v>
      </c>
      <c r="AT26" s="180">
        <f t="shared" si="5"/>
        <v>79</v>
      </c>
      <c r="AU26" s="180">
        <f t="shared" si="6"/>
        <v>131</v>
      </c>
      <c r="AV26" s="180">
        <f t="shared" si="4"/>
        <v>210</v>
      </c>
      <c r="AW26" s="181">
        <f t="shared" si="3"/>
        <v>37.61904761904762</v>
      </c>
    </row>
    <row r="27" spans="1:49" s="32" customFormat="1" ht="12.65" customHeight="1" x14ac:dyDescent="0.25">
      <c r="A27" s="76" t="s">
        <v>2</v>
      </c>
      <c r="B27" s="182">
        <v>6</v>
      </c>
      <c r="C27" s="182">
        <v>15</v>
      </c>
      <c r="D27" s="182">
        <v>14</v>
      </c>
      <c r="E27" s="182">
        <v>24</v>
      </c>
      <c r="F27" s="182">
        <v>11</v>
      </c>
      <c r="G27" s="182">
        <v>11</v>
      </c>
      <c r="H27" s="182">
        <v>12</v>
      </c>
      <c r="I27" s="182">
        <v>28</v>
      </c>
      <c r="J27" s="182"/>
      <c r="K27" s="182"/>
      <c r="L27" s="182"/>
      <c r="M27" s="182"/>
      <c r="N27" s="182"/>
      <c r="O27" s="182"/>
      <c r="P27" s="182"/>
      <c r="Q27" s="182"/>
      <c r="R27" s="182">
        <v>6</v>
      </c>
      <c r="S27" s="182">
        <v>10</v>
      </c>
      <c r="T27" s="182"/>
      <c r="U27" s="182"/>
      <c r="V27" s="182"/>
      <c r="W27" s="182"/>
      <c r="X27" s="182"/>
      <c r="Y27" s="182"/>
      <c r="Z27" s="182">
        <v>24</v>
      </c>
      <c r="AA27" s="182">
        <v>16</v>
      </c>
      <c r="AB27" s="182"/>
      <c r="AC27" s="182"/>
      <c r="AD27" s="182"/>
      <c r="AE27" s="182"/>
      <c r="AF27" s="182"/>
      <c r="AG27" s="182"/>
      <c r="AH27" s="182"/>
      <c r="AI27" s="182"/>
      <c r="AJ27" s="182"/>
      <c r="AK27" s="182"/>
      <c r="AL27" s="182"/>
      <c r="AM27" s="182"/>
      <c r="AN27" s="182">
        <v>11</v>
      </c>
      <c r="AO27" s="182">
        <v>29</v>
      </c>
      <c r="AP27" s="182"/>
      <c r="AQ27" s="182"/>
      <c r="AR27" s="182">
        <v>16</v>
      </c>
      <c r="AS27" s="182">
        <v>23</v>
      </c>
      <c r="AT27" s="180">
        <f t="shared" si="5"/>
        <v>100</v>
      </c>
      <c r="AU27" s="180">
        <f t="shared" si="6"/>
        <v>156</v>
      </c>
      <c r="AV27" s="180">
        <f t="shared" si="4"/>
        <v>256</v>
      </c>
      <c r="AW27" s="181">
        <f t="shared" si="3"/>
        <v>39.0625</v>
      </c>
    </row>
    <row r="28" spans="1:49" s="32" customFormat="1" ht="20.25" customHeight="1" x14ac:dyDescent="0.25">
      <c r="A28" s="76" t="s">
        <v>50</v>
      </c>
      <c r="B28" s="182">
        <v>23</v>
      </c>
      <c r="C28" s="182">
        <v>34</v>
      </c>
      <c r="D28" s="182">
        <v>16</v>
      </c>
      <c r="E28" s="182">
        <v>36</v>
      </c>
      <c r="F28" s="182">
        <v>20</v>
      </c>
      <c r="G28" s="182">
        <v>18</v>
      </c>
      <c r="H28" s="182">
        <v>5</v>
      </c>
      <c r="I28" s="182">
        <v>52</v>
      </c>
      <c r="J28" s="182"/>
      <c r="K28" s="182"/>
      <c r="L28" s="182"/>
      <c r="M28" s="182"/>
      <c r="N28" s="182">
        <v>3</v>
      </c>
      <c r="O28" s="182">
        <v>9</v>
      </c>
      <c r="P28" s="182"/>
      <c r="Q28" s="182"/>
      <c r="R28" s="182">
        <v>26</v>
      </c>
      <c r="S28" s="182">
        <v>31</v>
      </c>
      <c r="T28" s="182">
        <v>9</v>
      </c>
      <c r="U28" s="182">
        <v>10</v>
      </c>
      <c r="V28" s="182"/>
      <c r="W28" s="182"/>
      <c r="X28" s="182"/>
      <c r="Y28" s="182"/>
      <c r="Z28" s="182">
        <v>18</v>
      </c>
      <c r="AA28" s="182">
        <v>20</v>
      </c>
      <c r="AB28" s="182"/>
      <c r="AC28" s="182"/>
      <c r="AD28" s="182">
        <v>11</v>
      </c>
      <c r="AE28" s="182">
        <v>8</v>
      </c>
      <c r="AF28" s="182"/>
      <c r="AG28" s="182"/>
      <c r="AH28" s="182"/>
      <c r="AI28" s="182"/>
      <c r="AJ28" s="182">
        <v>1</v>
      </c>
      <c r="AK28" s="182">
        <v>7</v>
      </c>
      <c r="AL28" s="182"/>
      <c r="AM28" s="182"/>
      <c r="AN28" s="182"/>
      <c r="AO28" s="182"/>
      <c r="AP28" s="182"/>
      <c r="AQ28" s="182"/>
      <c r="AR28" s="182">
        <v>9</v>
      </c>
      <c r="AS28" s="182">
        <v>19</v>
      </c>
      <c r="AT28" s="180">
        <f t="shared" si="5"/>
        <v>141</v>
      </c>
      <c r="AU28" s="180">
        <f t="shared" si="6"/>
        <v>244</v>
      </c>
      <c r="AV28" s="180">
        <f t="shared" si="4"/>
        <v>385</v>
      </c>
      <c r="AW28" s="181">
        <f t="shared" si="3"/>
        <v>36.623376623376622</v>
      </c>
    </row>
    <row r="29" spans="1:49" s="32" customFormat="1" ht="12.65" customHeight="1" x14ac:dyDescent="0.25">
      <c r="A29" s="76" t="s">
        <v>51</v>
      </c>
      <c r="B29" s="182">
        <v>11</v>
      </c>
      <c r="C29" s="182">
        <v>22</v>
      </c>
      <c r="D29" s="182">
        <v>19</v>
      </c>
      <c r="E29" s="182">
        <v>27</v>
      </c>
      <c r="F29" s="182">
        <v>24</v>
      </c>
      <c r="G29" s="182">
        <v>18</v>
      </c>
      <c r="H29" s="182">
        <v>11</v>
      </c>
      <c r="I29" s="182">
        <v>38</v>
      </c>
      <c r="J29" s="182"/>
      <c r="K29" s="182"/>
      <c r="L29" s="182"/>
      <c r="M29" s="182"/>
      <c r="N29" s="182"/>
      <c r="O29" s="182"/>
      <c r="P29" s="182"/>
      <c r="Q29" s="182"/>
      <c r="R29" s="182">
        <v>5</v>
      </c>
      <c r="S29" s="182">
        <v>9</v>
      </c>
      <c r="T29" s="182">
        <v>2</v>
      </c>
      <c r="U29" s="182">
        <v>5</v>
      </c>
      <c r="V29" s="182"/>
      <c r="W29" s="182"/>
      <c r="X29" s="182"/>
      <c r="Y29" s="182"/>
      <c r="Z29" s="182">
        <v>12</v>
      </c>
      <c r="AA29" s="182">
        <v>10</v>
      </c>
      <c r="AB29" s="182"/>
      <c r="AC29" s="182"/>
      <c r="AD29" s="182"/>
      <c r="AE29" s="182"/>
      <c r="AF29" s="182"/>
      <c r="AG29" s="182"/>
      <c r="AH29" s="182"/>
      <c r="AI29" s="182"/>
      <c r="AJ29" s="182"/>
      <c r="AK29" s="182"/>
      <c r="AL29" s="182"/>
      <c r="AM29" s="182"/>
      <c r="AN29" s="182"/>
      <c r="AO29" s="182"/>
      <c r="AP29" s="182"/>
      <c r="AQ29" s="182"/>
      <c r="AR29" s="182"/>
      <c r="AS29" s="182"/>
      <c r="AT29" s="180">
        <f t="shared" si="5"/>
        <v>84</v>
      </c>
      <c r="AU29" s="180">
        <f t="shared" si="6"/>
        <v>129</v>
      </c>
      <c r="AV29" s="180">
        <f t="shared" si="4"/>
        <v>213</v>
      </c>
      <c r="AW29" s="181">
        <f t="shared" si="3"/>
        <v>39.436619718309856</v>
      </c>
    </row>
    <row r="30" spans="1:49" s="32" customFormat="1" ht="12.65" customHeight="1" x14ac:dyDescent="0.25">
      <c r="A30" s="76" t="s">
        <v>52</v>
      </c>
      <c r="B30" s="182">
        <v>5</v>
      </c>
      <c r="C30" s="182">
        <v>3</v>
      </c>
      <c r="D30" s="182">
        <v>2</v>
      </c>
      <c r="E30" s="182">
        <v>2</v>
      </c>
      <c r="F30" s="182">
        <v>5</v>
      </c>
      <c r="G30" s="182">
        <v>3</v>
      </c>
      <c r="H30" s="182">
        <v>1</v>
      </c>
      <c r="I30" s="182">
        <v>5</v>
      </c>
      <c r="J30" s="182"/>
      <c r="K30" s="182"/>
      <c r="L30" s="182"/>
      <c r="M30" s="182"/>
      <c r="N30" s="182">
        <v>1</v>
      </c>
      <c r="O30" s="182">
        <v>3</v>
      </c>
      <c r="P30" s="182"/>
      <c r="Q30" s="182"/>
      <c r="R30" s="182">
        <v>5</v>
      </c>
      <c r="S30" s="182">
        <v>7</v>
      </c>
      <c r="T30" s="182">
        <v>2</v>
      </c>
      <c r="U30" s="182">
        <v>2</v>
      </c>
      <c r="V30" s="182"/>
      <c r="W30" s="182"/>
      <c r="X30" s="182"/>
      <c r="Y30" s="182"/>
      <c r="Z30" s="182">
        <v>4</v>
      </c>
      <c r="AA30" s="182">
        <v>4</v>
      </c>
      <c r="AB30" s="182"/>
      <c r="AC30" s="182"/>
      <c r="AD30" s="182">
        <v>4</v>
      </c>
      <c r="AE30" s="182"/>
      <c r="AF30" s="182"/>
      <c r="AG30" s="182"/>
      <c r="AH30" s="182"/>
      <c r="AI30" s="182"/>
      <c r="AJ30" s="182"/>
      <c r="AK30" s="182">
        <v>1</v>
      </c>
      <c r="AL30" s="182"/>
      <c r="AM30" s="182"/>
      <c r="AN30" s="182"/>
      <c r="AO30" s="182"/>
      <c r="AP30" s="182"/>
      <c r="AQ30" s="182"/>
      <c r="AR30" s="182"/>
      <c r="AS30" s="182"/>
      <c r="AT30" s="180">
        <f t="shared" si="5"/>
        <v>29</v>
      </c>
      <c r="AU30" s="180">
        <f t="shared" si="6"/>
        <v>30</v>
      </c>
      <c r="AV30" s="180">
        <f t="shared" si="4"/>
        <v>59</v>
      </c>
      <c r="AW30" s="181">
        <f t="shared" si="3"/>
        <v>49.152542372881356</v>
      </c>
    </row>
    <row r="31" spans="1:49" s="32" customFormat="1" ht="12.65" customHeight="1" x14ac:dyDescent="0.25">
      <c r="A31" s="76" t="s">
        <v>53</v>
      </c>
      <c r="B31" s="182">
        <v>5</v>
      </c>
      <c r="C31" s="182">
        <v>6</v>
      </c>
      <c r="D31" s="182">
        <v>15</v>
      </c>
      <c r="E31" s="182">
        <v>16</v>
      </c>
      <c r="F31" s="182">
        <v>12</v>
      </c>
      <c r="G31" s="182">
        <v>12</v>
      </c>
      <c r="H31" s="182">
        <v>7</v>
      </c>
      <c r="I31" s="182">
        <v>16</v>
      </c>
      <c r="J31" s="182"/>
      <c r="K31" s="182"/>
      <c r="L31" s="182"/>
      <c r="M31" s="182"/>
      <c r="N31" s="182">
        <v>1</v>
      </c>
      <c r="O31" s="182">
        <v>1</v>
      </c>
      <c r="P31" s="182"/>
      <c r="Q31" s="182"/>
      <c r="R31" s="182">
        <v>16</v>
      </c>
      <c r="S31" s="182">
        <v>27</v>
      </c>
      <c r="T31" s="182"/>
      <c r="U31" s="182"/>
      <c r="V31" s="182"/>
      <c r="W31" s="182"/>
      <c r="X31" s="182"/>
      <c r="Y31" s="182"/>
      <c r="Z31" s="182">
        <v>22</v>
      </c>
      <c r="AA31" s="182">
        <v>21</v>
      </c>
      <c r="AB31" s="182"/>
      <c r="AC31" s="182"/>
      <c r="AD31" s="182">
        <v>6</v>
      </c>
      <c r="AE31" s="182">
        <v>6</v>
      </c>
      <c r="AF31" s="182"/>
      <c r="AG31" s="182"/>
      <c r="AH31" s="182"/>
      <c r="AI31" s="182"/>
      <c r="AJ31" s="182"/>
      <c r="AK31" s="182"/>
      <c r="AL31" s="182"/>
      <c r="AM31" s="182"/>
      <c r="AN31" s="182"/>
      <c r="AO31" s="182"/>
      <c r="AP31" s="182">
        <v>11</v>
      </c>
      <c r="AQ31" s="182">
        <v>13</v>
      </c>
      <c r="AR31" s="182">
        <v>24</v>
      </c>
      <c r="AS31" s="182">
        <v>14</v>
      </c>
      <c r="AT31" s="180">
        <f t="shared" si="5"/>
        <v>119</v>
      </c>
      <c r="AU31" s="180">
        <f t="shared" si="6"/>
        <v>132</v>
      </c>
      <c r="AV31" s="180">
        <f t="shared" si="4"/>
        <v>251</v>
      </c>
      <c r="AW31" s="181">
        <f t="shared" si="3"/>
        <v>47.410358565737056</v>
      </c>
    </row>
    <row r="32" spans="1:49" s="32" customFormat="1" ht="12.65" customHeight="1" x14ac:dyDescent="0.25">
      <c r="A32" s="76" t="s">
        <v>5</v>
      </c>
      <c r="B32" s="182">
        <v>3</v>
      </c>
      <c r="C32" s="182">
        <v>3</v>
      </c>
      <c r="D32" s="182">
        <v>3</v>
      </c>
      <c r="E32" s="182">
        <v>3</v>
      </c>
      <c r="F32" s="182">
        <v>1</v>
      </c>
      <c r="G32" s="182">
        <v>3</v>
      </c>
      <c r="H32" s="182">
        <v>2</v>
      </c>
      <c r="I32" s="182">
        <v>4</v>
      </c>
      <c r="J32" s="182"/>
      <c r="K32" s="182"/>
      <c r="L32" s="182"/>
      <c r="M32" s="182"/>
      <c r="N32" s="182"/>
      <c r="O32" s="182">
        <v>2</v>
      </c>
      <c r="P32" s="182"/>
      <c r="Q32" s="182"/>
      <c r="R32" s="182">
        <v>1</v>
      </c>
      <c r="S32" s="182">
        <v>3</v>
      </c>
      <c r="T32" s="182"/>
      <c r="U32" s="182"/>
      <c r="V32" s="182"/>
      <c r="W32" s="182"/>
      <c r="X32" s="182"/>
      <c r="Y32" s="182"/>
      <c r="Z32" s="182">
        <v>3</v>
      </c>
      <c r="AA32" s="182">
        <v>1</v>
      </c>
      <c r="AB32" s="182"/>
      <c r="AC32" s="182"/>
      <c r="AD32" s="182"/>
      <c r="AE32" s="182"/>
      <c r="AF32" s="182"/>
      <c r="AG32" s="182"/>
      <c r="AH32" s="182"/>
      <c r="AI32" s="182"/>
      <c r="AJ32" s="182"/>
      <c r="AK32" s="182"/>
      <c r="AL32" s="182"/>
      <c r="AM32" s="182"/>
      <c r="AN32" s="182"/>
      <c r="AO32" s="182"/>
      <c r="AP32" s="182"/>
      <c r="AQ32" s="182"/>
      <c r="AR32" s="182"/>
      <c r="AS32" s="182">
        <v>2</v>
      </c>
      <c r="AT32" s="180">
        <f t="shared" si="5"/>
        <v>13</v>
      </c>
      <c r="AU32" s="180">
        <f t="shared" si="6"/>
        <v>21</v>
      </c>
      <c r="AV32" s="180">
        <f t="shared" si="4"/>
        <v>34</v>
      </c>
      <c r="AW32" s="181">
        <f t="shared" si="3"/>
        <v>38.235294117647058</v>
      </c>
    </row>
    <row r="33" spans="1:51" s="32" customFormat="1" ht="12.65" customHeight="1" x14ac:dyDescent="0.25">
      <c r="A33" s="76"/>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0"/>
      <c r="AO33" s="180"/>
      <c r="AP33" s="180"/>
      <c r="AQ33" s="180"/>
      <c r="AR33" s="180"/>
      <c r="AS33" s="180"/>
      <c r="AT33" s="180"/>
      <c r="AU33" s="180"/>
      <c r="AV33" s="180"/>
      <c r="AW33" s="180"/>
    </row>
    <row r="34" spans="1:51" x14ac:dyDescent="0.25">
      <c r="A34" s="89" t="s">
        <v>29</v>
      </c>
      <c r="B34" s="183">
        <f>100/(B10+C10)*B10</f>
        <v>35.944700460829495</v>
      </c>
      <c r="C34" s="183"/>
      <c r="D34" s="183">
        <f>100/(D10+E10)*D10</f>
        <v>37.943585077343037</v>
      </c>
      <c r="E34" s="183"/>
      <c r="F34" s="183">
        <f>100/(F10+G10)*F10</f>
        <v>53.485064011379805</v>
      </c>
      <c r="G34" s="183"/>
      <c r="H34" s="183">
        <f>100/(H10+I10)*H10</f>
        <v>22.617124394184167</v>
      </c>
      <c r="I34" s="183"/>
      <c r="J34" s="183"/>
      <c r="K34" s="183"/>
      <c r="L34" s="183"/>
      <c r="M34" s="183"/>
      <c r="N34" s="183">
        <f>100/(N10+O10)*N10</f>
        <v>51.912568306010932</v>
      </c>
      <c r="O34" s="183"/>
      <c r="P34" s="183">
        <f>100/(P10+Q10)*P10</f>
        <v>57.142857142857146</v>
      </c>
      <c r="Q34" s="183"/>
      <c r="R34" s="183">
        <f>100/(R10+S10)*R10</f>
        <v>41.835518474374254</v>
      </c>
      <c r="S34" s="183"/>
      <c r="T34" s="183">
        <f>100/(T10+U10)*T10</f>
        <v>48.648648648648646</v>
      </c>
      <c r="U34" s="183"/>
      <c r="V34" s="183"/>
      <c r="W34" s="183"/>
      <c r="X34" s="183"/>
      <c r="Y34" s="183"/>
      <c r="Z34" s="183">
        <f>100/(Z10+AA10)*Z10</f>
        <v>53.499222395023324</v>
      </c>
      <c r="AA34" s="183"/>
      <c r="AB34" s="183">
        <f>100/(AB10+AC10)*AB10</f>
        <v>55.555555555555557</v>
      </c>
      <c r="AC34" s="183"/>
      <c r="AD34" s="183">
        <f>100/(AD10+AE10)*AD10</f>
        <v>60</v>
      </c>
      <c r="AE34" s="183"/>
      <c r="AF34" s="183">
        <f>100/(AF10+AG10)*AF10</f>
        <v>24.324324324324323</v>
      </c>
      <c r="AG34" s="183"/>
      <c r="AH34" s="183"/>
      <c r="AI34" s="183"/>
      <c r="AJ34" s="183">
        <f>100/(AJ10+AK10)*AJ10</f>
        <v>29.949238578680202</v>
      </c>
      <c r="AK34" s="183"/>
      <c r="AL34" s="183"/>
      <c r="AM34" s="183"/>
      <c r="AN34" s="183">
        <f>100/(AN10+AO10)*AN10</f>
        <v>27.5</v>
      </c>
      <c r="AO34" s="183"/>
      <c r="AP34" s="183">
        <f>100/(AP10+AQ10)*AP10</f>
        <v>45.833333333333336</v>
      </c>
      <c r="AQ34" s="183"/>
      <c r="AR34" s="183">
        <f>100/(AR10+AS10)*AR10</f>
        <v>34.508348794063075</v>
      </c>
      <c r="AS34" s="183"/>
      <c r="AT34" s="183"/>
      <c r="AU34" s="183"/>
      <c r="AV34" s="183"/>
      <c r="AW34" s="183">
        <f>100/(AT10+AU10)*AT10</f>
        <v>40.768319512607881</v>
      </c>
    </row>
    <row r="35" spans="1:51" x14ac:dyDescent="0.25">
      <c r="A35" s="76"/>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3"/>
    </row>
    <row r="36" spans="1:51" s="32" customFormat="1" ht="10.5" x14ac:dyDescent="0.25">
      <c r="A36" s="174" t="s">
        <v>30</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6"/>
      <c r="AG36" s="86"/>
      <c r="AH36" s="86"/>
      <c r="AI36" s="86"/>
      <c r="AJ36" s="87"/>
      <c r="AK36" s="87"/>
      <c r="AL36" s="87"/>
      <c r="AM36" s="87"/>
      <c r="AN36" s="86"/>
      <c r="AO36" s="86"/>
      <c r="AP36" s="86"/>
      <c r="AQ36" s="86"/>
      <c r="AR36" s="86"/>
      <c r="AS36" s="86"/>
      <c r="AT36" s="86"/>
      <c r="AU36" s="86"/>
      <c r="AV36" s="86"/>
      <c r="AW36" s="86"/>
    </row>
    <row r="37" spans="1:51" s="32" customFormat="1" ht="12.65" customHeight="1" x14ac:dyDescent="0.25">
      <c r="A37" s="94" t="s">
        <v>60</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6"/>
      <c r="AG37" s="86"/>
      <c r="AH37" s="86"/>
      <c r="AI37" s="86"/>
      <c r="AJ37" s="87"/>
      <c r="AK37" s="87"/>
      <c r="AL37" s="87"/>
      <c r="AM37" s="87"/>
      <c r="AN37" s="86"/>
      <c r="AO37" s="86"/>
      <c r="AP37" s="86"/>
      <c r="AQ37" s="86"/>
      <c r="AR37" s="86"/>
      <c r="AS37" s="86"/>
      <c r="AT37" s="86"/>
      <c r="AU37" s="86"/>
      <c r="AV37" s="86"/>
      <c r="AW37" s="86"/>
    </row>
    <row r="38" spans="1:51" s="32" customFormat="1" ht="12.65" customHeight="1" x14ac:dyDescent="0.25">
      <c r="A38" s="94" t="s">
        <v>103</v>
      </c>
      <c r="B38" s="87"/>
      <c r="C38" s="87"/>
      <c r="D38" s="87"/>
      <c r="E38" s="87"/>
      <c r="F38" s="87"/>
      <c r="H38" s="186" t="s">
        <v>123</v>
      </c>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5"/>
      <c r="AP38" s="86"/>
      <c r="AQ38" s="86"/>
      <c r="AR38" s="86"/>
      <c r="AS38" s="86"/>
      <c r="AT38" s="86"/>
      <c r="AU38" s="86"/>
      <c r="AV38" s="86"/>
      <c r="AW38" s="86"/>
      <c r="AX38" s="86"/>
      <c r="AY38" s="86"/>
    </row>
    <row r="39" spans="1:51" x14ac:dyDescent="0.25">
      <c r="A39" s="186"/>
      <c r="Z39" s="96"/>
      <c r="AA39" s="97"/>
      <c r="AB39" s="95"/>
      <c r="AC39" s="99"/>
      <c r="AD39" s="38"/>
      <c r="AE39" s="100"/>
      <c r="AF39" s="38"/>
      <c r="AG39" s="98"/>
      <c r="AH39" s="98"/>
      <c r="AI39" s="98"/>
      <c r="AJ39" s="38"/>
      <c r="AK39" s="98"/>
      <c r="AL39" s="98"/>
      <c r="AM39" s="98"/>
      <c r="AN39" s="38"/>
      <c r="AO39" s="98"/>
      <c r="AP39" s="98"/>
      <c r="AQ39" s="98"/>
      <c r="AR39" s="38"/>
      <c r="AS39" s="98"/>
      <c r="AT39" s="38"/>
      <c r="AU39" s="98"/>
      <c r="AV39" s="98"/>
      <c r="AW39" s="101"/>
    </row>
    <row r="40" spans="1:51" x14ac:dyDescent="0.25">
      <c r="A40" s="175" t="s">
        <v>69</v>
      </c>
      <c r="B40" s="96"/>
      <c r="C40" s="97"/>
      <c r="D40" s="96"/>
      <c r="E40" s="97"/>
      <c r="F40" s="96"/>
      <c r="G40" s="97"/>
      <c r="H40" s="96"/>
      <c r="I40" s="97"/>
      <c r="J40" s="96"/>
      <c r="K40" s="97"/>
      <c r="L40" s="97"/>
      <c r="M40" s="97"/>
      <c r="N40" s="96"/>
      <c r="O40" s="97"/>
      <c r="P40" s="96"/>
      <c r="Q40" s="97"/>
      <c r="R40" s="96"/>
      <c r="S40" s="97"/>
      <c r="T40" s="96"/>
      <c r="U40" s="97"/>
      <c r="V40" s="97"/>
      <c r="W40" s="97"/>
      <c r="X40" s="97"/>
      <c r="Y40" s="97"/>
      <c r="Z40" s="96"/>
      <c r="AA40" s="97"/>
      <c r="AB40" s="95"/>
      <c r="AC40" s="99"/>
      <c r="AD40" s="38"/>
      <c r="AE40" s="100"/>
      <c r="AF40" s="38"/>
      <c r="AG40" s="98"/>
      <c r="AH40" s="98"/>
      <c r="AI40" s="98"/>
      <c r="AJ40" s="38"/>
      <c r="AK40" s="98"/>
      <c r="AL40" s="98"/>
      <c r="AM40" s="98"/>
      <c r="AN40" s="38"/>
      <c r="AO40" s="98"/>
      <c r="AP40" s="98"/>
      <c r="AQ40" s="98"/>
      <c r="AR40" s="38"/>
      <c r="AS40" s="98"/>
      <c r="AT40" s="38"/>
      <c r="AU40" s="98"/>
      <c r="AV40" s="98"/>
      <c r="AW40" s="101"/>
    </row>
    <row r="41" spans="1:51" ht="12.5" x14ac:dyDescent="0.25">
      <c r="A41" s="185" t="s">
        <v>113</v>
      </c>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row>
    <row r="42" spans="1:51" x14ac:dyDescent="0.25">
      <c r="A42" s="195" t="s">
        <v>114</v>
      </c>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row>
    <row r="43" spans="1:51" ht="13.5" customHeight="1" x14ac:dyDescent="0.25">
      <c r="A43" s="194" t="s">
        <v>115</v>
      </c>
      <c r="B43" s="194"/>
      <c r="C43" s="194"/>
      <c r="D43" s="194"/>
      <c r="E43" s="194"/>
      <c r="F43" s="194"/>
      <c r="G43" s="194"/>
      <c r="H43" s="194"/>
      <c r="I43" s="194"/>
      <c r="J43" s="194"/>
      <c r="K43" s="194"/>
      <c r="L43" s="194"/>
      <c r="M43" s="194"/>
      <c r="N43" s="194"/>
      <c r="O43" s="194"/>
      <c r="P43" s="194"/>
      <c r="Q43" s="194"/>
      <c r="R43" s="194"/>
      <c r="S43" s="194"/>
      <c r="T43" s="194"/>
      <c r="U43" s="194"/>
      <c r="V43" s="188"/>
      <c r="W43" s="188"/>
      <c r="X43" s="188"/>
      <c r="Y43" s="188"/>
      <c r="AW43" s="33"/>
    </row>
    <row r="44" spans="1:51" x14ac:dyDescent="0.25">
      <c r="A44" s="194" t="s">
        <v>116</v>
      </c>
      <c r="B44" s="194"/>
      <c r="C44" s="194"/>
      <c r="D44" s="194"/>
      <c r="E44" s="194"/>
      <c r="F44" s="194"/>
      <c r="G44" s="194"/>
      <c r="H44" s="194"/>
      <c r="I44" s="194"/>
      <c r="J44" s="194"/>
      <c r="K44" s="194"/>
      <c r="L44" s="194"/>
      <c r="M44" s="194"/>
      <c r="N44" s="194"/>
      <c r="O44" s="194"/>
      <c r="P44" s="194"/>
      <c r="Q44" s="194"/>
      <c r="R44" s="194"/>
      <c r="S44" s="194"/>
      <c r="T44" s="194"/>
      <c r="U44" s="194"/>
      <c r="V44" s="188"/>
      <c r="W44" s="188"/>
      <c r="X44" s="188"/>
      <c r="Y44" s="188"/>
    </row>
    <row r="45" spans="1:51" ht="13.5" customHeight="1" x14ac:dyDescent="0.25">
      <c r="A45" s="101" t="s">
        <v>117</v>
      </c>
      <c r="Z45" s="96"/>
      <c r="AA45" s="97"/>
      <c r="AB45" s="95"/>
      <c r="AC45" s="99"/>
      <c r="AD45" s="38"/>
      <c r="AE45" s="38"/>
      <c r="AF45" s="38"/>
      <c r="AG45" s="38"/>
      <c r="AH45" s="38"/>
      <c r="AI45" s="38"/>
      <c r="AJ45" s="38"/>
      <c r="AK45" s="98"/>
      <c r="AL45" s="98"/>
      <c r="AM45" s="98"/>
      <c r="AN45" s="38"/>
      <c r="AO45" s="98"/>
      <c r="AP45" s="98"/>
      <c r="AQ45" s="98"/>
      <c r="AR45" s="38"/>
      <c r="AS45" s="98"/>
      <c r="AT45" s="38"/>
      <c r="AU45" s="98"/>
      <c r="AV45" s="98"/>
      <c r="AW45" s="101"/>
    </row>
    <row r="46" spans="1:51" ht="13.5" customHeight="1" x14ac:dyDescent="0.25">
      <c r="A46" s="33"/>
      <c r="Z46" s="96"/>
      <c r="AA46" s="97"/>
      <c r="AB46" s="95"/>
      <c r="AC46" s="99"/>
      <c r="AD46" s="38"/>
      <c r="AE46" s="38"/>
      <c r="AF46" s="38"/>
      <c r="AG46" s="38"/>
      <c r="AH46" s="38"/>
      <c r="AI46" s="38"/>
      <c r="AJ46" s="38"/>
      <c r="AK46" s="98"/>
      <c r="AL46" s="98"/>
      <c r="AM46" s="98"/>
      <c r="AN46" s="38"/>
      <c r="AO46" s="98"/>
      <c r="AP46" s="98"/>
      <c r="AQ46" s="98"/>
      <c r="AR46" s="38"/>
      <c r="AS46" s="98"/>
      <c r="AT46" s="38"/>
      <c r="AU46" s="98"/>
      <c r="AV46" s="98"/>
      <c r="AW46" s="101"/>
    </row>
    <row r="47" spans="1:51" x14ac:dyDescent="0.25">
      <c r="A47" s="48" t="s">
        <v>121</v>
      </c>
      <c r="B47" s="96"/>
      <c r="C47" s="97"/>
      <c r="D47" s="96"/>
      <c r="E47" s="97"/>
      <c r="F47" s="96"/>
      <c r="G47" s="97"/>
      <c r="H47" s="96"/>
      <c r="I47" s="97"/>
      <c r="J47" s="96"/>
      <c r="K47" s="97"/>
      <c r="L47" s="97"/>
      <c r="M47" s="97"/>
      <c r="N47" s="96"/>
      <c r="O47" s="97"/>
      <c r="P47" s="96"/>
      <c r="Q47" s="97"/>
      <c r="R47" s="96"/>
      <c r="S47" s="97"/>
      <c r="T47" s="96"/>
      <c r="U47" s="97"/>
      <c r="V47" s="97"/>
      <c r="W47" s="97"/>
      <c r="X47" s="97"/>
      <c r="Y47" s="97"/>
      <c r="Z47" s="38"/>
      <c r="AA47" s="38"/>
      <c r="AB47" s="38"/>
      <c r="AC47" s="38"/>
      <c r="AD47" s="38"/>
      <c r="AE47" s="104"/>
      <c r="AF47" s="38"/>
      <c r="AG47" s="104"/>
      <c r="AH47" s="104"/>
      <c r="AI47" s="104"/>
      <c r="AJ47" s="38"/>
      <c r="AK47" s="38"/>
      <c r="AL47" s="38"/>
      <c r="AM47" s="38"/>
      <c r="AN47" s="38"/>
      <c r="AO47" s="38"/>
      <c r="AP47" s="38"/>
      <c r="AQ47" s="38"/>
      <c r="AR47" s="38"/>
      <c r="AS47" s="38"/>
      <c r="AT47" s="38"/>
      <c r="AU47" s="38"/>
      <c r="AV47" s="38"/>
      <c r="AW47" s="101"/>
    </row>
    <row r="48" spans="1:51" x14ac:dyDescent="0.25">
      <c r="A48" s="48"/>
      <c r="B48" s="101"/>
      <c r="C48" s="101"/>
      <c r="D48" s="101"/>
      <c r="E48" s="103"/>
      <c r="F48" s="101"/>
      <c r="G48" s="98"/>
      <c r="H48" s="38"/>
      <c r="I48" s="98"/>
      <c r="J48" s="38"/>
      <c r="K48" s="98"/>
      <c r="L48" s="98"/>
      <c r="M48" s="98"/>
      <c r="N48" s="38"/>
      <c r="O48" s="98"/>
      <c r="P48" s="38"/>
      <c r="Q48" s="98"/>
      <c r="R48" s="38"/>
      <c r="S48" s="98"/>
      <c r="T48" s="38"/>
      <c r="U48" s="98"/>
      <c r="V48" s="98"/>
      <c r="W48" s="98"/>
      <c r="X48" s="98"/>
      <c r="Y48" s="98"/>
      <c r="Z48" s="38"/>
      <c r="AA48" s="104"/>
      <c r="AB48" s="38"/>
      <c r="AC48" s="104"/>
      <c r="AD48" s="38"/>
      <c r="AE48" s="38"/>
      <c r="AF48" s="38"/>
      <c r="AG48" s="38"/>
      <c r="AH48" s="38"/>
      <c r="AI48" s="38"/>
      <c r="AJ48" s="38"/>
      <c r="AK48" s="104"/>
      <c r="AL48" s="104"/>
      <c r="AM48" s="104"/>
      <c r="AN48" s="38"/>
      <c r="AO48" s="104"/>
      <c r="AP48" s="104"/>
      <c r="AQ48" s="104"/>
      <c r="AR48" s="38"/>
      <c r="AS48" s="104"/>
      <c r="AT48" s="38"/>
      <c r="AU48" s="38"/>
      <c r="AV48" s="104"/>
      <c r="AW48" s="101"/>
    </row>
    <row r="49" spans="1:49" x14ac:dyDescent="0.25">
      <c r="A49" s="48" t="s">
        <v>85</v>
      </c>
      <c r="B49" s="101"/>
      <c r="C49" s="101"/>
      <c r="D49" s="101"/>
      <c r="E49" s="103"/>
      <c r="F49" s="101"/>
      <c r="G49" s="38"/>
      <c r="H49" s="38"/>
      <c r="I49" s="38"/>
      <c r="J49" s="38"/>
      <c r="K49" s="38"/>
      <c r="L49" s="38"/>
      <c r="M49" s="38"/>
      <c r="N49" s="38"/>
      <c r="O49" s="38"/>
      <c r="P49" s="38"/>
      <c r="Q49" s="38"/>
      <c r="R49" s="38"/>
      <c r="S49" s="38"/>
      <c r="T49" s="38"/>
      <c r="U49" s="38"/>
      <c r="V49" s="38"/>
      <c r="W49" s="38"/>
      <c r="X49" s="38"/>
      <c r="Y49" s="38"/>
      <c r="Z49" s="38"/>
      <c r="AA49" s="104"/>
      <c r="AB49" s="38"/>
      <c r="AC49" s="104"/>
      <c r="AD49" s="38"/>
      <c r="AE49" s="38"/>
      <c r="AF49" s="38"/>
      <c r="AG49" s="38"/>
      <c r="AH49" s="38"/>
      <c r="AI49" s="38"/>
      <c r="AJ49" s="38"/>
      <c r="AK49" s="104"/>
      <c r="AL49" s="104"/>
      <c r="AM49" s="104"/>
      <c r="AN49" s="38"/>
      <c r="AO49" s="104"/>
      <c r="AP49" s="104"/>
      <c r="AQ49" s="104"/>
      <c r="AR49" s="38"/>
      <c r="AS49" s="104"/>
      <c r="AT49" s="38"/>
      <c r="AU49" s="104"/>
      <c r="AV49" s="38"/>
      <c r="AW49" s="101"/>
    </row>
    <row r="50" spans="1:49" ht="12.5" x14ac:dyDescent="0.25">
      <c r="A50" s="48" t="s">
        <v>118</v>
      </c>
      <c r="B50" s="105"/>
      <c r="C50" s="105"/>
      <c r="D50" s="101"/>
      <c r="E50" s="103"/>
      <c r="F50" s="101"/>
      <c r="G50" s="104"/>
      <c r="H50" s="38"/>
      <c r="I50" s="104"/>
      <c r="J50" s="38"/>
      <c r="K50" s="104"/>
      <c r="L50" s="104"/>
      <c r="M50" s="104"/>
      <c r="N50" s="38"/>
      <c r="O50" s="104"/>
      <c r="P50" s="38"/>
      <c r="Q50" s="104"/>
      <c r="R50" s="38"/>
      <c r="S50" s="104"/>
      <c r="T50" s="38"/>
      <c r="U50" s="104"/>
      <c r="V50" s="104"/>
      <c r="W50" s="104"/>
      <c r="X50" s="104"/>
      <c r="Y50" s="104"/>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101"/>
    </row>
    <row r="51" spans="1:49" ht="12.5" x14ac:dyDescent="0.25">
      <c r="A51" s="48" t="s">
        <v>87</v>
      </c>
      <c r="B51" s="105"/>
      <c r="C51" s="105"/>
      <c r="D51" s="101"/>
      <c r="E51" s="103"/>
      <c r="F51" s="101"/>
      <c r="G51" s="104"/>
      <c r="H51" s="38"/>
      <c r="I51" s="104"/>
      <c r="J51" s="38"/>
      <c r="K51" s="104"/>
      <c r="L51" s="104"/>
      <c r="M51" s="104"/>
      <c r="N51" s="38"/>
      <c r="O51" s="104"/>
      <c r="P51" s="38"/>
      <c r="Q51" s="104"/>
      <c r="R51" s="38"/>
      <c r="S51" s="104"/>
      <c r="T51" s="38"/>
      <c r="U51" s="104"/>
      <c r="V51" s="104"/>
      <c r="W51" s="104"/>
      <c r="X51" s="104"/>
      <c r="Y51" s="104"/>
    </row>
    <row r="52" spans="1:49" x14ac:dyDescent="0.25">
      <c r="A52" s="48" t="s">
        <v>88</v>
      </c>
      <c r="B52" s="101"/>
      <c r="C52" s="101"/>
      <c r="D52" s="101"/>
      <c r="E52" s="103"/>
      <c r="F52" s="101"/>
      <c r="G52" s="38"/>
      <c r="H52" s="38"/>
      <c r="I52" s="38"/>
      <c r="J52" s="38"/>
      <c r="K52" s="38"/>
      <c r="L52" s="38"/>
      <c r="M52" s="38"/>
      <c r="N52" s="38"/>
      <c r="O52" s="38"/>
      <c r="P52" s="38"/>
      <c r="Q52" s="38"/>
      <c r="R52" s="38"/>
      <c r="S52" s="38"/>
      <c r="T52" s="38"/>
      <c r="U52" s="38"/>
      <c r="V52" s="38"/>
      <c r="W52" s="38"/>
      <c r="X52" s="38"/>
      <c r="Y52" s="38"/>
    </row>
    <row r="53" spans="1:49" ht="13" x14ac:dyDescent="0.3">
      <c r="A53" s="34"/>
      <c r="B53" s="41"/>
      <c r="C53" s="41"/>
      <c r="D53" s="41"/>
      <c r="E53" s="41"/>
      <c r="F53" s="42"/>
    </row>
  </sheetData>
  <mergeCells count="26">
    <mergeCell ref="A43:U43"/>
    <mergeCell ref="A44:U44"/>
    <mergeCell ref="A42:AW42"/>
    <mergeCell ref="N5:O5"/>
    <mergeCell ref="P5:Q5"/>
    <mergeCell ref="R5:S5"/>
    <mergeCell ref="T5:U5"/>
    <mergeCell ref="AB5:AC5"/>
    <mergeCell ref="AD5:AE5"/>
    <mergeCell ref="AF5:AG5"/>
    <mergeCell ref="AJ5:AK5"/>
    <mergeCell ref="AN5:AO5"/>
    <mergeCell ref="H5:I5"/>
    <mergeCell ref="AR5:AS5"/>
    <mergeCell ref="J10:K10"/>
    <mergeCell ref="AP5:AQ5"/>
    <mergeCell ref="AH5:AI5"/>
    <mergeCell ref="AL5:AM5"/>
    <mergeCell ref="B5:C5"/>
    <mergeCell ref="D5:E5"/>
    <mergeCell ref="F5:G5"/>
    <mergeCell ref="J5:K5"/>
    <mergeCell ref="Z5:AA5"/>
    <mergeCell ref="L5:M5"/>
    <mergeCell ref="V5:W5"/>
    <mergeCell ref="X5:Y5"/>
  </mergeCells>
  <conditionalFormatting sqref="AW12:AW32">
    <cfRule type="top10" priority="1" rank="1"/>
  </conditionalFormatting>
  <hyperlinks>
    <hyperlink ref="H38" r:id="rId1" display="https://www.bfs.admin.ch/bfs/fr/home/statistiques/politique/elections/elections-federales/conseil-national/force-partis.assetdetail.27285176.html" xr:uid="{9D9EE963-50D7-46E7-91A4-96D8FE52051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7" width="4.296875" style="10" customWidth="1"/>
    <col min="18" max="19" width="4.09765625" style="10" hidden="1" customWidth="1"/>
    <col min="20" max="20" width="4.3984375" style="10" hidden="1" customWidth="1"/>
    <col min="21" max="21" width="4.59765625" style="10" hidden="1" customWidth="1"/>
    <col min="22" max="23" width="4.296875" style="10" customWidth="1"/>
    <col min="24" max="24" width="3.8984375" style="10" customWidth="1"/>
    <col min="25" max="25" width="4" style="10" customWidth="1"/>
    <col min="26" max="26" width="3.8984375" style="10" customWidth="1"/>
    <col min="27" max="27" width="4" style="10" customWidth="1"/>
    <col min="28" max="28" width="3.8984375" style="10" hidden="1" customWidth="1"/>
    <col min="29" max="29" width="4" style="10" hidden="1" customWidth="1"/>
    <col min="30" max="30" width="3.8984375" style="10" customWidth="1"/>
    <col min="31" max="31" width="4" style="10" customWidth="1"/>
    <col min="32" max="32" width="3.8984375" style="10" customWidth="1"/>
    <col min="33" max="33" width="4" style="10" customWidth="1"/>
    <col min="34" max="34" width="3.8984375" style="10" customWidth="1"/>
    <col min="35" max="35" width="4.8984375" style="10" bestFit="1" customWidth="1"/>
    <col min="36" max="36" width="3.59765625" style="10" customWidth="1"/>
    <col min="37" max="37" width="3.69921875" style="10" customWidth="1"/>
    <col min="38" max="41" width="4.296875" style="10" customWidth="1"/>
    <col min="42" max="42" width="3.59765625" style="10" hidden="1" customWidth="1"/>
    <col min="43" max="45" width="3.69921875" style="10" hidden="1" customWidth="1"/>
    <col min="46" max="47" width="4.296875" style="10" customWidth="1"/>
    <col min="48" max="48" width="4.3984375" style="10" customWidth="1"/>
    <col min="49" max="50" width="5.3984375" style="10" customWidth="1"/>
    <col min="51" max="51" width="9" style="16" customWidth="1"/>
    <col min="52" max="16384" width="11.3984375" style="10"/>
  </cols>
  <sheetData>
    <row r="1" spans="1:51" s="8" customFormat="1" ht="12.75" customHeight="1" x14ac:dyDescent="0.25">
      <c r="A1" s="5" t="s">
        <v>97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6"/>
      <c r="P2" s="6"/>
      <c r="Q2" s="6"/>
      <c r="R2" s="6"/>
      <c r="S2" s="6"/>
      <c r="T2" s="6"/>
      <c r="U2" s="8"/>
      <c r="V2" s="6"/>
      <c r="W2" s="6"/>
      <c r="X2" s="6"/>
      <c r="Y2" s="106"/>
      <c r="Z2" s="6"/>
      <c r="AA2" s="6"/>
      <c r="AB2" s="6"/>
      <c r="AC2" s="106"/>
      <c r="AD2" s="6"/>
      <c r="AE2" s="6"/>
      <c r="AF2" s="6"/>
      <c r="AG2" s="6"/>
      <c r="AH2" s="6"/>
      <c r="AI2" s="6"/>
      <c r="AJ2" s="6"/>
      <c r="AK2" s="6"/>
      <c r="AL2" s="6"/>
      <c r="AM2" s="6"/>
      <c r="AN2" s="6"/>
      <c r="AO2" s="6"/>
      <c r="AP2" s="6"/>
      <c r="AQ2" s="6"/>
      <c r="AR2" s="6"/>
      <c r="AS2" s="6"/>
      <c r="AT2" s="6"/>
      <c r="AU2" s="6"/>
      <c r="AV2" s="6"/>
      <c r="AW2" s="6"/>
      <c r="AX2" s="6"/>
      <c r="AY2" s="6"/>
    </row>
    <row r="3" spans="1:51"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9"/>
      <c r="Y3" s="108"/>
      <c r="Z3" s="108"/>
      <c r="AA3" s="108"/>
      <c r="AB3" s="109"/>
      <c r="AC3" s="108"/>
      <c r="AD3" s="108"/>
      <c r="AE3" s="108"/>
      <c r="AF3" s="108"/>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90" t="s">
        <v>3</v>
      </c>
      <c r="Y5" s="191"/>
      <c r="Z5" s="190" t="s">
        <v>4</v>
      </c>
      <c r="AA5" s="191"/>
      <c r="AB5" s="190" t="s">
        <v>7</v>
      </c>
      <c r="AC5" s="191"/>
      <c r="AD5" s="190" t="s">
        <v>22</v>
      </c>
      <c r="AE5" s="191"/>
      <c r="AF5" s="190" t="s">
        <v>25</v>
      </c>
      <c r="AG5" s="191"/>
      <c r="AH5" s="190" t="s">
        <v>18</v>
      </c>
      <c r="AI5" s="191"/>
      <c r="AJ5" s="190" t="s">
        <v>26</v>
      </c>
      <c r="AK5" s="191"/>
      <c r="AL5" s="190" t="s">
        <v>23</v>
      </c>
      <c r="AM5" s="191"/>
      <c r="AN5" s="116" t="s">
        <v>24</v>
      </c>
      <c r="AO5" s="117"/>
      <c r="AP5" s="190" t="s">
        <v>6</v>
      </c>
      <c r="AQ5" s="191"/>
      <c r="AR5" s="164"/>
      <c r="AS5" s="164"/>
      <c r="AT5" s="190" t="s">
        <v>27</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3"/>
      <c r="AP6" s="120"/>
      <c r="AQ6" s="121"/>
      <c r="AR6" s="122"/>
      <c r="AS6" s="122"/>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6"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SUM(B12:B32)</f>
        <v>54</v>
      </c>
      <c r="C10" s="165">
        <f t="shared" ref="C10:AU10" si="0">SUM(C12:C32)</f>
        <v>209</v>
      </c>
      <c r="D10" s="165">
        <f t="shared" si="0"/>
        <v>43</v>
      </c>
      <c r="E10" s="165">
        <f t="shared" si="0"/>
        <v>168</v>
      </c>
      <c r="F10" s="165">
        <f t="shared" si="0"/>
        <v>105</v>
      </c>
      <c r="G10" s="165">
        <f t="shared" si="0"/>
        <v>174</v>
      </c>
      <c r="H10" s="165">
        <f t="shared" si="0"/>
        <v>31</v>
      </c>
      <c r="I10" s="165">
        <f t="shared" si="0"/>
        <v>172</v>
      </c>
      <c r="J10" s="165">
        <f t="shared" si="0"/>
        <v>7</v>
      </c>
      <c r="K10" s="165">
        <f t="shared" si="0"/>
        <v>26</v>
      </c>
      <c r="L10" s="165">
        <f t="shared" si="0"/>
        <v>60</v>
      </c>
      <c r="M10" s="165">
        <f t="shared" si="0"/>
        <v>108</v>
      </c>
      <c r="N10" s="165">
        <f t="shared" si="0"/>
        <v>25</v>
      </c>
      <c r="O10" s="165">
        <f t="shared" si="0"/>
        <v>75</v>
      </c>
      <c r="P10" s="165">
        <f t="shared" si="0"/>
        <v>2</v>
      </c>
      <c r="Q10" s="165">
        <f t="shared" si="0"/>
        <v>6</v>
      </c>
      <c r="R10" s="165">
        <f t="shared" si="0"/>
        <v>0</v>
      </c>
      <c r="S10" s="165">
        <f t="shared" si="0"/>
        <v>0</v>
      </c>
      <c r="T10" s="165">
        <f>SUM(T12:T32)</f>
        <v>0</v>
      </c>
      <c r="U10" s="165">
        <f>SUM(U12:U32)</f>
        <v>0</v>
      </c>
      <c r="V10" s="165">
        <f t="shared" si="0"/>
        <v>30</v>
      </c>
      <c r="W10" s="165">
        <f t="shared" si="0"/>
        <v>40</v>
      </c>
      <c r="X10" s="165">
        <f>SUM(X12:X32)</f>
        <v>3</v>
      </c>
      <c r="Y10" s="165">
        <f>SUM(Y12:Y32)</f>
        <v>5</v>
      </c>
      <c r="Z10" s="165">
        <f t="shared" ref="Z10:AE10" si="1">SUM(Z12:Z32)</f>
        <v>48</v>
      </c>
      <c r="AA10" s="165">
        <f t="shared" si="1"/>
        <v>37</v>
      </c>
      <c r="AB10" s="165">
        <f t="shared" si="1"/>
        <v>0</v>
      </c>
      <c r="AC10" s="165">
        <f t="shared" si="1"/>
        <v>0</v>
      </c>
      <c r="AD10" s="165">
        <f t="shared" si="1"/>
        <v>82</v>
      </c>
      <c r="AE10" s="165">
        <f t="shared" si="1"/>
        <v>104</v>
      </c>
      <c r="AF10" s="165">
        <f t="shared" si="0"/>
        <v>58</v>
      </c>
      <c r="AG10" s="165">
        <f t="shared" si="0"/>
        <v>56</v>
      </c>
      <c r="AH10" s="165">
        <f>SUM(AH12:AH32)</f>
        <v>26</v>
      </c>
      <c r="AI10" s="165">
        <f>SUM(AI12:AI32)</f>
        <v>99</v>
      </c>
      <c r="AJ10" s="165">
        <f>SUM(AJ12:AJ32)</f>
        <v>5</v>
      </c>
      <c r="AK10" s="165">
        <f>SUM(AK12:AK32)</f>
        <v>22</v>
      </c>
      <c r="AL10" s="165">
        <f t="shared" si="0"/>
        <v>7</v>
      </c>
      <c r="AM10" s="165">
        <f t="shared" si="0"/>
        <v>72</v>
      </c>
      <c r="AN10" s="165">
        <f t="shared" si="0"/>
        <v>17</v>
      </c>
      <c r="AO10" s="165">
        <f t="shared" si="0"/>
        <v>91</v>
      </c>
      <c r="AP10" s="165">
        <f>SUM(AP12:AP32)</f>
        <v>0</v>
      </c>
      <c r="AQ10" s="165">
        <f>SUM(AQ12:AQ32)</f>
        <v>0</v>
      </c>
      <c r="AR10" s="165"/>
      <c r="AS10" s="165"/>
      <c r="AT10" s="165">
        <f t="shared" si="0"/>
        <v>101</v>
      </c>
      <c r="AU10" s="165">
        <f t="shared" si="0"/>
        <v>232</v>
      </c>
      <c r="AV10" s="78">
        <f>SUM(AV12:AV32)</f>
        <v>704</v>
      </c>
      <c r="AW10" s="78">
        <f>SUM(AW12:AW32)</f>
        <v>1696</v>
      </c>
      <c r="AX10" s="78">
        <f>SUM(AX12:AX32)</f>
        <v>2400</v>
      </c>
      <c r="AY10" s="163">
        <f>AV10/AX10*100</f>
        <v>29.333333333333332</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2"/>
      <c r="AI11" s="143"/>
      <c r="AJ11" s="144"/>
      <c r="AK11" s="144"/>
      <c r="AL11" s="144"/>
      <c r="AM11" s="144"/>
      <c r="AN11" s="144"/>
      <c r="AO11" s="144"/>
      <c r="AP11" s="144"/>
      <c r="AQ11" s="144"/>
      <c r="AR11" s="144"/>
      <c r="AS11" s="144"/>
      <c r="AT11" s="144"/>
      <c r="AU11" s="144"/>
      <c r="AV11" s="144"/>
      <c r="AW11" s="144"/>
      <c r="AX11" s="144"/>
      <c r="AY11" s="144"/>
    </row>
    <row r="12" spans="1:51" s="1" customFormat="1" ht="12.65" customHeight="1" x14ac:dyDescent="0.25">
      <c r="A12" s="137" t="s">
        <v>35</v>
      </c>
      <c r="B12" s="145">
        <v>23</v>
      </c>
      <c r="C12" s="145">
        <v>82</v>
      </c>
      <c r="D12" s="145">
        <v>9</v>
      </c>
      <c r="E12" s="145">
        <v>26</v>
      </c>
      <c r="F12" s="145">
        <v>27</v>
      </c>
      <c r="G12" s="145">
        <v>43</v>
      </c>
      <c r="H12" s="145">
        <v>13</v>
      </c>
      <c r="I12" s="145">
        <v>69</v>
      </c>
      <c r="J12" s="145"/>
      <c r="K12" s="145"/>
      <c r="L12" s="145">
        <v>26</v>
      </c>
      <c r="M12" s="145">
        <v>44</v>
      </c>
      <c r="N12" s="145">
        <v>9</v>
      </c>
      <c r="O12" s="145">
        <v>26</v>
      </c>
      <c r="P12" s="145"/>
      <c r="Q12" s="145"/>
      <c r="R12" s="145"/>
      <c r="S12" s="145"/>
      <c r="T12" s="145"/>
      <c r="U12" s="145"/>
      <c r="V12" s="145">
        <v>7</v>
      </c>
      <c r="W12" s="145">
        <v>11</v>
      </c>
      <c r="X12" s="145"/>
      <c r="Y12" s="145"/>
      <c r="Z12" s="145">
        <v>40</v>
      </c>
      <c r="AA12" s="145">
        <v>30</v>
      </c>
      <c r="AB12" s="145"/>
      <c r="AC12" s="145"/>
      <c r="AD12" s="145">
        <v>33</v>
      </c>
      <c r="AE12" s="145">
        <v>37</v>
      </c>
      <c r="AF12" s="145"/>
      <c r="AG12" s="145"/>
      <c r="AH12" s="145">
        <v>6</v>
      </c>
      <c r="AI12" s="143">
        <v>29</v>
      </c>
      <c r="AJ12" s="144">
        <v>4</v>
      </c>
      <c r="AK12" s="144">
        <v>18</v>
      </c>
      <c r="AL12" s="144"/>
      <c r="AM12" s="144">
        <v>35</v>
      </c>
      <c r="AN12" s="144">
        <v>6</v>
      </c>
      <c r="AO12" s="144">
        <v>29</v>
      </c>
      <c r="AP12" s="144"/>
      <c r="AQ12" s="144"/>
      <c r="AR12" s="144"/>
      <c r="AS12" s="144"/>
      <c r="AT12" s="144">
        <v>40</v>
      </c>
      <c r="AU12" s="144">
        <v>93</v>
      </c>
      <c r="AV12" s="144">
        <f t="shared" ref="AV12:AV32" si="2">SUM(B12+D12+F12+H12+J12++N12+P12+T12+R12+V12+X12+Z12+AJ12+L12+AB12+AF12+AD12+AH12+AL12+AN12+AP12+AT12)</f>
        <v>243</v>
      </c>
      <c r="AW12" s="144">
        <f t="shared" ref="AW12:AW32" si="3">SUM(C12+E12+G12+I12+K12++O12+Q12+U12+S12+W12+Y12+AA12+AK12+M12+AC12+AG12+AE12+AI12+AM12+AO12+AQ12+AU12)</f>
        <v>572</v>
      </c>
      <c r="AX12" s="144">
        <f>AV12+AW12</f>
        <v>815</v>
      </c>
      <c r="AY12" s="146">
        <f t="shared" ref="AY12:AY26" si="4">AV12/AX12*100</f>
        <v>29.815950920245399</v>
      </c>
    </row>
    <row r="13" spans="1:51" s="1" customFormat="1" ht="12.65" customHeight="1" x14ac:dyDescent="0.25">
      <c r="A13" s="137" t="s">
        <v>36</v>
      </c>
      <c r="B13" s="145">
        <v>5</v>
      </c>
      <c r="C13" s="145">
        <v>24</v>
      </c>
      <c r="D13" s="145">
        <v>8</v>
      </c>
      <c r="E13" s="145">
        <v>20</v>
      </c>
      <c r="F13" s="145">
        <v>41</v>
      </c>
      <c r="G13" s="145">
        <v>46</v>
      </c>
      <c r="H13" s="145">
        <v>8</v>
      </c>
      <c r="I13" s="145">
        <v>45</v>
      </c>
      <c r="J13" s="145"/>
      <c r="K13" s="145"/>
      <c r="L13" s="145">
        <v>15</v>
      </c>
      <c r="M13" s="145">
        <v>24</v>
      </c>
      <c r="N13" s="145">
        <v>4</v>
      </c>
      <c r="O13" s="145">
        <v>25</v>
      </c>
      <c r="P13" s="145"/>
      <c r="Q13" s="145"/>
      <c r="R13" s="145"/>
      <c r="S13" s="145"/>
      <c r="T13" s="145"/>
      <c r="U13" s="145"/>
      <c r="V13" s="145"/>
      <c r="W13" s="145"/>
      <c r="X13" s="145"/>
      <c r="Y13" s="145"/>
      <c r="Z13" s="145"/>
      <c r="AA13" s="145"/>
      <c r="AB13" s="145"/>
      <c r="AC13" s="145"/>
      <c r="AD13" s="145">
        <v>25</v>
      </c>
      <c r="AE13" s="145">
        <v>33</v>
      </c>
      <c r="AF13" s="145">
        <v>16</v>
      </c>
      <c r="AG13" s="145">
        <v>13</v>
      </c>
      <c r="AH13" s="145">
        <v>9</v>
      </c>
      <c r="AI13" s="143">
        <v>20</v>
      </c>
      <c r="AJ13" s="144"/>
      <c r="AK13" s="144"/>
      <c r="AL13" s="144">
        <v>3</v>
      </c>
      <c r="AM13" s="144">
        <v>26</v>
      </c>
      <c r="AN13" s="144">
        <v>8</v>
      </c>
      <c r="AO13" s="144">
        <v>21</v>
      </c>
      <c r="AP13" s="144"/>
      <c r="AQ13" s="144"/>
      <c r="AR13" s="144"/>
      <c r="AS13" s="144"/>
      <c r="AT13" s="144">
        <v>32</v>
      </c>
      <c r="AU13" s="144">
        <v>57</v>
      </c>
      <c r="AV13" s="144">
        <f t="shared" si="2"/>
        <v>174</v>
      </c>
      <c r="AW13" s="144">
        <f t="shared" si="3"/>
        <v>354</v>
      </c>
      <c r="AX13" s="144">
        <f t="shared" ref="AX13:AX32" si="5">AV13+AW13</f>
        <v>528</v>
      </c>
      <c r="AY13" s="146">
        <f t="shared" si="4"/>
        <v>32.954545454545453</v>
      </c>
    </row>
    <row r="14" spans="1:51" s="1" customFormat="1" ht="12.65" customHeight="1" x14ac:dyDescent="0.25">
      <c r="A14" s="137" t="s">
        <v>37</v>
      </c>
      <c r="B14" s="145">
        <v>1</v>
      </c>
      <c r="C14" s="145">
        <v>8</v>
      </c>
      <c r="D14" s="145">
        <v>5</v>
      </c>
      <c r="E14" s="145">
        <v>10</v>
      </c>
      <c r="F14" s="145">
        <v>5</v>
      </c>
      <c r="G14" s="145">
        <v>4</v>
      </c>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v>5</v>
      </c>
      <c r="AG14" s="145">
        <v>4</v>
      </c>
      <c r="AH14" s="145">
        <v>1</v>
      </c>
      <c r="AI14" s="143">
        <v>5</v>
      </c>
      <c r="AJ14" s="144"/>
      <c r="AK14" s="144"/>
      <c r="AL14" s="144"/>
      <c r="AM14" s="144"/>
      <c r="AN14" s="144">
        <v>1</v>
      </c>
      <c r="AO14" s="144">
        <v>8</v>
      </c>
      <c r="AP14" s="144"/>
      <c r="AQ14" s="144"/>
      <c r="AR14" s="144"/>
      <c r="AS14" s="144"/>
      <c r="AT14" s="144">
        <v>1</v>
      </c>
      <c r="AU14" s="144">
        <v>6</v>
      </c>
      <c r="AV14" s="144">
        <f t="shared" si="2"/>
        <v>19</v>
      </c>
      <c r="AW14" s="144">
        <f t="shared" si="3"/>
        <v>45</v>
      </c>
      <c r="AX14" s="144">
        <f t="shared" si="5"/>
        <v>64</v>
      </c>
      <c r="AY14" s="146">
        <f t="shared" si="4"/>
        <v>29.6875</v>
      </c>
    </row>
    <row r="15" spans="1:51" s="1" customFormat="1" ht="12.65" customHeight="1" x14ac:dyDescent="0.25">
      <c r="A15" s="137" t="s">
        <v>38</v>
      </c>
      <c r="B15" s="145"/>
      <c r="C15" s="145">
        <v>3</v>
      </c>
      <c r="D15" s="145"/>
      <c r="E15" s="145">
        <v>3</v>
      </c>
      <c r="F15" s="145"/>
      <c r="G15" s="145">
        <v>3</v>
      </c>
      <c r="H15" s="145"/>
      <c r="I15" s="145">
        <v>3</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3"/>
      <c r="AJ15" s="144"/>
      <c r="AK15" s="144"/>
      <c r="AL15" s="144"/>
      <c r="AM15" s="144"/>
      <c r="AN15" s="144">
        <v>1</v>
      </c>
      <c r="AO15" s="144">
        <v>2</v>
      </c>
      <c r="AP15" s="144"/>
      <c r="AQ15" s="144"/>
      <c r="AR15" s="144"/>
      <c r="AS15" s="144"/>
      <c r="AT15" s="144">
        <v>1</v>
      </c>
      <c r="AU15" s="144">
        <v>2</v>
      </c>
      <c r="AV15" s="144">
        <f t="shared" si="2"/>
        <v>2</v>
      </c>
      <c r="AW15" s="144">
        <f t="shared" si="3"/>
        <v>16</v>
      </c>
      <c r="AX15" s="144">
        <f t="shared" si="5"/>
        <v>18</v>
      </c>
      <c r="AY15" s="146">
        <f t="shared" si="4"/>
        <v>11.111111111111111</v>
      </c>
    </row>
    <row r="16" spans="1:51" s="1" customFormat="1" ht="12.65" customHeight="1" x14ac:dyDescent="0.25">
      <c r="A16" s="137" t="s">
        <v>54</v>
      </c>
      <c r="B16" s="145"/>
      <c r="C16" s="145">
        <v>1</v>
      </c>
      <c r="D16" s="145"/>
      <c r="E16" s="145">
        <v>1</v>
      </c>
      <c r="F16" s="145">
        <v>1</v>
      </c>
      <c r="G16" s="145">
        <v>1</v>
      </c>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v>2</v>
      </c>
      <c r="AG16" s="145"/>
      <c r="AH16" s="145"/>
      <c r="AI16" s="143"/>
      <c r="AJ16" s="144"/>
      <c r="AK16" s="144"/>
      <c r="AL16" s="144"/>
      <c r="AM16" s="144"/>
      <c r="AN16" s="144"/>
      <c r="AO16" s="144"/>
      <c r="AP16" s="144"/>
      <c r="AQ16" s="144"/>
      <c r="AR16" s="144"/>
      <c r="AS16" s="144"/>
      <c r="AT16" s="144"/>
      <c r="AU16" s="144">
        <v>2</v>
      </c>
      <c r="AV16" s="144">
        <f t="shared" si="2"/>
        <v>3</v>
      </c>
      <c r="AW16" s="144">
        <f t="shared" si="3"/>
        <v>5</v>
      </c>
      <c r="AX16" s="144">
        <f t="shared" si="5"/>
        <v>8</v>
      </c>
      <c r="AY16" s="146">
        <f t="shared" si="4"/>
        <v>37.5</v>
      </c>
    </row>
    <row r="17" spans="1:51" s="1" customFormat="1" ht="12.65" customHeight="1" x14ac:dyDescent="0.25">
      <c r="A17" s="137" t="s">
        <v>40</v>
      </c>
      <c r="B17" s="145">
        <v>1</v>
      </c>
      <c r="C17" s="145">
        <v>5</v>
      </c>
      <c r="D17" s="145">
        <v>1</v>
      </c>
      <c r="E17" s="145">
        <v>5</v>
      </c>
      <c r="F17" s="145">
        <v>1</v>
      </c>
      <c r="G17" s="145">
        <v>5</v>
      </c>
      <c r="H17" s="145"/>
      <c r="I17" s="145">
        <v>6</v>
      </c>
      <c r="J17" s="145"/>
      <c r="K17" s="145"/>
      <c r="L17" s="145"/>
      <c r="M17" s="145"/>
      <c r="N17" s="145"/>
      <c r="O17" s="145"/>
      <c r="P17" s="145">
        <v>1</v>
      </c>
      <c r="Q17" s="145">
        <v>5</v>
      </c>
      <c r="R17" s="145"/>
      <c r="S17" s="145"/>
      <c r="T17" s="145"/>
      <c r="U17" s="145"/>
      <c r="V17" s="145"/>
      <c r="W17" s="145"/>
      <c r="X17" s="145"/>
      <c r="Y17" s="145"/>
      <c r="Z17" s="145"/>
      <c r="AA17" s="145"/>
      <c r="AB17" s="145"/>
      <c r="AC17" s="145"/>
      <c r="AD17" s="145">
        <v>1</v>
      </c>
      <c r="AE17" s="145">
        <v>4</v>
      </c>
      <c r="AF17" s="145">
        <v>2</v>
      </c>
      <c r="AG17" s="145">
        <v>4</v>
      </c>
      <c r="AH17" s="145"/>
      <c r="AI17" s="143"/>
      <c r="AJ17" s="144"/>
      <c r="AK17" s="144"/>
      <c r="AL17" s="144"/>
      <c r="AM17" s="144"/>
      <c r="AN17" s="144"/>
      <c r="AO17" s="144"/>
      <c r="AP17" s="144"/>
      <c r="AQ17" s="144"/>
      <c r="AR17" s="144"/>
      <c r="AS17" s="144"/>
      <c r="AT17" s="144"/>
      <c r="AU17" s="144">
        <v>4</v>
      </c>
      <c r="AV17" s="144">
        <f t="shared" si="2"/>
        <v>7</v>
      </c>
      <c r="AW17" s="144">
        <f t="shared" si="3"/>
        <v>38</v>
      </c>
      <c r="AX17" s="144">
        <f t="shared" si="5"/>
        <v>45</v>
      </c>
      <c r="AY17" s="146">
        <f t="shared" si="4"/>
        <v>15.555555555555555</v>
      </c>
    </row>
    <row r="18" spans="1:51" s="1" customFormat="1" ht="12.65" customHeight="1" x14ac:dyDescent="0.25">
      <c r="A18" s="137" t="s">
        <v>41</v>
      </c>
      <c r="B18" s="145">
        <v>7</v>
      </c>
      <c r="C18" s="145">
        <v>7</v>
      </c>
      <c r="D18" s="145">
        <v>1</v>
      </c>
      <c r="E18" s="145">
        <v>10</v>
      </c>
      <c r="F18" s="145">
        <v>2</v>
      </c>
      <c r="G18" s="145">
        <v>5</v>
      </c>
      <c r="H18" s="145"/>
      <c r="I18" s="145"/>
      <c r="J18" s="145"/>
      <c r="K18" s="145"/>
      <c r="L18" s="145">
        <v>2</v>
      </c>
      <c r="M18" s="145">
        <v>5</v>
      </c>
      <c r="N18" s="145"/>
      <c r="O18" s="145"/>
      <c r="P18" s="145"/>
      <c r="Q18" s="145"/>
      <c r="R18" s="145"/>
      <c r="S18" s="145"/>
      <c r="T18" s="145"/>
      <c r="U18" s="145"/>
      <c r="V18" s="145">
        <v>3</v>
      </c>
      <c r="W18" s="145">
        <v>3</v>
      </c>
      <c r="X18" s="145"/>
      <c r="Y18" s="145"/>
      <c r="Z18" s="145"/>
      <c r="AA18" s="145"/>
      <c r="AB18" s="145"/>
      <c r="AC18" s="145"/>
      <c r="AD18" s="145"/>
      <c r="AE18" s="145"/>
      <c r="AF18" s="145"/>
      <c r="AG18" s="145"/>
      <c r="AH18" s="145"/>
      <c r="AI18" s="143"/>
      <c r="AJ18" s="144"/>
      <c r="AK18" s="144"/>
      <c r="AL18" s="144"/>
      <c r="AM18" s="144"/>
      <c r="AN18" s="144"/>
      <c r="AO18" s="144">
        <v>5</v>
      </c>
      <c r="AP18" s="144"/>
      <c r="AQ18" s="144"/>
      <c r="AR18" s="144"/>
      <c r="AS18" s="144"/>
      <c r="AT18" s="144">
        <v>4</v>
      </c>
      <c r="AU18" s="144">
        <v>3</v>
      </c>
      <c r="AV18" s="144">
        <f t="shared" si="2"/>
        <v>19</v>
      </c>
      <c r="AW18" s="144">
        <f t="shared" si="3"/>
        <v>38</v>
      </c>
      <c r="AX18" s="144">
        <f t="shared" si="5"/>
        <v>57</v>
      </c>
      <c r="AY18" s="146">
        <f t="shared" si="4"/>
        <v>33.333333333333329</v>
      </c>
    </row>
    <row r="19" spans="1:51" s="1" customFormat="1" ht="12.65" customHeight="1" x14ac:dyDescent="0.25">
      <c r="A19" s="137" t="s">
        <v>42</v>
      </c>
      <c r="B19" s="145">
        <v>1</v>
      </c>
      <c r="C19" s="145">
        <v>5</v>
      </c>
      <c r="D19" s="145">
        <v>1</v>
      </c>
      <c r="E19" s="145">
        <v>5</v>
      </c>
      <c r="F19" s="145">
        <v>3</v>
      </c>
      <c r="G19" s="145">
        <v>3</v>
      </c>
      <c r="H19" s="145"/>
      <c r="I19" s="145"/>
      <c r="J19" s="145">
        <v>2</v>
      </c>
      <c r="K19" s="145">
        <v>4</v>
      </c>
      <c r="L19" s="145">
        <v>3</v>
      </c>
      <c r="M19" s="145">
        <v>3</v>
      </c>
      <c r="N19" s="145">
        <v>3</v>
      </c>
      <c r="O19" s="145">
        <v>3</v>
      </c>
      <c r="P19" s="145"/>
      <c r="Q19" s="145"/>
      <c r="R19" s="145"/>
      <c r="S19" s="145"/>
      <c r="T19" s="145"/>
      <c r="U19" s="145"/>
      <c r="V19" s="145">
        <v>2</v>
      </c>
      <c r="W19" s="145">
        <v>4</v>
      </c>
      <c r="X19" s="145"/>
      <c r="Y19" s="145"/>
      <c r="Z19" s="145">
        <v>3</v>
      </c>
      <c r="AA19" s="145">
        <v>3</v>
      </c>
      <c r="AB19" s="145"/>
      <c r="AC19" s="145"/>
      <c r="AD19" s="145">
        <v>3</v>
      </c>
      <c r="AE19" s="145">
        <v>3</v>
      </c>
      <c r="AF19" s="145">
        <v>3</v>
      </c>
      <c r="AG19" s="145">
        <v>3</v>
      </c>
      <c r="AH19" s="145">
        <v>1</v>
      </c>
      <c r="AI19" s="143">
        <v>2</v>
      </c>
      <c r="AJ19" s="144"/>
      <c r="AK19" s="144"/>
      <c r="AL19" s="144"/>
      <c r="AM19" s="144"/>
      <c r="AN19" s="144"/>
      <c r="AO19" s="144"/>
      <c r="AP19" s="144"/>
      <c r="AQ19" s="144"/>
      <c r="AR19" s="144"/>
      <c r="AS19" s="144"/>
      <c r="AT19" s="144">
        <v>9</v>
      </c>
      <c r="AU19" s="144">
        <v>13</v>
      </c>
      <c r="AV19" s="144">
        <f t="shared" si="2"/>
        <v>34</v>
      </c>
      <c r="AW19" s="144">
        <f t="shared" si="3"/>
        <v>51</v>
      </c>
      <c r="AX19" s="144">
        <f t="shared" si="5"/>
        <v>85</v>
      </c>
      <c r="AY19" s="146">
        <f t="shared" si="4"/>
        <v>40</v>
      </c>
    </row>
    <row r="20" spans="1:51" s="1" customFormat="1" ht="12.65" customHeight="1" x14ac:dyDescent="0.25">
      <c r="A20" s="137" t="s">
        <v>43</v>
      </c>
      <c r="B20" s="145">
        <v>2</v>
      </c>
      <c r="C20" s="145">
        <v>5</v>
      </c>
      <c r="D20" s="145">
        <v>1</v>
      </c>
      <c r="E20" s="145">
        <v>6</v>
      </c>
      <c r="F20" s="145">
        <v>3</v>
      </c>
      <c r="G20" s="145">
        <v>4</v>
      </c>
      <c r="H20" s="145">
        <v>1</v>
      </c>
      <c r="I20" s="145">
        <v>6</v>
      </c>
      <c r="J20" s="145"/>
      <c r="K20" s="145"/>
      <c r="L20" s="145">
        <v>4</v>
      </c>
      <c r="M20" s="145">
        <v>3</v>
      </c>
      <c r="N20" s="145">
        <v>3</v>
      </c>
      <c r="O20" s="145">
        <v>4</v>
      </c>
      <c r="P20" s="145"/>
      <c r="Q20" s="145"/>
      <c r="R20" s="145"/>
      <c r="S20" s="145"/>
      <c r="T20" s="145"/>
      <c r="U20" s="145"/>
      <c r="V20" s="145"/>
      <c r="W20" s="145"/>
      <c r="X20" s="145"/>
      <c r="Y20" s="145"/>
      <c r="Z20" s="145">
        <v>4</v>
      </c>
      <c r="AA20" s="145">
        <v>3</v>
      </c>
      <c r="AB20" s="145"/>
      <c r="AC20" s="145"/>
      <c r="AD20" s="145">
        <v>3</v>
      </c>
      <c r="AE20" s="145">
        <v>4</v>
      </c>
      <c r="AF20" s="145">
        <v>3</v>
      </c>
      <c r="AG20" s="145">
        <v>3</v>
      </c>
      <c r="AH20" s="145">
        <v>1</v>
      </c>
      <c r="AI20" s="143">
        <v>6</v>
      </c>
      <c r="AJ20" s="144"/>
      <c r="AK20" s="144"/>
      <c r="AL20" s="144"/>
      <c r="AM20" s="144"/>
      <c r="AN20" s="144"/>
      <c r="AO20" s="144">
        <v>1</v>
      </c>
      <c r="AP20" s="144"/>
      <c r="AQ20" s="144"/>
      <c r="AR20" s="144"/>
      <c r="AS20" s="144"/>
      <c r="AT20" s="144"/>
      <c r="AU20" s="144"/>
      <c r="AV20" s="144">
        <f t="shared" si="2"/>
        <v>25</v>
      </c>
      <c r="AW20" s="144">
        <f t="shared" si="3"/>
        <v>45</v>
      </c>
      <c r="AX20" s="144">
        <f t="shared" si="5"/>
        <v>70</v>
      </c>
      <c r="AY20" s="146">
        <f t="shared" si="4"/>
        <v>35.714285714285715</v>
      </c>
    </row>
    <row r="21" spans="1:51" s="1" customFormat="1" ht="12.65" customHeight="1" x14ac:dyDescent="0.25">
      <c r="A21" s="137" t="s">
        <v>44</v>
      </c>
      <c r="B21" s="145"/>
      <c r="C21" s="145">
        <v>2</v>
      </c>
      <c r="D21" s="145"/>
      <c r="E21" s="145"/>
      <c r="F21" s="145">
        <v>1</v>
      </c>
      <c r="G21" s="145">
        <v>1</v>
      </c>
      <c r="H21" s="145"/>
      <c r="I21" s="145">
        <v>2</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3"/>
      <c r="AJ21" s="144"/>
      <c r="AK21" s="144"/>
      <c r="AL21" s="144"/>
      <c r="AM21" s="144">
        <v>2</v>
      </c>
      <c r="AN21" s="144"/>
      <c r="AO21" s="144"/>
      <c r="AP21" s="144"/>
      <c r="AQ21" s="144"/>
      <c r="AR21" s="144"/>
      <c r="AS21" s="144"/>
      <c r="AT21" s="144"/>
      <c r="AU21" s="144"/>
      <c r="AV21" s="144">
        <f t="shared" si="2"/>
        <v>1</v>
      </c>
      <c r="AW21" s="144">
        <f t="shared" si="3"/>
        <v>7</v>
      </c>
      <c r="AX21" s="144">
        <f t="shared" si="5"/>
        <v>8</v>
      </c>
      <c r="AY21" s="146">
        <f t="shared" si="4"/>
        <v>12.5</v>
      </c>
    </row>
    <row r="22" spans="1:51" s="1" customFormat="1" ht="12.65" customHeight="1" x14ac:dyDescent="0.25">
      <c r="A22" s="137" t="s">
        <v>57</v>
      </c>
      <c r="B22" s="145"/>
      <c r="C22" s="145">
        <v>1</v>
      </c>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3"/>
      <c r="AJ22" s="144"/>
      <c r="AK22" s="144"/>
      <c r="AL22" s="144"/>
      <c r="AM22" s="144"/>
      <c r="AN22" s="144"/>
      <c r="AO22" s="144"/>
      <c r="AP22" s="144"/>
      <c r="AQ22" s="144"/>
      <c r="AR22" s="144"/>
      <c r="AS22" s="144"/>
      <c r="AT22" s="144"/>
      <c r="AU22" s="144">
        <v>1</v>
      </c>
      <c r="AV22" s="144">
        <f t="shared" si="2"/>
        <v>0</v>
      </c>
      <c r="AW22" s="144">
        <f t="shared" si="3"/>
        <v>2</v>
      </c>
      <c r="AX22" s="144">
        <f t="shared" si="5"/>
        <v>2</v>
      </c>
      <c r="AY22" s="146">
        <f t="shared" si="4"/>
        <v>0</v>
      </c>
    </row>
    <row r="23" spans="1:51" s="1" customFormat="1" ht="12.65" customHeight="1" x14ac:dyDescent="0.25">
      <c r="A23" s="137" t="s">
        <v>46</v>
      </c>
      <c r="B23" s="145">
        <v>3</v>
      </c>
      <c r="C23" s="145">
        <v>9</v>
      </c>
      <c r="D23" s="145">
        <v>5</v>
      </c>
      <c r="E23" s="145">
        <v>19</v>
      </c>
      <c r="F23" s="145">
        <v>4</v>
      </c>
      <c r="G23" s="145">
        <v>8</v>
      </c>
      <c r="H23" s="145"/>
      <c r="I23" s="145"/>
      <c r="J23" s="145"/>
      <c r="K23" s="145"/>
      <c r="L23" s="145">
        <v>2</v>
      </c>
      <c r="M23" s="145">
        <v>10</v>
      </c>
      <c r="N23" s="145">
        <v>2</v>
      </c>
      <c r="O23" s="145">
        <v>7</v>
      </c>
      <c r="P23" s="145"/>
      <c r="Q23" s="145"/>
      <c r="R23" s="145"/>
      <c r="S23" s="145"/>
      <c r="T23" s="145"/>
      <c r="U23" s="145"/>
      <c r="V23" s="145"/>
      <c r="W23" s="145"/>
      <c r="X23" s="145"/>
      <c r="Y23" s="145"/>
      <c r="Z23" s="145"/>
      <c r="AA23" s="145"/>
      <c r="AB23" s="145"/>
      <c r="AC23" s="145"/>
      <c r="AD23" s="145"/>
      <c r="AE23" s="145"/>
      <c r="AF23" s="145">
        <v>4</v>
      </c>
      <c r="AG23" s="145">
        <v>8</v>
      </c>
      <c r="AH23" s="145">
        <v>1</v>
      </c>
      <c r="AI23" s="143">
        <v>7</v>
      </c>
      <c r="AJ23" s="144"/>
      <c r="AK23" s="144"/>
      <c r="AL23" s="144"/>
      <c r="AM23" s="144"/>
      <c r="AN23" s="144"/>
      <c r="AO23" s="144">
        <v>6</v>
      </c>
      <c r="AP23" s="144"/>
      <c r="AQ23" s="144"/>
      <c r="AR23" s="144"/>
      <c r="AS23" s="144"/>
      <c r="AT23" s="144"/>
      <c r="AU23" s="144">
        <v>2</v>
      </c>
      <c r="AV23" s="144">
        <f t="shared" si="2"/>
        <v>21</v>
      </c>
      <c r="AW23" s="144">
        <f t="shared" si="3"/>
        <v>76</v>
      </c>
      <c r="AX23" s="144">
        <f t="shared" si="5"/>
        <v>97</v>
      </c>
      <c r="AY23" s="146">
        <f t="shared" si="4"/>
        <v>21.649484536082475</v>
      </c>
    </row>
    <row r="24" spans="1:51" s="1" customFormat="1" ht="12.65" customHeight="1" x14ac:dyDescent="0.25">
      <c r="A24" s="137" t="s">
        <v>47</v>
      </c>
      <c r="B24" s="145">
        <v>1</v>
      </c>
      <c r="C24" s="145">
        <v>4</v>
      </c>
      <c r="D24" s="145">
        <v>1</v>
      </c>
      <c r="E24" s="145">
        <v>4</v>
      </c>
      <c r="F24" s="145">
        <v>2</v>
      </c>
      <c r="G24" s="145">
        <v>3</v>
      </c>
      <c r="H24" s="145">
        <v>1</v>
      </c>
      <c r="I24" s="145">
        <v>4</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v>2</v>
      </c>
      <c r="AG24" s="145">
        <v>3</v>
      </c>
      <c r="AH24" s="145"/>
      <c r="AI24" s="143"/>
      <c r="AJ24" s="144"/>
      <c r="AK24" s="144"/>
      <c r="AL24" s="144"/>
      <c r="AM24" s="144"/>
      <c r="AN24" s="144"/>
      <c r="AO24" s="144"/>
      <c r="AP24" s="144"/>
      <c r="AQ24" s="144"/>
      <c r="AR24" s="144"/>
      <c r="AS24" s="144"/>
      <c r="AT24" s="144">
        <v>2</v>
      </c>
      <c r="AU24" s="144">
        <v>5</v>
      </c>
      <c r="AV24" s="144">
        <f t="shared" si="2"/>
        <v>9</v>
      </c>
      <c r="AW24" s="144">
        <f t="shared" si="3"/>
        <v>23</v>
      </c>
      <c r="AX24" s="144">
        <f t="shared" si="5"/>
        <v>32</v>
      </c>
      <c r="AY24" s="146">
        <f t="shared" si="4"/>
        <v>28.125</v>
      </c>
    </row>
    <row r="25" spans="1:51" s="1" customFormat="1" ht="12.65" customHeight="1" x14ac:dyDescent="0.25">
      <c r="A25" s="137" t="s">
        <v>48</v>
      </c>
      <c r="B25" s="145">
        <v>4</v>
      </c>
      <c r="C25" s="145">
        <v>10</v>
      </c>
      <c r="D25" s="145">
        <v>3</v>
      </c>
      <c r="E25" s="145">
        <v>11</v>
      </c>
      <c r="F25" s="145">
        <v>3</v>
      </c>
      <c r="G25" s="145">
        <v>11</v>
      </c>
      <c r="H25" s="145">
        <v>2</v>
      </c>
      <c r="I25" s="145">
        <v>12</v>
      </c>
      <c r="J25" s="145"/>
      <c r="K25" s="145"/>
      <c r="L25" s="145">
        <v>6</v>
      </c>
      <c r="M25" s="145">
        <v>15</v>
      </c>
      <c r="N25" s="145">
        <v>4</v>
      </c>
      <c r="O25" s="145">
        <v>10</v>
      </c>
      <c r="P25" s="145"/>
      <c r="Q25" s="145"/>
      <c r="R25" s="145"/>
      <c r="S25" s="145"/>
      <c r="T25" s="145"/>
      <c r="U25" s="145"/>
      <c r="V25" s="145"/>
      <c r="W25" s="145"/>
      <c r="X25" s="145"/>
      <c r="Y25" s="145"/>
      <c r="Z25" s="145"/>
      <c r="AA25" s="145"/>
      <c r="AB25" s="145"/>
      <c r="AC25" s="145"/>
      <c r="AD25" s="145"/>
      <c r="AE25" s="145"/>
      <c r="AF25" s="145">
        <v>6</v>
      </c>
      <c r="AG25" s="145">
        <v>8</v>
      </c>
      <c r="AH25" s="145">
        <v>1</v>
      </c>
      <c r="AI25" s="143">
        <v>13</v>
      </c>
      <c r="AJ25" s="144"/>
      <c r="AK25" s="144"/>
      <c r="AL25" s="144"/>
      <c r="AM25" s="144">
        <v>6</v>
      </c>
      <c r="AN25" s="144">
        <v>1</v>
      </c>
      <c r="AO25" s="144">
        <v>13</v>
      </c>
      <c r="AP25" s="144"/>
      <c r="AQ25" s="144"/>
      <c r="AR25" s="144"/>
      <c r="AS25" s="144"/>
      <c r="AT25" s="144">
        <v>7</v>
      </c>
      <c r="AU25" s="144">
        <v>7</v>
      </c>
      <c r="AV25" s="144">
        <f t="shared" si="2"/>
        <v>37</v>
      </c>
      <c r="AW25" s="144">
        <f t="shared" si="3"/>
        <v>116</v>
      </c>
      <c r="AX25" s="144">
        <f t="shared" si="5"/>
        <v>153</v>
      </c>
      <c r="AY25" s="146">
        <f t="shared" si="4"/>
        <v>24.183006535947712</v>
      </c>
    </row>
    <row r="26" spans="1:51" s="1" customFormat="1" ht="12.65" customHeight="1" x14ac:dyDescent="0.25">
      <c r="A26" s="137" t="s">
        <v>49</v>
      </c>
      <c r="B26" s="145">
        <v>1</v>
      </c>
      <c r="C26" s="145">
        <v>5</v>
      </c>
      <c r="D26" s="145">
        <v>1</v>
      </c>
      <c r="E26" s="145">
        <v>5</v>
      </c>
      <c r="F26" s="145">
        <v>2</v>
      </c>
      <c r="G26" s="145">
        <v>4</v>
      </c>
      <c r="H26" s="145">
        <v>1</v>
      </c>
      <c r="I26" s="145">
        <v>5</v>
      </c>
      <c r="J26" s="145"/>
      <c r="K26" s="145"/>
      <c r="L26" s="145">
        <v>2</v>
      </c>
      <c r="M26" s="145">
        <v>4</v>
      </c>
      <c r="N26" s="145"/>
      <c r="O26" s="145"/>
      <c r="P26" s="145"/>
      <c r="Q26" s="145"/>
      <c r="R26" s="145"/>
      <c r="S26" s="145"/>
      <c r="T26" s="145"/>
      <c r="U26" s="145"/>
      <c r="V26" s="145"/>
      <c r="W26" s="145"/>
      <c r="X26" s="145"/>
      <c r="Y26" s="145"/>
      <c r="Z26" s="145">
        <v>1</v>
      </c>
      <c r="AA26" s="145">
        <v>1</v>
      </c>
      <c r="AB26" s="145"/>
      <c r="AC26" s="145"/>
      <c r="AD26" s="145">
        <v>3</v>
      </c>
      <c r="AE26" s="145">
        <v>3</v>
      </c>
      <c r="AF26" s="145"/>
      <c r="AG26" s="145"/>
      <c r="AH26" s="145"/>
      <c r="AI26" s="143"/>
      <c r="AJ26" s="144"/>
      <c r="AK26" s="144"/>
      <c r="AL26" s="144"/>
      <c r="AM26" s="144"/>
      <c r="AN26" s="144"/>
      <c r="AO26" s="144">
        <v>6</v>
      </c>
      <c r="AP26" s="144"/>
      <c r="AQ26" s="144"/>
      <c r="AR26" s="144"/>
      <c r="AS26" s="144"/>
      <c r="AT26" s="144">
        <v>1</v>
      </c>
      <c r="AU26" s="144">
        <v>3</v>
      </c>
      <c r="AV26" s="144">
        <f t="shared" si="2"/>
        <v>12</v>
      </c>
      <c r="AW26" s="144">
        <f t="shared" si="3"/>
        <v>36</v>
      </c>
      <c r="AX26" s="144">
        <f t="shared" si="5"/>
        <v>48</v>
      </c>
      <c r="AY26" s="146">
        <f t="shared" si="4"/>
        <v>25</v>
      </c>
    </row>
    <row r="27" spans="1:51" s="1" customFormat="1" ht="12.65" customHeight="1" x14ac:dyDescent="0.25">
      <c r="A27" s="137" t="s">
        <v>2</v>
      </c>
      <c r="B27" s="145"/>
      <c r="C27" s="145">
        <v>8</v>
      </c>
      <c r="D27" s="145"/>
      <c r="E27" s="145">
        <v>8</v>
      </c>
      <c r="F27" s="145">
        <v>2</v>
      </c>
      <c r="G27" s="145">
        <v>6</v>
      </c>
      <c r="H27" s="145">
        <v>1</v>
      </c>
      <c r="I27" s="145">
        <v>7</v>
      </c>
      <c r="J27" s="145"/>
      <c r="K27" s="145"/>
      <c r="L27" s="145"/>
      <c r="M27" s="145"/>
      <c r="N27" s="145"/>
      <c r="O27" s="145"/>
      <c r="P27" s="145"/>
      <c r="Q27" s="145"/>
      <c r="R27" s="145"/>
      <c r="S27" s="145"/>
      <c r="T27" s="145"/>
      <c r="U27" s="145"/>
      <c r="V27" s="145">
        <v>3</v>
      </c>
      <c r="W27" s="145">
        <v>5</v>
      </c>
      <c r="X27" s="145">
        <v>3</v>
      </c>
      <c r="Y27" s="145">
        <v>5</v>
      </c>
      <c r="Z27" s="145"/>
      <c r="AA27" s="145"/>
      <c r="AB27" s="145"/>
      <c r="AC27" s="145"/>
      <c r="AD27" s="145">
        <v>1</v>
      </c>
      <c r="AE27" s="145">
        <v>3</v>
      </c>
      <c r="AF27" s="145">
        <v>6</v>
      </c>
      <c r="AG27" s="145">
        <v>2</v>
      </c>
      <c r="AH27" s="145"/>
      <c r="AI27" s="143"/>
      <c r="AJ27" s="144"/>
      <c r="AK27" s="144"/>
      <c r="AL27" s="144"/>
      <c r="AM27" s="144"/>
      <c r="AN27" s="144"/>
      <c r="AO27" s="144"/>
      <c r="AP27" s="144"/>
      <c r="AQ27" s="144"/>
      <c r="AR27" s="144"/>
      <c r="AS27" s="144"/>
      <c r="AT27" s="144">
        <v>1</v>
      </c>
      <c r="AU27" s="144">
        <v>10</v>
      </c>
      <c r="AV27" s="144">
        <f t="shared" si="2"/>
        <v>17</v>
      </c>
      <c r="AW27" s="144">
        <f t="shared" si="3"/>
        <v>54</v>
      </c>
      <c r="AX27" s="144">
        <f t="shared" si="5"/>
        <v>71</v>
      </c>
      <c r="AY27" s="146">
        <f t="shared" ref="AY27:AY32" si="6">AV27/AX27*100</f>
        <v>23.943661971830984</v>
      </c>
    </row>
    <row r="28" spans="1:51" s="1" customFormat="1" ht="12.65" customHeight="1" x14ac:dyDescent="0.25">
      <c r="A28" s="137" t="s">
        <v>50</v>
      </c>
      <c r="B28" s="145">
        <v>2</v>
      </c>
      <c r="C28" s="145">
        <v>15</v>
      </c>
      <c r="D28" s="145">
        <v>4</v>
      </c>
      <c r="E28" s="145">
        <v>13</v>
      </c>
      <c r="F28" s="145">
        <v>4</v>
      </c>
      <c r="G28" s="145">
        <v>13</v>
      </c>
      <c r="H28" s="145">
        <v>4</v>
      </c>
      <c r="I28" s="145">
        <v>13</v>
      </c>
      <c r="J28" s="145">
        <v>4</v>
      </c>
      <c r="K28" s="145">
        <v>13</v>
      </c>
      <c r="L28" s="145"/>
      <c r="M28" s="145"/>
      <c r="N28" s="145"/>
      <c r="O28" s="145"/>
      <c r="P28" s="145"/>
      <c r="Q28" s="145"/>
      <c r="R28" s="145"/>
      <c r="S28" s="145"/>
      <c r="T28" s="145"/>
      <c r="U28" s="145"/>
      <c r="V28" s="145">
        <v>8</v>
      </c>
      <c r="W28" s="145">
        <v>9</v>
      </c>
      <c r="X28" s="145"/>
      <c r="Y28" s="145"/>
      <c r="Z28" s="145"/>
      <c r="AA28" s="145"/>
      <c r="AB28" s="145"/>
      <c r="AC28" s="145"/>
      <c r="AD28" s="145">
        <v>8</v>
      </c>
      <c r="AE28" s="145">
        <v>9</v>
      </c>
      <c r="AF28" s="145">
        <v>9</v>
      </c>
      <c r="AG28" s="145">
        <v>8</v>
      </c>
      <c r="AH28" s="145">
        <v>4</v>
      </c>
      <c r="AI28" s="143">
        <v>13</v>
      </c>
      <c r="AJ28" s="144"/>
      <c r="AK28" s="144"/>
      <c r="AL28" s="144">
        <v>4</v>
      </c>
      <c r="AM28" s="144">
        <v>3</v>
      </c>
      <c r="AN28" s="144"/>
      <c r="AO28" s="144"/>
      <c r="AP28" s="144"/>
      <c r="AQ28" s="144"/>
      <c r="AR28" s="144"/>
      <c r="AS28" s="144"/>
      <c r="AT28" s="144">
        <v>1</v>
      </c>
      <c r="AU28" s="144">
        <v>12</v>
      </c>
      <c r="AV28" s="144">
        <f t="shared" si="2"/>
        <v>52</v>
      </c>
      <c r="AW28" s="144">
        <f t="shared" si="3"/>
        <v>121</v>
      </c>
      <c r="AX28" s="144">
        <f t="shared" si="5"/>
        <v>173</v>
      </c>
      <c r="AY28" s="146">
        <f t="shared" si="6"/>
        <v>30.057803468208093</v>
      </c>
    </row>
    <row r="29" spans="1:51" s="1" customFormat="1" ht="12.65" customHeight="1" x14ac:dyDescent="0.25">
      <c r="A29" s="137" t="s">
        <v>51</v>
      </c>
      <c r="B29" s="145">
        <v>1</v>
      </c>
      <c r="C29" s="145">
        <v>5</v>
      </c>
      <c r="D29" s="145">
        <v>1</v>
      </c>
      <c r="E29" s="145">
        <v>15</v>
      </c>
      <c r="F29" s="145">
        <v>2</v>
      </c>
      <c r="G29" s="145">
        <v>4</v>
      </c>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v>1</v>
      </c>
      <c r="AE29" s="145">
        <v>1</v>
      </c>
      <c r="AF29" s="145"/>
      <c r="AG29" s="145"/>
      <c r="AH29" s="145"/>
      <c r="AI29" s="143"/>
      <c r="AJ29" s="144"/>
      <c r="AK29" s="144"/>
      <c r="AL29" s="144"/>
      <c r="AM29" s="144"/>
      <c r="AN29" s="144"/>
      <c r="AO29" s="144"/>
      <c r="AP29" s="144"/>
      <c r="AQ29" s="144"/>
      <c r="AR29" s="144"/>
      <c r="AS29" s="144"/>
      <c r="AT29" s="144"/>
      <c r="AU29" s="144">
        <v>3</v>
      </c>
      <c r="AV29" s="144">
        <f t="shared" si="2"/>
        <v>5</v>
      </c>
      <c r="AW29" s="144">
        <f t="shared" si="3"/>
        <v>28</v>
      </c>
      <c r="AX29" s="144">
        <f t="shared" si="5"/>
        <v>33</v>
      </c>
      <c r="AY29" s="146">
        <f t="shared" si="6"/>
        <v>15.151515151515152</v>
      </c>
    </row>
    <row r="30" spans="1:51" s="1" customFormat="1" ht="12.65" customHeight="1" x14ac:dyDescent="0.25">
      <c r="A30" s="137" t="s">
        <v>52</v>
      </c>
      <c r="B30" s="145">
        <v>1</v>
      </c>
      <c r="C30" s="145">
        <v>4</v>
      </c>
      <c r="D30" s="145"/>
      <c r="E30" s="145"/>
      <c r="F30" s="145">
        <v>1</v>
      </c>
      <c r="G30" s="145">
        <v>4</v>
      </c>
      <c r="H30" s="145"/>
      <c r="I30" s="145"/>
      <c r="J30" s="145"/>
      <c r="K30" s="145">
        <v>5</v>
      </c>
      <c r="L30" s="145"/>
      <c r="M30" s="145"/>
      <c r="N30" s="145"/>
      <c r="O30" s="145"/>
      <c r="P30" s="145"/>
      <c r="Q30" s="145"/>
      <c r="R30" s="145"/>
      <c r="S30" s="145"/>
      <c r="T30" s="145"/>
      <c r="U30" s="145"/>
      <c r="V30" s="145">
        <v>2</v>
      </c>
      <c r="W30" s="145">
        <v>3</v>
      </c>
      <c r="X30" s="145"/>
      <c r="Y30" s="145"/>
      <c r="Z30" s="145"/>
      <c r="AA30" s="145"/>
      <c r="AB30" s="145"/>
      <c r="AC30" s="145"/>
      <c r="AD30" s="145">
        <v>1</v>
      </c>
      <c r="AE30" s="145">
        <v>3</v>
      </c>
      <c r="AF30" s="145"/>
      <c r="AG30" s="145"/>
      <c r="AH30" s="145">
        <v>1</v>
      </c>
      <c r="AI30" s="143">
        <v>2</v>
      </c>
      <c r="AJ30" s="144"/>
      <c r="AK30" s="144"/>
      <c r="AL30" s="144"/>
      <c r="AM30" s="144"/>
      <c r="AN30" s="144"/>
      <c r="AO30" s="144"/>
      <c r="AP30" s="144"/>
      <c r="AQ30" s="144"/>
      <c r="AR30" s="144"/>
      <c r="AS30" s="144"/>
      <c r="AT30" s="144">
        <v>1</v>
      </c>
      <c r="AU30" s="144">
        <v>1</v>
      </c>
      <c r="AV30" s="144">
        <f t="shared" si="2"/>
        <v>7</v>
      </c>
      <c r="AW30" s="144">
        <f t="shared" si="3"/>
        <v>22</v>
      </c>
      <c r="AX30" s="144">
        <f t="shared" si="5"/>
        <v>29</v>
      </c>
      <c r="AY30" s="146">
        <f t="shared" si="6"/>
        <v>24.137931034482758</v>
      </c>
    </row>
    <row r="31" spans="1:51" s="1" customFormat="1" ht="12.65" customHeight="1" x14ac:dyDescent="0.25">
      <c r="A31" s="137" t="s">
        <v>53</v>
      </c>
      <c r="B31" s="145">
        <v>1</v>
      </c>
      <c r="C31" s="145">
        <v>4</v>
      </c>
      <c r="D31" s="145">
        <v>1</v>
      </c>
      <c r="E31" s="145">
        <v>4</v>
      </c>
      <c r="F31" s="145">
        <v>1</v>
      </c>
      <c r="G31" s="145">
        <v>4</v>
      </c>
      <c r="H31" s="145"/>
      <c r="I31" s="145"/>
      <c r="J31" s="145">
        <v>1</v>
      </c>
      <c r="K31" s="145">
        <v>4</v>
      </c>
      <c r="L31" s="145"/>
      <c r="M31" s="145"/>
      <c r="N31" s="145"/>
      <c r="O31" s="145"/>
      <c r="P31" s="145"/>
      <c r="Q31" s="145"/>
      <c r="R31" s="145"/>
      <c r="S31" s="145"/>
      <c r="T31" s="145"/>
      <c r="U31" s="145"/>
      <c r="V31" s="145">
        <v>5</v>
      </c>
      <c r="W31" s="145">
        <v>5</v>
      </c>
      <c r="X31" s="145"/>
      <c r="Y31" s="145"/>
      <c r="Z31" s="145"/>
      <c r="AA31" s="145"/>
      <c r="AB31" s="145"/>
      <c r="AC31" s="145"/>
      <c r="AD31" s="145">
        <v>3</v>
      </c>
      <c r="AE31" s="145">
        <v>4</v>
      </c>
      <c r="AF31" s="145"/>
      <c r="AG31" s="145"/>
      <c r="AH31" s="145">
        <v>1</v>
      </c>
      <c r="AI31" s="143">
        <v>2</v>
      </c>
      <c r="AJ31" s="144">
        <v>1</v>
      </c>
      <c r="AK31" s="144">
        <v>4</v>
      </c>
      <c r="AL31" s="144"/>
      <c r="AM31" s="144"/>
      <c r="AN31" s="144"/>
      <c r="AO31" s="144"/>
      <c r="AP31" s="144"/>
      <c r="AQ31" s="144"/>
      <c r="AR31" s="144"/>
      <c r="AS31" s="144"/>
      <c r="AT31" s="144">
        <v>1</v>
      </c>
      <c r="AU31" s="144">
        <v>8</v>
      </c>
      <c r="AV31" s="144">
        <f t="shared" si="2"/>
        <v>15</v>
      </c>
      <c r="AW31" s="144">
        <f t="shared" si="3"/>
        <v>39</v>
      </c>
      <c r="AX31" s="144">
        <f t="shared" si="5"/>
        <v>54</v>
      </c>
      <c r="AY31" s="146">
        <f t="shared" si="6"/>
        <v>27.777777777777779</v>
      </c>
    </row>
    <row r="32" spans="1:51" s="1" customFormat="1" ht="12.65" customHeight="1" x14ac:dyDescent="0.25">
      <c r="A32" s="137" t="s">
        <v>5</v>
      </c>
      <c r="B32" s="145"/>
      <c r="C32" s="145">
        <v>2</v>
      </c>
      <c r="D32" s="145">
        <v>1</v>
      </c>
      <c r="E32" s="145">
        <v>3</v>
      </c>
      <c r="F32" s="145"/>
      <c r="G32" s="145">
        <v>2</v>
      </c>
      <c r="H32" s="145"/>
      <c r="I32" s="145"/>
      <c r="J32" s="145"/>
      <c r="K32" s="145"/>
      <c r="L32" s="145"/>
      <c r="M32" s="145"/>
      <c r="N32" s="145"/>
      <c r="O32" s="145"/>
      <c r="P32" s="145">
        <v>1</v>
      </c>
      <c r="Q32" s="145">
        <v>1</v>
      </c>
      <c r="R32" s="145"/>
      <c r="S32" s="145"/>
      <c r="T32" s="145"/>
      <c r="U32" s="145"/>
      <c r="V32" s="145"/>
      <c r="W32" s="145"/>
      <c r="X32" s="145"/>
      <c r="Y32" s="145"/>
      <c r="Z32" s="145"/>
      <c r="AA32" s="145"/>
      <c r="AB32" s="145"/>
      <c r="AC32" s="145"/>
      <c r="AD32" s="145"/>
      <c r="AE32" s="145"/>
      <c r="AF32" s="145"/>
      <c r="AG32" s="145"/>
      <c r="AH32" s="145"/>
      <c r="AI32" s="143"/>
      <c r="AJ32" s="144"/>
      <c r="AK32" s="144"/>
      <c r="AL32" s="144"/>
      <c r="AM32" s="144"/>
      <c r="AN32" s="144"/>
      <c r="AO32" s="144"/>
      <c r="AP32" s="144"/>
      <c r="AQ32" s="144"/>
      <c r="AR32" s="144"/>
      <c r="AS32" s="144"/>
      <c r="AT32" s="144"/>
      <c r="AU32" s="144"/>
      <c r="AV32" s="144">
        <f t="shared" si="2"/>
        <v>2</v>
      </c>
      <c r="AW32" s="144">
        <f t="shared" si="3"/>
        <v>8</v>
      </c>
      <c r="AX32" s="144">
        <f t="shared" si="5"/>
        <v>10</v>
      </c>
      <c r="AY32" s="146">
        <f t="shared" si="6"/>
        <v>20</v>
      </c>
    </row>
    <row r="33" spans="1:51"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3"/>
      <c r="AJ33" s="144"/>
      <c r="AK33" s="144"/>
      <c r="AL33" s="144"/>
      <c r="AM33" s="144"/>
      <c r="AN33" s="144"/>
      <c r="AO33" s="144"/>
      <c r="AP33" s="144"/>
      <c r="AQ33" s="144"/>
      <c r="AR33" s="144"/>
      <c r="AS33" s="144"/>
      <c r="AT33" s="144"/>
      <c r="AU33" s="144"/>
      <c r="AV33" s="144"/>
      <c r="AW33" s="144"/>
      <c r="AX33" s="144"/>
      <c r="AY33" s="144"/>
    </row>
    <row r="34" spans="1:51" x14ac:dyDescent="0.25">
      <c r="A34" s="89" t="s">
        <v>29</v>
      </c>
      <c r="B34" s="205">
        <f>100/(B10+C10)*B10</f>
        <v>20.532319391634978</v>
      </c>
      <c r="C34" s="206"/>
      <c r="D34" s="205">
        <f>100/(D10+E10)*D10</f>
        <v>20.379146919431278</v>
      </c>
      <c r="E34" s="206"/>
      <c r="F34" s="205">
        <f>100/(F10+G10)*F10</f>
        <v>37.634408602150536</v>
      </c>
      <c r="G34" s="206"/>
      <c r="H34" s="205">
        <f>100/(H10+I10)*H10</f>
        <v>15.270935960591133</v>
      </c>
      <c r="I34" s="206"/>
      <c r="J34" s="205">
        <f>100/(J10+K10)*J10</f>
        <v>21.212121212121211</v>
      </c>
      <c r="K34" s="206"/>
      <c r="L34" s="205">
        <f>100/(L10+M10)*L10</f>
        <v>35.714285714285715</v>
      </c>
      <c r="M34" s="206"/>
      <c r="N34" s="205">
        <f>100/(N10+O10)*N10</f>
        <v>25</v>
      </c>
      <c r="O34" s="206"/>
      <c r="P34" s="205">
        <f>100/(P10+Q10)*P10</f>
        <v>25</v>
      </c>
      <c r="Q34" s="206"/>
      <c r="R34" s="205"/>
      <c r="S34" s="206"/>
      <c r="T34" s="205"/>
      <c r="U34" s="206"/>
      <c r="V34" s="205">
        <f>100/(V10+W10)*V10</f>
        <v>42.857142857142861</v>
      </c>
      <c r="W34" s="206"/>
      <c r="X34" s="205">
        <f>100/(X10+Y10)*X10</f>
        <v>37.5</v>
      </c>
      <c r="Y34" s="206"/>
      <c r="Z34" s="90">
        <f>100/(Z10+AA10)*Z10</f>
        <v>56.470588235294116</v>
      </c>
      <c r="AA34" s="90"/>
      <c r="AB34" s="205"/>
      <c r="AC34" s="206"/>
      <c r="AD34" s="205">
        <f>100/(AD10+AE10)*AD10</f>
        <v>44.086021505376344</v>
      </c>
      <c r="AE34" s="206"/>
      <c r="AF34" s="205">
        <f>100/(AF10+AG10)*AF10</f>
        <v>50.877192982456137</v>
      </c>
      <c r="AG34" s="206"/>
      <c r="AH34" s="205">
        <f>100/(AH10+AI10)*AH10</f>
        <v>20.8</v>
      </c>
      <c r="AI34" s="206"/>
      <c r="AJ34" s="205">
        <f>100/(AJ10+AK10)*AJ10</f>
        <v>18.518518518518519</v>
      </c>
      <c r="AK34" s="206"/>
      <c r="AL34" s="205">
        <f>100/(AL10+AM10)*AL10</f>
        <v>8.8607594936708871</v>
      </c>
      <c r="AM34" s="206"/>
      <c r="AN34" s="205">
        <f>100/(AN10+AO10)*AN10</f>
        <v>15.74074074074074</v>
      </c>
      <c r="AO34" s="206"/>
      <c r="AP34" s="205"/>
      <c r="AQ34" s="206"/>
      <c r="AR34" s="90"/>
      <c r="AS34" s="90"/>
      <c r="AT34" s="205">
        <f>100/(AT10+AU10)*AT10</f>
        <v>30.33033033033033</v>
      </c>
      <c r="AU34" s="206"/>
      <c r="AV34" s="205"/>
      <c r="AW34" s="206"/>
      <c r="AX34" s="90"/>
      <c r="AY34" s="147">
        <f>100/(AV10+AW10)*AV10</f>
        <v>29.333333333333332</v>
      </c>
    </row>
    <row r="35" spans="1:51"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3"/>
      <c r="AJ35" s="144"/>
      <c r="AK35" s="144"/>
      <c r="AL35" s="144"/>
      <c r="AM35" s="144"/>
      <c r="AN35" s="144"/>
      <c r="AO35" s="144"/>
      <c r="AP35" s="144"/>
      <c r="AQ35" s="144"/>
      <c r="AR35" s="144"/>
      <c r="AS35" s="144"/>
      <c r="AT35" s="144"/>
      <c r="AU35" s="144"/>
      <c r="AV35" s="144"/>
      <c r="AW35" s="144"/>
      <c r="AX35" s="144"/>
      <c r="AY35" s="144"/>
    </row>
    <row r="36" spans="1:51"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3"/>
      <c r="AJ36" s="144"/>
      <c r="AK36" s="144"/>
      <c r="AL36" s="144"/>
      <c r="AM36" s="144"/>
      <c r="AN36" s="144"/>
      <c r="AO36" s="144"/>
      <c r="AP36" s="144"/>
      <c r="AQ36" s="144"/>
      <c r="AR36" s="144"/>
      <c r="AS36" s="144"/>
      <c r="AT36" s="144"/>
      <c r="AU36" s="144"/>
      <c r="AV36" s="144"/>
      <c r="AW36" s="144"/>
      <c r="AX36" s="144"/>
      <c r="AY36" s="144"/>
    </row>
    <row r="37" spans="1:51"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3"/>
      <c r="AJ37" s="144"/>
      <c r="AK37" s="144"/>
      <c r="AL37" s="144"/>
      <c r="AM37" s="144"/>
      <c r="AN37" s="144"/>
      <c r="AO37" s="144"/>
      <c r="AP37" s="144"/>
      <c r="AQ37" s="144"/>
      <c r="AR37" s="144"/>
      <c r="AS37" s="144"/>
      <c r="AT37" s="144"/>
      <c r="AU37" s="144"/>
      <c r="AV37" s="144"/>
      <c r="AW37" s="144"/>
      <c r="AX37" s="144"/>
      <c r="AY37" s="144"/>
    </row>
    <row r="38" spans="1:51"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3"/>
      <c r="AJ38" s="144"/>
      <c r="AK38" s="144"/>
      <c r="AL38" s="144"/>
      <c r="AM38" s="144"/>
      <c r="AN38" s="144"/>
      <c r="AO38" s="144"/>
      <c r="AP38" s="144"/>
      <c r="AQ38" s="144"/>
      <c r="AR38" s="144"/>
      <c r="AS38" s="144"/>
      <c r="AT38" s="144"/>
      <c r="AU38" s="144"/>
      <c r="AV38" s="144"/>
      <c r="AW38" s="144"/>
      <c r="AX38" s="144"/>
      <c r="AY38" s="144"/>
    </row>
    <row r="39" spans="1:51" ht="21.4" customHeight="1" x14ac:dyDescent="0.25">
      <c r="A39" s="148" t="s">
        <v>32</v>
      </c>
      <c r="B39" s="150"/>
      <c r="C39" s="151"/>
      <c r="D39" s="150"/>
      <c r="E39" s="151"/>
      <c r="F39" s="150"/>
      <c r="G39" s="151"/>
      <c r="H39" s="150"/>
      <c r="I39" s="151"/>
      <c r="J39" s="150"/>
      <c r="K39" s="151"/>
      <c r="L39" s="150"/>
      <c r="M39" s="151"/>
      <c r="N39" s="150"/>
      <c r="O39" s="151"/>
      <c r="P39" s="150"/>
      <c r="Q39" s="151"/>
      <c r="R39" s="150"/>
      <c r="S39" s="151"/>
      <c r="T39" s="145"/>
      <c r="U39" s="145"/>
      <c r="V39" s="150"/>
      <c r="W39" s="151"/>
      <c r="X39" s="149"/>
      <c r="Y39" s="153"/>
      <c r="Z39" s="150"/>
      <c r="AA39" s="151"/>
      <c r="AB39" s="8"/>
      <c r="AC39" s="154"/>
      <c r="AD39" s="8"/>
      <c r="AE39" s="152"/>
      <c r="AF39" s="151"/>
      <c r="AG39" s="152"/>
      <c r="AH39" s="8"/>
      <c r="AI39" s="152"/>
      <c r="AJ39" s="8"/>
      <c r="AK39" s="152"/>
      <c r="AL39" s="8"/>
      <c r="AM39" s="152"/>
      <c r="AN39" s="144"/>
      <c r="AO39" s="144"/>
      <c r="AP39" s="8"/>
      <c r="AQ39" s="152"/>
      <c r="AR39" s="152"/>
      <c r="AS39" s="152"/>
      <c r="AT39" s="8"/>
      <c r="AU39" s="152"/>
      <c r="AV39" s="8"/>
      <c r="AW39" s="152"/>
      <c r="AX39" s="152"/>
      <c r="AY39" s="155"/>
    </row>
    <row r="40" spans="1:51" x14ac:dyDescent="0.25">
      <c r="A40" s="157" t="s">
        <v>33</v>
      </c>
      <c r="B40" s="8"/>
      <c r="C40" s="152"/>
      <c r="D40" s="8"/>
      <c r="E40" s="152"/>
      <c r="F40" s="8"/>
      <c r="G40" s="152"/>
      <c r="H40" s="8"/>
      <c r="I40" s="152"/>
      <c r="J40" s="8"/>
      <c r="K40" s="152"/>
      <c r="L40" s="8"/>
      <c r="M40" s="152"/>
      <c r="N40" s="8"/>
      <c r="O40" s="152"/>
      <c r="P40" s="8"/>
      <c r="Q40" s="152"/>
      <c r="R40" s="150"/>
      <c r="S40" s="151"/>
      <c r="T40" s="8"/>
      <c r="U40" s="152"/>
      <c r="V40" s="8"/>
      <c r="W40" s="152"/>
      <c r="X40" s="8"/>
      <c r="Y40" s="154"/>
      <c r="Z40" s="8"/>
      <c r="AA40" s="152"/>
      <c r="AB40" s="8"/>
      <c r="AC40" s="8"/>
      <c r="AD40" s="8"/>
      <c r="AE40" s="152"/>
      <c r="AF40" s="152"/>
      <c r="AG40" s="152"/>
      <c r="AH40" s="8"/>
      <c r="AI40" s="152"/>
      <c r="AJ40" s="8"/>
      <c r="AK40" s="152"/>
      <c r="AL40" s="8"/>
      <c r="AM40" s="152"/>
      <c r="AN40" s="8"/>
      <c r="AO40" s="152"/>
      <c r="AP40" s="8"/>
      <c r="AQ40" s="152"/>
      <c r="AR40" s="152"/>
      <c r="AS40" s="152"/>
      <c r="AT40" s="8"/>
      <c r="AU40" s="152"/>
      <c r="AV40" s="8"/>
      <c r="AW40" s="152"/>
      <c r="AX40" s="152"/>
      <c r="AY40" s="155"/>
    </row>
    <row r="41" spans="1:51" x14ac:dyDescent="0.25">
      <c r="A41" s="157" t="s">
        <v>34</v>
      </c>
      <c r="B41" s="8"/>
      <c r="C41" s="8"/>
      <c r="D41" s="8"/>
      <c r="E41" s="8"/>
      <c r="F41" s="8"/>
      <c r="G41" s="8"/>
      <c r="H41" s="8"/>
      <c r="I41" s="8"/>
      <c r="J41" s="8"/>
      <c r="K41" s="8"/>
      <c r="L41" s="8"/>
      <c r="M41" s="8"/>
      <c r="N41" s="8"/>
      <c r="O41" s="8"/>
      <c r="P41" s="8"/>
      <c r="Q41" s="8"/>
      <c r="R41" s="150"/>
      <c r="S41" s="151"/>
      <c r="T41" s="145"/>
      <c r="U41" s="145"/>
      <c r="V41" s="8"/>
      <c r="W41" s="8"/>
      <c r="X41" s="8"/>
      <c r="Y41" s="8"/>
      <c r="Z41" s="8"/>
      <c r="AA41" s="8"/>
      <c r="AB41" s="8"/>
      <c r="AC41" s="8"/>
      <c r="AD41" s="8"/>
      <c r="AE41" s="8"/>
      <c r="AF41" s="8"/>
      <c r="AG41" s="8"/>
      <c r="AH41" s="8"/>
      <c r="AI41" s="8"/>
      <c r="AJ41" s="8"/>
      <c r="AK41" s="8"/>
      <c r="AL41" s="8"/>
      <c r="AM41" s="8"/>
      <c r="AN41" s="8"/>
      <c r="AO41" s="152"/>
      <c r="AP41" s="8"/>
      <c r="AQ41" s="152"/>
      <c r="AR41" s="152"/>
      <c r="AS41" s="152"/>
      <c r="AT41" s="8"/>
      <c r="AU41" s="152"/>
      <c r="AV41" s="8"/>
      <c r="AW41" s="152"/>
      <c r="AX41" s="152"/>
      <c r="AY41" s="155"/>
    </row>
    <row r="42" spans="1:51" x14ac:dyDescent="0.25">
      <c r="A42" s="156"/>
      <c r="B42" s="8"/>
      <c r="C42" s="8"/>
      <c r="D42" s="8"/>
      <c r="E42" s="8"/>
      <c r="F42" s="8"/>
      <c r="G42" s="8"/>
      <c r="H42" s="8"/>
      <c r="I42" s="8"/>
      <c r="J42" s="8"/>
      <c r="K42" s="8"/>
      <c r="L42" s="8"/>
      <c r="M42" s="8"/>
      <c r="N42" s="8"/>
      <c r="O42" s="8"/>
      <c r="P42" s="8"/>
      <c r="Q42" s="8"/>
      <c r="R42" s="150"/>
      <c r="S42" s="151"/>
      <c r="T42" s="8"/>
      <c r="U42" s="152"/>
      <c r="V42" s="8"/>
      <c r="W42" s="8"/>
      <c r="X42" s="8"/>
      <c r="Y42" s="8"/>
      <c r="Z42" s="8"/>
      <c r="AA42" s="8"/>
      <c r="AB42" s="8"/>
      <c r="AC42" s="8"/>
      <c r="AD42" s="8"/>
      <c r="AE42" s="8"/>
      <c r="AF42" s="8"/>
      <c r="AG42" s="8"/>
      <c r="AH42" s="8"/>
      <c r="AI42" s="8"/>
      <c r="AJ42" s="8"/>
      <c r="AK42" s="8"/>
      <c r="AL42" s="8"/>
      <c r="AM42" s="8"/>
      <c r="AN42" s="8"/>
      <c r="AO42" s="8"/>
      <c r="AP42" s="8"/>
      <c r="AQ42" s="152"/>
      <c r="AR42" s="152"/>
      <c r="AS42" s="152"/>
      <c r="AT42" s="8"/>
      <c r="AU42" s="152"/>
      <c r="AV42" s="8"/>
      <c r="AW42" s="152"/>
      <c r="AX42" s="152"/>
      <c r="AY42" s="155"/>
    </row>
    <row r="43" spans="1:51" x14ac:dyDescent="0.25">
      <c r="A43" s="48" t="s">
        <v>102</v>
      </c>
      <c r="B43" s="155"/>
      <c r="C43" s="155"/>
      <c r="D43" s="155"/>
      <c r="E43" s="158"/>
      <c r="F43" s="155"/>
      <c r="G43" s="159"/>
      <c r="H43" s="8"/>
      <c r="I43" s="159"/>
      <c r="J43" s="8"/>
      <c r="K43" s="159"/>
      <c r="L43" s="8"/>
      <c r="M43" s="159"/>
      <c r="N43" s="8"/>
      <c r="O43" s="159"/>
      <c r="P43" s="8"/>
      <c r="Q43" s="159"/>
      <c r="R43" s="8"/>
      <c r="S43" s="152"/>
      <c r="T43" s="8"/>
      <c r="U43" s="8"/>
      <c r="V43" s="8"/>
      <c r="W43" s="159"/>
      <c r="X43" s="8"/>
      <c r="Y43" s="159"/>
      <c r="Z43" s="8"/>
      <c r="AA43" s="159"/>
      <c r="AB43" s="8"/>
      <c r="AC43" s="159"/>
      <c r="AD43" s="8"/>
      <c r="AE43" s="159"/>
      <c r="AF43" s="8"/>
      <c r="AG43" s="159"/>
      <c r="AH43" s="8"/>
      <c r="AI43" s="159"/>
      <c r="AJ43" s="8"/>
      <c r="AK43" s="159"/>
      <c r="AL43" s="8"/>
      <c r="AM43" s="159"/>
      <c r="AN43" s="8"/>
      <c r="AO43" s="8"/>
      <c r="AP43" s="8"/>
      <c r="AQ43" s="152"/>
      <c r="AR43" s="152"/>
      <c r="AS43" s="152"/>
      <c r="AT43" s="8"/>
      <c r="AU43" s="152"/>
      <c r="AV43" s="8"/>
      <c r="AW43" s="152"/>
      <c r="AX43" s="152"/>
      <c r="AY43" s="155"/>
    </row>
    <row r="44" spans="1:51" x14ac:dyDescent="0.25">
      <c r="A44" s="48"/>
      <c r="B44" s="155"/>
      <c r="C44" s="155"/>
      <c r="D44" s="155"/>
      <c r="E44" s="158"/>
      <c r="F44" s="155"/>
      <c r="G44" s="159"/>
      <c r="H44" s="8"/>
      <c r="I44" s="159"/>
      <c r="J44" s="8"/>
      <c r="K44" s="159"/>
      <c r="L44" s="8"/>
      <c r="M44" s="159"/>
      <c r="N44" s="8"/>
      <c r="O44" s="159"/>
      <c r="P44" s="8"/>
      <c r="Q44" s="159"/>
      <c r="R44" s="8"/>
      <c r="S44" s="8"/>
      <c r="T44" s="8"/>
      <c r="U44" s="8"/>
      <c r="V44" s="8"/>
      <c r="W44" s="159"/>
      <c r="X44" s="8"/>
      <c r="Y44" s="159"/>
      <c r="Z44" s="8"/>
      <c r="AA44" s="159"/>
      <c r="AB44" s="8"/>
      <c r="AC44" s="159"/>
      <c r="AD44" s="8"/>
      <c r="AE44" s="159"/>
      <c r="AF44" s="8"/>
      <c r="AG44" s="159"/>
      <c r="AH44" s="8"/>
      <c r="AI44" s="159"/>
      <c r="AJ44" s="8"/>
      <c r="AK44" s="159"/>
      <c r="AL44" s="8"/>
      <c r="AM44" s="159"/>
      <c r="AN44" s="8"/>
      <c r="AO44" s="159"/>
      <c r="AP44" s="8"/>
      <c r="AQ44" s="8"/>
      <c r="AR44" s="8"/>
      <c r="AS44" s="8"/>
      <c r="AT44" s="8"/>
      <c r="AU44" s="8"/>
      <c r="AV44" s="8"/>
      <c r="AW44" s="8"/>
      <c r="AX44" s="8"/>
      <c r="AY44" s="155"/>
    </row>
    <row r="45" spans="1:51" ht="12.5" x14ac:dyDescent="0.25">
      <c r="A45" s="48" t="s">
        <v>85</v>
      </c>
      <c r="B45" s="160"/>
      <c r="C45" s="160"/>
      <c r="D45" s="155"/>
      <c r="E45" s="158"/>
      <c r="F45" s="155"/>
      <c r="G45" s="8"/>
      <c r="H45" s="8"/>
      <c r="I45" s="8"/>
      <c r="J45" s="8"/>
      <c r="K45" s="8"/>
      <c r="L45" s="8"/>
      <c r="M45" s="8"/>
      <c r="N45" s="8"/>
      <c r="O45" s="8"/>
      <c r="P45" s="8"/>
      <c r="Q45" s="8"/>
      <c r="R45" s="8"/>
      <c r="S45" s="159"/>
      <c r="T45" s="8"/>
      <c r="U45" s="159"/>
      <c r="V45" s="8"/>
      <c r="W45" s="8"/>
      <c r="X45" s="8"/>
      <c r="Y45" s="8"/>
      <c r="Z45" s="8"/>
      <c r="AA45" s="8"/>
      <c r="AB45" s="8"/>
      <c r="AC45" s="8"/>
      <c r="AD45" s="8"/>
      <c r="AE45" s="8"/>
      <c r="AF45" s="8"/>
      <c r="AG45" s="8"/>
      <c r="AH45" s="8"/>
      <c r="AI45" s="8"/>
      <c r="AJ45" s="8"/>
      <c r="AK45" s="8"/>
      <c r="AL45" s="8"/>
      <c r="AM45" s="8"/>
      <c r="AN45" s="8"/>
      <c r="AO45" s="159"/>
      <c r="AP45" s="8"/>
      <c r="AQ45" s="159"/>
      <c r="AR45" s="159"/>
      <c r="AS45" s="159"/>
      <c r="AT45" s="8"/>
      <c r="AU45" s="159"/>
      <c r="AV45" s="8"/>
      <c r="AW45" s="8"/>
      <c r="AX45" s="159"/>
      <c r="AY45" s="155"/>
    </row>
    <row r="46" spans="1:51" ht="12.5" x14ac:dyDescent="0.25">
      <c r="A46" s="48" t="s">
        <v>86</v>
      </c>
      <c r="B46" s="160"/>
      <c r="C46" s="160"/>
      <c r="D46" s="155"/>
      <c r="E46" s="158"/>
      <c r="F46" s="155"/>
      <c r="G46" s="8"/>
      <c r="H46" s="8"/>
      <c r="I46" s="8"/>
      <c r="J46" s="8"/>
      <c r="K46" s="8"/>
      <c r="L46" s="8"/>
      <c r="M46" s="8"/>
      <c r="N46" s="8"/>
      <c r="O46" s="8"/>
      <c r="P46" s="8"/>
      <c r="Q46" s="8"/>
      <c r="R46" s="8"/>
      <c r="S46" s="159"/>
      <c r="T46" s="8"/>
      <c r="U46" s="159"/>
      <c r="V46" s="8"/>
      <c r="W46" s="8"/>
      <c r="X46" s="8"/>
      <c r="Y46" s="8"/>
      <c r="Z46" s="8"/>
      <c r="AA46" s="8"/>
      <c r="AB46" s="8"/>
      <c r="AC46" s="8"/>
      <c r="AD46" s="8"/>
      <c r="AE46" s="8"/>
      <c r="AF46" s="8"/>
      <c r="AG46" s="8"/>
      <c r="AH46" s="8"/>
      <c r="AI46" s="8"/>
      <c r="AJ46" s="8"/>
      <c r="AK46" s="8"/>
      <c r="AL46" s="8"/>
      <c r="AM46" s="8"/>
      <c r="AN46" s="8"/>
      <c r="AO46" s="8"/>
      <c r="AP46" s="8"/>
      <c r="AQ46" s="159"/>
      <c r="AR46" s="159"/>
      <c r="AS46" s="159"/>
      <c r="AT46" s="8"/>
      <c r="AU46" s="159"/>
      <c r="AV46" s="8"/>
      <c r="AW46" s="159"/>
      <c r="AX46" s="8"/>
      <c r="AY46" s="155"/>
    </row>
    <row r="47" spans="1:51" x14ac:dyDescent="0.25">
      <c r="A47" s="48" t="s">
        <v>87</v>
      </c>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1" ht="13" x14ac:dyDescent="0.3">
      <c r="A48" s="48" t="s">
        <v>88</v>
      </c>
      <c r="B48" s="30"/>
      <c r="C48" s="30"/>
      <c r="D48" s="30"/>
      <c r="E48" s="30"/>
      <c r="F48" s="31"/>
    </row>
  </sheetData>
  <mergeCells count="43">
    <mergeCell ref="AT34:AU34"/>
    <mergeCell ref="AV34:AW34"/>
    <mergeCell ref="AD5:AE5"/>
    <mergeCell ref="AH5:AI5"/>
    <mergeCell ref="AJ5:AK5"/>
    <mergeCell ref="AL5:AM5"/>
    <mergeCell ref="AH34:AI34"/>
    <mergeCell ref="AF5:AG5"/>
    <mergeCell ref="AJ34:AK34"/>
    <mergeCell ref="AL34:AM34"/>
    <mergeCell ref="AT5:AU5"/>
    <mergeCell ref="AP5:AQ5"/>
    <mergeCell ref="AP34:AQ34"/>
    <mergeCell ref="AN34:AO34"/>
    <mergeCell ref="V5:W5"/>
    <mergeCell ref="X5:Y5"/>
    <mergeCell ref="AB5:AC5"/>
    <mergeCell ref="Z5:AA5"/>
    <mergeCell ref="R5:S5"/>
    <mergeCell ref="T5:U5"/>
    <mergeCell ref="X34:Y34"/>
    <mergeCell ref="AF34:AG34"/>
    <mergeCell ref="AB34:AC34"/>
    <mergeCell ref="B5:C5"/>
    <mergeCell ref="D5:E5"/>
    <mergeCell ref="F5:G5"/>
    <mergeCell ref="H5:I5"/>
    <mergeCell ref="B34:C34"/>
    <mergeCell ref="J5:K5"/>
    <mergeCell ref="AD34:AE34"/>
    <mergeCell ref="P34:Q34"/>
    <mergeCell ref="V34:W34"/>
    <mergeCell ref="D34:E34"/>
    <mergeCell ref="F34:G34"/>
    <mergeCell ref="H34:I34"/>
    <mergeCell ref="N5:O5"/>
    <mergeCell ref="T34:U34"/>
    <mergeCell ref="J34:K34"/>
    <mergeCell ref="L34:M34"/>
    <mergeCell ref="N34:O34"/>
    <mergeCell ref="L5:M5"/>
    <mergeCell ref="R34:S34"/>
    <mergeCell ref="P5:Q5"/>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A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7" width="4.296875" style="10" customWidth="1"/>
    <col min="18" max="19" width="4.09765625" style="10" hidden="1" customWidth="1"/>
    <col min="20" max="20" width="4.3984375" style="10" hidden="1" customWidth="1"/>
    <col min="21" max="21" width="4.59765625" style="10" hidden="1" customWidth="1"/>
    <col min="22" max="23" width="4.296875" style="10" customWidth="1"/>
    <col min="24" max="24" width="3.8984375" style="10" customWidth="1"/>
    <col min="25" max="25" width="4" style="10" customWidth="1"/>
    <col min="26" max="26" width="3.8984375" style="10" customWidth="1"/>
    <col min="27" max="27" width="4" style="10" customWidth="1"/>
    <col min="28" max="28" width="3.8984375" style="10" hidden="1" customWidth="1"/>
    <col min="29" max="29" width="4" style="10" hidden="1" customWidth="1"/>
    <col min="30" max="30" width="3.8984375" style="10" customWidth="1"/>
    <col min="31" max="31" width="4" style="10" customWidth="1"/>
    <col min="32" max="32" width="3.8984375" style="10" customWidth="1"/>
    <col min="33" max="33" width="4" style="10" customWidth="1"/>
    <col min="34" max="34" width="3.8984375" style="10" customWidth="1"/>
    <col min="35" max="35" width="4.8984375" style="10" bestFit="1" customWidth="1"/>
    <col min="36" max="36" width="3.59765625" style="10" customWidth="1"/>
    <col min="37" max="37" width="3.69921875" style="10" customWidth="1"/>
    <col min="38" max="39" width="4.296875" style="10" customWidth="1"/>
    <col min="40" max="41" width="4.296875" style="10" hidden="1" customWidth="1"/>
    <col min="42" max="42" width="3.59765625" style="10" hidden="1" customWidth="1"/>
    <col min="43" max="45" width="3.69921875" style="10" hidden="1" customWidth="1"/>
    <col min="46" max="47" width="4.296875" style="10" customWidth="1"/>
    <col min="48" max="48" width="4.3984375" style="10" customWidth="1"/>
    <col min="49" max="50" width="5.3984375" style="10" customWidth="1"/>
    <col min="51" max="51" width="9" style="16" customWidth="1"/>
    <col min="52" max="16384" width="11.3984375" style="10"/>
  </cols>
  <sheetData>
    <row r="1" spans="1:51" s="8" customFormat="1" ht="12.75" customHeight="1" x14ac:dyDescent="0.25">
      <c r="A1" s="5" t="s">
        <v>98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6"/>
      <c r="P2" s="6"/>
      <c r="Q2" s="6"/>
      <c r="R2" s="6"/>
      <c r="S2" s="6"/>
      <c r="T2" s="6"/>
      <c r="U2" s="8"/>
      <c r="V2" s="6"/>
      <c r="W2" s="6"/>
      <c r="X2" s="6"/>
      <c r="Y2" s="106"/>
      <c r="Z2" s="6"/>
      <c r="AA2" s="6"/>
      <c r="AB2" s="6"/>
      <c r="AC2" s="106"/>
      <c r="AD2" s="6"/>
      <c r="AE2" s="6"/>
      <c r="AF2" s="6"/>
      <c r="AG2" s="6"/>
      <c r="AH2" s="6"/>
      <c r="AI2" s="6"/>
      <c r="AJ2" s="6"/>
      <c r="AK2" s="6"/>
      <c r="AL2" s="6"/>
      <c r="AM2" s="6"/>
      <c r="AN2" s="6"/>
      <c r="AO2" s="6"/>
      <c r="AP2" s="6"/>
      <c r="AQ2" s="6"/>
      <c r="AR2" s="6"/>
      <c r="AS2" s="6"/>
      <c r="AT2" s="6"/>
      <c r="AU2" s="6"/>
      <c r="AV2" s="6"/>
      <c r="AW2" s="6"/>
      <c r="AX2" s="6"/>
      <c r="AY2" s="6"/>
    </row>
    <row r="3" spans="1:51"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9"/>
      <c r="Y3" s="108"/>
      <c r="Z3" s="108"/>
      <c r="AA3" s="108"/>
      <c r="AB3" s="109"/>
      <c r="AC3" s="108"/>
      <c r="AD3" s="108"/>
      <c r="AE3" s="108"/>
      <c r="AF3" s="108"/>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90" t="s">
        <v>3</v>
      </c>
      <c r="Y5" s="191"/>
      <c r="Z5" s="115" t="s">
        <v>4</v>
      </c>
      <c r="AA5" s="162"/>
      <c r="AB5" s="190" t="s">
        <v>7</v>
      </c>
      <c r="AC5" s="191"/>
      <c r="AD5" s="190" t="s">
        <v>22</v>
      </c>
      <c r="AE5" s="191"/>
      <c r="AF5" s="190" t="s">
        <v>25</v>
      </c>
      <c r="AG5" s="191"/>
      <c r="AH5" s="190" t="s">
        <v>18</v>
      </c>
      <c r="AI5" s="191"/>
      <c r="AJ5" s="190" t="s">
        <v>28</v>
      </c>
      <c r="AK5" s="191"/>
      <c r="AL5" s="190" t="s">
        <v>23</v>
      </c>
      <c r="AM5" s="191"/>
      <c r="AN5" s="116" t="s">
        <v>24</v>
      </c>
      <c r="AO5" s="117"/>
      <c r="AP5" s="190" t="s">
        <v>6</v>
      </c>
      <c r="AQ5" s="191"/>
      <c r="AR5" s="164"/>
      <c r="AS5" s="164"/>
      <c r="AT5" s="190" t="s">
        <v>19</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3"/>
      <c r="AP6" s="120"/>
      <c r="AQ6" s="121"/>
      <c r="AR6" s="122"/>
      <c r="AS6" s="122"/>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6"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SUM(B12:B32)</f>
        <v>37</v>
      </c>
      <c r="C10" s="165">
        <f t="shared" ref="C10:AU10" si="0">SUM(C12:C32)</f>
        <v>193</v>
      </c>
      <c r="D10" s="165">
        <f t="shared" si="0"/>
        <v>29</v>
      </c>
      <c r="E10" s="165">
        <f t="shared" si="0"/>
        <v>154</v>
      </c>
      <c r="F10" s="165">
        <f t="shared" si="0"/>
        <v>56</v>
      </c>
      <c r="G10" s="165">
        <f t="shared" si="0"/>
        <v>168</v>
      </c>
      <c r="H10" s="165">
        <f t="shared" si="0"/>
        <v>21</v>
      </c>
      <c r="I10" s="165">
        <f t="shared" si="0"/>
        <v>196</v>
      </c>
      <c r="J10" s="165">
        <f t="shared" si="0"/>
        <v>7</v>
      </c>
      <c r="K10" s="165">
        <f t="shared" si="0"/>
        <v>26</v>
      </c>
      <c r="L10" s="165">
        <f t="shared" si="0"/>
        <v>31</v>
      </c>
      <c r="M10" s="165">
        <f t="shared" si="0"/>
        <v>92</v>
      </c>
      <c r="N10" s="165">
        <f t="shared" si="0"/>
        <v>17</v>
      </c>
      <c r="O10" s="165">
        <f t="shared" si="0"/>
        <v>73</v>
      </c>
      <c r="P10" s="165">
        <f t="shared" si="0"/>
        <v>3</v>
      </c>
      <c r="Q10" s="165">
        <f t="shared" si="0"/>
        <v>9</v>
      </c>
      <c r="R10" s="165">
        <f t="shared" si="0"/>
        <v>0</v>
      </c>
      <c r="S10" s="165">
        <f t="shared" si="0"/>
        <v>0</v>
      </c>
      <c r="T10" s="165">
        <f>SUM(T12:T32)</f>
        <v>0</v>
      </c>
      <c r="U10" s="165">
        <f>SUM(U12:U32)</f>
        <v>0</v>
      </c>
      <c r="V10" s="165">
        <f t="shared" si="0"/>
        <v>17</v>
      </c>
      <c r="W10" s="165">
        <f t="shared" si="0"/>
        <v>34</v>
      </c>
      <c r="X10" s="165">
        <f>SUM(X12:X32)</f>
        <v>1</v>
      </c>
      <c r="Y10" s="165">
        <f>SUM(Y12:Y32)</f>
        <v>7</v>
      </c>
      <c r="Z10" s="165">
        <f t="shared" ref="Z10:AE10" si="1">SUM(Z12:Z32)</f>
        <v>50</v>
      </c>
      <c r="AA10" s="165">
        <f t="shared" si="1"/>
        <v>52</v>
      </c>
      <c r="AB10" s="165">
        <f t="shared" si="1"/>
        <v>0</v>
      </c>
      <c r="AC10" s="165">
        <f t="shared" si="1"/>
        <v>0</v>
      </c>
      <c r="AD10" s="165">
        <f t="shared" si="1"/>
        <v>25</v>
      </c>
      <c r="AE10" s="165">
        <f t="shared" si="1"/>
        <v>51</v>
      </c>
      <c r="AF10" s="165">
        <f t="shared" si="0"/>
        <v>34</v>
      </c>
      <c r="AG10" s="165">
        <f t="shared" si="0"/>
        <v>58</v>
      </c>
      <c r="AH10" s="165">
        <f>SUM(AH12:AH32)</f>
        <v>20</v>
      </c>
      <c r="AI10" s="165">
        <f>SUM(AI12:AI32)</f>
        <v>77</v>
      </c>
      <c r="AJ10" s="165">
        <f>SUM(AJ12:AJ32)</f>
        <v>1</v>
      </c>
      <c r="AK10" s="165">
        <f>SUM(AK12:AK32)</f>
        <v>4</v>
      </c>
      <c r="AL10" s="165">
        <f t="shared" si="0"/>
        <v>7</v>
      </c>
      <c r="AM10" s="165">
        <f t="shared" si="0"/>
        <v>32</v>
      </c>
      <c r="AN10" s="165">
        <f t="shared" si="0"/>
        <v>0</v>
      </c>
      <c r="AO10" s="165">
        <f t="shared" si="0"/>
        <v>0</v>
      </c>
      <c r="AP10" s="165">
        <f>SUM(AP12:AP32)</f>
        <v>0</v>
      </c>
      <c r="AQ10" s="165">
        <f>SUM(AQ12:AQ32)</f>
        <v>0</v>
      </c>
      <c r="AR10" s="165"/>
      <c r="AS10" s="165"/>
      <c r="AT10" s="165">
        <f t="shared" si="0"/>
        <v>78</v>
      </c>
      <c r="AU10" s="165">
        <f t="shared" si="0"/>
        <v>220</v>
      </c>
      <c r="AV10" s="78">
        <f>SUM(AV12:AV32)</f>
        <v>434</v>
      </c>
      <c r="AW10" s="78">
        <f>SUM(AW12:AW32)</f>
        <v>1446</v>
      </c>
      <c r="AX10" s="78">
        <f>SUM(AX12:AX32)</f>
        <v>1880</v>
      </c>
      <c r="AY10" s="163">
        <f>AV10/AX10*100</f>
        <v>23.085106382978722</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2"/>
      <c r="AI11" s="143"/>
      <c r="AJ11" s="144"/>
      <c r="AK11" s="144"/>
      <c r="AL11" s="144"/>
      <c r="AM11" s="144"/>
      <c r="AN11" s="144"/>
      <c r="AO11" s="144"/>
      <c r="AP11" s="144"/>
      <c r="AQ11" s="144"/>
      <c r="AR11" s="144"/>
      <c r="AS11" s="144"/>
      <c r="AT11" s="144"/>
      <c r="AU11" s="144"/>
      <c r="AV11" s="144"/>
      <c r="AW11" s="144"/>
      <c r="AX11" s="144"/>
      <c r="AY11" s="144"/>
    </row>
    <row r="12" spans="1:51" s="1" customFormat="1" ht="12.65" customHeight="1" x14ac:dyDescent="0.25">
      <c r="A12" s="137" t="s">
        <v>35</v>
      </c>
      <c r="B12" s="145">
        <v>14</v>
      </c>
      <c r="C12" s="145">
        <v>56</v>
      </c>
      <c r="D12" s="145">
        <v>6</v>
      </c>
      <c r="E12" s="145">
        <v>29</v>
      </c>
      <c r="F12" s="145">
        <v>17</v>
      </c>
      <c r="G12" s="145">
        <v>53</v>
      </c>
      <c r="H12" s="145">
        <v>7</v>
      </c>
      <c r="I12" s="145">
        <v>63</v>
      </c>
      <c r="J12" s="145"/>
      <c r="K12" s="145"/>
      <c r="L12" s="145">
        <v>9</v>
      </c>
      <c r="M12" s="145">
        <v>26</v>
      </c>
      <c r="N12" s="145">
        <v>6</v>
      </c>
      <c r="O12" s="145">
        <v>29</v>
      </c>
      <c r="P12" s="145"/>
      <c r="Q12" s="145"/>
      <c r="R12" s="145"/>
      <c r="S12" s="145"/>
      <c r="T12" s="145"/>
      <c r="U12" s="145"/>
      <c r="V12" s="145">
        <v>7</v>
      </c>
      <c r="W12" s="145">
        <v>11</v>
      </c>
      <c r="X12" s="145"/>
      <c r="Y12" s="145"/>
      <c r="Z12" s="145">
        <v>17</v>
      </c>
      <c r="AA12" s="145">
        <v>18</v>
      </c>
      <c r="AB12" s="145"/>
      <c r="AC12" s="145"/>
      <c r="AD12" s="145">
        <v>10</v>
      </c>
      <c r="AE12" s="145">
        <v>25</v>
      </c>
      <c r="AF12" s="145">
        <v>7</v>
      </c>
      <c r="AG12" s="145">
        <v>11</v>
      </c>
      <c r="AH12" s="145">
        <v>8</v>
      </c>
      <c r="AI12" s="143">
        <v>27</v>
      </c>
      <c r="AJ12" s="144"/>
      <c r="AK12" s="144"/>
      <c r="AL12" s="144">
        <v>2</v>
      </c>
      <c r="AM12" s="144">
        <v>8</v>
      </c>
      <c r="AN12" s="144"/>
      <c r="AO12" s="144"/>
      <c r="AP12" s="144"/>
      <c r="AQ12" s="144"/>
      <c r="AR12" s="144"/>
      <c r="AS12" s="144"/>
      <c r="AT12" s="144">
        <v>20</v>
      </c>
      <c r="AU12" s="144">
        <v>83</v>
      </c>
      <c r="AV12" s="144">
        <f t="shared" ref="AV12:AV32" si="2">SUM(B12+D12+F12+H12+J12++N12+P12+T12+R12+V12+X12+Z12+AJ12+L12+AB12+AF12+AD12+AH12+AL12+AN12+AP12+AT12)</f>
        <v>130</v>
      </c>
      <c r="AW12" s="144">
        <f t="shared" ref="AW12:AW32" si="3">SUM(C12+E12+G12+I12+K12++O12+Q12+U12+S12+W12+Y12+AA12+AK12+M12+AC12+AG12+AE12+AI12+AM12+AO12+AQ12+AU12)</f>
        <v>439</v>
      </c>
      <c r="AX12" s="144">
        <f>AV12+AW12</f>
        <v>569</v>
      </c>
      <c r="AY12" s="146">
        <f t="shared" ref="AY12:AY26" si="4">AV12/AX12*100</f>
        <v>22.847100175746924</v>
      </c>
    </row>
    <row r="13" spans="1:51" s="1" customFormat="1" ht="12.65" customHeight="1" x14ac:dyDescent="0.25">
      <c r="A13" s="137" t="s">
        <v>36</v>
      </c>
      <c r="B13" s="145">
        <v>4</v>
      </c>
      <c r="C13" s="145">
        <v>25</v>
      </c>
      <c r="D13" s="145">
        <v>3</v>
      </c>
      <c r="E13" s="145">
        <v>11</v>
      </c>
      <c r="F13" s="145">
        <v>6</v>
      </c>
      <c r="G13" s="145">
        <v>23</v>
      </c>
      <c r="H13" s="145">
        <v>6</v>
      </c>
      <c r="I13" s="145">
        <v>65</v>
      </c>
      <c r="J13" s="145"/>
      <c r="K13" s="145"/>
      <c r="L13" s="145">
        <v>9</v>
      </c>
      <c r="M13" s="145">
        <v>20</v>
      </c>
      <c r="N13" s="145">
        <v>3</v>
      </c>
      <c r="O13" s="145">
        <v>26</v>
      </c>
      <c r="P13" s="145"/>
      <c r="Q13" s="145"/>
      <c r="R13" s="145"/>
      <c r="S13" s="145"/>
      <c r="T13" s="145"/>
      <c r="U13" s="145"/>
      <c r="V13" s="145"/>
      <c r="W13" s="145"/>
      <c r="X13" s="145"/>
      <c r="Y13" s="145"/>
      <c r="Z13" s="145">
        <v>15</v>
      </c>
      <c r="AA13" s="145">
        <v>14</v>
      </c>
      <c r="AB13" s="145"/>
      <c r="AC13" s="145"/>
      <c r="AD13" s="145"/>
      <c r="AE13" s="145"/>
      <c r="AF13" s="145">
        <v>13</v>
      </c>
      <c r="AG13" s="145">
        <v>26</v>
      </c>
      <c r="AH13" s="145">
        <v>3</v>
      </c>
      <c r="AI13" s="143">
        <v>12</v>
      </c>
      <c r="AJ13" s="144"/>
      <c r="AK13" s="144"/>
      <c r="AL13" s="144">
        <v>5</v>
      </c>
      <c r="AM13" s="144">
        <v>24</v>
      </c>
      <c r="AN13" s="144"/>
      <c r="AO13" s="144"/>
      <c r="AP13" s="144"/>
      <c r="AQ13" s="144"/>
      <c r="AR13" s="144"/>
      <c r="AS13" s="144"/>
      <c r="AT13" s="144">
        <v>28</v>
      </c>
      <c r="AU13" s="144">
        <v>74</v>
      </c>
      <c r="AV13" s="144">
        <f t="shared" si="2"/>
        <v>95</v>
      </c>
      <c r="AW13" s="144">
        <f t="shared" si="3"/>
        <v>320</v>
      </c>
      <c r="AX13" s="144">
        <f t="shared" ref="AX13:AX32" si="5">AV13+AW13</f>
        <v>415</v>
      </c>
      <c r="AY13" s="146">
        <f t="shared" si="4"/>
        <v>22.891566265060241</v>
      </c>
    </row>
    <row r="14" spans="1:51" s="1" customFormat="1" ht="12.65" customHeight="1" x14ac:dyDescent="0.25">
      <c r="A14" s="137" t="s">
        <v>37</v>
      </c>
      <c r="B14" s="145">
        <v>1</v>
      </c>
      <c r="C14" s="145">
        <v>8</v>
      </c>
      <c r="D14" s="145">
        <v>4</v>
      </c>
      <c r="E14" s="145">
        <v>10</v>
      </c>
      <c r="F14" s="145">
        <v>3</v>
      </c>
      <c r="G14" s="145">
        <v>6</v>
      </c>
      <c r="H14" s="145"/>
      <c r="I14" s="145"/>
      <c r="J14" s="145"/>
      <c r="K14" s="145"/>
      <c r="L14" s="145"/>
      <c r="M14" s="145"/>
      <c r="N14" s="145"/>
      <c r="O14" s="145"/>
      <c r="P14" s="145"/>
      <c r="Q14" s="145"/>
      <c r="R14" s="145"/>
      <c r="S14" s="145"/>
      <c r="T14" s="145"/>
      <c r="U14" s="145"/>
      <c r="V14" s="145"/>
      <c r="W14" s="145"/>
      <c r="X14" s="145"/>
      <c r="Y14" s="145"/>
      <c r="Z14" s="145">
        <v>4</v>
      </c>
      <c r="AA14" s="145">
        <v>5</v>
      </c>
      <c r="AB14" s="145"/>
      <c r="AC14" s="145"/>
      <c r="AD14" s="145"/>
      <c r="AE14" s="145"/>
      <c r="AF14" s="145"/>
      <c r="AG14" s="145"/>
      <c r="AH14" s="145"/>
      <c r="AI14" s="143">
        <v>2</v>
      </c>
      <c r="AJ14" s="144"/>
      <c r="AK14" s="144"/>
      <c r="AL14" s="144"/>
      <c r="AM14" s="144"/>
      <c r="AN14" s="144"/>
      <c r="AO14" s="144"/>
      <c r="AP14" s="144"/>
      <c r="AQ14" s="144"/>
      <c r="AR14" s="144"/>
      <c r="AS14" s="144"/>
      <c r="AT14" s="144"/>
      <c r="AU14" s="144">
        <v>1</v>
      </c>
      <c r="AV14" s="144">
        <f t="shared" si="2"/>
        <v>12</v>
      </c>
      <c r="AW14" s="144">
        <f t="shared" si="3"/>
        <v>32</v>
      </c>
      <c r="AX14" s="144">
        <f t="shared" si="5"/>
        <v>44</v>
      </c>
      <c r="AY14" s="146">
        <f t="shared" si="4"/>
        <v>27.27272727272727</v>
      </c>
    </row>
    <row r="15" spans="1:51" s="1" customFormat="1" ht="12.65" customHeight="1" x14ac:dyDescent="0.25">
      <c r="A15" s="137" t="s">
        <v>38</v>
      </c>
      <c r="B15" s="145"/>
      <c r="C15" s="145">
        <v>3</v>
      </c>
      <c r="D15" s="145">
        <v>1</v>
      </c>
      <c r="E15" s="145">
        <v>2</v>
      </c>
      <c r="F15" s="145"/>
      <c r="G15" s="145">
        <v>1</v>
      </c>
      <c r="H15" s="145"/>
      <c r="I15" s="145">
        <v>3</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3"/>
      <c r="AJ15" s="144"/>
      <c r="AK15" s="144"/>
      <c r="AL15" s="144"/>
      <c r="AM15" s="144"/>
      <c r="AN15" s="144"/>
      <c r="AO15" s="144"/>
      <c r="AP15" s="144"/>
      <c r="AQ15" s="144"/>
      <c r="AR15" s="144"/>
      <c r="AS15" s="144"/>
      <c r="AT15" s="144"/>
      <c r="AU15" s="144"/>
      <c r="AV15" s="144">
        <f t="shared" si="2"/>
        <v>1</v>
      </c>
      <c r="AW15" s="144">
        <f t="shared" si="3"/>
        <v>9</v>
      </c>
      <c r="AX15" s="144">
        <f t="shared" si="5"/>
        <v>10</v>
      </c>
      <c r="AY15" s="146">
        <f t="shared" si="4"/>
        <v>10</v>
      </c>
    </row>
    <row r="16" spans="1:51" s="1" customFormat="1" ht="12.65" customHeight="1" x14ac:dyDescent="0.25">
      <c r="A16" s="137" t="s">
        <v>54</v>
      </c>
      <c r="B16" s="145"/>
      <c r="C16" s="145">
        <v>1</v>
      </c>
      <c r="D16" s="145"/>
      <c r="E16" s="145">
        <v>2</v>
      </c>
      <c r="F16" s="145"/>
      <c r="G16" s="145">
        <v>2</v>
      </c>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3"/>
      <c r="AJ16" s="144"/>
      <c r="AK16" s="144"/>
      <c r="AL16" s="144"/>
      <c r="AM16" s="144"/>
      <c r="AN16" s="144"/>
      <c r="AO16" s="144"/>
      <c r="AP16" s="144"/>
      <c r="AQ16" s="144"/>
      <c r="AR16" s="144"/>
      <c r="AS16" s="144"/>
      <c r="AT16" s="144">
        <v>1</v>
      </c>
      <c r="AU16" s="144">
        <v>3</v>
      </c>
      <c r="AV16" s="144">
        <f t="shared" si="2"/>
        <v>1</v>
      </c>
      <c r="AW16" s="144">
        <f t="shared" si="3"/>
        <v>8</v>
      </c>
      <c r="AX16" s="144">
        <f t="shared" si="5"/>
        <v>9</v>
      </c>
      <c r="AY16" s="146">
        <f t="shared" si="4"/>
        <v>11.111111111111111</v>
      </c>
    </row>
    <row r="17" spans="1:51" s="1" customFormat="1" ht="12.65" customHeight="1" x14ac:dyDescent="0.25">
      <c r="A17" s="137" t="s">
        <v>40</v>
      </c>
      <c r="B17" s="145">
        <v>1</v>
      </c>
      <c r="C17" s="145">
        <v>5</v>
      </c>
      <c r="D17" s="145">
        <v>1</v>
      </c>
      <c r="E17" s="145">
        <v>5</v>
      </c>
      <c r="F17" s="145">
        <v>1</v>
      </c>
      <c r="G17" s="145">
        <v>5</v>
      </c>
      <c r="H17" s="145">
        <v>1</v>
      </c>
      <c r="I17" s="145">
        <v>5</v>
      </c>
      <c r="J17" s="145"/>
      <c r="K17" s="145"/>
      <c r="L17" s="145"/>
      <c r="M17" s="145"/>
      <c r="N17" s="145"/>
      <c r="O17" s="145"/>
      <c r="P17" s="145">
        <v>2</v>
      </c>
      <c r="Q17" s="145">
        <v>4</v>
      </c>
      <c r="R17" s="145"/>
      <c r="S17" s="145"/>
      <c r="T17" s="145"/>
      <c r="U17" s="145"/>
      <c r="V17" s="145"/>
      <c r="W17" s="145"/>
      <c r="X17" s="145"/>
      <c r="Y17" s="145"/>
      <c r="Z17" s="145"/>
      <c r="AA17" s="145"/>
      <c r="AB17" s="145"/>
      <c r="AC17" s="145"/>
      <c r="AD17" s="145"/>
      <c r="AE17" s="145"/>
      <c r="AF17" s="145"/>
      <c r="AG17" s="145"/>
      <c r="AH17" s="145"/>
      <c r="AI17" s="143"/>
      <c r="AJ17" s="144"/>
      <c r="AK17" s="144"/>
      <c r="AL17" s="144"/>
      <c r="AM17" s="144"/>
      <c r="AN17" s="144"/>
      <c r="AO17" s="144"/>
      <c r="AP17" s="144"/>
      <c r="AQ17" s="144"/>
      <c r="AR17" s="144"/>
      <c r="AS17" s="144"/>
      <c r="AT17" s="144"/>
      <c r="AU17" s="144">
        <v>2</v>
      </c>
      <c r="AV17" s="144">
        <f t="shared" si="2"/>
        <v>6</v>
      </c>
      <c r="AW17" s="144">
        <f t="shared" si="3"/>
        <v>26</v>
      </c>
      <c r="AX17" s="144">
        <f t="shared" si="5"/>
        <v>32</v>
      </c>
      <c r="AY17" s="146">
        <f t="shared" si="4"/>
        <v>18.75</v>
      </c>
    </row>
    <row r="18" spans="1:51" s="1" customFormat="1" ht="12.65" customHeight="1" x14ac:dyDescent="0.25">
      <c r="A18" s="137" t="s">
        <v>41</v>
      </c>
      <c r="B18" s="145">
        <v>1</v>
      </c>
      <c r="C18" s="145">
        <v>6</v>
      </c>
      <c r="D18" s="145">
        <v>1</v>
      </c>
      <c r="E18" s="145">
        <v>6</v>
      </c>
      <c r="F18" s="145">
        <v>2</v>
      </c>
      <c r="G18" s="145">
        <v>5</v>
      </c>
      <c r="H18" s="145"/>
      <c r="I18" s="145"/>
      <c r="J18" s="145"/>
      <c r="K18" s="145"/>
      <c r="L18" s="145">
        <v>1</v>
      </c>
      <c r="M18" s="145">
        <v>6</v>
      </c>
      <c r="N18" s="145"/>
      <c r="O18" s="145"/>
      <c r="P18" s="145"/>
      <c r="Q18" s="145"/>
      <c r="R18" s="145"/>
      <c r="S18" s="145"/>
      <c r="T18" s="145"/>
      <c r="U18" s="145"/>
      <c r="V18" s="145"/>
      <c r="W18" s="145"/>
      <c r="X18" s="145"/>
      <c r="Y18" s="145"/>
      <c r="Z18" s="145">
        <v>6</v>
      </c>
      <c r="AA18" s="145">
        <v>8</v>
      </c>
      <c r="AB18" s="145"/>
      <c r="AC18" s="145"/>
      <c r="AD18" s="145"/>
      <c r="AE18" s="145"/>
      <c r="AF18" s="145"/>
      <c r="AG18" s="145"/>
      <c r="AH18" s="145"/>
      <c r="AI18" s="143"/>
      <c r="AJ18" s="144"/>
      <c r="AK18" s="144"/>
      <c r="AL18" s="144"/>
      <c r="AM18" s="144"/>
      <c r="AN18" s="144"/>
      <c r="AO18" s="144"/>
      <c r="AP18" s="144"/>
      <c r="AQ18" s="144"/>
      <c r="AR18" s="144"/>
      <c r="AS18" s="144"/>
      <c r="AT18" s="144">
        <v>1</v>
      </c>
      <c r="AU18" s="144">
        <v>2</v>
      </c>
      <c r="AV18" s="144">
        <f t="shared" si="2"/>
        <v>12</v>
      </c>
      <c r="AW18" s="144">
        <f t="shared" si="3"/>
        <v>33</v>
      </c>
      <c r="AX18" s="144">
        <f t="shared" si="5"/>
        <v>45</v>
      </c>
      <c r="AY18" s="146">
        <f t="shared" si="4"/>
        <v>26.666666666666668</v>
      </c>
    </row>
    <row r="19" spans="1:51" s="1" customFormat="1" ht="12.65" customHeight="1" x14ac:dyDescent="0.25">
      <c r="A19" s="137" t="s">
        <v>42</v>
      </c>
      <c r="B19" s="145">
        <v>2</v>
      </c>
      <c r="C19" s="145">
        <v>4</v>
      </c>
      <c r="D19" s="145">
        <v>1</v>
      </c>
      <c r="E19" s="145">
        <v>5</v>
      </c>
      <c r="F19" s="145">
        <v>2</v>
      </c>
      <c r="G19" s="145">
        <v>4</v>
      </c>
      <c r="H19" s="145"/>
      <c r="I19" s="145"/>
      <c r="J19" s="145">
        <v>2</v>
      </c>
      <c r="K19" s="145">
        <v>4</v>
      </c>
      <c r="L19" s="145">
        <v>2</v>
      </c>
      <c r="M19" s="145">
        <v>4</v>
      </c>
      <c r="N19" s="145">
        <v>2</v>
      </c>
      <c r="O19" s="145">
        <v>4</v>
      </c>
      <c r="P19" s="145"/>
      <c r="Q19" s="145"/>
      <c r="R19" s="145"/>
      <c r="S19" s="145"/>
      <c r="T19" s="145"/>
      <c r="U19" s="145"/>
      <c r="V19" s="145">
        <v>2</v>
      </c>
      <c r="W19" s="145">
        <v>4</v>
      </c>
      <c r="X19" s="145"/>
      <c r="Y19" s="145"/>
      <c r="Z19" s="145">
        <v>3</v>
      </c>
      <c r="AA19" s="145">
        <v>3</v>
      </c>
      <c r="AB19" s="145"/>
      <c r="AC19" s="145"/>
      <c r="AD19" s="145"/>
      <c r="AE19" s="145"/>
      <c r="AF19" s="145">
        <v>2</v>
      </c>
      <c r="AG19" s="145">
        <v>2</v>
      </c>
      <c r="AH19" s="145"/>
      <c r="AI19" s="143">
        <v>6</v>
      </c>
      <c r="AJ19" s="144"/>
      <c r="AK19" s="144"/>
      <c r="AL19" s="144"/>
      <c r="AM19" s="144"/>
      <c r="AN19" s="144"/>
      <c r="AO19" s="144"/>
      <c r="AP19" s="144"/>
      <c r="AQ19" s="144"/>
      <c r="AR19" s="144"/>
      <c r="AS19" s="144"/>
      <c r="AT19" s="144">
        <v>5</v>
      </c>
      <c r="AU19" s="144">
        <v>12</v>
      </c>
      <c r="AV19" s="144">
        <f t="shared" si="2"/>
        <v>23</v>
      </c>
      <c r="AW19" s="144">
        <f t="shared" si="3"/>
        <v>52</v>
      </c>
      <c r="AX19" s="144">
        <f t="shared" si="5"/>
        <v>75</v>
      </c>
      <c r="AY19" s="146">
        <f t="shared" si="4"/>
        <v>30.666666666666664</v>
      </c>
    </row>
    <row r="20" spans="1:51" s="1" customFormat="1" ht="12.65" customHeight="1" x14ac:dyDescent="0.25">
      <c r="A20" s="137" t="s">
        <v>43</v>
      </c>
      <c r="B20" s="145">
        <v>2</v>
      </c>
      <c r="C20" s="145">
        <v>5</v>
      </c>
      <c r="D20" s="145"/>
      <c r="E20" s="145">
        <v>7</v>
      </c>
      <c r="F20" s="145">
        <v>3</v>
      </c>
      <c r="G20" s="145">
        <v>4</v>
      </c>
      <c r="H20" s="145"/>
      <c r="I20" s="145">
        <v>7</v>
      </c>
      <c r="J20" s="145"/>
      <c r="K20" s="145"/>
      <c r="L20" s="145">
        <v>2</v>
      </c>
      <c r="M20" s="145">
        <v>5</v>
      </c>
      <c r="N20" s="145"/>
      <c r="O20" s="145"/>
      <c r="P20" s="145"/>
      <c r="Q20" s="145"/>
      <c r="R20" s="145"/>
      <c r="S20" s="145"/>
      <c r="T20" s="145"/>
      <c r="U20" s="145"/>
      <c r="V20" s="145"/>
      <c r="W20" s="145"/>
      <c r="X20" s="145"/>
      <c r="Y20" s="145"/>
      <c r="Z20" s="145">
        <v>4</v>
      </c>
      <c r="AA20" s="145">
        <v>3</v>
      </c>
      <c r="AB20" s="145"/>
      <c r="AC20" s="145"/>
      <c r="AD20" s="145">
        <v>2</v>
      </c>
      <c r="AE20" s="145">
        <v>4</v>
      </c>
      <c r="AF20" s="145">
        <v>2</v>
      </c>
      <c r="AG20" s="145">
        <v>5</v>
      </c>
      <c r="AH20" s="145">
        <v>1</v>
      </c>
      <c r="AI20" s="143">
        <v>6</v>
      </c>
      <c r="AJ20" s="144"/>
      <c r="AK20" s="144"/>
      <c r="AL20" s="144"/>
      <c r="AM20" s="144"/>
      <c r="AN20" s="144"/>
      <c r="AO20" s="144"/>
      <c r="AP20" s="144"/>
      <c r="AQ20" s="144"/>
      <c r="AR20" s="144"/>
      <c r="AS20" s="144"/>
      <c r="AT20" s="144"/>
      <c r="AU20" s="144"/>
      <c r="AV20" s="144">
        <f t="shared" si="2"/>
        <v>16</v>
      </c>
      <c r="AW20" s="144">
        <f t="shared" si="3"/>
        <v>46</v>
      </c>
      <c r="AX20" s="144">
        <f t="shared" si="5"/>
        <v>62</v>
      </c>
      <c r="AY20" s="146">
        <f t="shared" si="4"/>
        <v>25.806451612903224</v>
      </c>
    </row>
    <row r="21" spans="1:51" s="1" customFormat="1" ht="12.65" customHeight="1" x14ac:dyDescent="0.25">
      <c r="A21" s="137" t="s">
        <v>44</v>
      </c>
      <c r="B21" s="145"/>
      <c r="C21" s="145">
        <v>2</v>
      </c>
      <c r="D21" s="145"/>
      <c r="E21" s="145">
        <v>2</v>
      </c>
      <c r="F21" s="145"/>
      <c r="G21" s="145">
        <v>2</v>
      </c>
      <c r="H21" s="145"/>
      <c r="I21" s="145">
        <v>2</v>
      </c>
      <c r="J21" s="145"/>
      <c r="K21" s="145"/>
      <c r="L21" s="145">
        <v>1</v>
      </c>
      <c r="M21" s="145">
        <v>1</v>
      </c>
      <c r="N21" s="145"/>
      <c r="O21" s="145"/>
      <c r="P21" s="145"/>
      <c r="Q21" s="145"/>
      <c r="R21" s="145"/>
      <c r="S21" s="145"/>
      <c r="T21" s="145"/>
      <c r="U21" s="145"/>
      <c r="V21" s="145"/>
      <c r="W21" s="145"/>
      <c r="X21" s="145"/>
      <c r="Y21" s="145"/>
      <c r="Z21" s="145">
        <v>1</v>
      </c>
      <c r="AA21" s="145">
        <v>1</v>
      </c>
      <c r="AB21" s="145"/>
      <c r="AC21" s="145"/>
      <c r="AD21" s="145"/>
      <c r="AE21" s="145"/>
      <c r="AF21" s="145"/>
      <c r="AG21" s="145"/>
      <c r="AH21" s="145"/>
      <c r="AI21" s="143"/>
      <c r="AJ21" s="144"/>
      <c r="AK21" s="144"/>
      <c r="AL21" s="144"/>
      <c r="AM21" s="144"/>
      <c r="AN21" s="144"/>
      <c r="AO21" s="144"/>
      <c r="AP21" s="144"/>
      <c r="AQ21" s="144"/>
      <c r="AR21" s="144"/>
      <c r="AS21" s="144"/>
      <c r="AT21" s="144">
        <v>1</v>
      </c>
      <c r="AU21" s="144">
        <v>1</v>
      </c>
      <c r="AV21" s="144">
        <f t="shared" si="2"/>
        <v>3</v>
      </c>
      <c r="AW21" s="144">
        <f t="shared" si="3"/>
        <v>11</v>
      </c>
      <c r="AX21" s="144">
        <f t="shared" si="5"/>
        <v>14</v>
      </c>
      <c r="AY21" s="146">
        <f t="shared" si="4"/>
        <v>21.428571428571427</v>
      </c>
    </row>
    <row r="22" spans="1:51" s="1" customFormat="1" ht="12.65" customHeight="1" x14ac:dyDescent="0.25">
      <c r="A22" s="137" t="s">
        <v>45</v>
      </c>
      <c r="B22" s="145"/>
      <c r="C22" s="145">
        <v>1</v>
      </c>
      <c r="D22" s="145"/>
      <c r="E22" s="145">
        <v>1</v>
      </c>
      <c r="F22" s="145"/>
      <c r="G22" s="145">
        <v>1</v>
      </c>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3"/>
      <c r="AJ22" s="144"/>
      <c r="AK22" s="144"/>
      <c r="AL22" s="144"/>
      <c r="AM22" s="144"/>
      <c r="AN22" s="144"/>
      <c r="AO22" s="144"/>
      <c r="AP22" s="144"/>
      <c r="AQ22" s="144"/>
      <c r="AR22" s="144"/>
      <c r="AS22" s="144"/>
      <c r="AT22" s="144"/>
      <c r="AU22" s="144">
        <v>1</v>
      </c>
      <c r="AV22" s="144">
        <f t="shared" si="2"/>
        <v>0</v>
      </c>
      <c r="AW22" s="144">
        <f t="shared" si="3"/>
        <v>4</v>
      </c>
      <c r="AX22" s="144">
        <f t="shared" si="5"/>
        <v>4</v>
      </c>
      <c r="AY22" s="146">
        <f t="shared" si="4"/>
        <v>0</v>
      </c>
    </row>
    <row r="23" spans="1:51" s="1" customFormat="1" ht="12.65" customHeight="1" x14ac:dyDescent="0.25">
      <c r="A23" s="137" t="s">
        <v>46</v>
      </c>
      <c r="B23" s="145">
        <v>2</v>
      </c>
      <c r="C23" s="145">
        <v>10</v>
      </c>
      <c r="D23" s="145">
        <v>1</v>
      </c>
      <c r="E23" s="145">
        <v>11</v>
      </c>
      <c r="F23" s="145">
        <v>3</v>
      </c>
      <c r="G23" s="145">
        <v>9</v>
      </c>
      <c r="H23" s="145">
        <v>1</v>
      </c>
      <c r="I23" s="145">
        <v>5</v>
      </c>
      <c r="J23" s="145"/>
      <c r="K23" s="145"/>
      <c r="L23" s="145">
        <v>3</v>
      </c>
      <c r="M23" s="145">
        <v>9</v>
      </c>
      <c r="N23" s="145"/>
      <c r="O23" s="145"/>
      <c r="P23" s="145"/>
      <c r="Q23" s="145"/>
      <c r="R23" s="145"/>
      <c r="S23" s="145"/>
      <c r="T23" s="145"/>
      <c r="U23" s="145"/>
      <c r="V23" s="145"/>
      <c r="W23" s="145"/>
      <c r="X23" s="145"/>
      <c r="Y23" s="145"/>
      <c r="Z23" s="145"/>
      <c r="AA23" s="145"/>
      <c r="AB23" s="145"/>
      <c r="AC23" s="145"/>
      <c r="AD23" s="145"/>
      <c r="AE23" s="145"/>
      <c r="AF23" s="145">
        <v>3</v>
      </c>
      <c r="AG23" s="145">
        <v>4</v>
      </c>
      <c r="AH23" s="145"/>
      <c r="AI23" s="143"/>
      <c r="AJ23" s="144"/>
      <c r="AK23" s="144"/>
      <c r="AL23" s="144"/>
      <c r="AM23" s="144"/>
      <c r="AN23" s="144"/>
      <c r="AO23" s="144"/>
      <c r="AP23" s="144"/>
      <c r="AQ23" s="144"/>
      <c r="AR23" s="144"/>
      <c r="AS23" s="144"/>
      <c r="AT23" s="144"/>
      <c r="AU23" s="144"/>
      <c r="AV23" s="144">
        <f t="shared" si="2"/>
        <v>13</v>
      </c>
      <c r="AW23" s="144">
        <f t="shared" si="3"/>
        <v>48</v>
      </c>
      <c r="AX23" s="144">
        <f t="shared" si="5"/>
        <v>61</v>
      </c>
      <c r="AY23" s="146">
        <f t="shared" si="4"/>
        <v>21.311475409836063</v>
      </c>
    </row>
    <row r="24" spans="1:51" s="1" customFormat="1" ht="12.65" customHeight="1" x14ac:dyDescent="0.25">
      <c r="A24" s="137" t="s">
        <v>47</v>
      </c>
      <c r="B24" s="145">
        <v>1</v>
      </c>
      <c r="C24" s="145">
        <v>4</v>
      </c>
      <c r="D24" s="145">
        <v>1</v>
      </c>
      <c r="E24" s="145">
        <v>4</v>
      </c>
      <c r="F24" s="145">
        <v>1</v>
      </c>
      <c r="G24" s="145">
        <v>4</v>
      </c>
      <c r="H24" s="145">
        <v>1</v>
      </c>
      <c r="I24" s="145">
        <v>4</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3"/>
      <c r="AJ24" s="144"/>
      <c r="AK24" s="144"/>
      <c r="AL24" s="144"/>
      <c r="AM24" s="144"/>
      <c r="AN24" s="144"/>
      <c r="AO24" s="144"/>
      <c r="AP24" s="144"/>
      <c r="AQ24" s="144"/>
      <c r="AR24" s="144"/>
      <c r="AS24" s="144"/>
      <c r="AT24" s="144"/>
      <c r="AU24" s="144"/>
      <c r="AV24" s="144">
        <f t="shared" si="2"/>
        <v>4</v>
      </c>
      <c r="AW24" s="144">
        <f t="shared" si="3"/>
        <v>16</v>
      </c>
      <c r="AX24" s="144">
        <f t="shared" si="5"/>
        <v>20</v>
      </c>
      <c r="AY24" s="146">
        <f t="shared" si="4"/>
        <v>20</v>
      </c>
    </row>
    <row r="25" spans="1:51" s="1" customFormat="1" ht="12.65" customHeight="1" x14ac:dyDescent="0.25">
      <c r="A25" s="137" t="s">
        <v>48</v>
      </c>
      <c r="B25" s="145">
        <v>3</v>
      </c>
      <c r="C25" s="145">
        <v>11</v>
      </c>
      <c r="D25" s="145">
        <v>2</v>
      </c>
      <c r="E25" s="145">
        <v>12</v>
      </c>
      <c r="F25" s="145">
        <v>2</v>
      </c>
      <c r="G25" s="145">
        <v>12</v>
      </c>
      <c r="H25" s="145">
        <v>2</v>
      </c>
      <c r="I25" s="145">
        <v>12</v>
      </c>
      <c r="J25" s="145"/>
      <c r="K25" s="145"/>
      <c r="L25" s="145">
        <v>2</v>
      </c>
      <c r="M25" s="145">
        <v>12</v>
      </c>
      <c r="N25" s="145">
        <v>5</v>
      </c>
      <c r="O25" s="145">
        <v>9</v>
      </c>
      <c r="P25" s="145"/>
      <c r="Q25" s="145"/>
      <c r="R25" s="145"/>
      <c r="S25" s="145"/>
      <c r="T25" s="145"/>
      <c r="U25" s="145"/>
      <c r="V25" s="145"/>
      <c r="W25" s="145"/>
      <c r="X25" s="145"/>
      <c r="Y25" s="145"/>
      <c r="Z25" s="145"/>
      <c r="AA25" s="145"/>
      <c r="AB25" s="145"/>
      <c r="AC25" s="145"/>
      <c r="AD25" s="145"/>
      <c r="AE25" s="145"/>
      <c r="AF25" s="145"/>
      <c r="AG25" s="145"/>
      <c r="AH25" s="145">
        <v>3</v>
      </c>
      <c r="AI25" s="143">
        <v>10</v>
      </c>
      <c r="AJ25" s="144"/>
      <c r="AK25" s="144"/>
      <c r="AL25" s="144"/>
      <c r="AM25" s="144"/>
      <c r="AN25" s="144"/>
      <c r="AO25" s="144"/>
      <c r="AP25" s="144"/>
      <c r="AQ25" s="144"/>
      <c r="AR25" s="144"/>
      <c r="AS25" s="144"/>
      <c r="AT25" s="144">
        <v>5</v>
      </c>
      <c r="AU25" s="144">
        <v>9</v>
      </c>
      <c r="AV25" s="144">
        <f t="shared" si="2"/>
        <v>24</v>
      </c>
      <c r="AW25" s="144">
        <f t="shared" si="3"/>
        <v>87</v>
      </c>
      <c r="AX25" s="144">
        <f t="shared" si="5"/>
        <v>111</v>
      </c>
      <c r="AY25" s="146">
        <f t="shared" si="4"/>
        <v>21.621621621621621</v>
      </c>
    </row>
    <row r="26" spans="1:51" s="1" customFormat="1" ht="12.65" customHeight="1" x14ac:dyDescent="0.25">
      <c r="A26" s="137" t="s">
        <v>49</v>
      </c>
      <c r="B26" s="145">
        <v>1</v>
      </c>
      <c r="C26" s="145">
        <v>5</v>
      </c>
      <c r="D26" s="145">
        <v>1</v>
      </c>
      <c r="E26" s="145">
        <v>5</v>
      </c>
      <c r="F26" s="145">
        <v>1</v>
      </c>
      <c r="G26" s="145">
        <v>5</v>
      </c>
      <c r="H26" s="145">
        <v>1</v>
      </c>
      <c r="I26" s="145">
        <v>5</v>
      </c>
      <c r="J26" s="145"/>
      <c r="K26" s="145"/>
      <c r="L26" s="145">
        <v>1</v>
      </c>
      <c r="M26" s="145">
        <v>5</v>
      </c>
      <c r="N26" s="145">
        <v>1</v>
      </c>
      <c r="O26" s="145">
        <v>5</v>
      </c>
      <c r="P26" s="145"/>
      <c r="Q26" s="145"/>
      <c r="R26" s="145"/>
      <c r="S26" s="145"/>
      <c r="T26" s="145"/>
      <c r="U26" s="145"/>
      <c r="V26" s="145"/>
      <c r="W26" s="145"/>
      <c r="X26" s="145"/>
      <c r="Y26" s="145"/>
      <c r="Z26" s="145"/>
      <c r="AA26" s="145"/>
      <c r="AB26" s="145"/>
      <c r="AC26" s="145"/>
      <c r="AD26" s="145">
        <v>2</v>
      </c>
      <c r="AE26" s="145">
        <v>4</v>
      </c>
      <c r="AF26" s="145"/>
      <c r="AG26" s="145"/>
      <c r="AH26" s="145"/>
      <c r="AI26" s="143">
        <v>6</v>
      </c>
      <c r="AJ26" s="144"/>
      <c r="AK26" s="144"/>
      <c r="AL26" s="144"/>
      <c r="AM26" s="144"/>
      <c r="AN26" s="144"/>
      <c r="AO26" s="144"/>
      <c r="AP26" s="144"/>
      <c r="AQ26" s="144"/>
      <c r="AR26" s="144"/>
      <c r="AS26" s="144"/>
      <c r="AT26" s="144"/>
      <c r="AU26" s="144"/>
      <c r="AV26" s="144">
        <f t="shared" si="2"/>
        <v>8</v>
      </c>
      <c r="AW26" s="144">
        <f t="shared" si="3"/>
        <v>40</v>
      </c>
      <c r="AX26" s="144">
        <f t="shared" si="5"/>
        <v>48</v>
      </c>
      <c r="AY26" s="146">
        <f t="shared" si="4"/>
        <v>16.666666666666664</v>
      </c>
    </row>
    <row r="27" spans="1:51" s="1" customFormat="1" ht="12.65" customHeight="1" x14ac:dyDescent="0.25">
      <c r="A27" s="137" t="s">
        <v>2</v>
      </c>
      <c r="B27" s="145"/>
      <c r="C27" s="145">
        <v>8</v>
      </c>
      <c r="D27" s="145">
        <v>1</v>
      </c>
      <c r="E27" s="145">
        <v>7</v>
      </c>
      <c r="F27" s="145">
        <v>3</v>
      </c>
      <c r="G27" s="145">
        <v>5</v>
      </c>
      <c r="H27" s="145"/>
      <c r="I27" s="145">
        <v>8</v>
      </c>
      <c r="J27" s="145"/>
      <c r="K27" s="145"/>
      <c r="L27" s="145"/>
      <c r="M27" s="145"/>
      <c r="N27" s="145"/>
      <c r="O27" s="145"/>
      <c r="P27" s="145"/>
      <c r="Q27" s="145"/>
      <c r="R27" s="145"/>
      <c r="S27" s="145"/>
      <c r="T27" s="145"/>
      <c r="U27" s="145"/>
      <c r="V27" s="145"/>
      <c r="W27" s="145"/>
      <c r="X27" s="145">
        <v>1</v>
      </c>
      <c r="Y27" s="145">
        <v>7</v>
      </c>
      <c r="Z27" s="145"/>
      <c r="AA27" s="145"/>
      <c r="AB27" s="145"/>
      <c r="AC27" s="145"/>
      <c r="AD27" s="145"/>
      <c r="AE27" s="145"/>
      <c r="AF27" s="145"/>
      <c r="AG27" s="145"/>
      <c r="AH27" s="145"/>
      <c r="AI27" s="143"/>
      <c r="AJ27" s="144"/>
      <c r="AK27" s="144"/>
      <c r="AL27" s="144"/>
      <c r="AM27" s="144"/>
      <c r="AN27" s="144"/>
      <c r="AO27" s="144"/>
      <c r="AP27" s="144"/>
      <c r="AQ27" s="144"/>
      <c r="AR27" s="144"/>
      <c r="AS27" s="144"/>
      <c r="AT27" s="144">
        <v>3</v>
      </c>
      <c r="AU27" s="144">
        <v>10</v>
      </c>
      <c r="AV27" s="144">
        <f t="shared" si="2"/>
        <v>8</v>
      </c>
      <c r="AW27" s="144">
        <f t="shared" si="3"/>
        <v>45</v>
      </c>
      <c r="AX27" s="144">
        <f t="shared" si="5"/>
        <v>53</v>
      </c>
      <c r="AY27" s="146">
        <f t="shared" ref="AY27:AY32" si="6">AV27/AX27*100</f>
        <v>15.09433962264151</v>
      </c>
    </row>
    <row r="28" spans="1:51" s="1" customFormat="1" ht="12.65" customHeight="1" x14ac:dyDescent="0.25">
      <c r="A28" s="137" t="s">
        <v>50</v>
      </c>
      <c r="B28" s="145">
        <v>3</v>
      </c>
      <c r="C28" s="145">
        <v>14</v>
      </c>
      <c r="D28" s="145">
        <v>3</v>
      </c>
      <c r="E28" s="145">
        <v>14</v>
      </c>
      <c r="F28" s="145">
        <v>6</v>
      </c>
      <c r="G28" s="145">
        <v>11</v>
      </c>
      <c r="H28" s="145">
        <v>2</v>
      </c>
      <c r="I28" s="145">
        <v>15</v>
      </c>
      <c r="J28" s="145">
        <v>4</v>
      </c>
      <c r="K28" s="145">
        <v>13</v>
      </c>
      <c r="L28" s="145"/>
      <c r="M28" s="145"/>
      <c r="N28" s="145"/>
      <c r="O28" s="145"/>
      <c r="P28" s="145"/>
      <c r="Q28" s="145"/>
      <c r="R28" s="145"/>
      <c r="S28" s="145"/>
      <c r="T28" s="145"/>
      <c r="U28" s="145"/>
      <c r="V28" s="145">
        <v>6</v>
      </c>
      <c r="W28" s="145">
        <v>11</v>
      </c>
      <c r="X28" s="145"/>
      <c r="Y28" s="145"/>
      <c r="Z28" s="145"/>
      <c r="AA28" s="145"/>
      <c r="AB28" s="145"/>
      <c r="AC28" s="145"/>
      <c r="AD28" s="145">
        <v>8</v>
      </c>
      <c r="AE28" s="145">
        <v>9</v>
      </c>
      <c r="AF28" s="145">
        <v>7</v>
      </c>
      <c r="AG28" s="145">
        <v>10</v>
      </c>
      <c r="AH28" s="145">
        <v>3</v>
      </c>
      <c r="AI28" s="143">
        <v>5</v>
      </c>
      <c r="AJ28" s="144"/>
      <c r="AK28" s="144"/>
      <c r="AL28" s="144"/>
      <c r="AM28" s="144"/>
      <c r="AN28" s="144"/>
      <c r="AO28" s="144"/>
      <c r="AP28" s="144"/>
      <c r="AQ28" s="144"/>
      <c r="AR28" s="144"/>
      <c r="AS28" s="144"/>
      <c r="AT28" s="144">
        <v>10</v>
      </c>
      <c r="AU28" s="144">
        <v>10</v>
      </c>
      <c r="AV28" s="144">
        <f t="shared" si="2"/>
        <v>52</v>
      </c>
      <c r="AW28" s="144">
        <f t="shared" si="3"/>
        <v>112</v>
      </c>
      <c r="AX28" s="144">
        <f t="shared" si="5"/>
        <v>164</v>
      </c>
      <c r="AY28" s="146">
        <f t="shared" si="6"/>
        <v>31.707317073170731</v>
      </c>
    </row>
    <row r="29" spans="1:51" s="1" customFormat="1" ht="12.65" customHeight="1" x14ac:dyDescent="0.25">
      <c r="A29" s="137" t="s">
        <v>51</v>
      </c>
      <c r="B29" s="145">
        <v>1</v>
      </c>
      <c r="C29" s="145">
        <v>10</v>
      </c>
      <c r="D29" s="145">
        <v>1</v>
      </c>
      <c r="E29" s="145">
        <v>16</v>
      </c>
      <c r="F29" s="145">
        <v>1</v>
      </c>
      <c r="G29" s="145">
        <v>5</v>
      </c>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3"/>
      <c r="AJ29" s="144"/>
      <c r="AK29" s="144"/>
      <c r="AL29" s="144"/>
      <c r="AM29" s="144"/>
      <c r="AN29" s="144"/>
      <c r="AO29" s="144"/>
      <c r="AP29" s="144"/>
      <c r="AQ29" s="144"/>
      <c r="AR29" s="144"/>
      <c r="AS29" s="144"/>
      <c r="AT29" s="144"/>
      <c r="AU29" s="144">
        <v>3</v>
      </c>
      <c r="AV29" s="144">
        <f t="shared" si="2"/>
        <v>3</v>
      </c>
      <c r="AW29" s="144">
        <f t="shared" si="3"/>
        <v>34</v>
      </c>
      <c r="AX29" s="144">
        <f t="shared" si="5"/>
        <v>37</v>
      </c>
      <c r="AY29" s="146">
        <f t="shared" si="6"/>
        <v>8.1081081081081088</v>
      </c>
    </row>
    <row r="30" spans="1:51" s="1" customFormat="1" ht="12.65" customHeight="1" x14ac:dyDescent="0.25">
      <c r="A30" s="137" t="s">
        <v>52</v>
      </c>
      <c r="B30" s="145"/>
      <c r="C30" s="145">
        <v>5</v>
      </c>
      <c r="D30" s="145"/>
      <c r="E30" s="145"/>
      <c r="F30" s="145">
        <v>1</v>
      </c>
      <c r="G30" s="145">
        <v>4</v>
      </c>
      <c r="H30" s="145"/>
      <c r="I30" s="145"/>
      <c r="J30" s="145">
        <v>1</v>
      </c>
      <c r="K30" s="145">
        <v>4</v>
      </c>
      <c r="L30" s="145">
        <v>1</v>
      </c>
      <c r="M30" s="145">
        <v>4</v>
      </c>
      <c r="N30" s="145"/>
      <c r="O30" s="145"/>
      <c r="P30" s="145"/>
      <c r="Q30" s="145"/>
      <c r="R30" s="145"/>
      <c r="S30" s="145"/>
      <c r="T30" s="145"/>
      <c r="U30" s="145"/>
      <c r="V30" s="145">
        <v>1</v>
      </c>
      <c r="W30" s="145">
        <v>4</v>
      </c>
      <c r="X30" s="145"/>
      <c r="Y30" s="145"/>
      <c r="Z30" s="145"/>
      <c r="AA30" s="145"/>
      <c r="AB30" s="145"/>
      <c r="AC30" s="145"/>
      <c r="AD30" s="145">
        <v>1</v>
      </c>
      <c r="AE30" s="145">
        <v>3</v>
      </c>
      <c r="AF30" s="145"/>
      <c r="AG30" s="145"/>
      <c r="AH30" s="145"/>
      <c r="AI30" s="143"/>
      <c r="AJ30" s="144"/>
      <c r="AK30" s="144"/>
      <c r="AL30" s="144"/>
      <c r="AM30" s="144"/>
      <c r="AN30" s="144"/>
      <c r="AO30" s="144"/>
      <c r="AP30" s="144"/>
      <c r="AQ30" s="144"/>
      <c r="AR30" s="144"/>
      <c r="AS30" s="144"/>
      <c r="AT30" s="144">
        <v>2</v>
      </c>
      <c r="AU30" s="144">
        <v>3</v>
      </c>
      <c r="AV30" s="144">
        <f t="shared" si="2"/>
        <v>7</v>
      </c>
      <c r="AW30" s="144">
        <f t="shared" si="3"/>
        <v>27</v>
      </c>
      <c r="AX30" s="144">
        <f t="shared" si="5"/>
        <v>34</v>
      </c>
      <c r="AY30" s="146">
        <f t="shared" si="6"/>
        <v>20.588235294117645</v>
      </c>
    </row>
    <row r="31" spans="1:51" s="1" customFormat="1" ht="12.65" customHeight="1" x14ac:dyDescent="0.25">
      <c r="A31" s="137" t="s">
        <v>53</v>
      </c>
      <c r="B31" s="145">
        <v>1</v>
      </c>
      <c r="C31" s="145">
        <v>4</v>
      </c>
      <c r="D31" s="145">
        <v>2</v>
      </c>
      <c r="E31" s="145">
        <v>3</v>
      </c>
      <c r="F31" s="145">
        <v>2</v>
      </c>
      <c r="G31" s="145">
        <v>3</v>
      </c>
      <c r="H31" s="145"/>
      <c r="I31" s="145"/>
      <c r="J31" s="145"/>
      <c r="K31" s="145">
        <v>5</v>
      </c>
      <c r="L31" s="145"/>
      <c r="M31" s="145"/>
      <c r="N31" s="145"/>
      <c r="O31" s="145"/>
      <c r="P31" s="145"/>
      <c r="Q31" s="145"/>
      <c r="R31" s="145"/>
      <c r="S31" s="145"/>
      <c r="T31" s="145"/>
      <c r="U31" s="145"/>
      <c r="V31" s="145">
        <v>1</v>
      </c>
      <c r="W31" s="145">
        <v>4</v>
      </c>
      <c r="X31" s="145"/>
      <c r="Y31" s="145"/>
      <c r="Z31" s="145"/>
      <c r="AA31" s="145"/>
      <c r="AB31" s="145"/>
      <c r="AC31" s="145"/>
      <c r="AD31" s="145">
        <v>2</v>
      </c>
      <c r="AE31" s="145">
        <v>6</v>
      </c>
      <c r="AF31" s="145"/>
      <c r="AG31" s="145"/>
      <c r="AH31" s="145">
        <v>2</v>
      </c>
      <c r="AI31" s="143">
        <v>3</v>
      </c>
      <c r="AJ31" s="144">
        <v>1</v>
      </c>
      <c r="AK31" s="144">
        <v>4</v>
      </c>
      <c r="AL31" s="144"/>
      <c r="AM31" s="144"/>
      <c r="AN31" s="144"/>
      <c r="AO31" s="144"/>
      <c r="AP31" s="144"/>
      <c r="AQ31" s="144"/>
      <c r="AR31" s="144"/>
      <c r="AS31" s="144"/>
      <c r="AT31" s="144">
        <v>2</v>
      </c>
      <c r="AU31" s="144">
        <v>5</v>
      </c>
      <c r="AV31" s="144">
        <f t="shared" si="2"/>
        <v>13</v>
      </c>
      <c r="AW31" s="144">
        <f t="shared" si="3"/>
        <v>37</v>
      </c>
      <c r="AX31" s="144">
        <f t="shared" si="5"/>
        <v>50</v>
      </c>
      <c r="AY31" s="146">
        <f t="shared" si="6"/>
        <v>26</v>
      </c>
    </row>
    <row r="32" spans="1:51" s="1" customFormat="1" ht="12.65" customHeight="1" x14ac:dyDescent="0.25">
      <c r="A32" s="137" t="s">
        <v>5</v>
      </c>
      <c r="B32" s="145"/>
      <c r="C32" s="145">
        <v>6</v>
      </c>
      <c r="D32" s="145"/>
      <c r="E32" s="145">
        <v>2</v>
      </c>
      <c r="F32" s="145">
        <v>2</v>
      </c>
      <c r="G32" s="145">
        <v>4</v>
      </c>
      <c r="H32" s="145"/>
      <c r="I32" s="145">
        <v>2</v>
      </c>
      <c r="J32" s="145"/>
      <c r="K32" s="145"/>
      <c r="L32" s="145"/>
      <c r="M32" s="145"/>
      <c r="N32" s="145"/>
      <c r="O32" s="145"/>
      <c r="P32" s="145">
        <v>1</v>
      </c>
      <c r="Q32" s="145">
        <v>5</v>
      </c>
      <c r="R32" s="145"/>
      <c r="S32" s="145"/>
      <c r="T32" s="145"/>
      <c r="U32" s="145"/>
      <c r="V32" s="145"/>
      <c r="W32" s="145"/>
      <c r="X32" s="145"/>
      <c r="Y32" s="145"/>
      <c r="Z32" s="145"/>
      <c r="AA32" s="145"/>
      <c r="AB32" s="145"/>
      <c r="AC32" s="145"/>
      <c r="AD32" s="145"/>
      <c r="AE32" s="145"/>
      <c r="AF32" s="145"/>
      <c r="AG32" s="145"/>
      <c r="AH32" s="145"/>
      <c r="AI32" s="143"/>
      <c r="AJ32" s="144"/>
      <c r="AK32" s="144"/>
      <c r="AL32" s="144"/>
      <c r="AM32" s="144"/>
      <c r="AN32" s="144"/>
      <c r="AO32" s="144"/>
      <c r="AP32" s="144"/>
      <c r="AQ32" s="144"/>
      <c r="AR32" s="144"/>
      <c r="AS32" s="144"/>
      <c r="AT32" s="144"/>
      <c r="AU32" s="144">
        <v>1</v>
      </c>
      <c r="AV32" s="144">
        <f t="shared" si="2"/>
        <v>3</v>
      </c>
      <c r="AW32" s="144">
        <f t="shared" si="3"/>
        <v>20</v>
      </c>
      <c r="AX32" s="144">
        <f t="shared" si="5"/>
        <v>23</v>
      </c>
      <c r="AY32" s="146">
        <f t="shared" si="6"/>
        <v>13.043478260869565</v>
      </c>
    </row>
    <row r="33" spans="1:53"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3"/>
      <c r="AJ33" s="144"/>
      <c r="AK33" s="144"/>
      <c r="AL33" s="144"/>
      <c r="AM33" s="144"/>
      <c r="AN33" s="144"/>
      <c r="AO33" s="144"/>
      <c r="AP33" s="144"/>
      <c r="AQ33" s="144"/>
      <c r="AR33" s="144"/>
      <c r="AS33" s="144"/>
      <c r="AT33" s="144"/>
      <c r="AU33" s="144"/>
      <c r="AV33" s="144"/>
      <c r="AW33" s="144"/>
      <c r="AX33" s="144"/>
      <c r="AY33" s="144"/>
    </row>
    <row r="34" spans="1:53" x14ac:dyDescent="0.25">
      <c r="A34" s="89" t="s">
        <v>29</v>
      </c>
      <c r="B34" s="205">
        <f>100/(B10+C10)*B10</f>
        <v>16.086956521739129</v>
      </c>
      <c r="C34" s="206"/>
      <c r="D34" s="205">
        <f>100/(D10+E10)*D10</f>
        <v>15.846994535519126</v>
      </c>
      <c r="E34" s="206"/>
      <c r="F34" s="205">
        <f>100/(F10+G10)*F10</f>
        <v>25</v>
      </c>
      <c r="G34" s="206"/>
      <c r="H34" s="205">
        <f>100/(H10+I10)*H10</f>
        <v>9.67741935483871</v>
      </c>
      <c r="I34" s="206"/>
      <c r="J34" s="205">
        <f>100/(J10+K10)*J10</f>
        <v>21.212121212121211</v>
      </c>
      <c r="K34" s="206"/>
      <c r="L34" s="205">
        <f>100/(L10+M10)*L10</f>
        <v>25.203252032520325</v>
      </c>
      <c r="M34" s="206"/>
      <c r="N34" s="205">
        <f>100/(N10+O10)*N10</f>
        <v>18.888888888888889</v>
      </c>
      <c r="O34" s="206"/>
      <c r="P34" s="205">
        <f>100/(P10+Q10)*P10</f>
        <v>25</v>
      </c>
      <c r="Q34" s="206"/>
      <c r="R34" s="205"/>
      <c r="S34" s="206"/>
      <c r="T34" s="205"/>
      <c r="U34" s="206"/>
      <c r="V34" s="205">
        <f>100/(V10+W10)*V10</f>
        <v>33.333333333333329</v>
      </c>
      <c r="W34" s="206"/>
      <c r="X34" s="205">
        <f>100/(X10+Y10)*X10</f>
        <v>12.5</v>
      </c>
      <c r="Y34" s="206"/>
      <c r="Z34" s="90">
        <f>100/(Z10+AA10)*Z10</f>
        <v>49.019607843137251</v>
      </c>
      <c r="AA34" s="90"/>
      <c r="AB34" s="205"/>
      <c r="AC34" s="206"/>
      <c r="AD34" s="205">
        <f>100/(AD10+AE10)*AD10</f>
        <v>32.894736842105267</v>
      </c>
      <c r="AE34" s="206"/>
      <c r="AF34" s="205">
        <f>100/(AF10+AG10)*AF10</f>
        <v>36.95652173913043</v>
      </c>
      <c r="AG34" s="206"/>
      <c r="AH34" s="205">
        <f>100/(AH10+AI10)*AH10</f>
        <v>20.618556701030926</v>
      </c>
      <c r="AI34" s="206"/>
      <c r="AJ34" s="205">
        <f>100/(AJ10+AK10)*AJ10</f>
        <v>20</v>
      </c>
      <c r="AK34" s="206"/>
      <c r="AL34" s="205">
        <f>100/(AL10+AM10)*AL10</f>
        <v>17.948717948717949</v>
      </c>
      <c r="AM34" s="206"/>
      <c r="AN34" s="205"/>
      <c r="AO34" s="206"/>
      <c r="AP34" s="205"/>
      <c r="AQ34" s="206"/>
      <c r="AR34" s="90"/>
      <c r="AS34" s="90"/>
      <c r="AT34" s="205">
        <f>100/(AT10+AU10)*AT10</f>
        <v>26.174496644295303</v>
      </c>
      <c r="AU34" s="206"/>
      <c r="AV34" s="205"/>
      <c r="AW34" s="206"/>
      <c r="AX34" s="90"/>
      <c r="AY34" s="147">
        <f>100/(AV10+AW10)*AV10</f>
        <v>23.085106382978722</v>
      </c>
    </row>
    <row r="35" spans="1:53"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3"/>
      <c r="AJ35" s="144"/>
      <c r="AK35" s="144"/>
      <c r="AL35" s="144"/>
      <c r="AM35" s="144"/>
      <c r="AN35" s="144"/>
      <c r="AO35" s="144"/>
      <c r="AP35" s="144"/>
      <c r="AQ35" s="144"/>
      <c r="AR35" s="144"/>
      <c r="AS35" s="144"/>
      <c r="AT35" s="144"/>
      <c r="AU35" s="144"/>
      <c r="AV35" s="144"/>
      <c r="AW35" s="144"/>
      <c r="AX35" s="144"/>
      <c r="AY35" s="144"/>
    </row>
    <row r="36" spans="1:53"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3"/>
      <c r="AJ36" s="144"/>
      <c r="AK36" s="144"/>
      <c r="AL36" s="144"/>
      <c r="AM36" s="144"/>
      <c r="AN36" s="144"/>
      <c r="AO36" s="144"/>
      <c r="AP36" s="144"/>
      <c r="AQ36" s="144"/>
      <c r="AR36" s="144"/>
      <c r="AS36" s="144"/>
      <c r="AT36" s="144"/>
      <c r="AU36" s="144"/>
      <c r="AV36" s="144"/>
      <c r="AW36" s="144"/>
      <c r="AX36" s="144"/>
      <c r="AY36" s="144"/>
    </row>
    <row r="37" spans="1:53"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3"/>
      <c r="AJ37" s="144"/>
      <c r="AK37" s="144"/>
      <c r="AL37" s="144"/>
      <c r="AM37" s="144"/>
      <c r="AN37" s="144"/>
      <c r="AO37" s="144"/>
      <c r="AP37" s="144"/>
      <c r="AQ37" s="144"/>
      <c r="AR37" s="144"/>
      <c r="AS37" s="144"/>
      <c r="AT37" s="144"/>
      <c r="AU37" s="144"/>
      <c r="AV37" s="144"/>
      <c r="AW37" s="144"/>
      <c r="AX37" s="144"/>
      <c r="AY37" s="144"/>
    </row>
    <row r="38" spans="1:53"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3"/>
      <c r="AJ38" s="144"/>
      <c r="AK38" s="144"/>
      <c r="AL38" s="144"/>
      <c r="AM38" s="144"/>
      <c r="AN38" s="144"/>
      <c r="AO38" s="144"/>
      <c r="AP38" s="144"/>
      <c r="AQ38" s="144"/>
      <c r="AR38" s="144"/>
      <c r="AS38" s="144"/>
      <c r="AT38" s="144"/>
      <c r="AU38" s="144"/>
      <c r="AV38" s="144"/>
      <c r="AW38" s="144"/>
      <c r="AX38" s="144"/>
      <c r="AY38" s="144"/>
    </row>
    <row r="39" spans="1:53" s="1" customFormat="1" ht="21.4" customHeight="1" x14ac:dyDescent="0.25">
      <c r="A39" s="148" t="s">
        <v>55</v>
      </c>
      <c r="B39" s="145"/>
      <c r="C39" s="145"/>
      <c r="D39" s="145"/>
      <c r="E39" s="145"/>
      <c r="F39" s="145"/>
      <c r="G39" s="145"/>
      <c r="H39" s="145"/>
      <c r="I39" s="145"/>
      <c r="J39" s="145"/>
      <c r="K39" s="145"/>
      <c r="L39" s="145"/>
      <c r="M39" s="145"/>
      <c r="N39" s="145"/>
      <c r="O39" s="145"/>
      <c r="P39" s="145"/>
      <c r="Q39" s="145"/>
      <c r="R39" s="150"/>
      <c r="S39" s="151"/>
      <c r="T39" s="145"/>
      <c r="U39" s="145"/>
      <c r="V39" s="145"/>
      <c r="W39" s="145"/>
      <c r="X39" s="145"/>
      <c r="Y39" s="145"/>
      <c r="Z39" s="145"/>
      <c r="AA39" s="145"/>
      <c r="AB39" s="8"/>
      <c r="AC39" s="154"/>
      <c r="AD39" s="145"/>
      <c r="AE39" s="145"/>
      <c r="AF39" s="145"/>
      <c r="AG39" s="145"/>
      <c r="AH39" s="145"/>
      <c r="AI39" s="143"/>
      <c r="AJ39" s="144"/>
      <c r="AK39" s="144"/>
      <c r="AL39" s="144"/>
      <c r="AM39" s="144"/>
      <c r="AN39" s="144"/>
      <c r="AO39" s="144"/>
      <c r="AP39" s="8"/>
      <c r="AQ39" s="152"/>
      <c r="AR39" s="152"/>
      <c r="AS39" s="152"/>
      <c r="AT39" s="8"/>
      <c r="AU39" s="152"/>
      <c r="AV39" s="8"/>
      <c r="AW39" s="152"/>
      <c r="AX39" s="152"/>
      <c r="AY39" s="155"/>
    </row>
    <row r="40" spans="1:53" x14ac:dyDescent="0.25">
      <c r="A40" s="157" t="s">
        <v>58</v>
      </c>
      <c r="B40" s="8"/>
      <c r="C40" s="152"/>
      <c r="D40" s="8"/>
      <c r="E40" s="152"/>
      <c r="F40" s="8"/>
      <c r="G40" s="152"/>
      <c r="H40" s="8"/>
      <c r="I40" s="152"/>
      <c r="J40" s="8"/>
      <c r="K40" s="152"/>
      <c r="L40" s="8"/>
      <c r="M40" s="152"/>
      <c r="N40" s="8"/>
      <c r="O40" s="152"/>
      <c r="P40" s="8"/>
      <c r="Q40" s="152"/>
      <c r="R40" s="150"/>
      <c r="S40" s="151"/>
      <c r="T40" s="8"/>
      <c r="U40" s="152"/>
      <c r="V40" s="8"/>
      <c r="W40" s="152"/>
      <c r="X40" s="8"/>
      <c r="Y40" s="154"/>
      <c r="Z40" s="8"/>
      <c r="AA40" s="152"/>
      <c r="AB40" s="8"/>
      <c r="AC40" s="8"/>
      <c r="AD40" s="8"/>
      <c r="AE40" s="152"/>
      <c r="AF40" s="152"/>
      <c r="AG40" s="152"/>
      <c r="AH40" s="8"/>
      <c r="AI40" s="152"/>
      <c r="AJ40" s="8"/>
      <c r="AK40" s="152"/>
      <c r="AL40" s="8"/>
      <c r="AM40" s="152"/>
      <c r="AN40" s="8"/>
      <c r="AO40" s="152"/>
      <c r="AP40" s="8"/>
      <c r="AQ40" s="152"/>
      <c r="AR40" s="152"/>
      <c r="AS40" s="152"/>
      <c r="AT40" s="8"/>
      <c r="AU40" s="152"/>
      <c r="AV40" s="8"/>
      <c r="AW40" s="152"/>
      <c r="AX40" s="152"/>
      <c r="AY40" s="155"/>
      <c r="AZ40" s="17"/>
      <c r="BA40" s="16"/>
    </row>
    <row r="41" spans="1:53" x14ac:dyDescent="0.25">
      <c r="A41" s="157"/>
      <c r="B41" s="8"/>
      <c r="C41" s="152"/>
      <c r="D41" s="8"/>
      <c r="E41" s="152"/>
      <c r="F41" s="8"/>
      <c r="G41" s="152"/>
      <c r="H41" s="8"/>
      <c r="I41" s="152"/>
      <c r="J41" s="8"/>
      <c r="K41" s="152"/>
      <c r="L41" s="8"/>
      <c r="M41" s="152"/>
      <c r="N41" s="8"/>
      <c r="O41" s="152"/>
      <c r="P41" s="8"/>
      <c r="Q41" s="152"/>
      <c r="R41" s="150"/>
      <c r="S41" s="151"/>
      <c r="T41" s="145"/>
      <c r="U41" s="145"/>
      <c r="V41" s="8"/>
      <c r="W41" s="152"/>
      <c r="X41" s="8"/>
      <c r="Y41" s="154"/>
      <c r="Z41" s="8"/>
      <c r="AA41" s="152"/>
      <c r="AB41" s="8"/>
      <c r="AC41" s="8"/>
      <c r="AD41" s="8"/>
      <c r="AE41" s="152"/>
      <c r="AF41" s="152"/>
      <c r="AG41" s="152"/>
      <c r="AH41" s="8"/>
      <c r="AI41" s="152"/>
      <c r="AJ41" s="8"/>
      <c r="AK41" s="152"/>
      <c r="AL41" s="8"/>
      <c r="AM41" s="152"/>
      <c r="AN41" s="8"/>
      <c r="AO41" s="152"/>
      <c r="AP41" s="8"/>
      <c r="AQ41" s="152"/>
      <c r="AR41" s="152"/>
      <c r="AS41" s="152"/>
      <c r="AT41" s="8"/>
      <c r="AU41" s="152"/>
      <c r="AV41" s="8"/>
      <c r="AW41" s="152"/>
      <c r="AX41" s="152"/>
      <c r="AY41" s="155"/>
      <c r="AZ41" s="17"/>
      <c r="BA41" s="16"/>
    </row>
    <row r="42" spans="1:53" x14ac:dyDescent="0.25">
      <c r="A42" s="48" t="s">
        <v>102</v>
      </c>
      <c r="B42" s="8"/>
      <c r="C42" s="152"/>
      <c r="D42" s="8"/>
      <c r="E42" s="152"/>
      <c r="F42" s="8"/>
      <c r="G42" s="152"/>
      <c r="H42" s="8"/>
      <c r="I42" s="152"/>
      <c r="J42" s="8"/>
      <c r="K42" s="152"/>
      <c r="L42" s="8"/>
      <c r="M42" s="152"/>
      <c r="N42" s="8"/>
      <c r="O42" s="152"/>
      <c r="P42" s="8"/>
      <c r="Q42" s="152"/>
      <c r="R42" s="150"/>
      <c r="S42" s="151"/>
      <c r="T42" s="8"/>
      <c r="U42" s="152"/>
      <c r="V42" s="8"/>
      <c r="W42" s="152"/>
      <c r="X42" s="8"/>
      <c r="Y42" s="154"/>
      <c r="Z42" s="8"/>
      <c r="AA42" s="152"/>
      <c r="AB42" s="8"/>
      <c r="AC42" s="8"/>
      <c r="AD42" s="8"/>
      <c r="AE42" s="152"/>
      <c r="AF42" s="152"/>
      <c r="AG42" s="152"/>
      <c r="AH42" s="8"/>
      <c r="AI42" s="152"/>
      <c r="AJ42" s="8"/>
      <c r="AK42" s="152"/>
      <c r="AL42" s="8"/>
      <c r="AM42" s="152"/>
      <c r="AN42" s="8"/>
      <c r="AO42" s="8"/>
      <c r="AP42" s="8"/>
      <c r="AQ42" s="152"/>
      <c r="AR42" s="152"/>
      <c r="AS42" s="152"/>
      <c r="AT42" s="8"/>
      <c r="AU42" s="152"/>
      <c r="AV42" s="8"/>
      <c r="AW42" s="152"/>
      <c r="AX42" s="152"/>
      <c r="AY42" s="155"/>
    </row>
    <row r="43" spans="1:53" x14ac:dyDescent="0.25">
      <c r="A43" s="48"/>
      <c r="B43" s="155"/>
      <c r="C43" s="155"/>
      <c r="D43" s="155"/>
      <c r="E43" s="158"/>
      <c r="F43" s="155"/>
      <c r="G43" s="8"/>
      <c r="H43" s="8"/>
      <c r="I43" s="8"/>
      <c r="J43" s="8"/>
      <c r="K43" s="8"/>
      <c r="L43" s="8"/>
      <c r="M43" s="8"/>
      <c r="N43" s="8"/>
      <c r="O43" s="8"/>
      <c r="P43" s="8"/>
      <c r="Q43" s="8"/>
      <c r="R43" s="8"/>
      <c r="S43" s="152"/>
      <c r="T43" s="8"/>
      <c r="U43" s="8"/>
      <c r="V43" s="8"/>
      <c r="W43" s="8"/>
      <c r="X43" s="8"/>
      <c r="Y43" s="8"/>
      <c r="Z43" s="8"/>
      <c r="AA43" s="8"/>
      <c r="AB43" s="8"/>
      <c r="AC43" s="159"/>
      <c r="AD43" s="8"/>
      <c r="AE43" s="8"/>
      <c r="AF43" s="8"/>
      <c r="AG43" s="8"/>
      <c r="AH43" s="8"/>
      <c r="AI43" s="8"/>
      <c r="AJ43" s="8"/>
      <c r="AK43" s="8"/>
      <c r="AL43" s="8"/>
      <c r="AM43" s="8"/>
      <c r="AN43" s="8"/>
      <c r="AO43" s="8"/>
      <c r="AP43" s="8"/>
      <c r="AQ43" s="152"/>
      <c r="AR43" s="152"/>
      <c r="AS43" s="152"/>
      <c r="AT43" s="8"/>
      <c r="AU43" s="152"/>
      <c r="AV43" s="8"/>
      <c r="AW43" s="152"/>
      <c r="AX43" s="152"/>
      <c r="AY43" s="155"/>
    </row>
    <row r="44" spans="1:53" x14ac:dyDescent="0.25">
      <c r="A44" s="48" t="s">
        <v>85</v>
      </c>
      <c r="B44" s="155"/>
      <c r="C44" s="155"/>
      <c r="D44" s="155"/>
      <c r="E44" s="158"/>
      <c r="F44" s="155"/>
      <c r="G44" s="159"/>
      <c r="H44" s="8"/>
      <c r="I44" s="159"/>
      <c r="J44" s="8"/>
      <c r="K44" s="159"/>
      <c r="L44" s="8"/>
      <c r="M44" s="159"/>
      <c r="N44" s="8"/>
      <c r="O44" s="159"/>
      <c r="P44" s="8"/>
      <c r="Q44" s="159"/>
      <c r="R44" s="8"/>
      <c r="S44" s="8"/>
      <c r="T44" s="8"/>
      <c r="U44" s="8"/>
      <c r="V44" s="8"/>
      <c r="W44" s="159"/>
      <c r="X44" s="8"/>
      <c r="Y44" s="159"/>
      <c r="Z44" s="8"/>
      <c r="AA44" s="159"/>
      <c r="AB44" s="8"/>
      <c r="AC44" s="159"/>
      <c r="AD44" s="8"/>
      <c r="AE44" s="159"/>
      <c r="AF44" s="8"/>
      <c r="AG44" s="159"/>
      <c r="AH44" s="8"/>
      <c r="AI44" s="159"/>
      <c r="AJ44" s="8"/>
      <c r="AK44" s="159"/>
      <c r="AL44" s="8"/>
      <c r="AM44" s="159"/>
      <c r="AN44" s="8"/>
      <c r="AO44" s="159"/>
      <c r="AP44" s="8"/>
      <c r="AQ44" s="8"/>
      <c r="AR44" s="8"/>
      <c r="AS44" s="8"/>
      <c r="AT44" s="8"/>
      <c r="AU44" s="8"/>
      <c r="AV44" s="8"/>
      <c r="AW44" s="8"/>
      <c r="AX44" s="8"/>
      <c r="AY44" s="155"/>
    </row>
    <row r="45" spans="1:53" ht="12.5" x14ac:dyDescent="0.25">
      <c r="A45" s="48" t="s">
        <v>86</v>
      </c>
      <c r="B45" s="160"/>
      <c r="C45" s="160"/>
      <c r="D45" s="155"/>
      <c r="E45" s="158"/>
      <c r="F45" s="155"/>
      <c r="G45" s="159"/>
      <c r="H45" s="8"/>
      <c r="I45" s="159"/>
      <c r="J45" s="8"/>
      <c r="K45" s="159"/>
      <c r="L45" s="8"/>
      <c r="M45" s="159"/>
      <c r="N45" s="8"/>
      <c r="O45" s="159"/>
      <c r="P45" s="8"/>
      <c r="Q45" s="159"/>
      <c r="R45" s="8"/>
      <c r="S45" s="159"/>
      <c r="T45" s="8"/>
      <c r="U45" s="159"/>
      <c r="V45" s="8"/>
      <c r="W45" s="159"/>
      <c r="X45" s="8"/>
      <c r="Y45" s="159"/>
      <c r="Z45" s="8"/>
      <c r="AA45" s="159"/>
      <c r="AB45" s="8"/>
      <c r="AC45" s="8"/>
      <c r="AD45" s="8"/>
      <c r="AE45" s="159"/>
      <c r="AF45" s="8"/>
      <c r="AG45" s="159"/>
      <c r="AH45" s="8"/>
      <c r="AI45" s="159"/>
      <c r="AJ45" s="8"/>
      <c r="AK45" s="159"/>
      <c r="AL45" s="8"/>
      <c r="AM45" s="159"/>
      <c r="AN45" s="8"/>
      <c r="AO45" s="159"/>
      <c r="AP45" s="8"/>
      <c r="AQ45" s="159"/>
      <c r="AR45" s="159"/>
      <c r="AS45" s="159"/>
      <c r="AT45" s="8"/>
      <c r="AU45" s="159"/>
      <c r="AV45" s="8"/>
      <c r="AW45" s="8"/>
      <c r="AX45" s="159"/>
      <c r="AY45" s="155"/>
    </row>
    <row r="46" spans="1:53" ht="12.5" x14ac:dyDescent="0.25">
      <c r="A46" s="48" t="s">
        <v>87</v>
      </c>
      <c r="B46" s="160"/>
      <c r="C46" s="160"/>
      <c r="D46" s="155"/>
      <c r="E46" s="158"/>
      <c r="F46" s="155"/>
      <c r="G46" s="8"/>
      <c r="H46" s="8"/>
      <c r="I46" s="8"/>
      <c r="J46" s="8"/>
      <c r="K46" s="8"/>
      <c r="L46" s="8"/>
      <c r="M46" s="8"/>
      <c r="N46" s="8"/>
      <c r="O46" s="8"/>
      <c r="P46" s="8"/>
      <c r="Q46" s="8"/>
      <c r="R46" s="8"/>
      <c r="S46" s="159"/>
      <c r="T46" s="8"/>
      <c r="U46" s="159"/>
      <c r="V46" s="8"/>
      <c r="W46" s="8"/>
      <c r="X46" s="8"/>
      <c r="Y46" s="8"/>
      <c r="Z46" s="8"/>
      <c r="AA46" s="8"/>
      <c r="AB46" s="8"/>
      <c r="AC46" s="8"/>
      <c r="AD46" s="8"/>
      <c r="AE46" s="8"/>
      <c r="AF46" s="8"/>
      <c r="AG46" s="8"/>
      <c r="AH46" s="8"/>
      <c r="AI46" s="8"/>
      <c r="AJ46" s="8"/>
      <c r="AK46" s="8"/>
      <c r="AL46" s="8"/>
      <c r="AM46" s="8"/>
      <c r="AN46" s="8"/>
      <c r="AO46" s="8"/>
      <c r="AP46" s="8"/>
      <c r="AQ46" s="159"/>
      <c r="AR46" s="159"/>
      <c r="AS46" s="159"/>
      <c r="AT46" s="8"/>
      <c r="AU46" s="159"/>
      <c r="AV46" s="8"/>
      <c r="AW46" s="159"/>
      <c r="AX46" s="8"/>
      <c r="AY46" s="155"/>
    </row>
    <row r="47" spans="1:53" x14ac:dyDescent="0.25">
      <c r="A47" s="48" t="s">
        <v>88</v>
      </c>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3" ht="13" x14ac:dyDescent="0.3">
      <c r="A48" s="16"/>
      <c r="B48" s="30"/>
      <c r="C48" s="30"/>
      <c r="D48" s="30"/>
      <c r="E48" s="30"/>
      <c r="F48" s="31"/>
    </row>
  </sheetData>
  <mergeCells count="42">
    <mergeCell ref="B5:C5"/>
    <mergeCell ref="D34:E34"/>
    <mergeCell ref="H5:I5"/>
    <mergeCell ref="L5:M5"/>
    <mergeCell ref="P5:Q5"/>
    <mergeCell ref="B34:C34"/>
    <mergeCell ref="N34:O34"/>
    <mergeCell ref="L34:M34"/>
    <mergeCell ref="J34:K34"/>
    <mergeCell ref="H34:I34"/>
    <mergeCell ref="D5:E5"/>
    <mergeCell ref="F5:G5"/>
    <mergeCell ref="F34:G34"/>
    <mergeCell ref="J5:K5"/>
    <mergeCell ref="N5:O5"/>
    <mergeCell ref="AB5:AC5"/>
    <mergeCell ref="P34:Q34"/>
    <mergeCell ref="X5:Y5"/>
    <mergeCell ref="AH34:AI34"/>
    <mergeCell ref="T34:U34"/>
    <mergeCell ref="AD34:AE34"/>
    <mergeCell ref="V5:W5"/>
    <mergeCell ref="AF5:AG5"/>
    <mergeCell ref="AB34:AC34"/>
    <mergeCell ref="R5:S5"/>
    <mergeCell ref="X34:Y34"/>
    <mergeCell ref="R34:S34"/>
    <mergeCell ref="V34:W34"/>
    <mergeCell ref="T5:U5"/>
    <mergeCell ref="AV34:AW34"/>
    <mergeCell ref="AT5:AU5"/>
    <mergeCell ref="AD5:AE5"/>
    <mergeCell ref="AH5:AI5"/>
    <mergeCell ref="AJ5:AK5"/>
    <mergeCell ref="AT34:AU34"/>
    <mergeCell ref="AL34:AM34"/>
    <mergeCell ref="AF34:AG34"/>
    <mergeCell ref="AN34:AO34"/>
    <mergeCell ref="AP5:AQ5"/>
    <mergeCell ref="AL5:AM5"/>
    <mergeCell ref="AJ34:AK34"/>
    <mergeCell ref="AP34:AQ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7" width="4.296875" style="10" hidden="1" customWidth="1"/>
    <col min="18" max="19" width="4.09765625" style="10" hidden="1" customWidth="1"/>
    <col min="20" max="20" width="4.3984375" style="10" hidden="1" customWidth="1"/>
    <col min="21" max="21" width="4.59765625" style="10" hidden="1" customWidth="1"/>
    <col min="22" max="25" width="4.296875" style="10" customWidth="1"/>
    <col min="26" max="26" width="3.8984375" style="10" customWidth="1"/>
    <col min="27" max="27" width="4" style="10" customWidth="1"/>
    <col min="28" max="28" width="3.8984375" style="10" hidden="1" customWidth="1"/>
    <col min="29" max="29" width="4" style="10" hidden="1" customWidth="1"/>
    <col min="30" max="30" width="3.8984375" style="10" customWidth="1"/>
    <col min="31" max="31" width="4" style="10" customWidth="1"/>
    <col min="32" max="32" width="3.8984375" style="10" customWidth="1"/>
    <col min="33" max="33" width="4" style="10" customWidth="1"/>
    <col min="34" max="34" width="3.8984375" style="10" customWidth="1"/>
    <col min="35" max="35" width="4" style="10" customWidth="1"/>
    <col min="36" max="36" width="3.8984375" style="10" customWidth="1"/>
    <col min="37" max="37" width="4.8984375" style="10" bestFit="1" customWidth="1"/>
    <col min="38" max="38" width="3.59765625" style="10" customWidth="1"/>
    <col min="39" max="39" width="3.69921875" style="10" customWidth="1"/>
    <col min="40" max="41" width="4.296875" style="10" hidden="1" customWidth="1"/>
    <col min="42" max="42" width="3.59765625" style="10" hidden="1" customWidth="1"/>
    <col min="43" max="45" width="3.69921875" style="10" hidden="1" customWidth="1"/>
    <col min="46" max="47" width="4.296875" style="10" customWidth="1"/>
    <col min="48" max="48" width="4.3984375" style="10" customWidth="1"/>
    <col min="49" max="50" width="5.3984375" style="10" customWidth="1"/>
    <col min="51" max="51" width="9" style="16" customWidth="1"/>
    <col min="52" max="16384" width="11.3984375" style="10"/>
  </cols>
  <sheetData>
    <row r="1" spans="1:51" s="8" customFormat="1" ht="12.75" customHeight="1" x14ac:dyDescent="0.25">
      <c r="A1" s="5" t="s">
        <v>99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6"/>
      <c r="P2" s="6"/>
      <c r="Q2" s="6"/>
      <c r="R2" s="6"/>
      <c r="S2" s="6"/>
      <c r="T2" s="6"/>
      <c r="U2" s="8"/>
      <c r="V2" s="6"/>
      <c r="W2" s="6"/>
      <c r="X2" s="6"/>
      <c r="Y2" s="6"/>
      <c r="Z2" s="6"/>
      <c r="AA2" s="106"/>
      <c r="AB2" s="6"/>
      <c r="AC2" s="106"/>
      <c r="AD2" s="6"/>
      <c r="AE2" s="6"/>
      <c r="AF2" s="6"/>
      <c r="AG2" s="6"/>
      <c r="AH2" s="6"/>
      <c r="AI2" s="6"/>
      <c r="AJ2" s="6"/>
      <c r="AK2" s="6"/>
      <c r="AL2" s="6"/>
      <c r="AM2" s="6"/>
      <c r="AN2" s="6"/>
      <c r="AO2" s="6"/>
      <c r="AP2" s="6"/>
      <c r="AQ2" s="6"/>
      <c r="AR2" s="6"/>
      <c r="AS2" s="6"/>
      <c r="AT2" s="6"/>
      <c r="AU2" s="6"/>
      <c r="AV2" s="6"/>
      <c r="AW2" s="6"/>
      <c r="AX2" s="6"/>
      <c r="AY2" s="6"/>
    </row>
    <row r="3" spans="1:51"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8"/>
      <c r="Y3" s="108"/>
      <c r="Z3" s="109"/>
      <c r="AA3" s="108"/>
      <c r="AB3" s="109"/>
      <c r="AC3" s="108"/>
      <c r="AD3" s="108"/>
      <c r="AE3" s="108"/>
      <c r="AF3" s="108"/>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90" t="s">
        <v>3</v>
      </c>
      <c r="Y5" s="191"/>
      <c r="Z5" s="169" t="s">
        <v>4</v>
      </c>
      <c r="AA5" s="162"/>
      <c r="AB5" s="190" t="s">
        <v>7</v>
      </c>
      <c r="AC5" s="191"/>
      <c r="AD5" s="190" t="s">
        <v>22</v>
      </c>
      <c r="AE5" s="191"/>
      <c r="AF5" s="190" t="s">
        <v>25</v>
      </c>
      <c r="AG5" s="191"/>
      <c r="AH5" s="190" t="s">
        <v>18</v>
      </c>
      <c r="AI5" s="191"/>
      <c r="AJ5" s="190" t="s">
        <v>26</v>
      </c>
      <c r="AK5" s="191"/>
      <c r="AL5" s="190" t="s">
        <v>23</v>
      </c>
      <c r="AM5" s="191"/>
      <c r="AN5" s="116" t="s">
        <v>24</v>
      </c>
      <c r="AO5" s="117"/>
      <c r="AP5" s="190" t="s">
        <v>6</v>
      </c>
      <c r="AQ5" s="191"/>
      <c r="AR5" s="164"/>
      <c r="AS5" s="164"/>
      <c r="AT5" s="190" t="s">
        <v>19</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3"/>
      <c r="AP6" s="120"/>
      <c r="AQ6" s="121"/>
      <c r="AR6" s="122"/>
      <c r="AS6" s="122"/>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6"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SUM(B12:B32)</f>
        <v>36</v>
      </c>
      <c r="C10" s="165">
        <f t="shared" ref="C10:AU10" si="0">SUM(C12:C32)</f>
        <v>194</v>
      </c>
      <c r="D10" s="165">
        <f t="shared" si="0"/>
        <v>25</v>
      </c>
      <c r="E10" s="165">
        <f t="shared" si="0"/>
        <v>191</v>
      </c>
      <c r="F10" s="165">
        <f t="shared" si="0"/>
        <v>43</v>
      </c>
      <c r="G10" s="165">
        <f t="shared" si="0"/>
        <v>179</v>
      </c>
      <c r="H10" s="165">
        <f t="shared" si="0"/>
        <v>28</v>
      </c>
      <c r="I10" s="165">
        <f t="shared" si="0"/>
        <v>183</v>
      </c>
      <c r="J10" s="165">
        <f t="shared" si="0"/>
        <v>7</v>
      </c>
      <c r="K10" s="165">
        <f t="shared" si="0"/>
        <v>28</v>
      </c>
      <c r="L10" s="165">
        <f t="shared" si="0"/>
        <v>32</v>
      </c>
      <c r="M10" s="165">
        <f t="shared" si="0"/>
        <v>122</v>
      </c>
      <c r="N10" s="165">
        <f t="shared" si="0"/>
        <v>15</v>
      </c>
      <c r="O10" s="165">
        <f t="shared" si="0"/>
        <v>78</v>
      </c>
      <c r="P10" s="165">
        <f t="shared" si="0"/>
        <v>0</v>
      </c>
      <c r="Q10" s="165">
        <f t="shared" si="0"/>
        <v>0</v>
      </c>
      <c r="R10" s="165">
        <f t="shared" si="0"/>
        <v>0</v>
      </c>
      <c r="S10" s="165">
        <f t="shared" si="0"/>
        <v>0</v>
      </c>
      <c r="T10" s="165">
        <f>SUM(T12:T32)</f>
        <v>0</v>
      </c>
      <c r="U10" s="165">
        <f>SUM(U12:U32)</f>
        <v>0</v>
      </c>
      <c r="V10" s="165">
        <f t="shared" si="0"/>
        <v>30</v>
      </c>
      <c r="W10" s="165">
        <f t="shared" si="0"/>
        <v>70</v>
      </c>
      <c r="X10" s="165">
        <f>SUM(X12:X32)</f>
        <v>1</v>
      </c>
      <c r="Y10" s="165">
        <f>SUM(Y12:Y32)</f>
        <v>7</v>
      </c>
      <c r="Z10" s="165">
        <f t="shared" ref="Z10:AE10" si="1">SUM(Z12:Z32)</f>
        <v>38</v>
      </c>
      <c r="AA10" s="165">
        <f t="shared" si="1"/>
        <v>47</v>
      </c>
      <c r="AB10" s="165">
        <f t="shared" si="1"/>
        <v>0</v>
      </c>
      <c r="AC10" s="165">
        <f t="shared" si="1"/>
        <v>0</v>
      </c>
      <c r="AD10" s="165">
        <f t="shared" si="1"/>
        <v>7</v>
      </c>
      <c r="AE10" s="165">
        <f t="shared" si="1"/>
        <v>21</v>
      </c>
      <c r="AF10" s="165">
        <f t="shared" si="0"/>
        <v>6</v>
      </c>
      <c r="AG10" s="165">
        <f t="shared" si="0"/>
        <v>15</v>
      </c>
      <c r="AH10" s="165">
        <f>SUM(AH12:AH32)</f>
        <v>9</v>
      </c>
      <c r="AI10" s="165">
        <f>SUM(AI12:AI32)</f>
        <v>71</v>
      </c>
      <c r="AJ10" s="165">
        <f>SUM(AJ12:AJ32)</f>
        <v>10</v>
      </c>
      <c r="AK10" s="165">
        <f>SUM(AK12:AK32)</f>
        <v>61</v>
      </c>
      <c r="AL10" s="165">
        <f t="shared" si="0"/>
        <v>12</v>
      </c>
      <c r="AM10" s="165">
        <f t="shared" si="0"/>
        <v>47</v>
      </c>
      <c r="AN10" s="165">
        <f t="shared" si="0"/>
        <v>0</v>
      </c>
      <c r="AO10" s="165">
        <f t="shared" si="0"/>
        <v>0</v>
      </c>
      <c r="AP10" s="165">
        <f>SUM(AP12:AP32)</f>
        <v>0</v>
      </c>
      <c r="AQ10" s="165">
        <f>SUM(AQ12:AQ32)</f>
        <v>0</v>
      </c>
      <c r="AR10" s="165"/>
      <c r="AS10" s="165"/>
      <c r="AT10" s="165">
        <f t="shared" si="0"/>
        <v>41</v>
      </c>
      <c r="AU10" s="165">
        <f t="shared" si="0"/>
        <v>191</v>
      </c>
      <c r="AV10" s="78">
        <f>SUM(AV12:AV32)</f>
        <v>340</v>
      </c>
      <c r="AW10" s="78">
        <f>SUM(AW12:AW32)</f>
        <v>1505</v>
      </c>
      <c r="AX10" s="78">
        <f>SUM(AX12:AX32)</f>
        <v>1845</v>
      </c>
      <c r="AY10" s="163">
        <f>AV10/AX10*100</f>
        <v>18.428184281842817</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0"/>
      <c r="AI11" s="141"/>
      <c r="AJ11" s="142"/>
      <c r="AK11" s="143"/>
      <c r="AL11" s="144"/>
      <c r="AM11" s="144"/>
      <c r="AN11" s="144"/>
      <c r="AO11" s="144"/>
      <c r="AP11" s="144"/>
      <c r="AQ11" s="144"/>
      <c r="AR11" s="144"/>
      <c r="AS11" s="144"/>
      <c r="AT11" s="144"/>
      <c r="AU11" s="144"/>
      <c r="AV11" s="144"/>
      <c r="AW11" s="144"/>
      <c r="AX11" s="144"/>
      <c r="AY11" s="144"/>
    </row>
    <row r="12" spans="1:51" s="1" customFormat="1" ht="12.65" customHeight="1" x14ac:dyDescent="0.25">
      <c r="A12" s="137" t="s">
        <v>35</v>
      </c>
      <c r="B12" s="145">
        <v>14</v>
      </c>
      <c r="C12" s="145">
        <v>56</v>
      </c>
      <c r="D12" s="145">
        <v>6</v>
      </c>
      <c r="E12" s="145">
        <v>64</v>
      </c>
      <c r="F12" s="145">
        <v>17</v>
      </c>
      <c r="G12" s="145">
        <v>53</v>
      </c>
      <c r="H12" s="145">
        <v>13</v>
      </c>
      <c r="I12" s="145">
        <v>57</v>
      </c>
      <c r="J12" s="145"/>
      <c r="K12" s="145"/>
      <c r="L12" s="145">
        <v>14</v>
      </c>
      <c r="M12" s="145">
        <v>56</v>
      </c>
      <c r="N12" s="145">
        <v>7</v>
      </c>
      <c r="O12" s="145">
        <v>28</v>
      </c>
      <c r="P12" s="145"/>
      <c r="Q12" s="145"/>
      <c r="R12" s="145"/>
      <c r="S12" s="145"/>
      <c r="T12" s="145"/>
      <c r="U12" s="145"/>
      <c r="V12" s="145">
        <v>13</v>
      </c>
      <c r="W12" s="145">
        <v>22</v>
      </c>
      <c r="X12" s="145"/>
      <c r="Y12" s="145"/>
      <c r="Z12" s="145">
        <v>17</v>
      </c>
      <c r="AA12" s="145">
        <v>18</v>
      </c>
      <c r="AB12" s="145"/>
      <c r="AC12" s="145"/>
      <c r="AD12" s="145">
        <v>1</v>
      </c>
      <c r="AE12" s="145">
        <v>11</v>
      </c>
      <c r="AF12" s="145"/>
      <c r="AG12" s="145"/>
      <c r="AH12" s="145">
        <v>5</v>
      </c>
      <c r="AI12" s="145">
        <v>30</v>
      </c>
      <c r="AJ12" s="145">
        <v>6</v>
      </c>
      <c r="AK12" s="143">
        <v>27</v>
      </c>
      <c r="AL12" s="144">
        <v>6</v>
      </c>
      <c r="AM12" s="144">
        <v>24</v>
      </c>
      <c r="AN12" s="144"/>
      <c r="AO12" s="144"/>
      <c r="AP12" s="144"/>
      <c r="AQ12" s="144"/>
      <c r="AR12" s="144"/>
      <c r="AS12" s="144"/>
      <c r="AT12" s="144">
        <v>18</v>
      </c>
      <c r="AU12" s="144">
        <v>73</v>
      </c>
      <c r="AV12" s="144">
        <f t="shared" ref="AV12:AV32" si="2">SUM(B12+D12+F12+H12+J12++N12+P12+T12+R12+V12+X12+Z12+AJ12+L12+AB12+AF12+AD12+AH12+AL12+AN12+AP12+AT12)</f>
        <v>137</v>
      </c>
      <c r="AW12" s="144">
        <f t="shared" ref="AW12:AW32" si="3">SUM(C12+E12+G12+I12+K12++O12+Q12+U12+S12+W12+Y12+AA12+AK12+M12+AC12+AG12+AE12+AI12+AM12+AO12+AQ12+AU12)</f>
        <v>519</v>
      </c>
      <c r="AX12" s="144">
        <f>AV12+AW12</f>
        <v>656</v>
      </c>
      <c r="AY12" s="146">
        <f t="shared" ref="AY12:AY26" si="4">AV12/AX12*100</f>
        <v>20.884146341463413</v>
      </c>
    </row>
    <row r="13" spans="1:51" s="1" customFormat="1" ht="12.65" customHeight="1" x14ac:dyDescent="0.25">
      <c r="A13" s="137" t="s">
        <v>36</v>
      </c>
      <c r="B13" s="145">
        <v>4</v>
      </c>
      <c r="C13" s="145">
        <v>25</v>
      </c>
      <c r="D13" s="145">
        <v>2</v>
      </c>
      <c r="E13" s="145">
        <v>14</v>
      </c>
      <c r="F13" s="145">
        <v>4</v>
      </c>
      <c r="G13" s="145">
        <v>25</v>
      </c>
      <c r="H13" s="145">
        <v>5</v>
      </c>
      <c r="I13" s="145">
        <v>67</v>
      </c>
      <c r="J13" s="145"/>
      <c r="K13" s="145"/>
      <c r="L13" s="145">
        <v>8</v>
      </c>
      <c r="M13" s="145">
        <v>21</v>
      </c>
      <c r="N13" s="145">
        <v>2</v>
      </c>
      <c r="O13" s="145">
        <v>27</v>
      </c>
      <c r="P13" s="145"/>
      <c r="Q13" s="145"/>
      <c r="R13" s="145"/>
      <c r="S13" s="145"/>
      <c r="T13" s="145"/>
      <c r="U13" s="145"/>
      <c r="V13" s="145">
        <v>1</v>
      </c>
      <c r="W13" s="145">
        <v>13</v>
      </c>
      <c r="X13" s="145"/>
      <c r="Y13" s="145"/>
      <c r="Z13" s="145">
        <v>8</v>
      </c>
      <c r="AA13" s="145">
        <v>10</v>
      </c>
      <c r="AB13" s="145"/>
      <c r="AC13" s="145"/>
      <c r="AD13" s="145"/>
      <c r="AE13" s="145"/>
      <c r="AF13" s="145">
        <v>6</v>
      </c>
      <c r="AG13" s="145">
        <v>15</v>
      </c>
      <c r="AH13" s="145">
        <v>2</v>
      </c>
      <c r="AI13" s="145">
        <v>13</v>
      </c>
      <c r="AJ13" s="145">
        <v>2</v>
      </c>
      <c r="AK13" s="143">
        <v>8</v>
      </c>
      <c r="AL13" s="144">
        <v>6</v>
      </c>
      <c r="AM13" s="144">
        <v>23</v>
      </c>
      <c r="AN13" s="144"/>
      <c r="AO13" s="144"/>
      <c r="AP13" s="144"/>
      <c r="AQ13" s="144"/>
      <c r="AR13" s="144"/>
      <c r="AS13" s="144"/>
      <c r="AT13" s="144">
        <v>8</v>
      </c>
      <c r="AU13" s="144">
        <v>57</v>
      </c>
      <c r="AV13" s="144">
        <f t="shared" si="2"/>
        <v>58</v>
      </c>
      <c r="AW13" s="144">
        <f t="shared" si="3"/>
        <v>318</v>
      </c>
      <c r="AX13" s="144">
        <f t="shared" ref="AX13:AX32" si="5">AV13+AW13</f>
        <v>376</v>
      </c>
      <c r="AY13" s="146">
        <f t="shared" si="4"/>
        <v>15.425531914893616</v>
      </c>
    </row>
    <row r="14" spans="1:51" s="1" customFormat="1" ht="12.65" customHeight="1" x14ac:dyDescent="0.25">
      <c r="A14" s="137" t="s">
        <v>37</v>
      </c>
      <c r="B14" s="145">
        <v>1</v>
      </c>
      <c r="C14" s="145">
        <v>8</v>
      </c>
      <c r="D14" s="145">
        <v>2</v>
      </c>
      <c r="E14" s="145">
        <v>7</v>
      </c>
      <c r="F14" s="145">
        <v>3</v>
      </c>
      <c r="G14" s="145">
        <v>6</v>
      </c>
      <c r="H14" s="145"/>
      <c r="I14" s="145"/>
      <c r="J14" s="145"/>
      <c r="K14" s="145"/>
      <c r="L14" s="145"/>
      <c r="M14" s="145"/>
      <c r="N14" s="145"/>
      <c r="O14" s="145"/>
      <c r="P14" s="145"/>
      <c r="Q14" s="145"/>
      <c r="R14" s="145"/>
      <c r="S14" s="145"/>
      <c r="T14" s="145"/>
      <c r="U14" s="145"/>
      <c r="V14" s="145"/>
      <c r="W14" s="145"/>
      <c r="X14" s="145"/>
      <c r="Y14" s="145"/>
      <c r="Z14" s="145">
        <v>4</v>
      </c>
      <c r="AA14" s="145">
        <v>5</v>
      </c>
      <c r="AB14" s="145"/>
      <c r="AC14" s="145"/>
      <c r="AD14" s="145"/>
      <c r="AE14" s="145"/>
      <c r="AF14" s="145"/>
      <c r="AG14" s="145"/>
      <c r="AH14" s="145"/>
      <c r="AI14" s="145"/>
      <c r="AJ14" s="145"/>
      <c r="AK14" s="143"/>
      <c r="AL14" s="144"/>
      <c r="AM14" s="144"/>
      <c r="AN14" s="144"/>
      <c r="AO14" s="144"/>
      <c r="AP14" s="144"/>
      <c r="AQ14" s="144"/>
      <c r="AR14" s="144"/>
      <c r="AS14" s="144"/>
      <c r="AT14" s="144"/>
      <c r="AU14" s="144">
        <v>3</v>
      </c>
      <c r="AV14" s="144">
        <f t="shared" si="2"/>
        <v>10</v>
      </c>
      <c r="AW14" s="144">
        <f t="shared" si="3"/>
        <v>29</v>
      </c>
      <c r="AX14" s="144">
        <f t="shared" si="5"/>
        <v>39</v>
      </c>
      <c r="AY14" s="146">
        <f t="shared" si="4"/>
        <v>25.641025641025639</v>
      </c>
    </row>
    <row r="15" spans="1:51" s="1" customFormat="1" ht="12.65" customHeight="1" x14ac:dyDescent="0.25">
      <c r="A15" s="137" t="s">
        <v>38</v>
      </c>
      <c r="B15" s="145"/>
      <c r="C15" s="145">
        <v>3</v>
      </c>
      <c r="D15" s="145">
        <v>1</v>
      </c>
      <c r="E15" s="145">
        <v>2</v>
      </c>
      <c r="F15" s="145"/>
      <c r="G15" s="145">
        <v>3</v>
      </c>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3"/>
      <c r="AL15" s="144"/>
      <c r="AM15" s="144"/>
      <c r="AN15" s="144"/>
      <c r="AO15" s="144"/>
      <c r="AP15" s="144"/>
      <c r="AQ15" s="144"/>
      <c r="AR15" s="144"/>
      <c r="AS15" s="144"/>
      <c r="AT15" s="144"/>
      <c r="AU15" s="144"/>
      <c r="AV15" s="144">
        <f t="shared" si="2"/>
        <v>1</v>
      </c>
      <c r="AW15" s="144">
        <f t="shared" si="3"/>
        <v>8</v>
      </c>
      <c r="AX15" s="144">
        <f t="shared" si="5"/>
        <v>9</v>
      </c>
      <c r="AY15" s="146">
        <f t="shared" si="4"/>
        <v>11.111111111111111</v>
      </c>
    </row>
    <row r="16" spans="1:51" s="1" customFormat="1" ht="12.65" customHeight="1" x14ac:dyDescent="0.25">
      <c r="A16" s="137" t="s">
        <v>54</v>
      </c>
      <c r="B16" s="145"/>
      <c r="C16" s="145">
        <v>2</v>
      </c>
      <c r="D16" s="145"/>
      <c r="E16" s="145">
        <v>2</v>
      </c>
      <c r="F16" s="145"/>
      <c r="G16" s="145">
        <v>1</v>
      </c>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3"/>
      <c r="AL16" s="144"/>
      <c r="AM16" s="144"/>
      <c r="AN16" s="144"/>
      <c r="AO16" s="144"/>
      <c r="AP16" s="144"/>
      <c r="AQ16" s="144"/>
      <c r="AR16" s="144"/>
      <c r="AS16" s="144"/>
      <c r="AT16" s="144"/>
      <c r="AU16" s="144">
        <v>1</v>
      </c>
      <c r="AV16" s="144">
        <f t="shared" si="2"/>
        <v>0</v>
      </c>
      <c r="AW16" s="144">
        <f t="shared" si="3"/>
        <v>6</v>
      </c>
      <c r="AX16" s="144">
        <f t="shared" si="5"/>
        <v>6</v>
      </c>
      <c r="AY16" s="146">
        <f t="shared" si="4"/>
        <v>0</v>
      </c>
    </row>
    <row r="17" spans="1:51" s="1" customFormat="1" ht="12.65" customHeight="1" x14ac:dyDescent="0.25">
      <c r="A17" s="137" t="s">
        <v>40</v>
      </c>
      <c r="B17" s="145">
        <v>1</v>
      </c>
      <c r="C17" s="145">
        <v>5</v>
      </c>
      <c r="D17" s="145">
        <v>1</v>
      </c>
      <c r="E17" s="145">
        <v>5</v>
      </c>
      <c r="F17" s="145">
        <v>1</v>
      </c>
      <c r="G17" s="145">
        <v>5</v>
      </c>
      <c r="H17" s="145">
        <v>1</v>
      </c>
      <c r="I17" s="145">
        <v>5</v>
      </c>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3"/>
      <c r="AL17" s="144"/>
      <c r="AM17" s="144"/>
      <c r="AN17" s="144"/>
      <c r="AO17" s="144"/>
      <c r="AP17" s="144"/>
      <c r="AQ17" s="144"/>
      <c r="AR17" s="144"/>
      <c r="AS17" s="144"/>
      <c r="AT17" s="144"/>
      <c r="AU17" s="144"/>
      <c r="AV17" s="144">
        <f t="shared" si="2"/>
        <v>4</v>
      </c>
      <c r="AW17" s="144">
        <f t="shared" si="3"/>
        <v>20</v>
      </c>
      <c r="AX17" s="144">
        <f t="shared" si="5"/>
        <v>24</v>
      </c>
      <c r="AY17" s="146">
        <f t="shared" si="4"/>
        <v>16.666666666666664</v>
      </c>
    </row>
    <row r="18" spans="1:51" s="1" customFormat="1" ht="12.65" customHeight="1" x14ac:dyDescent="0.25">
      <c r="A18" s="137" t="s">
        <v>41</v>
      </c>
      <c r="B18" s="145">
        <v>2</v>
      </c>
      <c r="C18" s="145">
        <v>5</v>
      </c>
      <c r="D18" s="145">
        <v>1</v>
      </c>
      <c r="E18" s="145">
        <v>6</v>
      </c>
      <c r="F18" s="145">
        <v>1</v>
      </c>
      <c r="G18" s="145">
        <v>6</v>
      </c>
      <c r="H18" s="145"/>
      <c r="I18" s="145"/>
      <c r="J18" s="145"/>
      <c r="K18" s="145"/>
      <c r="L18" s="145"/>
      <c r="M18" s="145"/>
      <c r="N18" s="145"/>
      <c r="O18" s="145"/>
      <c r="P18" s="145"/>
      <c r="Q18" s="145"/>
      <c r="R18" s="145"/>
      <c r="S18" s="145"/>
      <c r="T18" s="145"/>
      <c r="U18" s="145"/>
      <c r="V18" s="145"/>
      <c r="W18" s="145">
        <v>3</v>
      </c>
      <c r="X18" s="145"/>
      <c r="Y18" s="145"/>
      <c r="Z18" s="145">
        <v>2</v>
      </c>
      <c r="AA18" s="145">
        <v>5</v>
      </c>
      <c r="AB18" s="145"/>
      <c r="AC18" s="145"/>
      <c r="AD18" s="145"/>
      <c r="AE18" s="145"/>
      <c r="AF18" s="145"/>
      <c r="AG18" s="145"/>
      <c r="AH18" s="145"/>
      <c r="AI18" s="145"/>
      <c r="AJ18" s="145"/>
      <c r="AK18" s="143"/>
      <c r="AL18" s="144"/>
      <c r="AM18" s="144"/>
      <c r="AN18" s="144"/>
      <c r="AO18" s="144"/>
      <c r="AP18" s="144"/>
      <c r="AQ18" s="144"/>
      <c r="AR18" s="144"/>
      <c r="AS18" s="144"/>
      <c r="AT18" s="144"/>
      <c r="AU18" s="144"/>
      <c r="AV18" s="144">
        <f t="shared" si="2"/>
        <v>6</v>
      </c>
      <c r="AW18" s="144">
        <f t="shared" si="3"/>
        <v>25</v>
      </c>
      <c r="AX18" s="144">
        <f t="shared" si="5"/>
        <v>31</v>
      </c>
      <c r="AY18" s="146">
        <f t="shared" si="4"/>
        <v>19.35483870967742</v>
      </c>
    </row>
    <row r="19" spans="1:51" s="1" customFormat="1" ht="12.65" customHeight="1" x14ac:dyDescent="0.25">
      <c r="A19" s="137" t="s">
        <v>42</v>
      </c>
      <c r="B19" s="145">
        <v>1</v>
      </c>
      <c r="C19" s="145">
        <v>6</v>
      </c>
      <c r="D19" s="145">
        <v>2</v>
      </c>
      <c r="E19" s="145">
        <v>5</v>
      </c>
      <c r="F19" s="145">
        <v>3</v>
      </c>
      <c r="G19" s="145">
        <v>4</v>
      </c>
      <c r="H19" s="145"/>
      <c r="I19" s="145"/>
      <c r="J19" s="145">
        <v>1</v>
      </c>
      <c r="K19" s="145">
        <v>6</v>
      </c>
      <c r="L19" s="145">
        <v>1</v>
      </c>
      <c r="M19" s="145">
        <v>6</v>
      </c>
      <c r="N19" s="145"/>
      <c r="O19" s="145"/>
      <c r="P19" s="145"/>
      <c r="Q19" s="145"/>
      <c r="R19" s="145"/>
      <c r="S19" s="145"/>
      <c r="T19" s="145"/>
      <c r="U19" s="145"/>
      <c r="V19" s="145">
        <v>2</v>
      </c>
      <c r="W19" s="145">
        <v>5</v>
      </c>
      <c r="X19" s="145"/>
      <c r="Y19" s="145"/>
      <c r="Z19" s="145">
        <v>3</v>
      </c>
      <c r="AA19" s="145">
        <v>4</v>
      </c>
      <c r="AB19" s="145"/>
      <c r="AC19" s="145"/>
      <c r="AD19" s="145"/>
      <c r="AE19" s="145"/>
      <c r="AF19" s="145"/>
      <c r="AG19" s="145"/>
      <c r="AH19" s="145"/>
      <c r="AI19" s="145">
        <v>7</v>
      </c>
      <c r="AJ19" s="145"/>
      <c r="AK19" s="143"/>
      <c r="AL19" s="144"/>
      <c r="AM19" s="144"/>
      <c r="AN19" s="144"/>
      <c r="AO19" s="144"/>
      <c r="AP19" s="144"/>
      <c r="AQ19" s="144"/>
      <c r="AR19" s="144"/>
      <c r="AS19" s="144"/>
      <c r="AT19" s="144">
        <v>3</v>
      </c>
      <c r="AU19" s="144">
        <v>7</v>
      </c>
      <c r="AV19" s="144">
        <f t="shared" si="2"/>
        <v>16</v>
      </c>
      <c r="AW19" s="144">
        <f t="shared" si="3"/>
        <v>50</v>
      </c>
      <c r="AX19" s="144">
        <f t="shared" si="5"/>
        <v>66</v>
      </c>
      <c r="AY19" s="146">
        <f t="shared" si="4"/>
        <v>24.242424242424242</v>
      </c>
    </row>
    <row r="20" spans="1:51" s="1" customFormat="1" ht="12.65" customHeight="1" x14ac:dyDescent="0.25">
      <c r="A20" s="137" t="s">
        <v>43</v>
      </c>
      <c r="B20" s="145">
        <v>1</v>
      </c>
      <c r="C20" s="145">
        <v>6</v>
      </c>
      <c r="D20" s="145">
        <v>1</v>
      </c>
      <c r="E20" s="145">
        <v>6</v>
      </c>
      <c r="F20" s="145">
        <v>1</v>
      </c>
      <c r="G20" s="145">
        <v>6</v>
      </c>
      <c r="H20" s="145">
        <v>2</v>
      </c>
      <c r="I20" s="145">
        <v>5</v>
      </c>
      <c r="J20" s="145"/>
      <c r="K20" s="145"/>
      <c r="L20" s="145">
        <v>2</v>
      </c>
      <c r="M20" s="145">
        <v>5</v>
      </c>
      <c r="N20" s="145">
        <v>1</v>
      </c>
      <c r="O20" s="145">
        <v>6</v>
      </c>
      <c r="P20" s="145"/>
      <c r="Q20" s="145"/>
      <c r="R20" s="145"/>
      <c r="S20" s="145"/>
      <c r="T20" s="145"/>
      <c r="U20" s="145"/>
      <c r="V20" s="145">
        <v>3</v>
      </c>
      <c r="W20" s="145">
        <v>3</v>
      </c>
      <c r="X20" s="145"/>
      <c r="Y20" s="145"/>
      <c r="Z20" s="145">
        <v>3</v>
      </c>
      <c r="AA20" s="145">
        <v>4</v>
      </c>
      <c r="AB20" s="145"/>
      <c r="AC20" s="145"/>
      <c r="AD20" s="145"/>
      <c r="AE20" s="145"/>
      <c r="AF20" s="145"/>
      <c r="AG20" s="145"/>
      <c r="AH20" s="145"/>
      <c r="AI20" s="145"/>
      <c r="AJ20" s="145"/>
      <c r="AK20" s="143"/>
      <c r="AL20" s="144"/>
      <c r="AM20" s="144"/>
      <c r="AN20" s="144"/>
      <c r="AO20" s="144"/>
      <c r="AP20" s="144"/>
      <c r="AQ20" s="144"/>
      <c r="AR20" s="144"/>
      <c r="AS20" s="144"/>
      <c r="AT20" s="144"/>
      <c r="AU20" s="144"/>
      <c r="AV20" s="144">
        <f t="shared" si="2"/>
        <v>14</v>
      </c>
      <c r="AW20" s="144">
        <f t="shared" si="3"/>
        <v>41</v>
      </c>
      <c r="AX20" s="144">
        <f t="shared" si="5"/>
        <v>55</v>
      </c>
      <c r="AY20" s="146">
        <f t="shared" si="4"/>
        <v>25.454545454545453</v>
      </c>
    </row>
    <row r="21" spans="1:51" s="1" customFormat="1" ht="12.65" customHeight="1" x14ac:dyDescent="0.25">
      <c r="A21" s="137" t="s">
        <v>44</v>
      </c>
      <c r="B21" s="145"/>
      <c r="C21" s="145">
        <v>2</v>
      </c>
      <c r="D21" s="145"/>
      <c r="E21" s="145"/>
      <c r="F21" s="145"/>
      <c r="G21" s="145">
        <v>2</v>
      </c>
      <c r="H21" s="145"/>
      <c r="I21" s="145">
        <v>2</v>
      </c>
      <c r="J21" s="145"/>
      <c r="K21" s="145"/>
      <c r="L21" s="145"/>
      <c r="M21" s="145"/>
      <c r="N21" s="145"/>
      <c r="O21" s="145">
        <v>2</v>
      </c>
      <c r="P21" s="145"/>
      <c r="Q21" s="145"/>
      <c r="R21" s="145"/>
      <c r="S21" s="145"/>
      <c r="T21" s="145"/>
      <c r="U21" s="145"/>
      <c r="V21" s="145"/>
      <c r="W21" s="145"/>
      <c r="X21" s="145"/>
      <c r="Y21" s="145"/>
      <c r="Z21" s="145">
        <v>1</v>
      </c>
      <c r="AA21" s="145">
        <v>1</v>
      </c>
      <c r="AB21" s="145"/>
      <c r="AC21" s="145"/>
      <c r="AD21" s="145"/>
      <c r="AE21" s="145"/>
      <c r="AF21" s="145"/>
      <c r="AG21" s="145"/>
      <c r="AH21" s="145"/>
      <c r="AI21" s="145"/>
      <c r="AJ21" s="145"/>
      <c r="AK21" s="143"/>
      <c r="AL21" s="144"/>
      <c r="AM21" s="144"/>
      <c r="AN21" s="144"/>
      <c r="AO21" s="144"/>
      <c r="AP21" s="144"/>
      <c r="AQ21" s="144"/>
      <c r="AR21" s="144"/>
      <c r="AS21" s="144"/>
      <c r="AT21" s="144"/>
      <c r="AU21" s="144">
        <v>2</v>
      </c>
      <c r="AV21" s="144">
        <f t="shared" si="2"/>
        <v>1</v>
      </c>
      <c r="AW21" s="144">
        <f t="shared" si="3"/>
        <v>11</v>
      </c>
      <c r="AX21" s="144">
        <f t="shared" si="5"/>
        <v>12</v>
      </c>
      <c r="AY21" s="146">
        <f t="shared" si="4"/>
        <v>8.3333333333333321</v>
      </c>
    </row>
    <row r="22" spans="1:51" s="1" customFormat="1" ht="12.65" customHeight="1" x14ac:dyDescent="0.25">
      <c r="A22" s="137" t="s">
        <v>57</v>
      </c>
      <c r="B22" s="145"/>
      <c r="C22" s="145">
        <v>1</v>
      </c>
      <c r="D22" s="145"/>
      <c r="E22" s="145"/>
      <c r="F22" s="145"/>
      <c r="G22" s="145">
        <v>1</v>
      </c>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3"/>
      <c r="AL22" s="144"/>
      <c r="AM22" s="144"/>
      <c r="AN22" s="144"/>
      <c r="AO22" s="144"/>
      <c r="AP22" s="144"/>
      <c r="AQ22" s="144"/>
      <c r="AR22" s="144"/>
      <c r="AS22" s="144"/>
      <c r="AT22" s="144"/>
      <c r="AU22" s="144"/>
      <c r="AV22" s="144">
        <f t="shared" si="2"/>
        <v>0</v>
      </c>
      <c r="AW22" s="144">
        <f t="shared" si="3"/>
        <v>2</v>
      </c>
      <c r="AX22" s="144">
        <f t="shared" si="5"/>
        <v>2</v>
      </c>
      <c r="AY22" s="146">
        <f t="shared" si="4"/>
        <v>0</v>
      </c>
    </row>
    <row r="23" spans="1:51" s="1" customFormat="1" ht="12.65" customHeight="1" x14ac:dyDescent="0.25">
      <c r="A23" s="137" t="s">
        <v>46</v>
      </c>
      <c r="B23" s="145">
        <v>2</v>
      </c>
      <c r="C23" s="145">
        <v>10</v>
      </c>
      <c r="D23" s="145">
        <v>1</v>
      </c>
      <c r="E23" s="145">
        <v>11</v>
      </c>
      <c r="F23" s="145">
        <v>2</v>
      </c>
      <c r="G23" s="145">
        <v>10</v>
      </c>
      <c r="H23" s="145"/>
      <c r="I23" s="145"/>
      <c r="J23" s="145"/>
      <c r="K23" s="145"/>
      <c r="L23" s="145">
        <v>2</v>
      </c>
      <c r="M23" s="145">
        <v>10</v>
      </c>
      <c r="N23" s="145">
        <v>1</v>
      </c>
      <c r="O23" s="145">
        <v>5</v>
      </c>
      <c r="P23" s="145"/>
      <c r="Q23" s="145"/>
      <c r="R23" s="145"/>
      <c r="S23" s="145"/>
      <c r="T23" s="145"/>
      <c r="U23" s="145"/>
      <c r="V23" s="145"/>
      <c r="W23" s="145"/>
      <c r="X23" s="145"/>
      <c r="Y23" s="145"/>
      <c r="Z23" s="145"/>
      <c r="AA23" s="145"/>
      <c r="AB23" s="145"/>
      <c r="AC23" s="145"/>
      <c r="AD23" s="145"/>
      <c r="AE23" s="145"/>
      <c r="AF23" s="145"/>
      <c r="AG23" s="145"/>
      <c r="AH23" s="145"/>
      <c r="AI23" s="145"/>
      <c r="AJ23" s="145"/>
      <c r="AK23" s="143"/>
      <c r="AL23" s="144"/>
      <c r="AM23" s="144"/>
      <c r="AN23" s="144"/>
      <c r="AO23" s="144"/>
      <c r="AP23" s="144"/>
      <c r="AQ23" s="144"/>
      <c r="AR23" s="144"/>
      <c r="AS23" s="144"/>
      <c r="AT23" s="144"/>
      <c r="AU23" s="144"/>
      <c r="AV23" s="144">
        <f t="shared" si="2"/>
        <v>8</v>
      </c>
      <c r="AW23" s="144">
        <f t="shared" si="3"/>
        <v>46</v>
      </c>
      <c r="AX23" s="144">
        <f t="shared" si="5"/>
        <v>54</v>
      </c>
      <c r="AY23" s="146">
        <f t="shared" si="4"/>
        <v>14.814814814814813</v>
      </c>
    </row>
    <row r="24" spans="1:51" s="1" customFormat="1" ht="12.65" customHeight="1" x14ac:dyDescent="0.25">
      <c r="A24" s="137" t="s">
        <v>47</v>
      </c>
      <c r="B24" s="145">
        <v>1</v>
      </c>
      <c r="C24" s="145">
        <v>4</v>
      </c>
      <c r="D24" s="145">
        <v>1</v>
      </c>
      <c r="E24" s="145">
        <v>4</v>
      </c>
      <c r="F24" s="145">
        <v>1</v>
      </c>
      <c r="G24" s="145">
        <v>4</v>
      </c>
      <c r="H24" s="145">
        <v>1</v>
      </c>
      <c r="I24" s="145">
        <v>9</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3"/>
      <c r="AL24" s="144"/>
      <c r="AM24" s="144"/>
      <c r="AN24" s="144"/>
      <c r="AO24" s="144"/>
      <c r="AP24" s="144"/>
      <c r="AQ24" s="144"/>
      <c r="AR24" s="144"/>
      <c r="AS24" s="144"/>
      <c r="AT24" s="144"/>
      <c r="AU24" s="144"/>
      <c r="AV24" s="144">
        <f t="shared" si="2"/>
        <v>4</v>
      </c>
      <c r="AW24" s="144">
        <f t="shared" si="3"/>
        <v>21</v>
      </c>
      <c r="AX24" s="144">
        <f t="shared" si="5"/>
        <v>25</v>
      </c>
      <c r="AY24" s="146">
        <f t="shared" si="4"/>
        <v>16</v>
      </c>
    </row>
    <row r="25" spans="1:51" s="1" customFormat="1" ht="12.65" customHeight="1" x14ac:dyDescent="0.25">
      <c r="A25" s="137" t="s">
        <v>48</v>
      </c>
      <c r="B25" s="145">
        <v>2</v>
      </c>
      <c r="C25" s="145">
        <v>12</v>
      </c>
      <c r="D25" s="145">
        <v>2</v>
      </c>
      <c r="E25" s="145">
        <v>12</v>
      </c>
      <c r="F25" s="145">
        <v>2</v>
      </c>
      <c r="G25" s="145">
        <v>12</v>
      </c>
      <c r="H25" s="145">
        <v>1</v>
      </c>
      <c r="I25" s="145">
        <v>13</v>
      </c>
      <c r="J25" s="145"/>
      <c r="K25" s="145"/>
      <c r="L25" s="145">
        <v>2</v>
      </c>
      <c r="M25" s="145">
        <v>12</v>
      </c>
      <c r="N25" s="145">
        <v>4</v>
      </c>
      <c r="O25" s="145">
        <v>10</v>
      </c>
      <c r="P25" s="145"/>
      <c r="Q25" s="145"/>
      <c r="R25" s="145"/>
      <c r="S25" s="145"/>
      <c r="T25" s="145"/>
      <c r="U25" s="145"/>
      <c r="V25" s="145"/>
      <c r="W25" s="145"/>
      <c r="X25" s="145"/>
      <c r="Y25" s="145"/>
      <c r="Z25" s="145"/>
      <c r="AA25" s="145"/>
      <c r="AB25" s="145"/>
      <c r="AC25" s="145"/>
      <c r="AD25" s="145"/>
      <c r="AE25" s="145"/>
      <c r="AF25" s="145"/>
      <c r="AG25" s="145"/>
      <c r="AH25" s="145">
        <v>2</v>
      </c>
      <c r="AI25" s="145">
        <v>12</v>
      </c>
      <c r="AJ25" s="145">
        <v>1</v>
      </c>
      <c r="AK25" s="143">
        <v>13</v>
      </c>
      <c r="AL25" s="144"/>
      <c r="AM25" s="144"/>
      <c r="AN25" s="144"/>
      <c r="AO25" s="144"/>
      <c r="AP25" s="144"/>
      <c r="AQ25" s="144"/>
      <c r="AR25" s="144"/>
      <c r="AS25" s="144"/>
      <c r="AT25" s="144">
        <v>2</v>
      </c>
      <c r="AU25" s="144">
        <v>10</v>
      </c>
      <c r="AV25" s="144">
        <f t="shared" si="2"/>
        <v>18</v>
      </c>
      <c r="AW25" s="144">
        <f t="shared" si="3"/>
        <v>106</v>
      </c>
      <c r="AX25" s="144">
        <f t="shared" si="5"/>
        <v>124</v>
      </c>
      <c r="AY25" s="146">
        <f t="shared" si="4"/>
        <v>14.516129032258066</v>
      </c>
    </row>
    <row r="26" spans="1:51" s="1" customFormat="1" ht="12.65" customHeight="1" x14ac:dyDescent="0.25">
      <c r="A26" s="137" t="s">
        <v>49</v>
      </c>
      <c r="B26" s="145">
        <v>1</v>
      </c>
      <c r="C26" s="145">
        <v>5</v>
      </c>
      <c r="D26" s="145"/>
      <c r="E26" s="145">
        <v>6</v>
      </c>
      <c r="F26" s="145">
        <v>1</v>
      </c>
      <c r="G26" s="145">
        <v>5</v>
      </c>
      <c r="H26" s="145">
        <v>1</v>
      </c>
      <c r="I26" s="145">
        <v>5</v>
      </c>
      <c r="J26" s="145"/>
      <c r="K26" s="145"/>
      <c r="L26" s="145">
        <v>1</v>
      </c>
      <c r="M26" s="145">
        <v>5</v>
      </c>
      <c r="N26" s="145"/>
      <c r="O26" s="145"/>
      <c r="P26" s="145"/>
      <c r="Q26" s="145"/>
      <c r="R26" s="145"/>
      <c r="S26" s="145"/>
      <c r="T26" s="145"/>
      <c r="U26" s="145"/>
      <c r="V26" s="145"/>
      <c r="W26" s="145"/>
      <c r="X26" s="145"/>
      <c r="Y26" s="145"/>
      <c r="Z26" s="145"/>
      <c r="AA26" s="145"/>
      <c r="AB26" s="145"/>
      <c r="AC26" s="145"/>
      <c r="AD26" s="145"/>
      <c r="AE26" s="145"/>
      <c r="AF26" s="145"/>
      <c r="AG26" s="145"/>
      <c r="AH26" s="145"/>
      <c r="AI26" s="145">
        <v>6</v>
      </c>
      <c r="AJ26" s="145"/>
      <c r="AK26" s="143">
        <v>6</v>
      </c>
      <c r="AL26" s="144"/>
      <c r="AM26" s="144"/>
      <c r="AN26" s="144"/>
      <c r="AO26" s="144"/>
      <c r="AP26" s="144"/>
      <c r="AQ26" s="144"/>
      <c r="AR26" s="144"/>
      <c r="AS26" s="144"/>
      <c r="AT26" s="144">
        <v>1</v>
      </c>
      <c r="AU26" s="144">
        <v>2</v>
      </c>
      <c r="AV26" s="144">
        <f t="shared" si="2"/>
        <v>5</v>
      </c>
      <c r="AW26" s="144">
        <f t="shared" si="3"/>
        <v>40</v>
      </c>
      <c r="AX26" s="144">
        <f t="shared" si="5"/>
        <v>45</v>
      </c>
      <c r="AY26" s="146">
        <f t="shared" si="4"/>
        <v>11.111111111111111</v>
      </c>
    </row>
    <row r="27" spans="1:51" s="1" customFormat="1" ht="12.65" customHeight="1" x14ac:dyDescent="0.25">
      <c r="A27" s="137" t="s">
        <v>2</v>
      </c>
      <c r="B27" s="145">
        <v>1</v>
      </c>
      <c r="C27" s="145">
        <v>7</v>
      </c>
      <c r="D27" s="145">
        <v>1</v>
      </c>
      <c r="E27" s="145">
        <v>7</v>
      </c>
      <c r="F27" s="145">
        <v>1</v>
      </c>
      <c r="G27" s="145">
        <v>7</v>
      </c>
      <c r="H27" s="145"/>
      <c r="I27" s="145">
        <v>8</v>
      </c>
      <c r="J27" s="145"/>
      <c r="K27" s="145"/>
      <c r="L27" s="145"/>
      <c r="M27" s="145"/>
      <c r="N27" s="145"/>
      <c r="O27" s="145"/>
      <c r="P27" s="145"/>
      <c r="Q27" s="145"/>
      <c r="R27" s="145"/>
      <c r="S27" s="145"/>
      <c r="T27" s="145"/>
      <c r="U27" s="145"/>
      <c r="V27" s="145">
        <v>2</v>
      </c>
      <c r="W27" s="145">
        <v>6</v>
      </c>
      <c r="X27" s="145">
        <v>1</v>
      </c>
      <c r="Y27" s="145">
        <v>7</v>
      </c>
      <c r="Z27" s="145"/>
      <c r="AA27" s="145"/>
      <c r="AB27" s="145"/>
      <c r="AC27" s="145"/>
      <c r="AD27" s="145"/>
      <c r="AE27" s="145"/>
      <c r="AF27" s="145"/>
      <c r="AG27" s="145"/>
      <c r="AH27" s="145"/>
      <c r="AI27" s="145"/>
      <c r="AJ27" s="145"/>
      <c r="AK27" s="143"/>
      <c r="AL27" s="144"/>
      <c r="AM27" s="144"/>
      <c r="AN27" s="144"/>
      <c r="AO27" s="144"/>
      <c r="AP27" s="144"/>
      <c r="AQ27" s="144"/>
      <c r="AR27" s="144"/>
      <c r="AS27" s="144"/>
      <c r="AT27" s="144"/>
      <c r="AU27" s="144"/>
      <c r="AV27" s="144">
        <f t="shared" si="2"/>
        <v>6</v>
      </c>
      <c r="AW27" s="144">
        <f t="shared" si="3"/>
        <v>42</v>
      </c>
      <c r="AX27" s="144">
        <f t="shared" si="5"/>
        <v>48</v>
      </c>
      <c r="AY27" s="146">
        <f t="shared" ref="AY27:AY32" si="6">AV27/AX27*100</f>
        <v>12.5</v>
      </c>
    </row>
    <row r="28" spans="1:51" s="1" customFormat="1" ht="12.65" customHeight="1" x14ac:dyDescent="0.25">
      <c r="A28" s="137" t="s">
        <v>50</v>
      </c>
      <c r="B28" s="145">
        <v>3</v>
      </c>
      <c r="C28" s="145">
        <v>13</v>
      </c>
      <c r="D28" s="145">
        <v>2</v>
      </c>
      <c r="E28" s="145">
        <v>14</v>
      </c>
      <c r="F28" s="145">
        <v>3</v>
      </c>
      <c r="G28" s="145">
        <v>13</v>
      </c>
      <c r="H28" s="145">
        <v>4</v>
      </c>
      <c r="I28" s="145">
        <v>12</v>
      </c>
      <c r="J28" s="145">
        <v>4</v>
      </c>
      <c r="K28" s="145">
        <v>12</v>
      </c>
      <c r="L28" s="145">
        <v>1</v>
      </c>
      <c r="M28" s="145">
        <v>5</v>
      </c>
      <c r="N28" s="145"/>
      <c r="O28" s="145"/>
      <c r="P28" s="145"/>
      <c r="Q28" s="145"/>
      <c r="R28" s="145"/>
      <c r="S28" s="145"/>
      <c r="T28" s="145"/>
      <c r="U28" s="145"/>
      <c r="V28" s="145">
        <v>6</v>
      </c>
      <c r="W28" s="145">
        <v>10</v>
      </c>
      <c r="X28" s="145"/>
      <c r="Y28" s="145"/>
      <c r="Z28" s="145"/>
      <c r="AA28" s="145"/>
      <c r="AB28" s="145"/>
      <c r="AC28" s="145"/>
      <c r="AD28" s="145">
        <v>6</v>
      </c>
      <c r="AE28" s="145">
        <v>10</v>
      </c>
      <c r="AF28" s="145"/>
      <c r="AG28" s="145"/>
      <c r="AH28" s="145"/>
      <c r="AI28" s="145"/>
      <c r="AJ28" s="145"/>
      <c r="AK28" s="143"/>
      <c r="AL28" s="144"/>
      <c r="AM28" s="144"/>
      <c r="AN28" s="144"/>
      <c r="AO28" s="144"/>
      <c r="AP28" s="144"/>
      <c r="AQ28" s="144"/>
      <c r="AR28" s="144"/>
      <c r="AS28" s="144"/>
      <c r="AT28" s="144">
        <v>6</v>
      </c>
      <c r="AU28" s="144">
        <v>17</v>
      </c>
      <c r="AV28" s="144">
        <f t="shared" si="2"/>
        <v>35</v>
      </c>
      <c r="AW28" s="144">
        <f t="shared" si="3"/>
        <v>106</v>
      </c>
      <c r="AX28" s="144">
        <f t="shared" si="5"/>
        <v>141</v>
      </c>
      <c r="AY28" s="146">
        <f t="shared" si="6"/>
        <v>24.822695035460992</v>
      </c>
    </row>
    <row r="29" spans="1:51" s="1" customFormat="1" ht="12.65" customHeight="1" x14ac:dyDescent="0.25">
      <c r="A29" s="137" t="s">
        <v>51</v>
      </c>
      <c r="B29" s="145"/>
      <c r="C29" s="145">
        <v>10</v>
      </c>
      <c r="D29" s="145"/>
      <c r="E29" s="145">
        <v>19</v>
      </c>
      <c r="F29" s="145">
        <v>1</v>
      </c>
      <c r="G29" s="145">
        <v>5</v>
      </c>
      <c r="H29" s="145"/>
      <c r="I29" s="145"/>
      <c r="J29" s="145">
        <v>1</v>
      </c>
      <c r="K29" s="145">
        <v>1</v>
      </c>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3"/>
      <c r="AL29" s="144"/>
      <c r="AM29" s="144"/>
      <c r="AN29" s="144"/>
      <c r="AO29" s="144"/>
      <c r="AP29" s="144"/>
      <c r="AQ29" s="144"/>
      <c r="AR29" s="144"/>
      <c r="AS29" s="144"/>
      <c r="AT29" s="144"/>
      <c r="AU29" s="144">
        <v>12</v>
      </c>
      <c r="AV29" s="144">
        <f t="shared" si="2"/>
        <v>2</v>
      </c>
      <c r="AW29" s="144">
        <f t="shared" si="3"/>
        <v>47</v>
      </c>
      <c r="AX29" s="144">
        <f t="shared" si="5"/>
        <v>49</v>
      </c>
      <c r="AY29" s="146">
        <f t="shared" si="6"/>
        <v>4.0816326530612246</v>
      </c>
    </row>
    <row r="30" spans="1:51" s="1" customFormat="1" ht="12.65" customHeight="1" x14ac:dyDescent="0.25">
      <c r="A30" s="137" t="s">
        <v>52</v>
      </c>
      <c r="B30" s="145">
        <v>1</v>
      </c>
      <c r="C30" s="145">
        <v>4</v>
      </c>
      <c r="D30" s="145"/>
      <c r="E30" s="145"/>
      <c r="F30" s="145">
        <v>1</v>
      </c>
      <c r="G30" s="145">
        <v>4</v>
      </c>
      <c r="H30" s="145"/>
      <c r="I30" s="145"/>
      <c r="J30" s="145"/>
      <c r="K30" s="145">
        <v>5</v>
      </c>
      <c r="L30" s="145">
        <v>1</v>
      </c>
      <c r="M30" s="145">
        <v>2</v>
      </c>
      <c r="N30" s="145"/>
      <c r="O30" s="145"/>
      <c r="P30" s="145"/>
      <c r="Q30" s="145"/>
      <c r="R30" s="145"/>
      <c r="S30" s="145"/>
      <c r="T30" s="145"/>
      <c r="U30" s="145"/>
      <c r="V30" s="145">
        <v>1</v>
      </c>
      <c r="W30" s="145">
        <v>2</v>
      </c>
      <c r="X30" s="145"/>
      <c r="Y30" s="145"/>
      <c r="Z30" s="145"/>
      <c r="AA30" s="145"/>
      <c r="AB30" s="145"/>
      <c r="AC30" s="145"/>
      <c r="AD30" s="145"/>
      <c r="AE30" s="145"/>
      <c r="AF30" s="145"/>
      <c r="AG30" s="145"/>
      <c r="AH30" s="145"/>
      <c r="AI30" s="145"/>
      <c r="AJ30" s="145"/>
      <c r="AK30" s="143"/>
      <c r="AL30" s="144"/>
      <c r="AM30" s="144"/>
      <c r="AN30" s="144"/>
      <c r="AO30" s="144"/>
      <c r="AP30" s="144"/>
      <c r="AQ30" s="144"/>
      <c r="AR30" s="144"/>
      <c r="AS30" s="144"/>
      <c r="AT30" s="144">
        <v>1</v>
      </c>
      <c r="AU30" s="144">
        <v>2</v>
      </c>
      <c r="AV30" s="144">
        <f t="shared" si="2"/>
        <v>5</v>
      </c>
      <c r="AW30" s="144">
        <f t="shared" si="3"/>
        <v>19</v>
      </c>
      <c r="AX30" s="144">
        <f t="shared" si="5"/>
        <v>24</v>
      </c>
      <c r="AY30" s="146">
        <f t="shared" si="6"/>
        <v>20.833333333333336</v>
      </c>
    </row>
    <row r="31" spans="1:51" s="1" customFormat="1" ht="12.65" customHeight="1" x14ac:dyDescent="0.25">
      <c r="A31" s="137" t="s">
        <v>53</v>
      </c>
      <c r="B31" s="145">
        <v>1</v>
      </c>
      <c r="C31" s="145">
        <v>4</v>
      </c>
      <c r="D31" s="145">
        <v>2</v>
      </c>
      <c r="E31" s="145">
        <v>5</v>
      </c>
      <c r="F31" s="145">
        <v>1</v>
      </c>
      <c r="G31" s="145">
        <v>7</v>
      </c>
      <c r="H31" s="145"/>
      <c r="I31" s="145"/>
      <c r="J31" s="145">
        <v>1</v>
      </c>
      <c r="K31" s="145">
        <v>4</v>
      </c>
      <c r="L31" s="145"/>
      <c r="M31" s="145"/>
      <c r="N31" s="145"/>
      <c r="O31" s="145"/>
      <c r="P31" s="145"/>
      <c r="Q31" s="145"/>
      <c r="R31" s="145"/>
      <c r="S31" s="145"/>
      <c r="T31" s="145"/>
      <c r="U31" s="145"/>
      <c r="V31" s="145">
        <v>2</v>
      </c>
      <c r="W31" s="145">
        <v>6</v>
      </c>
      <c r="X31" s="145"/>
      <c r="Y31" s="145"/>
      <c r="Z31" s="145"/>
      <c r="AA31" s="145"/>
      <c r="AB31" s="145"/>
      <c r="AC31" s="145"/>
      <c r="AD31" s="145"/>
      <c r="AE31" s="145"/>
      <c r="AF31" s="145"/>
      <c r="AG31" s="145"/>
      <c r="AH31" s="145"/>
      <c r="AI31" s="145">
        <v>3</v>
      </c>
      <c r="AJ31" s="145">
        <v>1</v>
      </c>
      <c r="AK31" s="143">
        <v>7</v>
      </c>
      <c r="AL31" s="144"/>
      <c r="AM31" s="144"/>
      <c r="AN31" s="144"/>
      <c r="AO31" s="144"/>
      <c r="AP31" s="144"/>
      <c r="AQ31" s="144"/>
      <c r="AR31" s="144"/>
      <c r="AS31" s="144"/>
      <c r="AT31" s="144">
        <v>2</v>
      </c>
      <c r="AU31" s="144">
        <v>3</v>
      </c>
      <c r="AV31" s="144">
        <f t="shared" si="2"/>
        <v>10</v>
      </c>
      <c r="AW31" s="144">
        <f t="shared" si="3"/>
        <v>39</v>
      </c>
      <c r="AX31" s="144">
        <f t="shared" si="5"/>
        <v>49</v>
      </c>
      <c r="AY31" s="146">
        <f t="shared" si="6"/>
        <v>20.408163265306122</v>
      </c>
    </row>
    <row r="32" spans="1:51" s="1" customFormat="1" ht="12.65" customHeight="1" x14ac:dyDescent="0.25">
      <c r="A32" s="137" t="s">
        <v>5</v>
      </c>
      <c r="B32" s="145"/>
      <c r="C32" s="145">
        <v>6</v>
      </c>
      <c r="D32" s="145"/>
      <c r="E32" s="145">
        <v>2</v>
      </c>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3"/>
      <c r="AL32" s="144"/>
      <c r="AM32" s="144"/>
      <c r="AN32" s="144"/>
      <c r="AO32" s="144"/>
      <c r="AP32" s="144"/>
      <c r="AQ32" s="144"/>
      <c r="AR32" s="144"/>
      <c r="AS32" s="144"/>
      <c r="AT32" s="144"/>
      <c r="AU32" s="144">
        <v>2</v>
      </c>
      <c r="AV32" s="144">
        <f t="shared" si="2"/>
        <v>0</v>
      </c>
      <c r="AW32" s="144">
        <f t="shared" si="3"/>
        <v>10</v>
      </c>
      <c r="AX32" s="144">
        <f t="shared" si="5"/>
        <v>10</v>
      </c>
      <c r="AY32" s="146">
        <f t="shared" si="6"/>
        <v>0</v>
      </c>
    </row>
    <row r="33" spans="1:55"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3"/>
      <c r="AL33" s="144"/>
      <c r="AM33" s="144"/>
      <c r="AN33" s="144"/>
      <c r="AO33" s="144"/>
      <c r="AP33" s="144"/>
      <c r="AQ33" s="144"/>
      <c r="AR33" s="144"/>
      <c r="AS33" s="144"/>
      <c r="AT33" s="144"/>
      <c r="AU33" s="144"/>
      <c r="AV33" s="144"/>
      <c r="AW33" s="144"/>
      <c r="AX33" s="144"/>
      <c r="AY33" s="144"/>
    </row>
    <row r="34" spans="1:55" x14ac:dyDescent="0.25">
      <c r="A34" s="89" t="s">
        <v>29</v>
      </c>
      <c r="B34" s="205">
        <f>100/(B10+C10)*B10</f>
        <v>15.652173913043478</v>
      </c>
      <c r="C34" s="206"/>
      <c r="D34" s="205">
        <f>100/(D10+E10)*D10</f>
        <v>11.574074074074074</v>
      </c>
      <c r="E34" s="206"/>
      <c r="F34" s="205">
        <f>100/(F10+G10)*F10</f>
        <v>19.36936936936937</v>
      </c>
      <c r="G34" s="206"/>
      <c r="H34" s="205">
        <f>100/(H10+I10)*H10</f>
        <v>13.270142180094787</v>
      </c>
      <c r="I34" s="206"/>
      <c r="J34" s="205">
        <f>100/(J10+K10)*J10</f>
        <v>20</v>
      </c>
      <c r="K34" s="206"/>
      <c r="L34" s="205">
        <f>100/(L10+M10)*L10</f>
        <v>20.779220779220779</v>
      </c>
      <c r="M34" s="206"/>
      <c r="N34" s="205">
        <f>100/(N10+O10)*N10</f>
        <v>16.129032258064516</v>
      </c>
      <c r="O34" s="206"/>
      <c r="P34" s="205"/>
      <c r="Q34" s="206"/>
      <c r="R34" s="205"/>
      <c r="S34" s="206"/>
      <c r="T34" s="205"/>
      <c r="U34" s="206"/>
      <c r="V34" s="205">
        <f>100/(V10+W10)*V10</f>
        <v>30</v>
      </c>
      <c r="W34" s="206"/>
      <c r="X34" s="205">
        <f>100/(X10+Y10)*X10</f>
        <v>12.5</v>
      </c>
      <c r="Y34" s="206"/>
      <c r="Z34" s="90">
        <f>100/(Z10+AA10)*Z10</f>
        <v>44.705882352941181</v>
      </c>
      <c r="AA34" s="90"/>
      <c r="AB34" s="205"/>
      <c r="AC34" s="206"/>
      <c r="AD34" s="205">
        <f>100/(AD10+AE10)*AD10</f>
        <v>25</v>
      </c>
      <c r="AE34" s="206"/>
      <c r="AF34" s="205">
        <f>100/(AF10+AG10)*AF10</f>
        <v>28.571428571428569</v>
      </c>
      <c r="AG34" s="206"/>
      <c r="AH34" s="205">
        <f>100/(AH10+AI10)*AH10</f>
        <v>11.25</v>
      </c>
      <c r="AI34" s="206"/>
      <c r="AJ34" s="205">
        <f>100/(AJ10+AK10)*AJ10</f>
        <v>14.08450704225352</v>
      </c>
      <c r="AK34" s="206"/>
      <c r="AL34" s="205">
        <f>100/(AL10+AM10)*AL10</f>
        <v>20.338983050847457</v>
      </c>
      <c r="AM34" s="206"/>
      <c r="AN34" s="205"/>
      <c r="AO34" s="206"/>
      <c r="AP34" s="205"/>
      <c r="AQ34" s="206"/>
      <c r="AR34" s="90"/>
      <c r="AS34" s="90"/>
      <c r="AT34" s="205">
        <f>100/(AT10+AU10)*AT10</f>
        <v>17.672413793103448</v>
      </c>
      <c r="AU34" s="206"/>
      <c r="AV34" s="205"/>
      <c r="AW34" s="206"/>
      <c r="AX34" s="90"/>
      <c r="AY34" s="147">
        <f>100/(AV10+AW10)*AV10</f>
        <v>18.428184281842821</v>
      </c>
    </row>
    <row r="35" spans="1:55"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3"/>
      <c r="AL35" s="144"/>
      <c r="AM35" s="144"/>
      <c r="AN35" s="144"/>
      <c r="AO35" s="144"/>
      <c r="AP35" s="144"/>
      <c r="AQ35" s="144"/>
      <c r="AR35" s="144"/>
      <c r="AS35" s="144"/>
      <c r="AT35" s="144"/>
      <c r="AU35" s="144"/>
      <c r="AV35" s="144"/>
      <c r="AW35" s="144"/>
      <c r="AX35" s="144"/>
      <c r="AY35" s="144"/>
    </row>
    <row r="36" spans="1:55"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3"/>
      <c r="AL36" s="144"/>
      <c r="AM36" s="144"/>
      <c r="AN36" s="144"/>
      <c r="AO36" s="144"/>
      <c r="AP36" s="144"/>
      <c r="AQ36" s="144"/>
      <c r="AR36" s="144"/>
      <c r="AS36" s="144"/>
      <c r="AT36" s="144"/>
      <c r="AU36" s="144"/>
      <c r="AV36" s="144"/>
      <c r="AW36" s="144"/>
      <c r="AX36" s="144"/>
      <c r="AY36" s="144"/>
    </row>
    <row r="37" spans="1:55"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3"/>
      <c r="AL37" s="144"/>
      <c r="AM37" s="144"/>
      <c r="AN37" s="144"/>
      <c r="AO37" s="144"/>
      <c r="AP37" s="144"/>
      <c r="AQ37" s="144"/>
      <c r="AR37" s="144"/>
      <c r="AS37" s="144"/>
      <c r="AT37" s="144"/>
      <c r="AU37" s="144"/>
      <c r="AV37" s="144"/>
      <c r="AW37" s="144"/>
      <c r="AX37" s="144"/>
      <c r="AY37" s="144"/>
    </row>
    <row r="38" spans="1:55"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3"/>
      <c r="AL38" s="144"/>
      <c r="AM38" s="144"/>
      <c r="AN38" s="144"/>
      <c r="AO38" s="144"/>
      <c r="AP38" s="144"/>
      <c r="AQ38" s="144"/>
      <c r="AR38" s="144"/>
      <c r="AS38" s="144"/>
      <c r="AT38" s="144"/>
      <c r="AU38" s="144"/>
      <c r="AV38" s="144"/>
      <c r="AW38" s="144"/>
      <c r="AX38" s="144"/>
      <c r="AY38" s="144"/>
    </row>
    <row r="39" spans="1:55" s="1" customFormat="1" ht="21.4" customHeight="1" x14ac:dyDescent="0.25">
      <c r="A39" s="148" t="s">
        <v>32</v>
      </c>
      <c r="B39" s="145"/>
      <c r="C39" s="145"/>
      <c r="D39" s="145"/>
      <c r="E39" s="145"/>
      <c r="F39" s="145"/>
      <c r="G39" s="145"/>
      <c r="H39" s="145"/>
      <c r="I39" s="145"/>
      <c r="J39" s="145"/>
      <c r="K39" s="145"/>
      <c r="L39" s="145"/>
      <c r="M39" s="145"/>
      <c r="N39" s="145"/>
      <c r="O39" s="145"/>
      <c r="P39" s="145"/>
      <c r="Q39" s="145"/>
      <c r="R39" s="150"/>
      <c r="S39" s="151"/>
      <c r="T39" s="145"/>
      <c r="U39" s="145"/>
      <c r="V39" s="145"/>
      <c r="W39" s="145"/>
      <c r="X39" s="145"/>
      <c r="Y39" s="145"/>
      <c r="Z39" s="145"/>
      <c r="AA39" s="145"/>
      <c r="AB39" s="8"/>
      <c r="AC39" s="154"/>
      <c r="AD39" s="145"/>
      <c r="AE39" s="145"/>
      <c r="AF39" s="145"/>
      <c r="AG39" s="145"/>
      <c r="AH39" s="145"/>
      <c r="AI39" s="145"/>
      <c r="AJ39" s="145"/>
      <c r="AK39" s="143"/>
      <c r="AL39" s="144"/>
      <c r="AM39" s="144"/>
      <c r="AN39" s="144"/>
      <c r="AO39" s="144"/>
      <c r="AP39" s="8"/>
      <c r="AQ39" s="152"/>
      <c r="AR39" s="152"/>
      <c r="AS39" s="152"/>
      <c r="AT39" s="8"/>
      <c r="AU39" s="152"/>
      <c r="AV39" s="8"/>
      <c r="AW39" s="152"/>
      <c r="AX39" s="152"/>
      <c r="AY39" s="155"/>
    </row>
    <row r="40" spans="1:55" x14ac:dyDescent="0.25">
      <c r="A40" s="157" t="s">
        <v>33</v>
      </c>
      <c r="B40" s="8"/>
      <c r="C40" s="152"/>
      <c r="D40" s="8"/>
      <c r="E40" s="152"/>
      <c r="F40" s="8"/>
      <c r="G40" s="152"/>
      <c r="H40" s="8"/>
      <c r="I40" s="152"/>
      <c r="J40" s="8"/>
      <c r="K40" s="152"/>
      <c r="L40" s="8"/>
      <c r="M40" s="152"/>
      <c r="N40" s="8"/>
      <c r="O40" s="152"/>
      <c r="P40" s="8"/>
      <c r="Q40" s="152"/>
      <c r="R40" s="150"/>
      <c r="S40" s="151"/>
      <c r="T40" s="8"/>
      <c r="U40" s="152"/>
      <c r="V40" s="8"/>
      <c r="W40" s="152"/>
      <c r="X40" s="8"/>
      <c r="Y40" s="152"/>
      <c r="Z40" s="8"/>
      <c r="AA40" s="154"/>
      <c r="AB40" s="8"/>
      <c r="AC40" s="8"/>
      <c r="AD40" s="152"/>
      <c r="AE40" s="152"/>
      <c r="AF40" s="8"/>
      <c r="AG40" s="152"/>
      <c r="AH40" s="8"/>
      <c r="AI40" s="152"/>
      <c r="AJ40" s="8"/>
      <c r="AK40" s="152"/>
      <c r="AL40" s="8"/>
      <c r="AM40" s="152"/>
      <c r="AN40" s="8"/>
      <c r="AO40" s="152"/>
      <c r="AP40" s="8"/>
      <c r="AQ40" s="152"/>
      <c r="AR40" s="152"/>
      <c r="AS40" s="152"/>
      <c r="AT40" s="8"/>
      <c r="AU40" s="152"/>
      <c r="AV40" s="8"/>
      <c r="AW40" s="152"/>
      <c r="AX40" s="152"/>
      <c r="AY40" s="155"/>
      <c r="BA40" s="17"/>
      <c r="BB40" s="17"/>
      <c r="BC40" s="16"/>
    </row>
    <row r="41" spans="1:55" x14ac:dyDescent="0.25">
      <c r="A41" s="157" t="s">
        <v>34</v>
      </c>
      <c r="B41" s="8"/>
      <c r="C41" s="152"/>
      <c r="D41" s="8"/>
      <c r="E41" s="152"/>
      <c r="F41" s="8"/>
      <c r="G41" s="152"/>
      <c r="H41" s="8"/>
      <c r="I41" s="152"/>
      <c r="J41" s="8"/>
      <c r="K41" s="152"/>
      <c r="L41" s="8"/>
      <c r="M41" s="152"/>
      <c r="N41" s="8"/>
      <c r="O41" s="152"/>
      <c r="P41" s="8"/>
      <c r="Q41" s="152"/>
      <c r="R41" s="150"/>
      <c r="S41" s="151"/>
      <c r="T41" s="145"/>
      <c r="U41" s="145"/>
      <c r="V41" s="8"/>
      <c r="W41" s="152"/>
      <c r="X41" s="8"/>
      <c r="Y41" s="152"/>
      <c r="Z41" s="8"/>
      <c r="AA41" s="154"/>
      <c r="AB41" s="8"/>
      <c r="AC41" s="8"/>
      <c r="AD41" s="152"/>
      <c r="AE41" s="152"/>
      <c r="AF41" s="8"/>
      <c r="AG41" s="152"/>
      <c r="AH41" s="8"/>
      <c r="AI41" s="152"/>
      <c r="AJ41" s="8"/>
      <c r="AK41" s="152"/>
      <c r="AL41" s="8"/>
      <c r="AM41" s="152"/>
      <c r="AN41" s="8"/>
      <c r="AO41" s="152"/>
      <c r="AP41" s="8"/>
      <c r="AQ41" s="152"/>
      <c r="AR41" s="152"/>
      <c r="AS41" s="152"/>
      <c r="AT41" s="8"/>
      <c r="AU41" s="152"/>
      <c r="AV41" s="8"/>
      <c r="AW41" s="152"/>
      <c r="AX41" s="152"/>
      <c r="AY41" s="155"/>
      <c r="BA41" s="17"/>
      <c r="BB41" s="17"/>
      <c r="BC41" s="16"/>
    </row>
    <row r="42" spans="1:55" x14ac:dyDescent="0.25">
      <c r="A42" s="156"/>
      <c r="B42" s="8"/>
      <c r="C42" s="8"/>
      <c r="D42" s="8"/>
      <c r="E42" s="8"/>
      <c r="F42" s="8"/>
      <c r="G42" s="8"/>
      <c r="H42" s="8"/>
      <c r="I42" s="8"/>
      <c r="J42" s="8"/>
      <c r="K42" s="8"/>
      <c r="L42" s="8"/>
      <c r="M42" s="8"/>
      <c r="N42" s="8"/>
      <c r="O42" s="8"/>
      <c r="P42" s="8"/>
      <c r="Q42" s="152"/>
      <c r="R42" s="150"/>
      <c r="S42" s="151"/>
      <c r="T42" s="8"/>
      <c r="U42" s="152"/>
      <c r="V42" s="8"/>
      <c r="W42" s="8"/>
      <c r="X42" s="8"/>
      <c r="Y42" s="8"/>
      <c r="Z42" s="8"/>
      <c r="AA42" s="8"/>
      <c r="AB42" s="8"/>
      <c r="AC42" s="8"/>
      <c r="AD42" s="8"/>
      <c r="AE42" s="8"/>
      <c r="AF42" s="8"/>
      <c r="AG42" s="8"/>
      <c r="AH42" s="8"/>
      <c r="AI42" s="8"/>
      <c r="AJ42" s="8"/>
      <c r="AK42" s="8"/>
      <c r="AL42" s="8"/>
      <c r="AM42" s="8"/>
      <c r="AN42" s="8"/>
      <c r="AO42" s="8"/>
      <c r="AP42" s="8"/>
      <c r="AQ42" s="152"/>
      <c r="AR42" s="152"/>
      <c r="AS42" s="152"/>
      <c r="AT42" s="8"/>
      <c r="AU42" s="152"/>
      <c r="AV42" s="8"/>
      <c r="AW42" s="152"/>
      <c r="AX42" s="152"/>
      <c r="AY42" s="155"/>
    </row>
    <row r="43" spans="1:55" x14ac:dyDescent="0.25">
      <c r="A43" s="48" t="s">
        <v>102</v>
      </c>
      <c r="B43" s="155"/>
      <c r="C43" s="155"/>
      <c r="D43" s="155"/>
      <c r="E43" s="158"/>
      <c r="F43" s="155"/>
      <c r="G43" s="8"/>
      <c r="H43" s="8"/>
      <c r="I43" s="8"/>
      <c r="J43" s="8"/>
      <c r="K43" s="8"/>
      <c r="L43" s="8"/>
      <c r="M43" s="8"/>
      <c r="N43" s="8"/>
      <c r="O43" s="8"/>
      <c r="P43" s="8"/>
      <c r="Q43" s="8"/>
      <c r="R43" s="8"/>
      <c r="S43" s="152"/>
      <c r="T43" s="8"/>
      <c r="U43" s="8"/>
      <c r="V43" s="8"/>
      <c r="W43" s="8"/>
      <c r="X43" s="8"/>
      <c r="Y43" s="8"/>
      <c r="Z43" s="8"/>
      <c r="AA43" s="8"/>
      <c r="AB43" s="8"/>
      <c r="AC43" s="159"/>
      <c r="AD43" s="8"/>
      <c r="AE43" s="8"/>
      <c r="AF43" s="8"/>
      <c r="AG43" s="8"/>
      <c r="AH43" s="8"/>
      <c r="AI43" s="8"/>
      <c r="AJ43" s="8"/>
      <c r="AK43" s="8"/>
      <c r="AL43" s="8"/>
      <c r="AM43" s="8"/>
      <c r="AN43" s="8"/>
      <c r="AO43" s="8"/>
      <c r="AP43" s="8"/>
      <c r="AQ43" s="152"/>
      <c r="AR43" s="152"/>
      <c r="AS43" s="152"/>
      <c r="AT43" s="8"/>
      <c r="AU43" s="152"/>
      <c r="AV43" s="8"/>
      <c r="AW43" s="152"/>
      <c r="AX43" s="152"/>
      <c r="AY43" s="155"/>
    </row>
    <row r="44" spans="1:55" x14ac:dyDescent="0.25">
      <c r="A44" s="48"/>
      <c r="B44" s="155"/>
      <c r="C44" s="155"/>
      <c r="D44" s="155"/>
      <c r="E44" s="158"/>
      <c r="F44" s="155"/>
      <c r="G44" s="159"/>
      <c r="H44" s="8"/>
      <c r="I44" s="159"/>
      <c r="J44" s="8"/>
      <c r="K44" s="159"/>
      <c r="L44" s="8"/>
      <c r="M44" s="159"/>
      <c r="N44" s="8"/>
      <c r="O44" s="159"/>
      <c r="P44" s="8"/>
      <c r="Q44" s="159"/>
      <c r="R44" s="8"/>
      <c r="S44" s="8"/>
      <c r="T44" s="8"/>
      <c r="U44" s="8"/>
      <c r="V44" s="8"/>
      <c r="W44" s="159"/>
      <c r="X44" s="8"/>
      <c r="Y44" s="159"/>
      <c r="Z44" s="8"/>
      <c r="AA44" s="159"/>
      <c r="AB44" s="8"/>
      <c r="AC44" s="159"/>
      <c r="AD44" s="8"/>
      <c r="AE44" s="159"/>
      <c r="AF44" s="8"/>
      <c r="AG44" s="159"/>
      <c r="AH44" s="8"/>
      <c r="AI44" s="159"/>
      <c r="AJ44" s="8"/>
      <c r="AK44" s="159"/>
      <c r="AL44" s="8"/>
      <c r="AM44" s="159"/>
      <c r="AN44" s="8"/>
      <c r="AO44" s="159"/>
      <c r="AP44" s="8"/>
      <c r="AQ44" s="8"/>
      <c r="AR44" s="8"/>
      <c r="AS44" s="8"/>
      <c r="AT44" s="8"/>
      <c r="AU44" s="8"/>
      <c r="AV44" s="8"/>
      <c r="AW44" s="8"/>
      <c r="AX44" s="8"/>
      <c r="AY44" s="155"/>
    </row>
    <row r="45" spans="1:55" ht="12.5" x14ac:dyDescent="0.25">
      <c r="A45" s="48" t="s">
        <v>85</v>
      </c>
      <c r="B45" s="160"/>
      <c r="C45" s="160"/>
      <c r="D45" s="155"/>
      <c r="E45" s="158"/>
      <c r="F45" s="155"/>
      <c r="G45" s="159"/>
      <c r="H45" s="8"/>
      <c r="I45" s="159"/>
      <c r="J45" s="8"/>
      <c r="K45" s="159"/>
      <c r="L45" s="8"/>
      <c r="M45" s="159"/>
      <c r="N45" s="8"/>
      <c r="O45" s="159"/>
      <c r="P45" s="8"/>
      <c r="Q45" s="159"/>
      <c r="R45" s="8"/>
      <c r="S45" s="159"/>
      <c r="T45" s="8"/>
      <c r="U45" s="159"/>
      <c r="V45" s="8"/>
      <c r="W45" s="159"/>
      <c r="X45" s="8"/>
      <c r="Y45" s="159"/>
      <c r="Z45" s="8"/>
      <c r="AA45" s="159"/>
      <c r="AB45" s="8"/>
      <c r="AC45" s="8"/>
      <c r="AD45" s="8"/>
      <c r="AE45" s="159"/>
      <c r="AF45" s="8"/>
      <c r="AG45" s="159"/>
      <c r="AH45" s="8"/>
      <c r="AI45" s="159"/>
      <c r="AJ45" s="8"/>
      <c r="AK45" s="159"/>
      <c r="AL45" s="8"/>
      <c r="AM45" s="159"/>
      <c r="AN45" s="8"/>
      <c r="AO45" s="159"/>
      <c r="AP45" s="8"/>
      <c r="AQ45" s="159"/>
      <c r="AR45" s="159"/>
      <c r="AS45" s="159"/>
      <c r="AT45" s="8"/>
      <c r="AU45" s="159"/>
      <c r="AV45" s="8"/>
      <c r="AW45" s="8"/>
      <c r="AX45" s="159"/>
      <c r="AY45" s="155"/>
    </row>
    <row r="46" spans="1:55" ht="12.5" x14ac:dyDescent="0.25">
      <c r="A46" s="48" t="s">
        <v>86</v>
      </c>
      <c r="B46" s="160"/>
      <c r="C46" s="160"/>
      <c r="D46" s="155"/>
      <c r="E46" s="158"/>
      <c r="F46" s="155"/>
      <c r="G46" s="8"/>
      <c r="H46" s="8"/>
      <c r="I46" s="8"/>
      <c r="J46" s="8"/>
      <c r="K46" s="8"/>
      <c r="L46" s="8"/>
      <c r="M46" s="8"/>
      <c r="N46" s="8"/>
      <c r="O46" s="8"/>
      <c r="P46" s="8"/>
      <c r="Q46" s="8"/>
      <c r="R46" s="8"/>
      <c r="S46" s="159"/>
      <c r="T46" s="8"/>
      <c r="U46" s="159"/>
      <c r="V46" s="8"/>
      <c r="W46" s="8"/>
      <c r="X46" s="8"/>
      <c r="Y46" s="8"/>
      <c r="Z46" s="8"/>
      <c r="AA46" s="8"/>
      <c r="AB46" s="8"/>
      <c r="AC46" s="8"/>
      <c r="AD46" s="8"/>
      <c r="AE46" s="8"/>
      <c r="AF46" s="8"/>
      <c r="AG46" s="8"/>
      <c r="AH46" s="8"/>
      <c r="AI46" s="8"/>
      <c r="AJ46" s="8"/>
      <c r="AK46" s="8"/>
      <c r="AL46" s="8"/>
      <c r="AM46" s="8"/>
      <c r="AN46" s="8"/>
      <c r="AO46" s="8"/>
      <c r="AP46" s="8"/>
      <c r="AQ46" s="159"/>
      <c r="AR46" s="159"/>
      <c r="AS46" s="159"/>
      <c r="AT46" s="8"/>
      <c r="AU46" s="159"/>
      <c r="AV46" s="8"/>
      <c r="AW46" s="159"/>
      <c r="AX46" s="8"/>
      <c r="AY46" s="155"/>
    </row>
    <row r="47" spans="1:55" x14ac:dyDescent="0.25">
      <c r="A47" s="48" t="s">
        <v>87</v>
      </c>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5" ht="13" x14ac:dyDescent="0.3">
      <c r="A48" s="48" t="s">
        <v>88</v>
      </c>
      <c r="B48" s="30"/>
      <c r="C48" s="30"/>
      <c r="D48" s="30"/>
      <c r="E48" s="30"/>
      <c r="F48" s="31"/>
    </row>
  </sheetData>
  <mergeCells count="42">
    <mergeCell ref="R34:S34"/>
    <mergeCell ref="P34:Q34"/>
    <mergeCell ref="AF34:AG34"/>
    <mergeCell ref="X34:Y34"/>
    <mergeCell ref="AD34:AE34"/>
    <mergeCell ref="T34:U34"/>
    <mergeCell ref="AB34:AC34"/>
    <mergeCell ref="V34:W34"/>
    <mergeCell ref="F34:G34"/>
    <mergeCell ref="D34:E34"/>
    <mergeCell ref="B34:C34"/>
    <mergeCell ref="N34:O34"/>
    <mergeCell ref="L34:M34"/>
    <mergeCell ref="J34:K34"/>
    <mergeCell ref="H34:I34"/>
    <mergeCell ref="AH5:AI5"/>
    <mergeCell ref="J5:K5"/>
    <mergeCell ref="L5:M5"/>
    <mergeCell ref="T5:U5"/>
    <mergeCell ref="B5:C5"/>
    <mergeCell ref="D5:E5"/>
    <mergeCell ref="F5:G5"/>
    <mergeCell ref="H5:I5"/>
    <mergeCell ref="N5:O5"/>
    <mergeCell ref="R5:S5"/>
    <mergeCell ref="P5:Q5"/>
    <mergeCell ref="V5:W5"/>
    <mergeCell ref="X5:Y5"/>
    <mergeCell ref="AF5:AG5"/>
    <mergeCell ref="AD5:AE5"/>
    <mergeCell ref="AB5:AC5"/>
    <mergeCell ref="AH34:AI34"/>
    <mergeCell ref="AJ34:AK34"/>
    <mergeCell ref="AV34:AW34"/>
    <mergeCell ref="AN34:AO34"/>
    <mergeCell ref="AT34:AU34"/>
    <mergeCell ref="AP34:AQ34"/>
    <mergeCell ref="AJ5:AK5"/>
    <mergeCell ref="AL5:AM5"/>
    <mergeCell ref="AT5:AU5"/>
    <mergeCell ref="AP5:AQ5"/>
    <mergeCell ref="AL34:AM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C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6" width="4.296875" style="10" customWidth="1"/>
    <col min="17" max="17" width="4.3984375" style="10" customWidth="1"/>
    <col min="18" max="19" width="4.09765625" style="10" hidden="1" customWidth="1"/>
    <col min="20" max="20" width="4.3984375" style="10" hidden="1" customWidth="1"/>
    <col min="21" max="21" width="4.59765625" style="10" hidden="1" customWidth="1"/>
    <col min="22" max="23" width="4.296875" style="10" customWidth="1"/>
    <col min="24" max="24" width="3.8984375" style="10" customWidth="1"/>
    <col min="25" max="25" width="4" style="10" customWidth="1"/>
    <col min="26" max="26" width="3.8984375" style="10" customWidth="1"/>
    <col min="27" max="27" width="4" style="10" customWidth="1"/>
    <col min="28" max="28" width="3.8984375" style="10" hidden="1" customWidth="1"/>
    <col min="29" max="29" width="4" style="10" hidden="1" customWidth="1"/>
    <col min="30" max="30" width="3.8984375" style="10" customWidth="1"/>
    <col min="31" max="31" width="4" style="10" customWidth="1"/>
    <col min="32" max="32" width="3.8984375" style="10" hidden="1" customWidth="1"/>
    <col min="33" max="33" width="4" style="10" hidden="1" customWidth="1"/>
    <col min="34" max="34" width="3.8984375" style="10" customWidth="1"/>
    <col min="35" max="35" width="4" style="10" customWidth="1"/>
    <col min="36" max="36" width="3.8984375" style="10" customWidth="1"/>
    <col min="37" max="37" width="4.8984375" style="10" bestFit="1" customWidth="1"/>
    <col min="38" max="38" width="3.59765625" style="10" customWidth="1"/>
    <col min="39" max="39" width="3.69921875" style="10" customWidth="1"/>
    <col min="40" max="41" width="4.296875" style="10" hidden="1" customWidth="1"/>
    <col min="42" max="42" width="3.59765625" style="10" hidden="1" customWidth="1"/>
    <col min="43" max="45" width="3.69921875" style="10" hidden="1" customWidth="1"/>
    <col min="46" max="47" width="4.296875" style="10" customWidth="1"/>
    <col min="48" max="48" width="4.3984375" style="10" customWidth="1"/>
    <col min="49" max="50" width="5.3984375" style="10" customWidth="1"/>
    <col min="51" max="51" width="9" style="16" customWidth="1"/>
    <col min="52" max="16384" width="11.3984375" style="10"/>
  </cols>
  <sheetData>
    <row r="1" spans="1:51" s="8" customFormat="1" ht="12.75" customHeight="1" x14ac:dyDescent="0.25">
      <c r="A1" s="5" t="s">
        <v>100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6"/>
      <c r="P2" s="6"/>
      <c r="Q2" s="6"/>
      <c r="R2" s="6"/>
      <c r="S2" s="6"/>
      <c r="T2" s="6"/>
      <c r="U2" s="8"/>
      <c r="V2" s="6"/>
      <c r="W2" s="6"/>
      <c r="X2" s="6"/>
      <c r="Y2" s="106"/>
      <c r="Z2" s="6"/>
      <c r="AA2" s="6"/>
      <c r="AB2" s="6"/>
      <c r="AC2" s="106"/>
      <c r="AD2" s="6"/>
      <c r="AE2" s="6"/>
      <c r="AF2" s="6"/>
      <c r="AG2" s="6"/>
      <c r="AH2" s="6"/>
      <c r="AI2" s="6"/>
      <c r="AJ2" s="6"/>
      <c r="AK2" s="6"/>
      <c r="AL2" s="6"/>
      <c r="AM2" s="6"/>
      <c r="AN2" s="6"/>
      <c r="AO2" s="6"/>
      <c r="AP2" s="6"/>
      <c r="AQ2" s="6"/>
      <c r="AR2" s="6"/>
      <c r="AS2" s="6"/>
      <c r="AT2" s="6"/>
      <c r="AU2" s="6"/>
      <c r="AV2" s="6"/>
      <c r="AW2" s="6"/>
      <c r="AX2" s="6"/>
      <c r="AY2" s="6"/>
    </row>
    <row r="3" spans="1:51"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9"/>
      <c r="Y3" s="108"/>
      <c r="Z3" s="108"/>
      <c r="AA3" s="108"/>
      <c r="AB3" s="109"/>
      <c r="AC3" s="108"/>
      <c r="AD3" s="108"/>
      <c r="AE3" s="108"/>
      <c r="AF3" s="108"/>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90" t="s">
        <v>3</v>
      </c>
      <c r="Y5" s="191"/>
      <c r="Z5" s="115" t="s">
        <v>4</v>
      </c>
      <c r="AA5" s="162"/>
      <c r="AB5" s="190" t="s">
        <v>7</v>
      </c>
      <c r="AC5" s="191"/>
      <c r="AD5" s="190" t="s">
        <v>22</v>
      </c>
      <c r="AE5" s="191"/>
      <c r="AF5" s="190" t="s">
        <v>25</v>
      </c>
      <c r="AG5" s="191"/>
      <c r="AH5" s="190" t="s">
        <v>18</v>
      </c>
      <c r="AI5" s="191"/>
      <c r="AJ5" s="190" t="s">
        <v>28</v>
      </c>
      <c r="AK5" s="191"/>
      <c r="AL5" s="190" t="s">
        <v>23</v>
      </c>
      <c r="AM5" s="191"/>
      <c r="AN5" s="116" t="s">
        <v>24</v>
      </c>
      <c r="AO5" s="117"/>
      <c r="AP5" s="190" t="s">
        <v>6</v>
      </c>
      <c r="AQ5" s="191"/>
      <c r="AR5" s="164"/>
      <c r="AS5" s="164"/>
      <c r="AT5" s="190" t="s">
        <v>19</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3"/>
      <c r="AP6" s="120"/>
      <c r="AQ6" s="121"/>
      <c r="AR6" s="122"/>
      <c r="AS6" s="122"/>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6"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SUM(B12:B32)</f>
        <v>37</v>
      </c>
      <c r="C10" s="165">
        <f t="shared" ref="C10:AX10" si="0">SUM(C12:C32)</f>
        <v>247</v>
      </c>
      <c r="D10" s="165">
        <f t="shared" si="0"/>
        <v>33</v>
      </c>
      <c r="E10" s="165">
        <f t="shared" si="0"/>
        <v>202</v>
      </c>
      <c r="F10" s="165">
        <f t="shared" si="0"/>
        <v>46</v>
      </c>
      <c r="G10" s="165">
        <f t="shared" si="0"/>
        <v>201</v>
      </c>
      <c r="H10" s="165">
        <f t="shared" si="0"/>
        <v>26</v>
      </c>
      <c r="I10" s="165">
        <f t="shared" si="0"/>
        <v>172</v>
      </c>
      <c r="J10" s="165">
        <f t="shared" si="0"/>
        <v>7</v>
      </c>
      <c r="K10" s="165">
        <f t="shared" si="0"/>
        <v>28</v>
      </c>
      <c r="L10" s="165">
        <f t="shared" si="0"/>
        <v>23</v>
      </c>
      <c r="M10" s="165">
        <f t="shared" si="0"/>
        <v>109</v>
      </c>
      <c r="N10" s="165">
        <f t="shared" si="0"/>
        <v>16</v>
      </c>
      <c r="O10" s="165">
        <f t="shared" si="0"/>
        <v>71</v>
      </c>
      <c r="P10" s="165">
        <f t="shared" si="0"/>
        <v>5</v>
      </c>
      <c r="Q10" s="165">
        <f t="shared" si="0"/>
        <v>26</v>
      </c>
      <c r="R10" s="165">
        <f t="shared" si="0"/>
        <v>0</v>
      </c>
      <c r="S10" s="165">
        <f t="shared" si="0"/>
        <v>0</v>
      </c>
      <c r="T10" s="165">
        <f>SUM(T12:T32)</f>
        <v>0</v>
      </c>
      <c r="U10" s="165">
        <f>SUM(U12:U32)</f>
        <v>0</v>
      </c>
      <c r="V10" s="165">
        <f t="shared" si="0"/>
        <v>23</v>
      </c>
      <c r="W10" s="165">
        <f t="shared" si="0"/>
        <v>91</v>
      </c>
      <c r="X10" s="165">
        <f>SUM(X12:X32)</f>
        <v>1</v>
      </c>
      <c r="Y10" s="165">
        <f>SUM(Y12:Y32)</f>
        <v>7</v>
      </c>
      <c r="Z10" s="165">
        <f t="shared" ref="Z10:AE10" si="1">SUM(Z12:Z32)</f>
        <v>25</v>
      </c>
      <c r="AA10" s="165">
        <f t="shared" si="1"/>
        <v>68</v>
      </c>
      <c r="AB10" s="165">
        <f t="shared" si="1"/>
        <v>0</v>
      </c>
      <c r="AC10" s="165">
        <f t="shared" si="1"/>
        <v>0</v>
      </c>
      <c r="AD10" s="165">
        <f t="shared" si="1"/>
        <v>2</v>
      </c>
      <c r="AE10" s="165">
        <f t="shared" si="1"/>
        <v>6</v>
      </c>
      <c r="AF10" s="165">
        <f t="shared" si="0"/>
        <v>0</v>
      </c>
      <c r="AG10" s="165">
        <f t="shared" si="0"/>
        <v>0</v>
      </c>
      <c r="AH10" s="165">
        <f>SUM(AH12:AH32)</f>
        <v>12</v>
      </c>
      <c r="AI10" s="165">
        <f>SUM(AI12:AI32)</f>
        <v>98</v>
      </c>
      <c r="AJ10" s="165">
        <f>SUM(AJ12:AJ32)</f>
        <v>8</v>
      </c>
      <c r="AK10" s="165">
        <f>SUM(AK12:AK32)</f>
        <v>84</v>
      </c>
      <c r="AL10" s="165">
        <f t="shared" si="0"/>
        <v>8</v>
      </c>
      <c r="AM10" s="165">
        <f t="shared" si="0"/>
        <v>47</v>
      </c>
      <c r="AN10" s="165">
        <f t="shared" si="0"/>
        <v>0</v>
      </c>
      <c r="AO10" s="165">
        <f t="shared" si="0"/>
        <v>0</v>
      </c>
      <c r="AP10" s="165">
        <f>SUM(AP12:AP32)</f>
        <v>0</v>
      </c>
      <c r="AQ10" s="165">
        <f>SUM(AQ12:AQ32)</f>
        <v>0</v>
      </c>
      <c r="AR10" s="165"/>
      <c r="AS10" s="165"/>
      <c r="AT10" s="165">
        <f t="shared" si="0"/>
        <v>56</v>
      </c>
      <c r="AU10" s="165">
        <f t="shared" si="0"/>
        <v>162</v>
      </c>
      <c r="AV10" s="78">
        <f t="shared" si="0"/>
        <v>328</v>
      </c>
      <c r="AW10" s="78">
        <f t="shared" si="0"/>
        <v>1619</v>
      </c>
      <c r="AX10" s="78">
        <f t="shared" si="0"/>
        <v>1947</v>
      </c>
      <c r="AY10" s="163">
        <f>AV10/AX10*100</f>
        <v>16.846430405752439</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0"/>
      <c r="AI11" s="141"/>
      <c r="AJ11" s="142"/>
      <c r="AK11" s="143"/>
      <c r="AL11" s="144"/>
      <c r="AM11" s="144"/>
      <c r="AN11" s="144"/>
      <c r="AO11" s="144"/>
      <c r="AP11" s="144"/>
      <c r="AQ11" s="144"/>
      <c r="AR11" s="144"/>
      <c r="AS11" s="144"/>
      <c r="AT11" s="144"/>
      <c r="AU11" s="144"/>
      <c r="AV11" s="144"/>
      <c r="AW11" s="144"/>
      <c r="AX11" s="144"/>
      <c r="AY11" s="144"/>
    </row>
    <row r="12" spans="1:51" s="1" customFormat="1" ht="12.65" customHeight="1" x14ac:dyDescent="0.25">
      <c r="A12" s="137" t="s">
        <v>35</v>
      </c>
      <c r="B12" s="145">
        <v>10</v>
      </c>
      <c r="C12" s="145">
        <v>60</v>
      </c>
      <c r="D12" s="145">
        <v>9</v>
      </c>
      <c r="E12" s="145">
        <v>61</v>
      </c>
      <c r="F12" s="145">
        <v>14</v>
      </c>
      <c r="G12" s="145">
        <v>56</v>
      </c>
      <c r="H12" s="145">
        <v>3</v>
      </c>
      <c r="I12" s="145">
        <v>32</v>
      </c>
      <c r="J12" s="145"/>
      <c r="K12" s="145"/>
      <c r="L12" s="145">
        <v>6</v>
      </c>
      <c r="M12" s="145">
        <v>29</v>
      </c>
      <c r="N12" s="145">
        <v>6</v>
      </c>
      <c r="O12" s="145">
        <v>29</v>
      </c>
      <c r="P12" s="145"/>
      <c r="Q12" s="145"/>
      <c r="R12" s="145"/>
      <c r="S12" s="145"/>
      <c r="T12" s="145"/>
      <c r="U12" s="145"/>
      <c r="V12" s="145">
        <v>4</v>
      </c>
      <c r="W12" s="145">
        <v>28</v>
      </c>
      <c r="X12" s="145"/>
      <c r="Y12" s="145"/>
      <c r="Z12" s="145">
        <v>10</v>
      </c>
      <c r="AA12" s="145">
        <v>24</v>
      </c>
      <c r="AB12" s="145"/>
      <c r="AC12" s="145"/>
      <c r="AD12" s="145"/>
      <c r="AE12" s="145"/>
      <c r="AF12" s="145"/>
      <c r="AG12" s="145"/>
      <c r="AH12" s="145">
        <v>5</v>
      </c>
      <c r="AI12" s="145">
        <v>24</v>
      </c>
      <c r="AJ12" s="145">
        <v>3</v>
      </c>
      <c r="AK12" s="143">
        <v>30</v>
      </c>
      <c r="AL12" s="144">
        <v>5</v>
      </c>
      <c r="AM12" s="144">
        <v>27</v>
      </c>
      <c r="AN12" s="144"/>
      <c r="AO12" s="144"/>
      <c r="AP12" s="144"/>
      <c r="AQ12" s="144"/>
      <c r="AR12" s="144"/>
      <c r="AS12" s="144"/>
      <c r="AT12" s="144">
        <v>32</v>
      </c>
      <c r="AU12" s="144">
        <v>98</v>
      </c>
      <c r="AV12" s="144">
        <f t="shared" ref="AV12:AV31" si="2">SUM(B12+D12+F12+H12+J12++N12+P12+T12+R12+V12+X12+Z12+AJ12+L12+AB12+AF12+AD12+AH12+AL12+AN12+AP12+AT12)</f>
        <v>107</v>
      </c>
      <c r="AW12" s="144">
        <f t="shared" ref="AW12:AW31" si="3">SUM(C12+E12+G12+I12+K12++O12+Q12+U12+S12+W12+Y12+AA12+AK12+M12+AC12+AG12+AE12+AI12+AM12+AO12+AQ12+AU12)</f>
        <v>498</v>
      </c>
      <c r="AX12" s="144">
        <f>AV12+AW12</f>
        <v>605</v>
      </c>
      <c r="AY12" s="146">
        <f t="shared" ref="AY12:AY31" si="4">AV12/AX12*100</f>
        <v>17.685950413223139</v>
      </c>
    </row>
    <row r="13" spans="1:51" s="1" customFormat="1" ht="12.65" customHeight="1" x14ac:dyDescent="0.25">
      <c r="A13" s="137" t="s">
        <v>36</v>
      </c>
      <c r="B13" s="145">
        <v>11</v>
      </c>
      <c r="C13" s="145">
        <v>81</v>
      </c>
      <c r="D13" s="145">
        <v>4</v>
      </c>
      <c r="E13" s="145">
        <v>28</v>
      </c>
      <c r="F13" s="145">
        <v>11</v>
      </c>
      <c r="G13" s="145">
        <v>50</v>
      </c>
      <c r="H13" s="145">
        <v>14</v>
      </c>
      <c r="I13" s="145">
        <v>92</v>
      </c>
      <c r="J13" s="145"/>
      <c r="K13" s="145"/>
      <c r="L13" s="145">
        <v>6</v>
      </c>
      <c r="M13" s="145">
        <v>25</v>
      </c>
      <c r="N13" s="145">
        <v>3</v>
      </c>
      <c r="O13" s="145">
        <v>28</v>
      </c>
      <c r="P13" s="145">
        <v>5</v>
      </c>
      <c r="Q13" s="145">
        <v>26</v>
      </c>
      <c r="R13" s="145"/>
      <c r="S13" s="145"/>
      <c r="T13" s="145"/>
      <c r="U13" s="145"/>
      <c r="V13" s="145">
        <v>7</v>
      </c>
      <c r="W13" s="145">
        <v>23</v>
      </c>
      <c r="X13" s="145"/>
      <c r="Y13" s="145"/>
      <c r="Z13" s="145">
        <v>5</v>
      </c>
      <c r="AA13" s="145">
        <v>11</v>
      </c>
      <c r="AB13" s="145"/>
      <c r="AC13" s="145"/>
      <c r="AD13" s="145"/>
      <c r="AE13" s="145"/>
      <c r="AF13" s="145"/>
      <c r="AG13" s="145"/>
      <c r="AH13" s="145">
        <v>3</v>
      </c>
      <c r="AI13" s="145">
        <v>17</v>
      </c>
      <c r="AJ13" s="145">
        <v>1</v>
      </c>
      <c r="AK13" s="143">
        <v>15</v>
      </c>
      <c r="AL13" s="144">
        <v>2</v>
      </c>
      <c r="AM13" s="144">
        <v>13</v>
      </c>
      <c r="AN13" s="144"/>
      <c r="AO13" s="144"/>
      <c r="AP13" s="144"/>
      <c r="AQ13" s="144"/>
      <c r="AR13" s="144"/>
      <c r="AS13" s="144"/>
      <c r="AT13" s="144">
        <v>2</v>
      </c>
      <c r="AU13" s="144">
        <v>21</v>
      </c>
      <c r="AV13" s="144">
        <f t="shared" si="2"/>
        <v>74</v>
      </c>
      <c r="AW13" s="144">
        <f t="shared" si="3"/>
        <v>430</v>
      </c>
      <c r="AX13" s="144">
        <f t="shared" ref="AX13:AX31" si="5">AV13+AW13</f>
        <v>504</v>
      </c>
      <c r="AY13" s="146">
        <f t="shared" si="4"/>
        <v>14.682539682539684</v>
      </c>
    </row>
    <row r="14" spans="1:51" s="1" customFormat="1" ht="12.65" customHeight="1" x14ac:dyDescent="0.25">
      <c r="A14" s="137" t="s">
        <v>37</v>
      </c>
      <c r="B14" s="145">
        <v>1</v>
      </c>
      <c r="C14" s="145">
        <v>8</v>
      </c>
      <c r="D14" s="145">
        <v>1</v>
      </c>
      <c r="E14" s="145">
        <v>14</v>
      </c>
      <c r="F14" s="145">
        <v>2</v>
      </c>
      <c r="G14" s="145">
        <v>7</v>
      </c>
      <c r="H14" s="145"/>
      <c r="I14" s="145"/>
      <c r="J14" s="145"/>
      <c r="K14" s="145"/>
      <c r="L14" s="145"/>
      <c r="M14" s="145">
        <v>8</v>
      </c>
      <c r="N14" s="145"/>
      <c r="O14" s="145"/>
      <c r="P14" s="145"/>
      <c r="Q14" s="145"/>
      <c r="R14" s="145"/>
      <c r="S14" s="145"/>
      <c r="T14" s="145"/>
      <c r="U14" s="145"/>
      <c r="V14" s="145"/>
      <c r="W14" s="145"/>
      <c r="X14" s="145"/>
      <c r="Y14" s="145"/>
      <c r="Z14" s="145">
        <v>2</v>
      </c>
      <c r="AA14" s="145">
        <v>5</v>
      </c>
      <c r="AB14" s="145"/>
      <c r="AC14" s="145"/>
      <c r="AD14" s="145"/>
      <c r="AE14" s="145"/>
      <c r="AF14" s="145"/>
      <c r="AG14" s="145"/>
      <c r="AH14" s="145"/>
      <c r="AI14" s="145"/>
      <c r="AJ14" s="145"/>
      <c r="AK14" s="143"/>
      <c r="AL14" s="144"/>
      <c r="AM14" s="144"/>
      <c r="AN14" s="144"/>
      <c r="AO14" s="144"/>
      <c r="AP14" s="144"/>
      <c r="AQ14" s="144"/>
      <c r="AR14" s="144"/>
      <c r="AS14" s="144"/>
      <c r="AT14" s="144">
        <v>1</v>
      </c>
      <c r="AU14" s="144">
        <v>2</v>
      </c>
      <c r="AV14" s="144">
        <f t="shared" si="2"/>
        <v>7</v>
      </c>
      <c r="AW14" s="144">
        <f t="shared" si="3"/>
        <v>44</v>
      </c>
      <c r="AX14" s="144">
        <f t="shared" si="5"/>
        <v>51</v>
      </c>
      <c r="AY14" s="146">
        <f t="shared" si="4"/>
        <v>13.725490196078432</v>
      </c>
    </row>
    <row r="15" spans="1:51" s="1" customFormat="1" ht="12.65" customHeight="1" x14ac:dyDescent="0.25">
      <c r="A15" s="137" t="s">
        <v>38</v>
      </c>
      <c r="B15" s="145"/>
      <c r="C15" s="145">
        <v>3</v>
      </c>
      <c r="D15" s="145">
        <v>1</v>
      </c>
      <c r="E15" s="145">
        <v>2</v>
      </c>
      <c r="F15" s="145"/>
      <c r="G15" s="145">
        <v>1</v>
      </c>
      <c r="H15" s="145"/>
      <c r="I15" s="145">
        <v>3</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3"/>
      <c r="AL15" s="144"/>
      <c r="AM15" s="144"/>
      <c r="AN15" s="144"/>
      <c r="AO15" s="144"/>
      <c r="AP15" s="144"/>
      <c r="AQ15" s="144"/>
      <c r="AR15" s="144"/>
      <c r="AS15" s="144"/>
      <c r="AT15" s="144"/>
      <c r="AU15" s="144"/>
      <c r="AV15" s="144">
        <f t="shared" si="2"/>
        <v>1</v>
      </c>
      <c r="AW15" s="144">
        <f t="shared" si="3"/>
        <v>9</v>
      </c>
      <c r="AX15" s="144">
        <f t="shared" si="5"/>
        <v>10</v>
      </c>
      <c r="AY15" s="146">
        <f t="shared" si="4"/>
        <v>10</v>
      </c>
    </row>
    <row r="16" spans="1:51" s="1" customFormat="1" ht="12.65" customHeight="1" x14ac:dyDescent="0.25">
      <c r="A16" s="137" t="s">
        <v>54</v>
      </c>
      <c r="B16" s="145"/>
      <c r="C16" s="145">
        <v>1</v>
      </c>
      <c r="D16" s="145"/>
      <c r="E16" s="145">
        <v>1</v>
      </c>
      <c r="F16" s="145"/>
      <c r="G16" s="145">
        <v>1</v>
      </c>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3"/>
      <c r="AL16" s="144"/>
      <c r="AM16" s="144"/>
      <c r="AN16" s="144"/>
      <c r="AO16" s="144"/>
      <c r="AP16" s="144"/>
      <c r="AQ16" s="144"/>
      <c r="AR16" s="144"/>
      <c r="AS16" s="144"/>
      <c r="AT16" s="144"/>
      <c r="AU16" s="144">
        <v>1</v>
      </c>
      <c r="AV16" s="144">
        <f t="shared" si="2"/>
        <v>0</v>
      </c>
      <c r="AW16" s="144">
        <f t="shared" si="3"/>
        <v>4</v>
      </c>
      <c r="AX16" s="144">
        <f t="shared" si="5"/>
        <v>4</v>
      </c>
      <c r="AY16" s="146">
        <f t="shared" si="4"/>
        <v>0</v>
      </c>
    </row>
    <row r="17" spans="1:51" s="1" customFormat="1" ht="12.65" customHeight="1" x14ac:dyDescent="0.25">
      <c r="A17" s="137" t="s">
        <v>40</v>
      </c>
      <c r="B17" s="145">
        <v>1</v>
      </c>
      <c r="C17" s="145">
        <v>5</v>
      </c>
      <c r="D17" s="145">
        <v>1</v>
      </c>
      <c r="E17" s="145">
        <v>5</v>
      </c>
      <c r="F17" s="145">
        <v>1</v>
      </c>
      <c r="G17" s="145">
        <v>5</v>
      </c>
      <c r="H17" s="145">
        <v>1</v>
      </c>
      <c r="I17" s="145">
        <v>5</v>
      </c>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3"/>
      <c r="AL17" s="144"/>
      <c r="AM17" s="144"/>
      <c r="AN17" s="144"/>
      <c r="AO17" s="144"/>
      <c r="AP17" s="144"/>
      <c r="AQ17" s="144"/>
      <c r="AR17" s="144"/>
      <c r="AS17" s="144"/>
      <c r="AT17" s="144"/>
      <c r="AU17" s="144">
        <v>3</v>
      </c>
      <c r="AV17" s="144">
        <f t="shared" si="2"/>
        <v>4</v>
      </c>
      <c r="AW17" s="144">
        <f t="shared" si="3"/>
        <v>23</v>
      </c>
      <c r="AX17" s="144">
        <f t="shared" si="5"/>
        <v>27</v>
      </c>
      <c r="AY17" s="146">
        <f t="shared" si="4"/>
        <v>14.814814814814813</v>
      </c>
    </row>
    <row r="18" spans="1:51" s="1" customFormat="1" ht="12.65" customHeight="1" x14ac:dyDescent="0.25">
      <c r="A18" s="137" t="s">
        <v>41</v>
      </c>
      <c r="B18" s="145">
        <v>1</v>
      </c>
      <c r="C18" s="145">
        <v>6</v>
      </c>
      <c r="D18" s="145">
        <v>1</v>
      </c>
      <c r="E18" s="145">
        <v>6</v>
      </c>
      <c r="F18" s="145">
        <v>2</v>
      </c>
      <c r="G18" s="145">
        <v>5</v>
      </c>
      <c r="H18" s="145"/>
      <c r="I18" s="145"/>
      <c r="J18" s="145"/>
      <c r="K18" s="145"/>
      <c r="L18" s="145"/>
      <c r="M18" s="145"/>
      <c r="N18" s="145"/>
      <c r="O18" s="145"/>
      <c r="P18" s="145"/>
      <c r="Q18" s="145"/>
      <c r="R18" s="145"/>
      <c r="S18" s="145"/>
      <c r="T18" s="145"/>
      <c r="U18" s="145"/>
      <c r="V18" s="145"/>
      <c r="W18" s="145"/>
      <c r="X18" s="145"/>
      <c r="Y18" s="145"/>
      <c r="Z18" s="145">
        <v>1</v>
      </c>
      <c r="AA18" s="145">
        <v>6</v>
      </c>
      <c r="AB18" s="145"/>
      <c r="AC18" s="145"/>
      <c r="AD18" s="145"/>
      <c r="AE18" s="145"/>
      <c r="AF18" s="145"/>
      <c r="AG18" s="145"/>
      <c r="AH18" s="145"/>
      <c r="AI18" s="145"/>
      <c r="AJ18" s="145"/>
      <c r="AK18" s="143"/>
      <c r="AL18" s="144"/>
      <c r="AM18" s="144"/>
      <c r="AN18" s="144"/>
      <c r="AO18" s="144"/>
      <c r="AP18" s="144"/>
      <c r="AQ18" s="144"/>
      <c r="AR18" s="144"/>
      <c r="AS18" s="144"/>
      <c r="AT18" s="144">
        <v>1</v>
      </c>
      <c r="AU18" s="144">
        <v>2</v>
      </c>
      <c r="AV18" s="144">
        <f t="shared" si="2"/>
        <v>6</v>
      </c>
      <c r="AW18" s="144">
        <f t="shared" si="3"/>
        <v>25</v>
      </c>
      <c r="AX18" s="144">
        <f t="shared" si="5"/>
        <v>31</v>
      </c>
      <c r="AY18" s="146">
        <f t="shared" si="4"/>
        <v>19.35483870967742</v>
      </c>
    </row>
    <row r="19" spans="1:51" s="1" customFormat="1" ht="12.65" customHeight="1" x14ac:dyDescent="0.25">
      <c r="A19" s="137" t="s">
        <v>42</v>
      </c>
      <c r="B19" s="145">
        <v>1</v>
      </c>
      <c r="C19" s="145">
        <v>6</v>
      </c>
      <c r="D19" s="145">
        <v>2</v>
      </c>
      <c r="E19" s="145">
        <v>5</v>
      </c>
      <c r="F19" s="145">
        <v>2</v>
      </c>
      <c r="G19" s="145">
        <v>5</v>
      </c>
      <c r="H19" s="145"/>
      <c r="I19" s="145"/>
      <c r="J19" s="145">
        <v>1</v>
      </c>
      <c r="K19" s="145">
        <v>6</v>
      </c>
      <c r="L19" s="145">
        <v>2</v>
      </c>
      <c r="M19" s="145">
        <v>5</v>
      </c>
      <c r="N19" s="145">
        <v>2</v>
      </c>
      <c r="O19" s="145">
        <v>5</v>
      </c>
      <c r="P19" s="145"/>
      <c r="Q19" s="145"/>
      <c r="R19" s="145"/>
      <c r="S19" s="145"/>
      <c r="T19" s="145"/>
      <c r="U19" s="145"/>
      <c r="V19" s="145">
        <v>1</v>
      </c>
      <c r="W19" s="145">
        <v>6</v>
      </c>
      <c r="X19" s="145"/>
      <c r="Y19" s="145"/>
      <c r="Z19" s="145">
        <v>2</v>
      </c>
      <c r="AA19" s="145">
        <v>5</v>
      </c>
      <c r="AB19" s="145"/>
      <c r="AC19" s="145"/>
      <c r="AD19" s="145"/>
      <c r="AE19" s="145"/>
      <c r="AF19" s="145"/>
      <c r="AG19" s="145"/>
      <c r="AH19" s="145"/>
      <c r="AI19" s="145">
        <v>7</v>
      </c>
      <c r="AJ19" s="145"/>
      <c r="AK19" s="143"/>
      <c r="AL19" s="144"/>
      <c r="AM19" s="144"/>
      <c r="AN19" s="144"/>
      <c r="AO19" s="144"/>
      <c r="AP19" s="144"/>
      <c r="AQ19" s="144"/>
      <c r="AR19" s="144"/>
      <c r="AS19" s="144"/>
      <c r="AT19" s="144">
        <v>2</v>
      </c>
      <c r="AU19" s="144">
        <v>7</v>
      </c>
      <c r="AV19" s="144">
        <f t="shared" si="2"/>
        <v>15</v>
      </c>
      <c r="AW19" s="144">
        <f t="shared" si="3"/>
        <v>57</v>
      </c>
      <c r="AX19" s="144">
        <f t="shared" si="5"/>
        <v>72</v>
      </c>
      <c r="AY19" s="146">
        <f t="shared" si="4"/>
        <v>20.833333333333336</v>
      </c>
    </row>
    <row r="20" spans="1:51" s="1" customFormat="1" ht="12.65" customHeight="1" x14ac:dyDescent="0.25">
      <c r="A20" s="137" t="s">
        <v>43</v>
      </c>
      <c r="B20" s="145">
        <v>2</v>
      </c>
      <c r="C20" s="145">
        <v>5</v>
      </c>
      <c r="D20" s="145">
        <v>1</v>
      </c>
      <c r="E20" s="145">
        <v>6</v>
      </c>
      <c r="F20" s="145">
        <v>1</v>
      </c>
      <c r="G20" s="145">
        <v>6</v>
      </c>
      <c r="H20" s="145">
        <v>1</v>
      </c>
      <c r="I20" s="145">
        <v>6</v>
      </c>
      <c r="J20" s="145"/>
      <c r="K20" s="145"/>
      <c r="L20" s="145">
        <v>1</v>
      </c>
      <c r="M20" s="145">
        <v>6</v>
      </c>
      <c r="N20" s="145"/>
      <c r="O20" s="145"/>
      <c r="P20" s="145"/>
      <c r="Q20" s="145"/>
      <c r="R20" s="145"/>
      <c r="S20" s="145"/>
      <c r="T20" s="145"/>
      <c r="U20" s="145"/>
      <c r="V20" s="145"/>
      <c r="W20" s="145">
        <v>6</v>
      </c>
      <c r="X20" s="145"/>
      <c r="Y20" s="145"/>
      <c r="Z20" s="145">
        <v>2</v>
      </c>
      <c r="AA20" s="145">
        <v>5</v>
      </c>
      <c r="AB20" s="145"/>
      <c r="AC20" s="145"/>
      <c r="AD20" s="145"/>
      <c r="AE20" s="145"/>
      <c r="AF20" s="145"/>
      <c r="AG20" s="145"/>
      <c r="AH20" s="145"/>
      <c r="AI20" s="145">
        <v>7</v>
      </c>
      <c r="AJ20" s="145"/>
      <c r="AK20" s="143"/>
      <c r="AL20" s="144"/>
      <c r="AM20" s="144"/>
      <c r="AN20" s="144"/>
      <c r="AO20" s="144"/>
      <c r="AP20" s="144"/>
      <c r="AQ20" s="144"/>
      <c r="AR20" s="144"/>
      <c r="AS20" s="144"/>
      <c r="AT20" s="144"/>
      <c r="AU20" s="144"/>
      <c r="AV20" s="144">
        <f t="shared" si="2"/>
        <v>8</v>
      </c>
      <c r="AW20" s="144">
        <f t="shared" si="3"/>
        <v>47</v>
      </c>
      <c r="AX20" s="144">
        <f t="shared" si="5"/>
        <v>55</v>
      </c>
      <c r="AY20" s="146">
        <f t="shared" si="4"/>
        <v>14.545454545454545</v>
      </c>
    </row>
    <row r="21" spans="1:51" s="1" customFormat="1" ht="12.65" customHeight="1" x14ac:dyDescent="0.25">
      <c r="A21" s="137" t="s">
        <v>44</v>
      </c>
      <c r="B21" s="145"/>
      <c r="C21" s="145">
        <v>2</v>
      </c>
      <c r="D21" s="145"/>
      <c r="E21" s="145"/>
      <c r="F21" s="145"/>
      <c r="G21" s="145">
        <v>2</v>
      </c>
      <c r="H21" s="145"/>
      <c r="I21" s="145"/>
      <c r="J21" s="145"/>
      <c r="K21" s="145"/>
      <c r="L21" s="145"/>
      <c r="M21" s="145">
        <v>1</v>
      </c>
      <c r="N21" s="145"/>
      <c r="O21" s="145"/>
      <c r="P21" s="145"/>
      <c r="Q21" s="145"/>
      <c r="R21" s="145"/>
      <c r="S21" s="145"/>
      <c r="T21" s="145"/>
      <c r="U21" s="145"/>
      <c r="V21" s="145"/>
      <c r="W21" s="145"/>
      <c r="X21" s="145"/>
      <c r="Y21" s="145"/>
      <c r="Z21" s="145"/>
      <c r="AA21" s="145">
        <v>2</v>
      </c>
      <c r="AB21" s="145"/>
      <c r="AC21" s="145"/>
      <c r="AD21" s="145"/>
      <c r="AE21" s="145"/>
      <c r="AF21" s="145"/>
      <c r="AG21" s="145"/>
      <c r="AH21" s="145"/>
      <c r="AI21" s="145"/>
      <c r="AJ21" s="145"/>
      <c r="AK21" s="143"/>
      <c r="AL21" s="144"/>
      <c r="AM21" s="144"/>
      <c r="AN21" s="144"/>
      <c r="AO21" s="144"/>
      <c r="AP21" s="144"/>
      <c r="AQ21" s="144"/>
      <c r="AR21" s="144"/>
      <c r="AS21" s="144"/>
      <c r="AT21" s="144"/>
      <c r="AU21" s="144"/>
      <c r="AV21" s="144">
        <f t="shared" si="2"/>
        <v>0</v>
      </c>
      <c r="AW21" s="144">
        <f t="shared" si="3"/>
        <v>7</v>
      </c>
      <c r="AX21" s="144">
        <f t="shared" si="5"/>
        <v>7</v>
      </c>
      <c r="AY21" s="146">
        <f t="shared" si="4"/>
        <v>0</v>
      </c>
    </row>
    <row r="22" spans="1:51" s="1" customFormat="1" ht="12.65" customHeight="1" x14ac:dyDescent="0.25">
      <c r="A22" s="137" t="s">
        <v>45</v>
      </c>
      <c r="B22" s="145"/>
      <c r="C22" s="145">
        <v>2</v>
      </c>
      <c r="D22" s="145"/>
      <c r="E22" s="145">
        <v>2</v>
      </c>
      <c r="F22" s="145"/>
      <c r="G22" s="145">
        <v>1</v>
      </c>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3"/>
      <c r="AL22" s="144"/>
      <c r="AM22" s="144"/>
      <c r="AN22" s="144"/>
      <c r="AO22" s="144"/>
      <c r="AP22" s="144"/>
      <c r="AQ22" s="144"/>
      <c r="AR22" s="144"/>
      <c r="AS22" s="144"/>
      <c r="AT22" s="144"/>
      <c r="AU22" s="144"/>
      <c r="AV22" s="144">
        <f t="shared" si="2"/>
        <v>0</v>
      </c>
      <c r="AW22" s="144">
        <f t="shared" si="3"/>
        <v>5</v>
      </c>
      <c r="AX22" s="144">
        <f t="shared" si="5"/>
        <v>5</v>
      </c>
      <c r="AY22" s="146">
        <f t="shared" si="4"/>
        <v>0</v>
      </c>
    </row>
    <row r="23" spans="1:51" s="1" customFormat="1" ht="12.65" customHeight="1" x14ac:dyDescent="0.25">
      <c r="A23" s="137" t="s">
        <v>46</v>
      </c>
      <c r="B23" s="145">
        <v>1</v>
      </c>
      <c r="C23" s="145">
        <v>11</v>
      </c>
      <c r="D23" s="145">
        <v>1</v>
      </c>
      <c r="E23" s="145">
        <v>11</v>
      </c>
      <c r="F23" s="145">
        <v>2</v>
      </c>
      <c r="G23" s="145">
        <v>10</v>
      </c>
      <c r="H23" s="145"/>
      <c r="I23" s="145"/>
      <c r="J23" s="145"/>
      <c r="K23" s="145"/>
      <c r="L23" s="145">
        <v>1</v>
      </c>
      <c r="M23" s="145">
        <v>11</v>
      </c>
      <c r="N23" s="145"/>
      <c r="O23" s="145"/>
      <c r="P23" s="145"/>
      <c r="Q23" s="145"/>
      <c r="R23" s="145"/>
      <c r="S23" s="145"/>
      <c r="T23" s="145"/>
      <c r="U23" s="145"/>
      <c r="V23" s="145">
        <v>3</v>
      </c>
      <c r="W23" s="145">
        <v>2</v>
      </c>
      <c r="X23" s="145"/>
      <c r="Y23" s="145"/>
      <c r="Z23" s="145">
        <v>1</v>
      </c>
      <c r="AA23" s="145">
        <v>5</v>
      </c>
      <c r="AB23" s="145"/>
      <c r="AC23" s="145"/>
      <c r="AD23" s="145"/>
      <c r="AE23" s="145"/>
      <c r="AF23" s="145"/>
      <c r="AG23" s="145"/>
      <c r="AH23" s="145">
        <v>2</v>
      </c>
      <c r="AI23" s="145">
        <v>10</v>
      </c>
      <c r="AJ23" s="145">
        <v>1</v>
      </c>
      <c r="AK23" s="143">
        <v>11</v>
      </c>
      <c r="AL23" s="144"/>
      <c r="AM23" s="144"/>
      <c r="AN23" s="144"/>
      <c r="AO23" s="144"/>
      <c r="AP23" s="144"/>
      <c r="AQ23" s="144"/>
      <c r="AR23" s="144"/>
      <c r="AS23" s="144"/>
      <c r="AT23" s="144"/>
      <c r="AU23" s="144"/>
      <c r="AV23" s="144">
        <f t="shared" si="2"/>
        <v>12</v>
      </c>
      <c r="AW23" s="144">
        <f t="shared" si="3"/>
        <v>71</v>
      </c>
      <c r="AX23" s="144">
        <f t="shared" si="5"/>
        <v>83</v>
      </c>
      <c r="AY23" s="146">
        <f t="shared" si="4"/>
        <v>14.457831325301203</v>
      </c>
    </row>
    <row r="24" spans="1:51" s="1" customFormat="1" ht="12.65" customHeight="1" x14ac:dyDescent="0.25">
      <c r="A24" s="137" t="s">
        <v>47</v>
      </c>
      <c r="B24" s="145">
        <v>1</v>
      </c>
      <c r="C24" s="145">
        <v>4</v>
      </c>
      <c r="D24" s="145">
        <v>1</v>
      </c>
      <c r="E24" s="145">
        <v>4</v>
      </c>
      <c r="F24" s="145">
        <v>1</v>
      </c>
      <c r="G24" s="145">
        <v>4</v>
      </c>
      <c r="H24" s="145">
        <v>1</v>
      </c>
      <c r="I24" s="145">
        <v>4</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v>5</v>
      </c>
      <c r="AJ24" s="145"/>
      <c r="AK24" s="143"/>
      <c r="AL24" s="144"/>
      <c r="AM24" s="144"/>
      <c r="AN24" s="144"/>
      <c r="AO24" s="144"/>
      <c r="AP24" s="144"/>
      <c r="AQ24" s="144"/>
      <c r="AR24" s="144"/>
      <c r="AS24" s="144"/>
      <c r="AT24" s="144"/>
      <c r="AU24" s="144">
        <v>1</v>
      </c>
      <c r="AV24" s="144">
        <f t="shared" si="2"/>
        <v>4</v>
      </c>
      <c r="AW24" s="144">
        <f t="shared" si="3"/>
        <v>22</v>
      </c>
      <c r="AX24" s="144">
        <f t="shared" si="5"/>
        <v>26</v>
      </c>
      <c r="AY24" s="146">
        <f t="shared" si="4"/>
        <v>15.384615384615385</v>
      </c>
    </row>
    <row r="25" spans="1:51" s="1" customFormat="1" ht="12.65" customHeight="1" x14ac:dyDescent="0.25">
      <c r="A25" s="137" t="s">
        <v>48</v>
      </c>
      <c r="B25" s="145">
        <v>3</v>
      </c>
      <c r="C25" s="145">
        <v>11</v>
      </c>
      <c r="D25" s="145">
        <v>3</v>
      </c>
      <c r="E25" s="145">
        <v>11</v>
      </c>
      <c r="F25" s="145">
        <v>3</v>
      </c>
      <c r="G25" s="145">
        <v>11</v>
      </c>
      <c r="H25" s="145">
        <v>2</v>
      </c>
      <c r="I25" s="145">
        <v>12</v>
      </c>
      <c r="J25" s="145"/>
      <c r="K25" s="145"/>
      <c r="L25" s="145">
        <v>2</v>
      </c>
      <c r="M25" s="145">
        <v>10</v>
      </c>
      <c r="N25" s="145">
        <v>5</v>
      </c>
      <c r="O25" s="145">
        <v>9</v>
      </c>
      <c r="P25" s="145"/>
      <c r="Q25" s="145"/>
      <c r="R25" s="145"/>
      <c r="S25" s="145"/>
      <c r="T25" s="145"/>
      <c r="U25" s="145"/>
      <c r="V25" s="145"/>
      <c r="W25" s="145"/>
      <c r="X25" s="145"/>
      <c r="Y25" s="145"/>
      <c r="Z25" s="145">
        <v>2</v>
      </c>
      <c r="AA25" s="145">
        <v>5</v>
      </c>
      <c r="AB25" s="145"/>
      <c r="AC25" s="145"/>
      <c r="AD25" s="145"/>
      <c r="AE25" s="145"/>
      <c r="AF25" s="145"/>
      <c r="AG25" s="145"/>
      <c r="AH25" s="145">
        <v>1</v>
      </c>
      <c r="AI25" s="145">
        <v>12</v>
      </c>
      <c r="AJ25" s="145">
        <v>2</v>
      </c>
      <c r="AK25" s="143">
        <v>12</v>
      </c>
      <c r="AL25" s="144"/>
      <c r="AM25" s="144"/>
      <c r="AN25" s="144"/>
      <c r="AO25" s="144"/>
      <c r="AP25" s="144"/>
      <c r="AQ25" s="144"/>
      <c r="AR25" s="144"/>
      <c r="AS25" s="144"/>
      <c r="AT25" s="144">
        <v>9</v>
      </c>
      <c r="AU25" s="144">
        <v>11</v>
      </c>
      <c r="AV25" s="144">
        <f t="shared" si="2"/>
        <v>32</v>
      </c>
      <c r="AW25" s="144">
        <f t="shared" si="3"/>
        <v>104</v>
      </c>
      <c r="AX25" s="144">
        <f t="shared" si="5"/>
        <v>136</v>
      </c>
      <c r="AY25" s="146">
        <f t="shared" si="4"/>
        <v>23.52941176470588</v>
      </c>
    </row>
    <row r="26" spans="1:51" s="1" customFormat="1" ht="12.65" customHeight="1" x14ac:dyDescent="0.25">
      <c r="A26" s="137" t="s">
        <v>49</v>
      </c>
      <c r="B26" s="145">
        <v>1</v>
      </c>
      <c r="C26" s="145">
        <v>5</v>
      </c>
      <c r="D26" s="145"/>
      <c r="E26" s="145">
        <v>6</v>
      </c>
      <c r="F26" s="145"/>
      <c r="G26" s="145">
        <v>6</v>
      </c>
      <c r="H26" s="145">
        <v>1</v>
      </c>
      <c r="I26" s="145">
        <v>5</v>
      </c>
      <c r="J26" s="145"/>
      <c r="K26" s="145"/>
      <c r="L26" s="145">
        <v>1</v>
      </c>
      <c r="M26" s="145">
        <v>5</v>
      </c>
      <c r="N26" s="145"/>
      <c r="O26" s="145"/>
      <c r="P26" s="145"/>
      <c r="Q26" s="145"/>
      <c r="R26" s="145"/>
      <c r="S26" s="145"/>
      <c r="T26" s="145"/>
      <c r="U26" s="145"/>
      <c r="V26" s="145"/>
      <c r="W26" s="145"/>
      <c r="X26" s="145"/>
      <c r="Y26" s="145"/>
      <c r="Z26" s="145"/>
      <c r="AA26" s="145"/>
      <c r="AB26" s="145"/>
      <c r="AC26" s="145"/>
      <c r="AD26" s="145"/>
      <c r="AE26" s="145"/>
      <c r="AF26" s="145"/>
      <c r="AG26" s="145"/>
      <c r="AH26" s="145"/>
      <c r="AI26" s="145">
        <v>6</v>
      </c>
      <c r="AJ26" s="145"/>
      <c r="AK26" s="143">
        <v>6</v>
      </c>
      <c r="AL26" s="144"/>
      <c r="AM26" s="144"/>
      <c r="AN26" s="144"/>
      <c r="AO26" s="144"/>
      <c r="AP26" s="144"/>
      <c r="AQ26" s="144"/>
      <c r="AR26" s="144"/>
      <c r="AS26" s="144"/>
      <c r="AT26" s="144"/>
      <c r="AU26" s="144"/>
      <c r="AV26" s="144">
        <f t="shared" si="2"/>
        <v>3</v>
      </c>
      <c r="AW26" s="144">
        <f t="shared" si="3"/>
        <v>39</v>
      </c>
      <c r="AX26" s="144">
        <f t="shared" si="5"/>
        <v>42</v>
      </c>
      <c r="AY26" s="146">
        <f t="shared" si="4"/>
        <v>7.1428571428571423</v>
      </c>
    </row>
    <row r="27" spans="1:51" s="1" customFormat="1" ht="12.65" customHeight="1" x14ac:dyDescent="0.25">
      <c r="A27" s="137" t="s">
        <v>2</v>
      </c>
      <c r="B27" s="145">
        <v>1</v>
      </c>
      <c r="C27" s="145">
        <v>7</v>
      </c>
      <c r="D27" s="145"/>
      <c r="E27" s="145">
        <v>8</v>
      </c>
      <c r="F27" s="145">
        <v>1</v>
      </c>
      <c r="G27" s="145">
        <v>6</v>
      </c>
      <c r="H27" s="145"/>
      <c r="I27" s="145"/>
      <c r="J27" s="145"/>
      <c r="K27" s="145"/>
      <c r="L27" s="145"/>
      <c r="M27" s="145"/>
      <c r="N27" s="145"/>
      <c r="O27" s="145"/>
      <c r="P27" s="145"/>
      <c r="Q27" s="145"/>
      <c r="R27" s="145"/>
      <c r="S27" s="145"/>
      <c r="T27" s="145"/>
      <c r="U27" s="145"/>
      <c r="V27" s="145">
        <v>3</v>
      </c>
      <c r="W27" s="145">
        <v>5</v>
      </c>
      <c r="X27" s="145">
        <v>1</v>
      </c>
      <c r="Y27" s="145">
        <v>7</v>
      </c>
      <c r="Z27" s="145"/>
      <c r="AA27" s="145"/>
      <c r="AB27" s="145"/>
      <c r="AC27" s="145"/>
      <c r="AD27" s="145"/>
      <c r="AE27" s="145"/>
      <c r="AF27" s="145"/>
      <c r="AG27" s="145"/>
      <c r="AH27" s="145"/>
      <c r="AI27" s="145"/>
      <c r="AJ27" s="145"/>
      <c r="AK27" s="143"/>
      <c r="AL27" s="144"/>
      <c r="AM27" s="144"/>
      <c r="AN27" s="144"/>
      <c r="AO27" s="144"/>
      <c r="AP27" s="144"/>
      <c r="AQ27" s="144"/>
      <c r="AR27" s="144"/>
      <c r="AS27" s="144"/>
      <c r="AT27" s="144"/>
      <c r="AU27" s="144">
        <v>3</v>
      </c>
      <c r="AV27" s="144">
        <f t="shared" si="2"/>
        <v>6</v>
      </c>
      <c r="AW27" s="144">
        <f t="shared" si="3"/>
        <v>36</v>
      </c>
      <c r="AX27" s="144">
        <f t="shared" si="5"/>
        <v>42</v>
      </c>
      <c r="AY27" s="146">
        <f t="shared" si="4"/>
        <v>14.285714285714285</v>
      </c>
    </row>
    <row r="28" spans="1:51" s="1" customFormat="1" ht="12.65" customHeight="1" x14ac:dyDescent="0.25">
      <c r="A28" s="137" t="s">
        <v>50</v>
      </c>
      <c r="B28" s="145">
        <v>2</v>
      </c>
      <c r="C28" s="145">
        <v>14</v>
      </c>
      <c r="D28" s="145">
        <v>3</v>
      </c>
      <c r="E28" s="145">
        <v>13</v>
      </c>
      <c r="F28" s="145">
        <v>3</v>
      </c>
      <c r="G28" s="145">
        <v>13</v>
      </c>
      <c r="H28" s="145">
        <v>3</v>
      </c>
      <c r="I28" s="145">
        <v>13</v>
      </c>
      <c r="J28" s="145">
        <v>3</v>
      </c>
      <c r="K28" s="145">
        <v>13</v>
      </c>
      <c r="L28" s="145">
        <v>1</v>
      </c>
      <c r="M28" s="145">
        <v>7</v>
      </c>
      <c r="N28" s="145"/>
      <c r="O28" s="145"/>
      <c r="P28" s="145"/>
      <c r="Q28" s="145"/>
      <c r="R28" s="145"/>
      <c r="S28" s="145"/>
      <c r="T28" s="145"/>
      <c r="U28" s="145"/>
      <c r="V28" s="145">
        <v>3</v>
      </c>
      <c r="W28" s="145">
        <v>13</v>
      </c>
      <c r="X28" s="145"/>
      <c r="Y28" s="145"/>
      <c r="Z28" s="145"/>
      <c r="AA28" s="145"/>
      <c r="AB28" s="145"/>
      <c r="AC28" s="145"/>
      <c r="AD28" s="145">
        <v>2</v>
      </c>
      <c r="AE28" s="145">
        <v>6</v>
      </c>
      <c r="AF28" s="145"/>
      <c r="AG28" s="145"/>
      <c r="AH28" s="145">
        <v>1</v>
      </c>
      <c r="AI28" s="145">
        <v>6</v>
      </c>
      <c r="AJ28" s="145">
        <v>1</v>
      </c>
      <c r="AK28" s="143">
        <v>5</v>
      </c>
      <c r="AL28" s="144">
        <v>1</v>
      </c>
      <c r="AM28" s="144">
        <v>7</v>
      </c>
      <c r="AN28" s="144"/>
      <c r="AO28" s="144"/>
      <c r="AP28" s="144"/>
      <c r="AQ28" s="144"/>
      <c r="AR28" s="144"/>
      <c r="AS28" s="144"/>
      <c r="AT28" s="144">
        <v>5</v>
      </c>
      <c r="AU28" s="144">
        <v>5</v>
      </c>
      <c r="AV28" s="144">
        <f t="shared" si="2"/>
        <v>28</v>
      </c>
      <c r="AW28" s="144">
        <f t="shared" si="3"/>
        <v>115</v>
      </c>
      <c r="AX28" s="144">
        <f t="shared" si="5"/>
        <v>143</v>
      </c>
      <c r="AY28" s="146">
        <f t="shared" si="4"/>
        <v>19.58041958041958</v>
      </c>
    </row>
    <row r="29" spans="1:51" s="1" customFormat="1" ht="12.65" customHeight="1" x14ac:dyDescent="0.25">
      <c r="A29" s="137" t="s">
        <v>51</v>
      </c>
      <c r="B29" s="145"/>
      <c r="C29" s="145">
        <v>5</v>
      </c>
      <c r="D29" s="145">
        <v>4</v>
      </c>
      <c r="E29" s="145">
        <v>13</v>
      </c>
      <c r="F29" s="145">
        <v>1</v>
      </c>
      <c r="G29" s="145">
        <v>4</v>
      </c>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3"/>
      <c r="AL29" s="144"/>
      <c r="AM29" s="144"/>
      <c r="AN29" s="144"/>
      <c r="AO29" s="144"/>
      <c r="AP29" s="144"/>
      <c r="AQ29" s="144"/>
      <c r="AR29" s="144"/>
      <c r="AS29" s="144"/>
      <c r="AT29" s="144"/>
      <c r="AU29" s="144">
        <v>1</v>
      </c>
      <c r="AV29" s="144">
        <f t="shared" si="2"/>
        <v>5</v>
      </c>
      <c r="AW29" s="144">
        <f t="shared" si="3"/>
        <v>23</v>
      </c>
      <c r="AX29" s="144">
        <f t="shared" si="5"/>
        <v>28</v>
      </c>
      <c r="AY29" s="146">
        <f t="shared" si="4"/>
        <v>17.857142857142858</v>
      </c>
    </row>
    <row r="30" spans="1:51" s="1" customFormat="1" ht="12.65" customHeight="1" x14ac:dyDescent="0.25">
      <c r="A30" s="137" t="s">
        <v>52</v>
      </c>
      <c r="B30" s="145">
        <v>1</v>
      </c>
      <c r="C30" s="145">
        <v>4</v>
      </c>
      <c r="D30" s="145"/>
      <c r="E30" s="145"/>
      <c r="F30" s="145">
        <v>1</v>
      </c>
      <c r="G30" s="145">
        <v>4</v>
      </c>
      <c r="H30" s="145"/>
      <c r="I30" s="145"/>
      <c r="J30" s="145">
        <v>1</v>
      </c>
      <c r="K30" s="145">
        <v>4</v>
      </c>
      <c r="L30" s="145"/>
      <c r="M30" s="145"/>
      <c r="N30" s="145"/>
      <c r="O30" s="145"/>
      <c r="P30" s="145"/>
      <c r="Q30" s="145"/>
      <c r="R30" s="145"/>
      <c r="S30" s="145"/>
      <c r="T30" s="145"/>
      <c r="U30" s="145"/>
      <c r="V30" s="145">
        <v>1</v>
      </c>
      <c r="W30" s="145">
        <v>4</v>
      </c>
      <c r="X30" s="145"/>
      <c r="Y30" s="145"/>
      <c r="Z30" s="145"/>
      <c r="AA30" s="145"/>
      <c r="AB30" s="145"/>
      <c r="AC30" s="145"/>
      <c r="AD30" s="145"/>
      <c r="AE30" s="145"/>
      <c r="AF30" s="145"/>
      <c r="AG30" s="145"/>
      <c r="AH30" s="145"/>
      <c r="AI30" s="145"/>
      <c r="AJ30" s="145"/>
      <c r="AK30" s="143"/>
      <c r="AL30" s="144"/>
      <c r="AM30" s="144"/>
      <c r="AN30" s="144"/>
      <c r="AO30" s="144"/>
      <c r="AP30" s="144"/>
      <c r="AQ30" s="144"/>
      <c r="AR30" s="144"/>
      <c r="AS30" s="144"/>
      <c r="AT30" s="144">
        <v>1</v>
      </c>
      <c r="AU30" s="144">
        <v>5</v>
      </c>
      <c r="AV30" s="144">
        <f t="shared" si="2"/>
        <v>5</v>
      </c>
      <c r="AW30" s="144">
        <f t="shared" si="3"/>
        <v>21</v>
      </c>
      <c r="AX30" s="144">
        <f t="shared" si="5"/>
        <v>26</v>
      </c>
      <c r="AY30" s="146">
        <f t="shared" si="4"/>
        <v>19.230769230769234</v>
      </c>
    </row>
    <row r="31" spans="1:51" s="1" customFormat="1" ht="12.65" customHeight="1" x14ac:dyDescent="0.25">
      <c r="A31" s="137" t="s">
        <v>53</v>
      </c>
      <c r="B31" s="145"/>
      <c r="C31" s="145">
        <v>7</v>
      </c>
      <c r="D31" s="145">
        <v>1</v>
      </c>
      <c r="E31" s="145">
        <v>6</v>
      </c>
      <c r="F31" s="145">
        <v>1</v>
      </c>
      <c r="G31" s="145">
        <v>4</v>
      </c>
      <c r="H31" s="145"/>
      <c r="I31" s="145"/>
      <c r="J31" s="145">
        <v>2</v>
      </c>
      <c r="K31" s="145">
        <v>5</v>
      </c>
      <c r="L31" s="145">
        <v>3</v>
      </c>
      <c r="M31" s="145">
        <v>2</v>
      </c>
      <c r="N31" s="145"/>
      <c r="O31" s="145"/>
      <c r="P31" s="145"/>
      <c r="Q31" s="145"/>
      <c r="R31" s="145"/>
      <c r="S31" s="145"/>
      <c r="T31" s="145"/>
      <c r="U31" s="145"/>
      <c r="V31" s="145">
        <v>1</v>
      </c>
      <c r="W31" s="145">
        <v>4</v>
      </c>
      <c r="X31" s="145"/>
      <c r="Y31" s="145"/>
      <c r="Z31" s="145"/>
      <c r="AA31" s="145"/>
      <c r="AB31" s="145"/>
      <c r="AC31" s="145"/>
      <c r="AD31" s="145"/>
      <c r="AE31" s="145"/>
      <c r="AF31" s="145"/>
      <c r="AG31" s="145"/>
      <c r="AH31" s="145"/>
      <c r="AI31" s="145">
        <v>4</v>
      </c>
      <c r="AJ31" s="145"/>
      <c r="AK31" s="143">
        <v>5</v>
      </c>
      <c r="AL31" s="144"/>
      <c r="AM31" s="144"/>
      <c r="AN31" s="144"/>
      <c r="AO31" s="144"/>
      <c r="AP31" s="144"/>
      <c r="AQ31" s="144"/>
      <c r="AR31" s="144"/>
      <c r="AS31" s="144"/>
      <c r="AT31" s="144">
        <v>3</v>
      </c>
      <c r="AU31" s="144">
        <v>2</v>
      </c>
      <c r="AV31" s="144">
        <f t="shared" si="2"/>
        <v>11</v>
      </c>
      <c r="AW31" s="144">
        <f t="shared" si="3"/>
        <v>39</v>
      </c>
      <c r="AX31" s="144">
        <f t="shared" si="5"/>
        <v>50</v>
      </c>
      <c r="AY31" s="146">
        <f t="shared" si="4"/>
        <v>22</v>
      </c>
    </row>
    <row r="32" spans="1:51" s="1" customFormat="1" ht="12.65" customHeight="1" x14ac:dyDescent="0.25">
      <c r="A32" s="137"/>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3"/>
      <c r="AL32" s="144"/>
      <c r="AM32" s="144"/>
      <c r="AN32" s="144"/>
      <c r="AO32" s="144"/>
      <c r="AP32" s="144"/>
      <c r="AQ32" s="144"/>
      <c r="AR32" s="144"/>
      <c r="AS32" s="144"/>
      <c r="AT32" s="144"/>
      <c r="AU32" s="144"/>
      <c r="AV32" s="144"/>
      <c r="AW32" s="144"/>
      <c r="AX32" s="144"/>
      <c r="AY32" s="146"/>
    </row>
    <row r="33" spans="1:55"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3"/>
      <c r="AL33" s="144"/>
      <c r="AM33" s="144"/>
      <c r="AN33" s="144"/>
      <c r="AO33" s="144"/>
      <c r="AP33" s="144"/>
      <c r="AQ33" s="144"/>
      <c r="AR33" s="144"/>
      <c r="AS33" s="144"/>
      <c r="AT33" s="144"/>
      <c r="AU33" s="144"/>
      <c r="AV33" s="144"/>
      <c r="AW33" s="144"/>
      <c r="AX33" s="144"/>
      <c r="AY33" s="144"/>
    </row>
    <row r="34" spans="1:55" x14ac:dyDescent="0.25">
      <c r="A34" s="89" t="s">
        <v>29</v>
      </c>
      <c r="B34" s="205">
        <f>100/(B10+C10)*B10</f>
        <v>13.028169014084506</v>
      </c>
      <c r="C34" s="206"/>
      <c r="D34" s="205">
        <f>100/(D10+E10)*D10</f>
        <v>14.042553191489361</v>
      </c>
      <c r="E34" s="206"/>
      <c r="F34" s="205">
        <f>100/(F10+G10)*F10</f>
        <v>18.623481781376519</v>
      </c>
      <c r="G34" s="206"/>
      <c r="H34" s="205">
        <f>100/(H10+I10)*H10</f>
        <v>13.131313131313131</v>
      </c>
      <c r="I34" s="206"/>
      <c r="J34" s="205">
        <f>100/(J10+K10)*J10</f>
        <v>20</v>
      </c>
      <c r="K34" s="206"/>
      <c r="L34" s="205">
        <f>100/(L10+M10)*L10</f>
        <v>17.424242424242426</v>
      </c>
      <c r="M34" s="206"/>
      <c r="N34" s="205">
        <f>100/(N10+O10)*N10</f>
        <v>18.390804597701148</v>
      </c>
      <c r="O34" s="206"/>
      <c r="P34" s="205">
        <f>100/(P10+Q10)*P10</f>
        <v>16.129032258064516</v>
      </c>
      <c r="Q34" s="206"/>
      <c r="R34" s="205"/>
      <c r="S34" s="206"/>
      <c r="T34" s="205"/>
      <c r="U34" s="206"/>
      <c r="V34" s="205">
        <f>100/(V10+W10)*V10</f>
        <v>20.175438596491226</v>
      </c>
      <c r="W34" s="206"/>
      <c r="X34" s="205">
        <f>100/(X10+Y10)*X10</f>
        <v>12.5</v>
      </c>
      <c r="Y34" s="206"/>
      <c r="Z34" s="90">
        <f>100/(Z10+AA10)*Z10</f>
        <v>26.881720430107524</v>
      </c>
      <c r="AA34" s="90"/>
      <c r="AB34" s="205"/>
      <c r="AC34" s="206"/>
      <c r="AD34" s="205">
        <f>100/(AD10+AE10)*AD10</f>
        <v>25</v>
      </c>
      <c r="AE34" s="206"/>
      <c r="AF34" s="205"/>
      <c r="AG34" s="206"/>
      <c r="AH34" s="205">
        <f>100/(AH10+AI10)*AH10</f>
        <v>10.909090909090908</v>
      </c>
      <c r="AI34" s="206"/>
      <c r="AJ34" s="205">
        <f>100/(AJ10+AK10)*AJ10</f>
        <v>8.695652173913043</v>
      </c>
      <c r="AK34" s="206"/>
      <c r="AL34" s="205">
        <f>100/(AL10+AM10)*AL10</f>
        <v>14.545454545454545</v>
      </c>
      <c r="AM34" s="206"/>
      <c r="AN34" s="205"/>
      <c r="AO34" s="206"/>
      <c r="AP34" s="205"/>
      <c r="AQ34" s="206"/>
      <c r="AR34" s="90"/>
      <c r="AS34" s="90"/>
      <c r="AT34" s="205">
        <f>100/(AT10+AU10)*AT10</f>
        <v>25.688073394495415</v>
      </c>
      <c r="AU34" s="206"/>
      <c r="AV34" s="205">
        <f>100/(AV10+AW10)*AV10</f>
        <v>16.846430405752439</v>
      </c>
      <c r="AW34" s="206"/>
      <c r="AX34" s="90"/>
      <c r="AY34" s="147">
        <f>100/(AV10+AW10)*AV10</f>
        <v>16.846430405752439</v>
      </c>
    </row>
    <row r="35" spans="1:55"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3"/>
      <c r="AL35" s="144"/>
      <c r="AM35" s="144"/>
      <c r="AN35" s="144"/>
      <c r="AO35" s="144"/>
      <c r="AP35" s="144"/>
      <c r="AQ35" s="144"/>
      <c r="AR35" s="144"/>
      <c r="AS35" s="144"/>
      <c r="AT35" s="144"/>
      <c r="AU35" s="144"/>
      <c r="AV35" s="144"/>
      <c r="AW35" s="144"/>
      <c r="AX35" s="144"/>
      <c r="AY35" s="144"/>
    </row>
    <row r="36" spans="1:55"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3"/>
      <c r="AL36" s="144"/>
      <c r="AM36" s="144"/>
      <c r="AN36" s="144"/>
      <c r="AO36" s="144"/>
      <c r="AP36" s="144"/>
      <c r="AQ36" s="144"/>
      <c r="AR36" s="144"/>
      <c r="AS36" s="144"/>
      <c r="AT36" s="144"/>
      <c r="AU36" s="144"/>
      <c r="AV36" s="144"/>
      <c r="AW36" s="144"/>
      <c r="AX36" s="144"/>
      <c r="AY36" s="144"/>
    </row>
    <row r="37" spans="1:55"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3"/>
      <c r="AL37" s="144"/>
      <c r="AM37" s="144"/>
      <c r="AN37" s="144"/>
      <c r="AO37" s="144"/>
      <c r="AP37" s="144"/>
      <c r="AQ37" s="144"/>
      <c r="AR37" s="144"/>
      <c r="AS37" s="144"/>
      <c r="AT37" s="144"/>
      <c r="AU37" s="144"/>
      <c r="AV37" s="144"/>
      <c r="AW37" s="144"/>
      <c r="AX37" s="144"/>
      <c r="AY37" s="144"/>
    </row>
    <row r="38" spans="1:55"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3"/>
      <c r="AL38" s="144"/>
      <c r="AM38" s="144"/>
      <c r="AN38" s="144"/>
      <c r="AO38" s="144"/>
      <c r="AP38" s="144"/>
      <c r="AQ38" s="144"/>
      <c r="AR38" s="144"/>
      <c r="AS38" s="144"/>
      <c r="AT38" s="144"/>
      <c r="AU38" s="144"/>
      <c r="AV38" s="144"/>
      <c r="AW38" s="144"/>
      <c r="AX38" s="144"/>
      <c r="AY38" s="144"/>
    </row>
    <row r="39" spans="1:55" s="1" customFormat="1" ht="21.4" customHeight="1" x14ac:dyDescent="0.25">
      <c r="A39" s="148" t="s">
        <v>55</v>
      </c>
      <c r="B39" s="145"/>
      <c r="C39" s="145"/>
      <c r="D39" s="145"/>
      <c r="E39" s="145"/>
      <c r="F39" s="145"/>
      <c r="G39" s="145"/>
      <c r="H39" s="145"/>
      <c r="I39" s="145"/>
      <c r="J39" s="145"/>
      <c r="K39" s="145"/>
      <c r="L39" s="145"/>
      <c r="M39" s="145"/>
      <c r="N39" s="145"/>
      <c r="O39" s="145"/>
      <c r="P39" s="145"/>
      <c r="Q39" s="145"/>
      <c r="R39" s="150"/>
      <c r="S39" s="151"/>
      <c r="T39" s="145"/>
      <c r="U39" s="145"/>
      <c r="V39" s="145"/>
      <c r="W39" s="145"/>
      <c r="X39" s="145"/>
      <c r="Y39" s="145"/>
      <c r="Z39" s="145"/>
      <c r="AA39" s="145"/>
      <c r="AB39" s="8"/>
      <c r="AC39" s="154"/>
      <c r="AD39" s="145"/>
      <c r="AE39" s="145"/>
      <c r="AF39" s="145"/>
      <c r="AG39" s="145"/>
      <c r="AH39" s="145"/>
      <c r="AI39" s="145"/>
      <c r="AJ39" s="145"/>
      <c r="AK39" s="143"/>
      <c r="AL39" s="144"/>
      <c r="AM39" s="144"/>
      <c r="AN39" s="144"/>
      <c r="AO39" s="144"/>
      <c r="AP39" s="8"/>
      <c r="AQ39" s="152"/>
      <c r="AR39" s="152"/>
      <c r="AS39" s="152"/>
      <c r="AT39" s="8"/>
      <c r="AU39" s="152"/>
      <c r="AV39" s="8"/>
      <c r="AW39" s="152"/>
      <c r="AX39" s="152"/>
      <c r="AY39" s="155"/>
    </row>
    <row r="40" spans="1:55" x14ac:dyDescent="0.25">
      <c r="A40" s="157" t="s">
        <v>56</v>
      </c>
      <c r="B40" s="8"/>
      <c r="C40" s="152"/>
      <c r="D40" s="8"/>
      <c r="E40" s="152"/>
      <c r="F40" s="8"/>
      <c r="G40" s="152"/>
      <c r="H40" s="8"/>
      <c r="I40" s="152"/>
      <c r="J40" s="8"/>
      <c r="K40" s="152"/>
      <c r="L40" s="8"/>
      <c r="M40" s="152"/>
      <c r="N40" s="8"/>
      <c r="O40" s="152"/>
      <c r="P40" s="8"/>
      <c r="Q40" s="152"/>
      <c r="R40" s="150"/>
      <c r="S40" s="151"/>
      <c r="T40" s="8"/>
      <c r="U40" s="152"/>
      <c r="V40" s="8"/>
      <c r="W40" s="152"/>
      <c r="X40" s="8"/>
      <c r="Y40" s="154"/>
      <c r="Z40" s="8"/>
      <c r="AA40" s="152"/>
      <c r="AB40" s="8"/>
      <c r="AC40" s="8"/>
      <c r="AD40" s="152"/>
      <c r="AE40" s="152"/>
      <c r="AF40" s="8"/>
      <c r="AG40" s="152"/>
      <c r="AH40" s="8"/>
      <c r="AI40" s="152"/>
      <c r="AJ40" s="8"/>
      <c r="AK40" s="152"/>
      <c r="AL40" s="8"/>
      <c r="AM40" s="152"/>
      <c r="AN40" s="8"/>
      <c r="AO40" s="152"/>
      <c r="AP40" s="8"/>
      <c r="AQ40" s="152"/>
      <c r="AR40" s="152"/>
      <c r="AS40" s="152"/>
      <c r="AT40" s="8"/>
      <c r="AU40" s="152"/>
      <c r="AV40" s="8"/>
      <c r="AW40" s="152"/>
      <c r="AX40" s="152"/>
      <c r="AY40" s="155"/>
      <c r="BA40" s="17"/>
      <c r="BB40" s="17"/>
      <c r="BC40" s="16"/>
    </row>
    <row r="41" spans="1:55" s="1" customFormat="1" x14ac:dyDescent="0.25">
      <c r="A41" s="148"/>
      <c r="B41" s="145"/>
      <c r="C41" s="145"/>
      <c r="D41" s="145"/>
      <c r="E41" s="145"/>
      <c r="F41" s="145"/>
      <c r="G41" s="145"/>
      <c r="H41" s="145"/>
      <c r="I41" s="145"/>
      <c r="J41" s="145"/>
      <c r="K41" s="145"/>
      <c r="L41" s="145"/>
      <c r="M41" s="145"/>
      <c r="N41" s="145"/>
      <c r="O41" s="145"/>
      <c r="P41" s="145"/>
      <c r="Q41" s="145"/>
      <c r="R41" s="150"/>
      <c r="S41" s="151"/>
      <c r="T41" s="145"/>
      <c r="U41" s="145"/>
      <c r="V41" s="145"/>
      <c r="W41" s="145"/>
      <c r="X41" s="145"/>
      <c r="Y41" s="145"/>
      <c r="Z41" s="145"/>
      <c r="AA41" s="145"/>
      <c r="AB41" s="8"/>
      <c r="AC41" s="8"/>
      <c r="AD41" s="145"/>
      <c r="AE41" s="145"/>
      <c r="AF41" s="8"/>
      <c r="AG41" s="152"/>
      <c r="AH41" s="145"/>
      <c r="AI41" s="145"/>
      <c r="AJ41" s="145"/>
      <c r="AK41" s="143"/>
      <c r="AL41" s="144"/>
      <c r="AM41" s="144"/>
      <c r="AN41" s="8"/>
      <c r="AO41" s="152"/>
      <c r="AP41" s="8"/>
      <c r="AQ41" s="152"/>
      <c r="AR41" s="152"/>
      <c r="AS41" s="152"/>
      <c r="AT41" s="8"/>
      <c r="AU41" s="152"/>
      <c r="AV41" s="8"/>
      <c r="AW41" s="152"/>
      <c r="AX41" s="152"/>
      <c r="AY41" s="155"/>
    </row>
    <row r="42" spans="1:55" x14ac:dyDescent="0.25">
      <c r="A42" s="48" t="s">
        <v>102</v>
      </c>
      <c r="B42" s="8"/>
      <c r="C42" s="152"/>
      <c r="D42" s="8"/>
      <c r="E42" s="152"/>
      <c r="F42" s="8"/>
      <c r="G42" s="152"/>
      <c r="H42" s="8"/>
      <c r="I42" s="152"/>
      <c r="J42" s="8"/>
      <c r="K42" s="152"/>
      <c r="L42" s="8"/>
      <c r="M42" s="152"/>
      <c r="N42" s="8"/>
      <c r="O42" s="152"/>
      <c r="P42" s="8"/>
      <c r="Q42" s="152"/>
      <c r="R42" s="150"/>
      <c r="S42" s="151"/>
      <c r="T42" s="8"/>
      <c r="U42" s="152"/>
      <c r="V42" s="8"/>
      <c r="W42" s="152"/>
      <c r="X42" s="8"/>
      <c r="Y42" s="154"/>
      <c r="Z42" s="8"/>
      <c r="AA42" s="152"/>
      <c r="AB42" s="8"/>
      <c r="AC42" s="8"/>
      <c r="AD42" s="152"/>
      <c r="AE42" s="152"/>
      <c r="AF42" s="8"/>
      <c r="AG42" s="8"/>
      <c r="AH42" s="8"/>
      <c r="AI42" s="152"/>
      <c r="AJ42" s="8"/>
      <c r="AK42" s="152"/>
      <c r="AL42" s="8"/>
      <c r="AM42" s="152"/>
      <c r="AN42" s="8"/>
      <c r="AO42" s="8"/>
      <c r="AP42" s="8"/>
      <c r="AQ42" s="152"/>
      <c r="AR42" s="152"/>
      <c r="AS42" s="152"/>
      <c r="AT42" s="8"/>
      <c r="AU42" s="152"/>
      <c r="AV42" s="8"/>
      <c r="AW42" s="152"/>
      <c r="AX42" s="152"/>
      <c r="AY42" s="155"/>
      <c r="BA42" s="17"/>
      <c r="BB42" s="17"/>
      <c r="BC42" s="16"/>
    </row>
    <row r="43" spans="1:55" x14ac:dyDescent="0.25">
      <c r="A43" s="48"/>
      <c r="B43" s="155"/>
      <c r="C43" s="155"/>
      <c r="D43" s="155"/>
      <c r="E43" s="158"/>
      <c r="F43" s="155"/>
      <c r="G43" s="8"/>
      <c r="H43" s="8"/>
      <c r="I43" s="8"/>
      <c r="J43" s="8"/>
      <c r="K43" s="8"/>
      <c r="L43" s="8"/>
      <c r="M43" s="8"/>
      <c r="N43" s="8"/>
      <c r="O43" s="8"/>
      <c r="P43" s="8"/>
      <c r="Q43" s="8"/>
      <c r="R43" s="8"/>
      <c r="S43" s="152"/>
      <c r="T43" s="8"/>
      <c r="U43" s="8"/>
      <c r="V43" s="8"/>
      <c r="W43" s="8"/>
      <c r="X43" s="8"/>
      <c r="Y43" s="8"/>
      <c r="Z43" s="8"/>
      <c r="AA43" s="8"/>
      <c r="AB43" s="8"/>
      <c r="AC43" s="159"/>
      <c r="AD43" s="8"/>
      <c r="AE43" s="8"/>
      <c r="AF43" s="8"/>
      <c r="AG43" s="8"/>
      <c r="AH43" s="8"/>
      <c r="AI43" s="8"/>
      <c r="AJ43" s="8"/>
      <c r="AK43" s="8"/>
      <c r="AL43" s="8"/>
      <c r="AM43" s="8"/>
      <c r="AN43" s="8"/>
      <c r="AO43" s="8"/>
      <c r="AP43" s="8"/>
      <c r="AQ43" s="152"/>
      <c r="AR43" s="152"/>
      <c r="AS43" s="152"/>
      <c r="AT43" s="8"/>
      <c r="AU43" s="152"/>
      <c r="AV43" s="8"/>
      <c r="AW43" s="152"/>
      <c r="AX43" s="152"/>
      <c r="AY43" s="155"/>
    </row>
    <row r="44" spans="1:55" x14ac:dyDescent="0.25">
      <c r="A44" s="48" t="s">
        <v>85</v>
      </c>
      <c r="B44" s="155"/>
      <c r="C44" s="155"/>
      <c r="D44" s="155"/>
      <c r="E44" s="158"/>
      <c r="F44" s="155"/>
      <c r="G44" s="8"/>
      <c r="H44" s="8"/>
      <c r="I44" s="8"/>
      <c r="J44" s="8"/>
      <c r="K44" s="8"/>
      <c r="L44" s="8"/>
      <c r="M44" s="8"/>
      <c r="N44" s="8"/>
      <c r="O44" s="8"/>
      <c r="P44" s="8"/>
      <c r="Q44" s="8"/>
      <c r="R44" s="8"/>
      <c r="S44" s="8"/>
      <c r="T44" s="8"/>
      <c r="U44" s="8"/>
      <c r="V44" s="8"/>
      <c r="W44" s="8"/>
      <c r="X44" s="8"/>
      <c r="Y44" s="8"/>
      <c r="Z44" s="8"/>
      <c r="AA44" s="8"/>
      <c r="AB44" s="8"/>
      <c r="AC44" s="159"/>
      <c r="AD44" s="8"/>
      <c r="AE44" s="8"/>
      <c r="AF44" s="8"/>
      <c r="AG44" s="159"/>
      <c r="AH44" s="8"/>
      <c r="AI44" s="8"/>
      <c r="AJ44" s="8"/>
      <c r="AK44" s="8"/>
      <c r="AL44" s="8"/>
      <c r="AM44" s="8"/>
      <c r="AN44" s="8"/>
      <c r="AO44" s="159"/>
      <c r="AP44" s="8"/>
      <c r="AQ44" s="8"/>
      <c r="AR44" s="8"/>
      <c r="AS44" s="8"/>
      <c r="AT44" s="8"/>
      <c r="AU44" s="8"/>
      <c r="AV44" s="8"/>
      <c r="AW44" s="8"/>
      <c r="AX44" s="8"/>
      <c r="AY44" s="155"/>
    </row>
    <row r="45" spans="1:55" ht="12.5" x14ac:dyDescent="0.25">
      <c r="A45" s="48" t="s">
        <v>86</v>
      </c>
      <c r="B45" s="160"/>
      <c r="C45" s="160"/>
      <c r="D45" s="155"/>
      <c r="E45" s="158"/>
      <c r="F45" s="155"/>
      <c r="G45" s="159"/>
      <c r="H45" s="8"/>
      <c r="I45" s="159"/>
      <c r="J45" s="8"/>
      <c r="K45" s="159"/>
      <c r="L45" s="8"/>
      <c r="M45" s="159"/>
      <c r="N45" s="8"/>
      <c r="O45" s="159"/>
      <c r="P45" s="8"/>
      <c r="Q45" s="159"/>
      <c r="R45" s="8"/>
      <c r="S45" s="159"/>
      <c r="T45" s="8"/>
      <c r="U45" s="159"/>
      <c r="V45" s="8"/>
      <c r="W45" s="159"/>
      <c r="X45" s="8"/>
      <c r="Y45" s="159"/>
      <c r="Z45" s="8"/>
      <c r="AA45" s="159"/>
      <c r="AB45" s="8"/>
      <c r="AC45" s="8"/>
      <c r="AD45" s="8"/>
      <c r="AE45" s="159"/>
      <c r="AF45" s="8"/>
      <c r="AG45" s="159"/>
      <c r="AH45" s="8"/>
      <c r="AI45" s="159"/>
      <c r="AJ45" s="8"/>
      <c r="AK45" s="159"/>
      <c r="AL45" s="8"/>
      <c r="AM45" s="159"/>
      <c r="AN45" s="8"/>
      <c r="AO45" s="159"/>
      <c r="AP45" s="8"/>
      <c r="AQ45" s="159"/>
      <c r="AR45" s="159"/>
      <c r="AS45" s="159"/>
      <c r="AT45" s="8"/>
      <c r="AU45" s="159"/>
      <c r="AV45" s="8"/>
      <c r="AW45" s="8"/>
      <c r="AX45" s="159"/>
      <c r="AY45" s="155"/>
    </row>
    <row r="46" spans="1:55" ht="12.5" x14ac:dyDescent="0.25">
      <c r="A46" s="48" t="s">
        <v>87</v>
      </c>
      <c r="B46" s="160"/>
      <c r="C46" s="160"/>
      <c r="D46" s="155"/>
      <c r="E46" s="158"/>
      <c r="F46" s="155"/>
      <c r="G46" s="159"/>
      <c r="H46" s="8"/>
      <c r="I46" s="159"/>
      <c r="J46" s="8"/>
      <c r="K46" s="159"/>
      <c r="L46" s="8"/>
      <c r="M46" s="159"/>
      <c r="N46" s="8"/>
      <c r="O46" s="159"/>
      <c r="P46" s="8"/>
      <c r="Q46" s="159"/>
      <c r="R46" s="8"/>
      <c r="S46" s="159"/>
      <c r="T46" s="8"/>
      <c r="U46" s="159"/>
      <c r="V46" s="8"/>
      <c r="W46" s="159"/>
      <c r="X46" s="8"/>
      <c r="Y46" s="159"/>
      <c r="Z46" s="8"/>
      <c r="AA46" s="159"/>
      <c r="AB46" s="8"/>
      <c r="AC46" s="8"/>
      <c r="AD46" s="8"/>
      <c r="AE46" s="159"/>
      <c r="AF46" s="8"/>
      <c r="AG46" s="8"/>
      <c r="AH46" s="8"/>
      <c r="AI46" s="159"/>
      <c r="AJ46" s="8"/>
      <c r="AK46" s="159"/>
      <c r="AL46" s="8"/>
      <c r="AM46" s="159"/>
      <c r="AN46" s="8"/>
      <c r="AO46" s="8"/>
      <c r="AP46" s="8"/>
      <c r="AQ46" s="159"/>
      <c r="AR46" s="159"/>
      <c r="AS46" s="159"/>
      <c r="AT46" s="8"/>
      <c r="AU46" s="159"/>
      <c r="AV46" s="8"/>
      <c r="AW46" s="159"/>
      <c r="AX46" s="8"/>
      <c r="AY46" s="155"/>
    </row>
    <row r="47" spans="1:55" x14ac:dyDescent="0.25">
      <c r="A47" s="48" t="s">
        <v>88</v>
      </c>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5" ht="13" x14ac:dyDescent="0.3">
      <c r="A48" s="16"/>
      <c r="B48" s="30"/>
      <c r="C48" s="30"/>
      <c r="D48" s="30"/>
      <c r="E48" s="30"/>
      <c r="F48" s="31"/>
    </row>
  </sheetData>
  <mergeCells count="42">
    <mergeCell ref="L34:M34"/>
    <mergeCell ref="AD34:AE34"/>
    <mergeCell ref="AF34:AG34"/>
    <mergeCell ref="AV34:AW34"/>
    <mergeCell ref="AH34:AI34"/>
    <mergeCell ref="AJ34:AK34"/>
    <mergeCell ref="AL34:AM34"/>
    <mergeCell ref="AT34:AU34"/>
    <mergeCell ref="AN34:AO34"/>
    <mergeCell ref="AP34:AQ34"/>
    <mergeCell ref="N34:O34"/>
    <mergeCell ref="P34:Q34"/>
    <mergeCell ref="R34:S34"/>
    <mergeCell ref="AB34:AC34"/>
    <mergeCell ref="V34:W34"/>
    <mergeCell ref="T34:U34"/>
    <mergeCell ref="AJ5:AK5"/>
    <mergeCell ref="AL5:AM5"/>
    <mergeCell ref="AT5:AU5"/>
    <mergeCell ref="V5:W5"/>
    <mergeCell ref="X5:Y5"/>
    <mergeCell ref="AD5:AE5"/>
    <mergeCell ref="AF5:AG5"/>
    <mergeCell ref="AP5:AQ5"/>
    <mergeCell ref="AH5:AI5"/>
    <mergeCell ref="AB5:AC5"/>
    <mergeCell ref="X34:Y34"/>
    <mergeCell ref="B5:C5"/>
    <mergeCell ref="D5:E5"/>
    <mergeCell ref="F5:G5"/>
    <mergeCell ref="H5:I5"/>
    <mergeCell ref="T5:U5"/>
    <mergeCell ref="J5:K5"/>
    <mergeCell ref="L5:M5"/>
    <mergeCell ref="N5:O5"/>
    <mergeCell ref="P5:Q5"/>
    <mergeCell ref="R5:S5"/>
    <mergeCell ref="B34:C34"/>
    <mergeCell ref="D34:E34"/>
    <mergeCell ref="F34:G34"/>
    <mergeCell ref="H34:I34"/>
    <mergeCell ref="J34:K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7" width="4.296875" style="10" customWidth="1"/>
    <col min="18" max="19" width="4.09765625" style="10" hidden="1" customWidth="1"/>
    <col min="20" max="20" width="4.3984375" style="10" hidden="1" customWidth="1"/>
    <col min="21" max="21" width="4.59765625" style="10" hidden="1" customWidth="1"/>
    <col min="22" max="23" width="4.296875" style="10" customWidth="1"/>
    <col min="24" max="24" width="3.8984375" style="10" customWidth="1"/>
    <col min="25" max="25" width="4" style="10" customWidth="1"/>
    <col min="26" max="26" width="3.8984375" style="10" customWidth="1"/>
    <col min="27" max="27" width="4" style="10" customWidth="1"/>
    <col min="28" max="28" width="3.8984375" style="10" hidden="1" customWidth="1"/>
    <col min="29" max="29" width="4" style="10" hidden="1" customWidth="1"/>
    <col min="30" max="30" width="3.8984375" style="10" hidden="1" customWidth="1"/>
    <col min="31" max="31" width="4" style="10" hidden="1" customWidth="1"/>
    <col min="32" max="32" width="3.8984375" style="10" hidden="1" customWidth="1"/>
    <col min="33" max="33" width="4" style="10" hidden="1" customWidth="1"/>
    <col min="34" max="34" width="3.8984375" style="10" customWidth="1"/>
    <col min="35" max="35" width="4" style="10" customWidth="1"/>
    <col min="36" max="36" width="3.8984375" style="10" customWidth="1"/>
    <col min="37" max="37" width="4" style="10" customWidth="1"/>
    <col min="38" max="38" width="3.59765625" style="10" hidden="1" customWidth="1"/>
    <col min="39" max="39" width="3.69921875" style="10" hidden="1" customWidth="1"/>
    <col min="40" max="41" width="4.296875" style="10" hidden="1" customWidth="1"/>
    <col min="42" max="42" width="3.59765625" style="10" hidden="1" customWidth="1"/>
    <col min="43" max="45" width="3.69921875" style="10" hidden="1" customWidth="1"/>
    <col min="46" max="47" width="4.296875" style="10" customWidth="1"/>
    <col min="48" max="48" width="4.3984375" style="10" customWidth="1"/>
    <col min="49" max="50" width="5.3984375" style="10" customWidth="1"/>
    <col min="51" max="51" width="9" style="16" customWidth="1"/>
    <col min="52" max="52" width="0" style="10" hidden="1" customWidth="1"/>
    <col min="53" max="16384" width="11.3984375" style="10"/>
  </cols>
  <sheetData>
    <row r="1" spans="1:51" s="8" customFormat="1" ht="12.75" customHeight="1" x14ac:dyDescent="0.25">
      <c r="A1" s="5" t="s">
        <v>101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6"/>
      <c r="P2" s="6"/>
      <c r="Q2" s="6"/>
      <c r="R2" s="6"/>
      <c r="S2" s="6"/>
      <c r="T2" s="6"/>
      <c r="U2" s="8"/>
      <c r="V2" s="6"/>
      <c r="W2" s="6"/>
      <c r="X2" s="6"/>
      <c r="Y2" s="106"/>
      <c r="Z2" s="6"/>
      <c r="AA2" s="6"/>
      <c r="AB2" s="6"/>
      <c r="AC2" s="106"/>
      <c r="AD2" s="6"/>
      <c r="AE2" s="6"/>
      <c r="AF2" s="6"/>
      <c r="AG2" s="6"/>
      <c r="AH2" s="6"/>
      <c r="AI2" s="6"/>
      <c r="AJ2" s="6"/>
      <c r="AK2" s="6"/>
      <c r="AL2" s="6"/>
      <c r="AM2" s="6"/>
      <c r="AN2" s="6"/>
      <c r="AO2" s="6"/>
      <c r="AP2" s="6"/>
      <c r="AQ2" s="6"/>
      <c r="AR2" s="6"/>
      <c r="AS2" s="6"/>
      <c r="AT2" s="6"/>
      <c r="AU2" s="6"/>
      <c r="AV2" s="6"/>
      <c r="AW2" s="6"/>
      <c r="AX2" s="6"/>
      <c r="AY2" s="6"/>
    </row>
    <row r="3" spans="1:51"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9"/>
      <c r="Y3" s="108"/>
      <c r="Z3" s="108"/>
      <c r="AA3" s="108"/>
      <c r="AB3" s="109"/>
      <c r="AC3" s="108"/>
      <c r="AD3" s="108"/>
      <c r="AE3" s="108"/>
      <c r="AF3" s="108"/>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90" t="s">
        <v>3</v>
      </c>
      <c r="Y5" s="191"/>
      <c r="Z5" s="190" t="s">
        <v>4</v>
      </c>
      <c r="AA5" s="210"/>
      <c r="AB5" s="190" t="s">
        <v>7</v>
      </c>
      <c r="AC5" s="191"/>
      <c r="AD5" s="190" t="s">
        <v>22</v>
      </c>
      <c r="AE5" s="191"/>
      <c r="AF5" s="190" t="s">
        <v>25</v>
      </c>
      <c r="AG5" s="191"/>
      <c r="AH5" s="190" t="s">
        <v>18</v>
      </c>
      <c r="AI5" s="191"/>
      <c r="AJ5" s="190" t="s">
        <v>26</v>
      </c>
      <c r="AK5" s="191"/>
      <c r="AL5" s="190" t="s">
        <v>23</v>
      </c>
      <c r="AM5" s="191"/>
      <c r="AN5" s="116" t="s">
        <v>24</v>
      </c>
      <c r="AO5" s="117"/>
      <c r="AP5" s="190" t="s">
        <v>6</v>
      </c>
      <c r="AQ5" s="191"/>
      <c r="AR5" s="164"/>
      <c r="AS5" s="164"/>
      <c r="AT5" s="190" t="s">
        <v>19</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3"/>
      <c r="AP6" s="120"/>
      <c r="AQ6" s="121"/>
      <c r="AR6" s="122"/>
      <c r="AS6" s="122"/>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6"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SUM(B12:B32)</f>
        <v>52</v>
      </c>
      <c r="C10" s="165">
        <f t="shared" ref="C10:AX10" si="0">SUM(C12:C32)</f>
        <v>263</v>
      </c>
      <c r="D10" s="165">
        <f t="shared" si="0"/>
        <v>31</v>
      </c>
      <c r="E10" s="165">
        <f t="shared" si="0"/>
        <v>160</v>
      </c>
      <c r="F10" s="165">
        <f t="shared" si="0"/>
        <v>36</v>
      </c>
      <c r="G10" s="165">
        <f t="shared" si="0"/>
        <v>211</v>
      </c>
      <c r="H10" s="165">
        <f t="shared" si="0"/>
        <v>38</v>
      </c>
      <c r="I10" s="165">
        <f t="shared" si="0"/>
        <v>234</v>
      </c>
      <c r="J10" s="165">
        <f t="shared" si="0"/>
        <v>6</v>
      </c>
      <c r="K10" s="165">
        <f t="shared" si="0"/>
        <v>27</v>
      </c>
      <c r="L10" s="165">
        <f t="shared" si="0"/>
        <v>26</v>
      </c>
      <c r="M10" s="165">
        <f t="shared" si="0"/>
        <v>119</v>
      </c>
      <c r="N10" s="165">
        <f t="shared" si="0"/>
        <v>16</v>
      </c>
      <c r="O10" s="165">
        <f t="shared" si="0"/>
        <v>76</v>
      </c>
      <c r="P10" s="165">
        <f t="shared" si="0"/>
        <v>5</v>
      </c>
      <c r="Q10" s="165">
        <f t="shared" si="0"/>
        <v>16</v>
      </c>
      <c r="R10" s="165">
        <f t="shared" si="0"/>
        <v>0</v>
      </c>
      <c r="S10" s="165">
        <f t="shared" si="0"/>
        <v>0</v>
      </c>
      <c r="T10" s="165">
        <f>SUM(T12:T32)</f>
        <v>0</v>
      </c>
      <c r="U10" s="165">
        <f>SUM(U12:U32)</f>
        <v>0</v>
      </c>
      <c r="V10" s="165">
        <f t="shared" si="0"/>
        <v>12</v>
      </c>
      <c r="W10" s="165">
        <f t="shared" si="0"/>
        <v>60</v>
      </c>
      <c r="X10" s="165">
        <f>SUM(X12:X32)</f>
        <v>2</v>
      </c>
      <c r="Y10" s="165">
        <f>SUM(Y12:Y32)</f>
        <v>6</v>
      </c>
      <c r="Z10" s="165">
        <f t="shared" ref="Z10:AE10" si="1">SUM(Z12:Z32)</f>
        <v>3</v>
      </c>
      <c r="AA10" s="165">
        <f t="shared" si="1"/>
        <v>5</v>
      </c>
      <c r="AB10" s="165">
        <f t="shared" si="1"/>
        <v>0</v>
      </c>
      <c r="AC10" s="165">
        <f t="shared" si="1"/>
        <v>0</v>
      </c>
      <c r="AD10" s="165">
        <f t="shared" si="1"/>
        <v>0</v>
      </c>
      <c r="AE10" s="165">
        <f t="shared" si="1"/>
        <v>0</v>
      </c>
      <c r="AF10" s="165">
        <f t="shared" si="0"/>
        <v>0</v>
      </c>
      <c r="AG10" s="165">
        <f t="shared" si="0"/>
        <v>0</v>
      </c>
      <c r="AH10" s="165">
        <f>SUM(AH12:AH32)</f>
        <v>13</v>
      </c>
      <c r="AI10" s="165">
        <f>SUM(AI12:AI32)</f>
        <v>53</v>
      </c>
      <c r="AJ10" s="165">
        <f>SUM(AJ12:AJ32)</f>
        <v>5</v>
      </c>
      <c r="AK10" s="165">
        <f>SUM(AK12:AK32)</f>
        <v>77</v>
      </c>
      <c r="AL10" s="165">
        <f t="shared" ref="AL10:AQ10" si="2">SUM(AL12:AL32)</f>
        <v>0</v>
      </c>
      <c r="AM10" s="165">
        <f t="shared" si="2"/>
        <v>0</v>
      </c>
      <c r="AN10" s="165">
        <f t="shared" si="2"/>
        <v>0</v>
      </c>
      <c r="AO10" s="165">
        <f t="shared" si="2"/>
        <v>0</v>
      </c>
      <c r="AP10" s="165">
        <f t="shared" si="2"/>
        <v>0</v>
      </c>
      <c r="AQ10" s="165">
        <f t="shared" si="2"/>
        <v>0</v>
      </c>
      <c r="AR10" s="165"/>
      <c r="AS10" s="165"/>
      <c r="AT10" s="165">
        <f t="shared" si="0"/>
        <v>22</v>
      </c>
      <c r="AU10" s="165">
        <f t="shared" si="0"/>
        <v>115</v>
      </c>
      <c r="AV10" s="78">
        <f t="shared" si="0"/>
        <v>267</v>
      </c>
      <c r="AW10" s="78">
        <f t="shared" si="0"/>
        <v>1422</v>
      </c>
      <c r="AX10" s="78">
        <f t="shared" si="0"/>
        <v>1689</v>
      </c>
      <c r="AY10" s="163">
        <f>AV10/AX10*100</f>
        <v>15.808170515097691</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0"/>
      <c r="AI11" s="141"/>
      <c r="AJ11" s="140"/>
      <c r="AK11" s="141"/>
      <c r="AL11" s="144"/>
      <c r="AM11" s="144"/>
      <c r="AN11" s="144"/>
      <c r="AO11" s="144"/>
      <c r="AP11" s="144"/>
      <c r="AQ11" s="144"/>
      <c r="AR11" s="144"/>
      <c r="AS11" s="144"/>
      <c r="AT11" s="144"/>
      <c r="AU11" s="144"/>
      <c r="AV11" s="144"/>
      <c r="AW11" s="144"/>
      <c r="AX11" s="144"/>
      <c r="AY11" s="144"/>
    </row>
    <row r="12" spans="1:51" s="1" customFormat="1" ht="12.65" customHeight="1" x14ac:dyDescent="0.25">
      <c r="A12" s="137" t="s">
        <v>35</v>
      </c>
      <c r="B12" s="145">
        <v>12</v>
      </c>
      <c r="C12" s="145">
        <v>58</v>
      </c>
      <c r="D12" s="145">
        <v>5</v>
      </c>
      <c r="E12" s="145">
        <v>30</v>
      </c>
      <c r="F12" s="145">
        <v>9</v>
      </c>
      <c r="G12" s="145">
        <v>61</v>
      </c>
      <c r="H12" s="145">
        <v>8</v>
      </c>
      <c r="I12" s="145">
        <v>62</v>
      </c>
      <c r="J12" s="145"/>
      <c r="K12" s="145"/>
      <c r="L12" s="145">
        <v>5</v>
      </c>
      <c r="M12" s="145">
        <v>30</v>
      </c>
      <c r="N12" s="145">
        <v>5</v>
      </c>
      <c r="O12" s="145">
        <v>30</v>
      </c>
      <c r="P12" s="145"/>
      <c r="Q12" s="145"/>
      <c r="R12" s="145"/>
      <c r="S12" s="145"/>
      <c r="T12" s="145"/>
      <c r="U12" s="145"/>
      <c r="V12" s="145">
        <v>5</v>
      </c>
      <c r="W12" s="145">
        <v>26</v>
      </c>
      <c r="X12" s="145"/>
      <c r="Y12" s="145"/>
      <c r="Z12" s="145"/>
      <c r="AA12" s="145"/>
      <c r="AB12" s="145"/>
      <c r="AC12" s="145"/>
      <c r="AD12" s="145"/>
      <c r="AE12" s="145"/>
      <c r="AF12" s="145"/>
      <c r="AG12" s="145"/>
      <c r="AH12" s="145">
        <v>5</v>
      </c>
      <c r="AI12" s="145">
        <v>20</v>
      </c>
      <c r="AJ12" s="145">
        <v>1</v>
      </c>
      <c r="AK12" s="145">
        <v>34</v>
      </c>
      <c r="AL12" s="144"/>
      <c r="AM12" s="144"/>
      <c r="AN12" s="144"/>
      <c r="AO12" s="144"/>
      <c r="AP12" s="144"/>
      <c r="AQ12" s="144"/>
      <c r="AR12" s="144"/>
      <c r="AS12" s="144"/>
      <c r="AT12" s="144">
        <v>6</v>
      </c>
      <c r="AU12" s="144">
        <v>65</v>
      </c>
      <c r="AV12" s="144">
        <f t="shared" ref="AV12:AV31" si="3">SUM(B12+D12+F12+H12+J12++N12+P12+T12+R12+V12+X12+Z12+AJ12+L12+AB12+AF12+AD12+AH12+AL12+AN12+AP12+AT12)</f>
        <v>61</v>
      </c>
      <c r="AW12" s="144">
        <f t="shared" ref="AW12:AW31" si="4">SUM(C12+E12+G12+I12+K12++O12+Q12+U12+S12+W12+Y12+AA12+AK12+M12+AC12+AG12+AE12+AI12+AM12+AO12+AQ12+AU12)</f>
        <v>416</v>
      </c>
      <c r="AX12" s="144">
        <f>AV12+AW12</f>
        <v>477</v>
      </c>
      <c r="AY12" s="146">
        <f t="shared" ref="AY12:AY31" si="5">AV12/AX12*100</f>
        <v>12.788259958071279</v>
      </c>
    </row>
    <row r="13" spans="1:51" s="1" customFormat="1" ht="12.65" customHeight="1" x14ac:dyDescent="0.25">
      <c r="A13" s="137" t="s">
        <v>36</v>
      </c>
      <c r="B13" s="145">
        <v>21</v>
      </c>
      <c r="C13" s="145">
        <v>91</v>
      </c>
      <c r="D13" s="145">
        <v>4</v>
      </c>
      <c r="E13" s="145">
        <v>24</v>
      </c>
      <c r="F13" s="145">
        <v>6</v>
      </c>
      <c r="G13" s="145">
        <v>56</v>
      </c>
      <c r="H13" s="145">
        <v>22</v>
      </c>
      <c r="I13" s="145">
        <v>118</v>
      </c>
      <c r="J13" s="145"/>
      <c r="K13" s="145"/>
      <c r="L13" s="145">
        <v>7</v>
      </c>
      <c r="M13" s="145">
        <v>24</v>
      </c>
      <c r="N13" s="145">
        <v>4</v>
      </c>
      <c r="O13" s="145">
        <v>27</v>
      </c>
      <c r="P13" s="145">
        <v>3</v>
      </c>
      <c r="Q13" s="145">
        <v>12</v>
      </c>
      <c r="R13" s="145"/>
      <c r="S13" s="145"/>
      <c r="T13" s="145"/>
      <c r="U13" s="145"/>
      <c r="V13" s="145"/>
      <c r="W13" s="145"/>
      <c r="X13" s="145"/>
      <c r="Y13" s="145"/>
      <c r="Z13" s="145"/>
      <c r="AA13" s="145"/>
      <c r="AB13" s="145"/>
      <c r="AC13" s="145"/>
      <c r="AD13" s="145"/>
      <c r="AE13" s="145"/>
      <c r="AF13" s="145"/>
      <c r="AG13" s="145"/>
      <c r="AH13" s="145">
        <v>1</v>
      </c>
      <c r="AI13" s="145">
        <v>7</v>
      </c>
      <c r="AJ13" s="145"/>
      <c r="AK13" s="145">
        <v>7</v>
      </c>
      <c r="AL13" s="144"/>
      <c r="AM13" s="144"/>
      <c r="AN13" s="144"/>
      <c r="AO13" s="144"/>
      <c r="AP13" s="144"/>
      <c r="AQ13" s="144"/>
      <c r="AR13" s="144"/>
      <c r="AS13" s="144"/>
      <c r="AT13" s="144">
        <v>2</v>
      </c>
      <c r="AU13" s="144">
        <v>5</v>
      </c>
      <c r="AV13" s="144">
        <f t="shared" si="3"/>
        <v>70</v>
      </c>
      <c r="AW13" s="144">
        <f t="shared" si="4"/>
        <v>371</v>
      </c>
      <c r="AX13" s="144">
        <f t="shared" ref="AX13:AX31" si="6">AV13+AW13</f>
        <v>441</v>
      </c>
      <c r="AY13" s="146">
        <f t="shared" si="5"/>
        <v>15.873015873015872</v>
      </c>
    </row>
    <row r="14" spans="1:51" s="1" customFormat="1" ht="12.65" customHeight="1" x14ac:dyDescent="0.25">
      <c r="A14" s="137" t="s">
        <v>37</v>
      </c>
      <c r="B14" s="145">
        <v>1</v>
      </c>
      <c r="C14" s="145">
        <v>8</v>
      </c>
      <c r="D14" s="145">
        <v>1</v>
      </c>
      <c r="E14" s="145">
        <v>8</v>
      </c>
      <c r="F14" s="145">
        <v>2</v>
      </c>
      <c r="G14" s="145">
        <v>7</v>
      </c>
      <c r="H14" s="145"/>
      <c r="I14" s="145"/>
      <c r="J14" s="145"/>
      <c r="K14" s="145"/>
      <c r="L14" s="145"/>
      <c r="M14" s="145">
        <v>9</v>
      </c>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4"/>
      <c r="AM14" s="144"/>
      <c r="AN14" s="144"/>
      <c r="AO14" s="144"/>
      <c r="AP14" s="144"/>
      <c r="AQ14" s="144"/>
      <c r="AR14" s="144"/>
      <c r="AS14" s="144"/>
      <c r="AT14" s="144"/>
      <c r="AU14" s="144"/>
      <c r="AV14" s="144">
        <f t="shared" si="3"/>
        <v>4</v>
      </c>
      <c r="AW14" s="144">
        <f t="shared" si="4"/>
        <v>32</v>
      </c>
      <c r="AX14" s="144">
        <f t="shared" si="6"/>
        <v>36</v>
      </c>
      <c r="AY14" s="146">
        <f t="shared" si="5"/>
        <v>11.111111111111111</v>
      </c>
    </row>
    <row r="15" spans="1:51" s="1" customFormat="1" ht="12.65" customHeight="1" x14ac:dyDescent="0.25">
      <c r="A15" s="137" t="s">
        <v>38</v>
      </c>
      <c r="B15" s="145"/>
      <c r="C15" s="145">
        <v>1</v>
      </c>
      <c r="D15" s="145">
        <v>1</v>
      </c>
      <c r="E15" s="145"/>
      <c r="F15" s="145"/>
      <c r="G15" s="145">
        <v>1</v>
      </c>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4"/>
      <c r="AM15" s="144"/>
      <c r="AN15" s="144"/>
      <c r="AO15" s="144"/>
      <c r="AP15" s="144"/>
      <c r="AQ15" s="144"/>
      <c r="AR15" s="144"/>
      <c r="AS15" s="144"/>
      <c r="AT15" s="144"/>
      <c r="AU15" s="144">
        <v>3</v>
      </c>
      <c r="AV15" s="144">
        <f t="shared" si="3"/>
        <v>1</v>
      </c>
      <c r="AW15" s="144">
        <f t="shared" si="4"/>
        <v>5</v>
      </c>
      <c r="AX15" s="144">
        <f t="shared" si="6"/>
        <v>6</v>
      </c>
      <c r="AY15" s="146">
        <f t="shared" si="5"/>
        <v>16.666666666666664</v>
      </c>
    </row>
    <row r="16" spans="1:51" s="1" customFormat="1" ht="12.65" customHeight="1" x14ac:dyDescent="0.25">
      <c r="A16" s="137" t="s">
        <v>39</v>
      </c>
      <c r="B16" s="145"/>
      <c r="C16" s="145">
        <v>1</v>
      </c>
      <c r="D16" s="145"/>
      <c r="E16" s="145">
        <v>1</v>
      </c>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4"/>
      <c r="AM16" s="144"/>
      <c r="AN16" s="144"/>
      <c r="AO16" s="144"/>
      <c r="AP16" s="144"/>
      <c r="AQ16" s="144"/>
      <c r="AR16" s="144"/>
      <c r="AS16" s="144"/>
      <c r="AT16" s="144"/>
      <c r="AU16" s="144"/>
      <c r="AV16" s="144">
        <f t="shared" si="3"/>
        <v>0</v>
      </c>
      <c r="AW16" s="144">
        <f t="shared" si="4"/>
        <v>2</v>
      </c>
      <c r="AX16" s="144">
        <f t="shared" si="6"/>
        <v>2</v>
      </c>
      <c r="AY16" s="146">
        <f t="shared" si="5"/>
        <v>0</v>
      </c>
    </row>
    <row r="17" spans="1:51" s="1" customFormat="1" ht="12.65" customHeight="1" x14ac:dyDescent="0.25">
      <c r="A17" s="137" t="s">
        <v>40</v>
      </c>
      <c r="B17" s="145">
        <v>1</v>
      </c>
      <c r="C17" s="145">
        <v>5</v>
      </c>
      <c r="D17" s="145">
        <v>1</v>
      </c>
      <c r="E17" s="145">
        <v>5</v>
      </c>
      <c r="F17" s="145">
        <v>1</v>
      </c>
      <c r="G17" s="145">
        <v>5</v>
      </c>
      <c r="H17" s="145">
        <v>1</v>
      </c>
      <c r="I17" s="145">
        <v>5</v>
      </c>
      <c r="J17" s="145"/>
      <c r="K17" s="145"/>
      <c r="L17" s="145"/>
      <c r="M17" s="145"/>
      <c r="N17" s="145"/>
      <c r="O17" s="145"/>
      <c r="P17" s="145">
        <v>2</v>
      </c>
      <c r="Q17" s="145">
        <v>4</v>
      </c>
      <c r="R17" s="145"/>
      <c r="S17" s="145"/>
      <c r="T17" s="145"/>
      <c r="U17" s="145"/>
      <c r="V17" s="145"/>
      <c r="W17" s="145"/>
      <c r="X17" s="145"/>
      <c r="Y17" s="145"/>
      <c r="Z17" s="145"/>
      <c r="AA17" s="145"/>
      <c r="AB17" s="145"/>
      <c r="AC17" s="145"/>
      <c r="AD17" s="145"/>
      <c r="AE17" s="145"/>
      <c r="AF17" s="145"/>
      <c r="AG17" s="145"/>
      <c r="AH17" s="145"/>
      <c r="AI17" s="145"/>
      <c r="AJ17" s="145"/>
      <c r="AK17" s="145"/>
      <c r="AL17" s="144"/>
      <c r="AM17" s="144"/>
      <c r="AN17" s="144"/>
      <c r="AO17" s="144"/>
      <c r="AP17" s="144"/>
      <c r="AQ17" s="144"/>
      <c r="AR17" s="144"/>
      <c r="AS17" s="144"/>
      <c r="AT17" s="144"/>
      <c r="AU17" s="144"/>
      <c r="AV17" s="144">
        <f t="shared" si="3"/>
        <v>6</v>
      </c>
      <c r="AW17" s="144">
        <f t="shared" si="4"/>
        <v>24</v>
      </c>
      <c r="AX17" s="144">
        <f t="shared" si="6"/>
        <v>30</v>
      </c>
      <c r="AY17" s="146">
        <f t="shared" si="5"/>
        <v>20</v>
      </c>
    </row>
    <row r="18" spans="1:51" s="1" customFormat="1" ht="12.65" customHeight="1" x14ac:dyDescent="0.25">
      <c r="A18" s="137" t="s">
        <v>41</v>
      </c>
      <c r="B18" s="145">
        <v>1</v>
      </c>
      <c r="C18" s="145">
        <v>6</v>
      </c>
      <c r="D18" s="145">
        <v>1</v>
      </c>
      <c r="E18" s="145">
        <v>6</v>
      </c>
      <c r="F18" s="145">
        <v>1</v>
      </c>
      <c r="G18" s="145">
        <v>6</v>
      </c>
      <c r="H18" s="145"/>
      <c r="I18" s="145"/>
      <c r="J18" s="145"/>
      <c r="K18" s="145"/>
      <c r="L18" s="145">
        <v>1</v>
      </c>
      <c r="M18" s="145">
        <v>6</v>
      </c>
      <c r="N18" s="145"/>
      <c r="O18" s="145"/>
      <c r="P18" s="145"/>
      <c r="Q18" s="145"/>
      <c r="R18" s="145"/>
      <c r="S18" s="145"/>
      <c r="T18" s="145"/>
      <c r="U18" s="145"/>
      <c r="V18" s="145"/>
      <c r="W18" s="145"/>
      <c r="X18" s="145"/>
      <c r="Y18" s="145"/>
      <c r="Z18" s="145"/>
      <c r="AA18" s="145"/>
      <c r="AB18" s="145"/>
      <c r="AC18" s="145"/>
      <c r="AD18" s="145"/>
      <c r="AE18" s="145"/>
      <c r="AF18" s="145"/>
      <c r="AG18" s="145"/>
      <c r="AH18" s="145"/>
      <c r="AI18" s="145">
        <v>2</v>
      </c>
      <c r="AJ18" s="145"/>
      <c r="AK18" s="145"/>
      <c r="AL18" s="144"/>
      <c r="AM18" s="144"/>
      <c r="AN18" s="144"/>
      <c r="AO18" s="144"/>
      <c r="AP18" s="144"/>
      <c r="AQ18" s="144"/>
      <c r="AR18" s="144"/>
      <c r="AS18" s="144"/>
      <c r="AT18" s="144"/>
      <c r="AU18" s="144"/>
      <c r="AV18" s="144">
        <f t="shared" si="3"/>
        <v>4</v>
      </c>
      <c r="AW18" s="144">
        <f t="shared" si="4"/>
        <v>26</v>
      </c>
      <c r="AX18" s="144">
        <f t="shared" si="6"/>
        <v>30</v>
      </c>
      <c r="AY18" s="146">
        <f t="shared" si="5"/>
        <v>13.333333333333334</v>
      </c>
    </row>
    <row r="19" spans="1:51" s="1" customFormat="1" ht="12.65" customHeight="1" x14ac:dyDescent="0.25">
      <c r="A19" s="137" t="s">
        <v>42</v>
      </c>
      <c r="B19" s="145">
        <v>1</v>
      </c>
      <c r="C19" s="145">
        <v>6</v>
      </c>
      <c r="D19" s="145">
        <v>2</v>
      </c>
      <c r="E19" s="145">
        <v>5</v>
      </c>
      <c r="F19" s="145">
        <v>1</v>
      </c>
      <c r="G19" s="145">
        <v>6</v>
      </c>
      <c r="H19" s="145"/>
      <c r="I19" s="145"/>
      <c r="J19" s="145">
        <v>1</v>
      </c>
      <c r="K19" s="145">
        <v>6</v>
      </c>
      <c r="L19" s="145">
        <v>2</v>
      </c>
      <c r="M19" s="145">
        <v>5</v>
      </c>
      <c r="N19" s="145"/>
      <c r="O19" s="145"/>
      <c r="P19" s="145"/>
      <c r="Q19" s="145"/>
      <c r="R19" s="145"/>
      <c r="S19" s="145"/>
      <c r="T19" s="145"/>
      <c r="U19" s="145"/>
      <c r="V19" s="145">
        <v>1</v>
      </c>
      <c r="W19" s="145">
        <v>6</v>
      </c>
      <c r="X19" s="145"/>
      <c r="Y19" s="145"/>
      <c r="Z19" s="145">
        <v>3</v>
      </c>
      <c r="AA19" s="145">
        <v>4</v>
      </c>
      <c r="AB19" s="145"/>
      <c r="AC19" s="145"/>
      <c r="AD19" s="145"/>
      <c r="AE19" s="145"/>
      <c r="AF19" s="145"/>
      <c r="AG19" s="145"/>
      <c r="AH19" s="145">
        <v>1</v>
      </c>
      <c r="AI19" s="145">
        <v>4</v>
      </c>
      <c r="AJ19" s="145">
        <v>2</v>
      </c>
      <c r="AK19" s="145">
        <v>2</v>
      </c>
      <c r="AL19" s="144"/>
      <c r="AM19" s="144"/>
      <c r="AN19" s="144"/>
      <c r="AO19" s="144"/>
      <c r="AP19" s="144"/>
      <c r="AQ19" s="144"/>
      <c r="AR19" s="144"/>
      <c r="AS19" s="144"/>
      <c r="AT19" s="144">
        <v>1</v>
      </c>
      <c r="AU19" s="144">
        <v>6</v>
      </c>
      <c r="AV19" s="144">
        <f t="shared" si="3"/>
        <v>15</v>
      </c>
      <c r="AW19" s="144">
        <f t="shared" si="4"/>
        <v>50</v>
      </c>
      <c r="AX19" s="144">
        <f t="shared" si="6"/>
        <v>65</v>
      </c>
      <c r="AY19" s="146">
        <f t="shared" si="5"/>
        <v>23.076923076923077</v>
      </c>
    </row>
    <row r="20" spans="1:51" s="1" customFormat="1" ht="12.65" customHeight="1" x14ac:dyDescent="0.25">
      <c r="A20" s="137" t="s">
        <v>43</v>
      </c>
      <c r="B20" s="145">
        <v>1</v>
      </c>
      <c r="C20" s="145">
        <v>6</v>
      </c>
      <c r="D20" s="145">
        <v>1</v>
      </c>
      <c r="E20" s="145">
        <v>6</v>
      </c>
      <c r="F20" s="145">
        <v>1</v>
      </c>
      <c r="G20" s="145">
        <v>6</v>
      </c>
      <c r="H20" s="145">
        <v>1</v>
      </c>
      <c r="I20" s="145">
        <v>6</v>
      </c>
      <c r="J20" s="145"/>
      <c r="K20" s="145"/>
      <c r="L20" s="145">
        <v>1</v>
      </c>
      <c r="M20" s="145">
        <v>6</v>
      </c>
      <c r="N20" s="145"/>
      <c r="O20" s="145"/>
      <c r="P20" s="145"/>
      <c r="Q20" s="145"/>
      <c r="R20" s="145"/>
      <c r="S20" s="145"/>
      <c r="T20" s="145"/>
      <c r="U20" s="145"/>
      <c r="V20" s="145"/>
      <c r="W20" s="145"/>
      <c r="X20" s="145"/>
      <c r="Y20" s="145"/>
      <c r="Z20" s="145"/>
      <c r="AA20" s="145"/>
      <c r="AB20" s="145"/>
      <c r="AC20" s="145"/>
      <c r="AD20" s="145"/>
      <c r="AE20" s="145"/>
      <c r="AF20" s="145"/>
      <c r="AG20" s="145"/>
      <c r="AH20" s="145"/>
      <c r="AI20" s="145">
        <v>5</v>
      </c>
      <c r="AJ20" s="145"/>
      <c r="AK20" s="145"/>
      <c r="AL20" s="144"/>
      <c r="AM20" s="144"/>
      <c r="AN20" s="144"/>
      <c r="AO20" s="144"/>
      <c r="AP20" s="144"/>
      <c r="AQ20" s="144"/>
      <c r="AR20" s="144"/>
      <c r="AS20" s="144"/>
      <c r="AT20" s="144"/>
      <c r="AU20" s="144"/>
      <c r="AV20" s="144">
        <f t="shared" si="3"/>
        <v>5</v>
      </c>
      <c r="AW20" s="144">
        <f t="shared" si="4"/>
        <v>35</v>
      </c>
      <c r="AX20" s="144">
        <f t="shared" si="6"/>
        <v>40</v>
      </c>
      <c r="AY20" s="146">
        <f t="shared" si="5"/>
        <v>12.5</v>
      </c>
    </row>
    <row r="21" spans="1:51" s="1" customFormat="1" ht="12.65" customHeight="1" x14ac:dyDescent="0.25">
      <c r="A21" s="137" t="s">
        <v>44</v>
      </c>
      <c r="B21" s="145"/>
      <c r="C21" s="145">
        <v>2</v>
      </c>
      <c r="D21" s="145">
        <v>1</v>
      </c>
      <c r="E21" s="145">
        <v>1</v>
      </c>
      <c r="F21" s="145"/>
      <c r="G21" s="145">
        <v>2</v>
      </c>
      <c r="H21" s="145"/>
      <c r="I21" s="145"/>
      <c r="J21" s="145"/>
      <c r="K21" s="145"/>
      <c r="L21" s="145">
        <v>1</v>
      </c>
      <c r="M21" s="145">
        <v>1</v>
      </c>
      <c r="N21" s="145"/>
      <c r="O21" s="145"/>
      <c r="P21" s="145"/>
      <c r="Q21" s="145"/>
      <c r="R21" s="145"/>
      <c r="S21" s="145"/>
      <c r="T21" s="145"/>
      <c r="U21" s="145"/>
      <c r="V21" s="145"/>
      <c r="W21" s="145"/>
      <c r="X21" s="145"/>
      <c r="Y21" s="145"/>
      <c r="Z21" s="145"/>
      <c r="AA21" s="145"/>
      <c r="AB21" s="145"/>
      <c r="AC21" s="145"/>
      <c r="AD21" s="145"/>
      <c r="AE21" s="145"/>
      <c r="AF21" s="145"/>
      <c r="AG21" s="145"/>
      <c r="AH21" s="145"/>
      <c r="AI21" s="145">
        <v>1</v>
      </c>
      <c r="AJ21" s="145"/>
      <c r="AK21" s="145"/>
      <c r="AL21" s="144"/>
      <c r="AM21" s="144"/>
      <c r="AN21" s="144"/>
      <c r="AO21" s="144"/>
      <c r="AP21" s="144"/>
      <c r="AQ21" s="144"/>
      <c r="AR21" s="144"/>
      <c r="AS21" s="144"/>
      <c r="AT21" s="144"/>
      <c r="AU21" s="144"/>
      <c r="AV21" s="144">
        <f t="shared" si="3"/>
        <v>2</v>
      </c>
      <c r="AW21" s="144">
        <f t="shared" si="4"/>
        <v>7</v>
      </c>
      <c r="AX21" s="144">
        <f t="shared" si="6"/>
        <v>9</v>
      </c>
      <c r="AY21" s="146">
        <f t="shared" si="5"/>
        <v>22.222222222222221</v>
      </c>
    </row>
    <row r="22" spans="1:51" s="1" customFormat="1" ht="12.65" customHeight="1" x14ac:dyDescent="0.25">
      <c r="A22" s="137" t="s">
        <v>45</v>
      </c>
      <c r="B22" s="145"/>
      <c r="C22" s="145">
        <v>2</v>
      </c>
      <c r="D22" s="145"/>
      <c r="E22" s="145"/>
      <c r="F22" s="145"/>
      <c r="G22" s="145">
        <v>1</v>
      </c>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4"/>
      <c r="AM22" s="144"/>
      <c r="AN22" s="144"/>
      <c r="AO22" s="144"/>
      <c r="AP22" s="144"/>
      <c r="AQ22" s="144"/>
      <c r="AR22" s="144"/>
      <c r="AS22" s="144"/>
      <c r="AT22" s="144"/>
      <c r="AU22" s="144"/>
      <c r="AV22" s="144">
        <f t="shared" si="3"/>
        <v>0</v>
      </c>
      <c r="AW22" s="144">
        <f t="shared" si="4"/>
        <v>3</v>
      </c>
      <c r="AX22" s="144">
        <f t="shared" si="6"/>
        <v>3</v>
      </c>
      <c r="AY22" s="146">
        <f t="shared" si="5"/>
        <v>0</v>
      </c>
    </row>
    <row r="23" spans="1:51" s="1" customFormat="1" ht="12.65" customHeight="1" x14ac:dyDescent="0.25">
      <c r="A23" s="137" t="s">
        <v>46</v>
      </c>
      <c r="B23" s="145">
        <v>2</v>
      </c>
      <c r="C23" s="145">
        <v>22</v>
      </c>
      <c r="D23" s="145">
        <v>1</v>
      </c>
      <c r="E23" s="145">
        <v>11</v>
      </c>
      <c r="F23" s="145">
        <v>2</v>
      </c>
      <c r="G23" s="145">
        <v>10</v>
      </c>
      <c r="H23" s="145"/>
      <c r="I23" s="145"/>
      <c r="J23" s="145"/>
      <c r="K23" s="145"/>
      <c r="L23" s="145">
        <v>3</v>
      </c>
      <c r="M23" s="145">
        <v>9</v>
      </c>
      <c r="N23" s="145">
        <v>3</v>
      </c>
      <c r="O23" s="145">
        <v>9</v>
      </c>
      <c r="P23" s="145"/>
      <c r="Q23" s="145"/>
      <c r="R23" s="145"/>
      <c r="S23" s="145"/>
      <c r="T23" s="145"/>
      <c r="U23" s="145"/>
      <c r="V23" s="145"/>
      <c r="W23" s="145"/>
      <c r="X23" s="145"/>
      <c r="Y23" s="145"/>
      <c r="Z23" s="145"/>
      <c r="AA23" s="145">
        <v>1</v>
      </c>
      <c r="AB23" s="145"/>
      <c r="AC23" s="145"/>
      <c r="AD23" s="145"/>
      <c r="AE23" s="145"/>
      <c r="AF23" s="145"/>
      <c r="AG23" s="145"/>
      <c r="AH23" s="145"/>
      <c r="AI23" s="145"/>
      <c r="AJ23" s="145">
        <v>1</v>
      </c>
      <c r="AK23" s="145">
        <v>11</v>
      </c>
      <c r="AL23" s="144"/>
      <c r="AM23" s="144"/>
      <c r="AN23" s="144"/>
      <c r="AO23" s="144"/>
      <c r="AP23" s="144"/>
      <c r="AQ23" s="144"/>
      <c r="AR23" s="144"/>
      <c r="AS23" s="144"/>
      <c r="AT23" s="144"/>
      <c r="AU23" s="144">
        <v>6</v>
      </c>
      <c r="AV23" s="144">
        <f t="shared" si="3"/>
        <v>12</v>
      </c>
      <c r="AW23" s="144">
        <f t="shared" si="4"/>
        <v>79</v>
      </c>
      <c r="AX23" s="144">
        <f t="shared" si="6"/>
        <v>91</v>
      </c>
      <c r="AY23" s="146">
        <f t="shared" si="5"/>
        <v>13.186813186813188</v>
      </c>
    </row>
    <row r="24" spans="1:51" s="1" customFormat="1" ht="12.65" customHeight="1" x14ac:dyDescent="0.25">
      <c r="A24" s="137" t="s">
        <v>47</v>
      </c>
      <c r="B24" s="145">
        <v>1</v>
      </c>
      <c r="C24" s="145">
        <v>4</v>
      </c>
      <c r="D24" s="145">
        <v>1</v>
      </c>
      <c r="E24" s="145">
        <v>4</v>
      </c>
      <c r="F24" s="145"/>
      <c r="G24" s="145">
        <v>5</v>
      </c>
      <c r="H24" s="145">
        <v>1</v>
      </c>
      <c r="I24" s="145">
        <v>4</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4"/>
      <c r="AM24" s="144"/>
      <c r="AN24" s="144"/>
      <c r="AO24" s="144"/>
      <c r="AP24" s="144"/>
      <c r="AQ24" s="144"/>
      <c r="AR24" s="144"/>
      <c r="AS24" s="144"/>
      <c r="AT24" s="144"/>
      <c r="AU24" s="144"/>
      <c r="AV24" s="144">
        <f t="shared" si="3"/>
        <v>3</v>
      </c>
      <c r="AW24" s="144">
        <f t="shared" si="4"/>
        <v>17</v>
      </c>
      <c r="AX24" s="144">
        <f t="shared" si="6"/>
        <v>20</v>
      </c>
      <c r="AY24" s="146">
        <f t="shared" si="5"/>
        <v>15</v>
      </c>
    </row>
    <row r="25" spans="1:51" s="1" customFormat="1" ht="12.65" customHeight="1" x14ac:dyDescent="0.25">
      <c r="A25" s="137" t="s">
        <v>48</v>
      </c>
      <c r="B25" s="145">
        <v>3</v>
      </c>
      <c r="C25" s="145">
        <v>11</v>
      </c>
      <c r="D25" s="145">
        <v>4</v>
      </c>
      <c r="E25" s="145">
        <v>10</v>
      </c>
      <c r="F25" s="145">
        <v>3</v>
      </c>
      <c r="G25" s="145">
        <v>11</v>
      </c>
      <c r="H25" s="145">
        <v>2</v>
      </c>
      <c r="I25" s="145">
        <v>12</v>
      </c>
      <c r="J25" s="145"/>
      <c r="K25" s="145"/>
      <c r="L25" s="145">
        <v>2</v>
      </c>
      <c r="M25" s="145">
        <v>12</v>
      </c>
      <c r="N25" s="145">
        <v>4</v>
      </c>
      <c r="O25" s="145">
        <v>10</v>
      </c>
      <c r="P25" s="145"/>
      <c r="Q25" s="145"/>
      <c r="R25" s="145"/>
      <c r="S25" s="145"/>
      <c r="T25" s="145"/>
      <c r="U25" s="145"/>
      <c r="V25" s="145"/>
      <c r="W25" s="145"/>
      <c r="X25" s="145"/>
      <c r="Y25" s="145"/>
      <c r="Z25" s="145"/>
      <c r="AA25" s="145"/>
      <c r="AB25" s="145"/>
      <c r="AC25" s="145"/>
      <c r="AD25" s="145"/>
      <c r="AE25" s="145"/>
      <c r="AF25" s="145"/>
      <c r="AG25" s="145"/>
      <c r="AH25" s="145">
        <v>2</v>
      </c>
      <c r="AI25" s="145">
        <v>3</v>
      </c>
      <c r="AJ25" s="145">
        <v>1</v>
      </c>
      <c r="AK25" s="145">
        <v>8</v>
      </c>
      <c r="AL25" s="144"/>
      <c r="AM25" s="144"/>
      <c r="AN25" s="144"/>
      <c r="AO25" s="144"/>
      <c r="AP25" s="144"/>
      <c r="AQ25" s="144"/>
      <c r="AR25" s="144"/>
      <c r="AS25" s="144"/>
      <c r="AT25" s="144">
        <v>12</v>
      </c>
      <c r="AU25" s="144">
        <v>26</v>
      </c>
      <c r="AV25" s="144">
        <f t="shared" si="3"/>
        <v>33</v>
      </c>
      <c r="AW25" s="144">
        <f t="shared" si="4"/>
        <v>103</v>
      </c>
      <c r="AX25" s="144">
        <f t="shared" si="6"/>
        <v>136</v>
      </c>
      <c r="AY25" s="146">
        <f t="shared" si="5"/>
        <v>24.264705882352942</v>
      </c>
    </row>
    <row r="26" spans="1:51" s="1" customFormat="1" ht="12.65" customHeight="1" x14ac:dyDescent="0.25">
      <c r="A26" s="137" t="s">
        <v>49</v>
      </c>
      <c r="B26" s="145">
        <v>1</v>
      </c>
      <c r="C26" s="145">
        <v>5</v>
      </c>
      <c r="D26" s="145">
        <v>2</v>
      </c>
      <c r="E26" s="145">
        <v>10</v>
      </c>
      <c r="F26" s="145">
        <v>1</v>
      </c>
      <c r="G26" s="145">
        <v>5</v>
      </c>
      <c r="H26" s="145">
        <v>1</v>
      </c>
      <c r="I26" s="145">
        <v>5</v>
      </c>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v>3</v>
      </c>
      <c r="AJ26" s="145"/>
      <c r="AK26" s="145">
        <v>5</v>
      </c>
      <c r="AL26" s="144"/>
      <c r="AM26" s="144"/>
      <c r="AN26" s="144"/>
      <c r="AO26" s="144"/>
      <c r="AP26" s="144"/>
      <c r="AQ26" s="144"/>
      <c r="AR26" s="144"/>
      <c r="AS26" s="144"/>
      <c r="AT26" s="144"/>
      <c r="AU26" s="144"/>
      <c r="AV26" s="144">
        <f t="shared" si="3"/>
        <v>5</v>
      </c>
      <c r="AW26" s="144">
        <f t="shared" si="4"/>
        <v>33</v>
      </c>
      <c r="AX26" s="144">
        <f t="shared" si="6"/>
        <v>38</v>
      </c>
      <c r="AY26" s="146">
        <f t="shared" si="5"/>
        <v>13.157894736842104</v>
      </c>
    </row>
    <row r="27" spans="1:51" s="1" customFormat="1" ht="12.65" customHeight="1" x14ac:dyDescent="0.25">
      <c r="A27" s="137" t="s">
        <v>2</v>
      </c>
      <c r="B27" s="145">
        <v>1</v>
      </c>
      <c r="C27" s="145">
        <v>7</v>
      </c>
      <c r="D27" s="145">
        <v>2</v>
      </c>
      <c r="E27" s="145">
        <v>6</v>
      </c>
      <c r="F27" s="145">
        <v>1</v>
      </c>
      <c r="G27" s="145">
        <v>6</v>
      </c>
      <c r="H27" s="145"/>
      <c r="I27" s="145">
        <v>8</v>
      </c>
      <c r="J27" s="145"/>
      <c r="K27" s="145"/>
      <c r="L27" s="145"/>
      <c r="M27" s="145"/>
      <c r="N27" s="145"/>
      <c r="O27" s="145"/>
      <c r="P27" s="145"/>
      <c r="Q27" s="145"/>
      <c r="R27" s="145"/>
      <c r="S27" s="145"/>
      <c r="T27" s="145"/>
      <c r="U27" s="145"/>
      <c r="V27" s="145">
        <v>1</v>
      </c>
      <c r="W27" s="145">
        <v>7</v>
      </c>
      <c r="X27" s="145">
        <v>2</v>
      </c>
      <c r="Y27" s="145">
        <v>6</v>
      </c>
      <c r="Z27" s="145"/>
      <c r="AA27" s="145"/>
      <c r="AB27" s="145"/>
      <c r="AC27" s="145"/>
      <c r="AD27" s="145"/>
      <c r="AE27" s="145"/>
      <c r="AF27" s="145"/>
      <c r="AG27" s="145"/>
      <c r="AH27" s="145">
        <v>2</v>
      </c>
      <c r="AI27" s="145">
        <v>2</v>
      </c>
      <c r="AJ27" s="145"/>
      <c r="AK27" s="145"/>
      <c r="AL27" s="144"/>
      <c r="AM27" s="144"/>
      <c r="AN27" s="144"/>
      <c r="AO27" s="144"/>
      <c r="AP27" s="144"/>
      <c r="AQ27" s="144"/>
      <c r="AR27" s="144"/>
      <c r="AS27" s="144"/>
      <c r="AT27" s="144"/>
      <c r="AU27" s="144"/>
      <c r="AV27" s="144">
        <f t="shared" si="3"/>
        <v>9</v>
      </c>
      <c r="AW27" s="144">
        <f t="shared" si="4"/>
        <v>42</v>
      </c>
      <c r="AX27" s="144">
        <f t="shared" si="6"/>
        <v>51</v>
      </c>
      <c r="AY27" s="146">
        <f t="shared" si="5"/>
        <v>17.647058823529413</v>
      </c>
    </row>
    <row r="28" spans="1:51" s="1" customFormat="1" ht="12.65" customHeight="1" x14ac:dyDescent="0.25">
      <c r="A28" s="137" t="s">
        <v>50</v>
      </c>
      <c r="B28" s="145">
        <v>3</v>
      </c>
      <c r="C28" s="145">
        <v>13</v>
      </c>
      <c r="D28" s="145">
        <v>2</v>
      </c>
      <c r="E28" s="145">
        <v>14</v>
      </c>
      <c r="F28" s="145">
        <v>5</v>
      </c>
      <c r="G28" s="145">
        <v>11</v>
      </c>
      <c r="H28" s="145">
        <v>2</v>
      </c>
      <c r="I28" s="145">
        <v>14</v>
      </c>
      <c r="J28" s="145">
        <v>3</v>
      </c>
      <c r="K28" s="145">
        <v>13</v>
      </c>
      <c r="L28" s="145">
        <v>3</v>
      </c>
      <c r="M28" s="145">
        <v>13</v>
      </c>
      <c r="N28" s="145"/>
      <c r="O28" s="145"/>
      <c r="P28" s="145"/>
      <c r="Q28" s="145"/>
      <c r="R28" s="145"/>
      <c r="S28" s="145"/>
      <c r="T28" s="145"/>
      <c r="U28" s="145"/>
      <c r="V28" s="145">
        <v>3</v>
      </c>
      <c r="W28" s="145">
        <v>13</v>
      </c>
      <c r="X28" s="145"/>
      <c r="Y28" s="145"/>
      <c r="Z28" s="145"/>
      <c r="AA28" s="145"/>
      <c r="AB28" s="145"/>
      <c r="AC28" s="145"/>
      <c r="AD28" s="145"/>
      <c r="AE28" s="145"/>
      <c r="AF28" s="145"/>
      <c r="AG28" s="145"/>
      <c r="AH28" s="145">
        <v>2</v>
      </c>
      <c r="AI28" s="145">
        <v>2</v>
      </c>
      <c r="AJ28" s="145"/>
      <c r="AK28" s="145">
        <v>4</v>
      </c>
      <c r="AL28" s="144"/>
      <c r="AM28" s="144"/>
      <c r="AN28" s="144"/>
      <c r="AO28" s="144"/>
      <c r="AP28" s="144"/>
      <c r="AQ28" s="144"/>
      <c r="AR28" s="144"/>
      <c r="AS28" s="144"/>
      <c r="AT28" s="144"/>
      <c r="AU28" s="144"/>
      <c r="AV28" s="144">
        <f t="shared" si="3"/>
        <v>23</v>
      </c>
      <c r="AW28" s="144">
        <f t="shared" si="4"/>
        <v>97</v>
      </c>
      <c r="AX28" s="144">
        <f t="shared" si="6"/>
        <v>120</v>
      </c>
      <c r="AY28" s="146">
        <f t="shared" si="5"/>
        <v>19.166666666666668</v>
      </c>
    </row>
    <row r="29" spans="1:51" s="1" customFormat="1" ht="12.65" customHeight="1" x14ac:dyDescent="0.25">
      <c r="A29" s="137" t="s">
        <v>51</v>
      </c>
      <c r="B29" s="145">
        <v>1</v>
      </c>
      <c r="C29" s="145">
        <v>4</v>
      </c>
      <c r="D29" s="145">
        <v>1</v>
      </c>
      <c r="E29" s="145">
        <v>15</v>
      </c>
      <c r="F29" s="145">
        <v>1</v>
      </c>
      <c r="G29" s="145">
        <v>4</v>
      </c>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4"/>
      <c r="AM29" s="144"/>
      <c r="AN29" s="144"/>
      <c r="AO29" s="144"/>
      <c r="AP29" s="144"/>
      <c r="AQ29" s="144"/>
      <c r="AR29" s="144"/>
      <c r="AS29" s="144"/>
      <c r="AT29" s="144"/>
      <c r="AU29" s="144">
        <v>1</v>
      </c>
      <c r="AV29" s="144">
        <f t="shared" si="3"/>
        <v>3</v>
      </c>
      <c r="AW29" s="144">
        <f t="shared" si="4"/>
        <v>24</v>
      </c>
      <c r="AX29" s="144">
        <f t="shared" si="6"/>
        <v>27</v>
      </c>
      <c r="AY29" s="146">
        <f t="shared" si="5"/>
        <v>11.111111111111111</v>
      </c>
    </row>
    <row r="30" spans="1:51" s="1" customFormat="1" ht="12.65" customHeight="1" x14ac:dyDescent="0.25">
      <c r="A30" s="137" t="s">
        <v>52</v>
      </c>
      <c r="B30" s="145">
        <v>1</v>
      </c>
      <c r="C30" s="145">
        <v>4</v>
      </c>
      <c r="D30" s="145"/>
      <c r="E30" s="145"/>
      <c r="F30" s="145">
        <v>1</v>
      </c>
      <c r="G30" s="145">
        <v>4</v>
      </c>
      <c r="H30" s="145"/>
      <c r="I30" s="145"/>
      <c r="J30" s="145">
        <v>1</v>
      </c>
      <c r="K30" s="145">
        <v>4</v>
      </c>
      <c r="L30" s="145"/>
      <c r="M30" s="145"/>
      <c r="N30" s="145"/>
      <c r="O30" s="145"/>
      <c r="P30" s="145"/>
      <c r="Q30" s="145"/>
      <c r="R30" s="145"/>
      <c r="S30" s="145"/>
      <c r="T30" s="145"/>
      <c r="U30" s="145"/>
      <c r="V30" s="145">
        <v>1</v>
      </c>
      <c r="W30" s="145">
        <v>4</v>
      </c>
      <c r="X30" s="145"/>
      <c r="Y30" s="145"/>
      <c r="Z30" s="145"/>
      <c r="AA30" s="145"/>
      <c r="AB30" s="145"/>
      <c r="AC30" s="145"/>
      <c r="AD30" s="145"/>
      <c r="AE30" s="145"/>
      <c r="AF30" s="145"/>
      <c r="AG30" s="145"/>
      <c r="AH30" s="145"/>
      <c r="AI30" s="145"/>
      <c r="AJ30" s="145"/>
      <c r="AK30" s="145">
        <v>3</v>
      </c>
      <c r="AL30" s="144"/>
      <c r="AM30" s="144"/>
      <c r="AN30" s="144"/>
      <c r="AO30" s="144"/>
      <c r="AP30" s="144"/>
      <c r="AQ30" s="144"/>
      <c r="AR30" s="144"/>
      <c r="AS30" s="144"/>
      <c r="AT30" s="144">
        <v>1</v>
      </c>
      <c r="AU30" s="144">
        <v>3</v>
      </c>
      <c r="AV30" s="144">
        <f t="shared" si="3"/>
        <v>5</v>
      </c>
      <c r="AW30" s="144">
        <f t="shared" si="4"/>
        <v>22</v>
      </c>
      <c r="AX30" s="144">
        <f t="shared" si="6"/>
        <v>27</v>
      </c>
      <c r="AY30" s="146">
        <f t="shared" si="5"/>
        <v>18.518518518518519</v>
      </c>
    </row>
    <row r="31" spans="1:51" s="1" customFormat="1" ht="12.65" customHeight="1" x14ac:dyDescent="0.25">
      <c r="A31" s="137" t="s">
        <v>53</v>
      </c>
      <c r="B31" s="145">
        <v>1</v>
      </c>
      <c r="C31" s="145">
        <v>7</v>
      </c>
      <c r="D31" s="145">
        <v>1</v>
      </c>
      <c r="E31" s="145">
        <v>4</v>
      </c>
      <c r="F31" s="145">
        <v>1</v>
      </c>
      <c r="G31" s="145">
        <v>4</v>
      </c>
      <c r="H31" s="145"/>
      <c r="I31" s="145"/>
      <c r="J31" s="145">
        <v>1</v>
      </c>
      <c r="K31" s="145">
        <v>4</v>
      </c>
      <c r="L31" s="145">
        <v>1</v>
      </c>
      <c r="M31" s="145">
        <v>4</v>
      </c>
      <c r="N31" s="145"/>
      <c r="O31" s="145"/>
      <c r="P31" s="145"/>
      <c r="Q31" s="145"/>
      <c r="R31" s="145"/>
      <c r="S31" s="145"/>
      <c r="T31" s="145"/>
      <c r="U31" s="145"/>
      <c r="V31" s="145">
        <v>1</v>
      </c>
      <c r="W31" s="145">
        <v>4</v>
      </c>
      <c r="X31" s="145"/>
      <c r="Y31" s="145"/>
      <c r="Z31" s="145"/>
      <c r="AA31" s="145"/>
      <c r="AB31" s="145"/>
      <c r="AC31" s="145"/>
      <c r="AD31" s="145"/>
      <c r="AE31" s="145"/>
      <c r="AF31" s="145"/>
      <c r="AG31" s="145"/>
      <c r="AH31" s="145"/>
      <c r="AI31" s="145">
        <v>4</v>
      </c>
      <c r="AJ31" s="145"/>
      <c r="AK31" s="145">
        <v>3</v>
      </c>
      <c r="AL31" s="144"/>
      <c r="AM31" s="144"/>
      <c r="AN31" s="144"/>
      <c r="AO31" s="144"/>
      <c r="AP31" s="144"/>
      <c r="AQ31" s="144"/>
      <c r="AR31" s="144"/>
      <c r="AS31" s="144"/>
      <c r="AT31" s="144"/>
      <c r="AU31" s="144"/>
      <c r="AV31" s="144">
        <f t="shared" si="3"/>
        <v>6</v>
      </c>
      <c r="AW31" s="144">
        <f t="shared" si="4"/>
        <v>34</v>
      </c>
      <c r="AX31" s="144">
        <f t="shared" si="6"/>
        <v>40</v>
      </c>
      <c r="AY31" s="146">
        <f t="shared" si="5"/>
        <v>15</v>
      </c>
    </row>
    <row r="32" spans="1:51" s="1" customFormat="1" ht="12.65" customHeight="1" x14ac:dyDescent="0.25">
      <c r="A32" s="137"/>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4"/>
      <c r="AM32" s="144"/>
      <c r="AN32" s="144"/>
      <c r="AO32" s="144"/>
      <c r="AP32" s="144"/>
      <c r="AQ32" s="144"/>
      <c r="AR32" s="144"/>
      <c r="AS32" s="144"/>
      <c r="AT32" s="144"/>
      <c r="AU32" s="144"/>
      <c r="AV32" s="144"/>
      <c r="AW32" s="144"/>
      <c r="AX32" s="144"/>
      <c r="AY32" s="146"/>
    </row>
    <row r="33" spans="1:55"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4"/>
      <c r="AM33" s="144"/>
      <c r="AN33" s="144"/>
      <c r="AO33" s="144"/>
      <c r="AP33" s="144"/>
      <c r="AQ33" s="144"/>
      <c r="AR33" s="144"/>
      <c r="AS33" s="144"/>
      <c r="AT33" s="144"/>
      <c r="AU33" s="144"/>
      <c r="AV33" s="144"/>
      <c r="AW33" s="144"/>
      <c r="AX33" s="144"/>
      <c r="AY33" s="144"/>
    </row>
    <row r="34" spans="1:55" x14ac:dyDescent="0.25">
      <c r="A34" s="89" t="s">
        <v>29</v>
      </c>
      <c r="B34" s="205">
        <f>100/(B10+C10)*B10</f>
        <v>16.507936507936506</v>
      </c>
      <c r="C34" s="206"/>
      <c r="D34" s="205">
        <f>100/(D10+E10)*D10</f>
        <v>16.230366492146597</v>
      </c>
      <c r="E34" s="206"/>
      <c r="F34" s="205">
        <f>100/(F10+G10)*F10</f>
        <v>14.5748987854251</v>
      </c>
      <c r="G34" s="206"/>
      <c r="H34" s="205">
        <f>100/(H10+I10)*H10</f>
        <v>13.97058823529412</v>
      </c>
      <c r="I34" s="206"/>
      <c r="J34" s="205">
        <f>100/(J10+K10)*J10</f>
        <v>18.18181818181818</v>
      </c>
      <c r="K34" s="206"/>
      <c r="L34" s="205">
        <f>100/(L10+M10)*L10</f>
        <v>17.931034482758623</v>
      </c>
      <c r="M34" s="206"/>
      <c r="N34" s="205">
        <f>100/(N10+O10)*N10</f>
        <v>17.391304347826086</v>
      </c>
      <c r="O34" s="206"/>
      <c r="P34" s="205">
        <f>100/(P10+Q10)*P10</f>
        <v>23.80952380952381</v>
      </c>
      <c r="Q34" s="206"/>
      <c r="R34" s="205"/>
      <c r="S34" s="206"/>
      <c r="T34" s="205"/>
      <c r="U34" s="206"/>
      <c r="V34" s="205">
        <f>100/(V10+W10)*V10</f>
        <v>16.666666666666664</v>
      </c>
      <c r="W34" s="206"/>
      <c r="X34" s="205">
        <f>100/(X10+Y10)*X10</f>
        <v>25</v>
      </c>
      <c r="Y34" s="206"/>
      <c r="Z34" s="90">
        <f>100/(Z10+AA10)*Z10</f>
        <v>37.5</v>
      </c>
      <c r="AA34" s="90"/>
      <c r="AB34" s="205"/>
      <c r="AC34" s="206"/>
      <c r="AD34" s="205"/>
      <c r="AE34" s="206"/>
      <c r="AF34" s="205"/>
      <c r="AG34" s="206"/>
      <c r="AH34" s="205">
        <f>100/(AH10+AI10)*AH10</f>
        <v>19.696969696969695</v>
      </c>
      <c r="AI34" s="206"/>
      <c r="AJ34" s="205">
        <f>100/(AJ10+AK10)*AJ10</f>
        <v>6.0975609756097562</v>
      </c>
      <c r="AK34" s="206"/>
      <c r="AL34" s="205"/>
      <c r="AM34" s="206"/>
      <c r="AN34" s="205"/>
      <c r="AO34" s="206"/>
      <c r="AP34" s="205"/>
      <c r="AQ34" s="206"/>
      <c r="AR34" s="90"/>
      <c r="AS34" s="90"/>
      <c r="AT34" s="205">
        <f>100/(AT10+AU10)*AT10</f>
        <v>16.058394160583941</v>
      </c>
      <c r="AU34" s="206"/>
      <c r="AV34" s="205">
        <f>100/(AV10+AW10)*AV10</f>
        <v>15.808170515097691</v>
      </c>
      <c r="AW34" s="206"/>
      <c r="AX34" s="90"/>
      <c r="AY34" s="147">
        <f>100/(AV10+AW10)*AV10</f>
        <v>15.808170515097691</v>
      </c>
    </row>
    <row r="35" spans="1:55"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4"/>
      <c r="AM35" s="144"/>
      <c r="AN35" s="144"/>
      <c r="AO35" s="144"/>
      <c r="AP35" s="144"/>
      <c r="AQ35" s="144"/>
      <c r="AR35" s="144"/>
      <c r="AS35" s="144"/>
      <c r="AT35" s="144"/>
      <c r="AU35" s="144"/>
      <c r="AV35" s="144"/>
      <c r="AW35" s="144"/>
      <c r="AX35" s="144"/>
      <c r="AY35" s="144"/>
    </row>
    <row r="36" spans="1:55"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4"/>
      <c r="AM36" s="144"/>
      <c r="AN36" s="144"/>
      <c r="AO36" s="144"/>
      <c r="AP36" s="144"/>
      <c r="AQ36" s="144"/>
      <c r="AR36" s="144"/>
      <c r="AS36" s="144"/>
      <c r="AT36" s="144"/>
      <c r="AU36" s="144"/>
      <c r="AV36" s="144"/>
      <c r="AW36" s="144"/>
      <c r="AX36" s="144"/>
      <c r="AY36" s="144"/>
    </row>
    <row r="37" spans="1:55"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4"/>
      <c r="AM37" s="144"/>
      <c r="AN37" s="144"/>
      <c r="AO37" s="144"/>
      <c r="AP37" s="144"/>
      <c r="AQ37" s="144"/>
      <c r="AR37" s="144"/>
      <c r="AS37" s="144"/>
      <c r="AT37" s="144"/>
      <c r="AU37" s="144"/>
      <c r="AV37" s="144"/>
      <c r="AW37" s="144"/>
      <c r="AX37" s="144"/>
      <c r="AY37" s="144"/>
    </row>
    <row r="38" spans="1:55"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4"/>
      <c r="AM38" s="144"/>
      <c r="AN38" s="144"/>
      <c r="AO38" s="144"/>
      <c r="AP38" s="144"/>
      <c r="AQ38" s="144"/>
      <c r="AR38" s="144"/>
      <c r="AS38" s="144"/>
      <c r="AT38" s="144"/>
      <c r="AU38" s="144"/>
      <c r="AV38" s="144"/>
      <c r="AW38" s="144"/>
      <c r="AX38" s="144"/>
      <c r="AY38" s="144"/>
    </row>
    <row r="39" spans="1:55" s="1" customFormat="1" ht="21.4" customHeight="1" x14ac:dyDescent="0.25">
      <c r="A39" s="148" t="s">
        <v>32</v>
      </c>
      <c r="B39" s="145"/>
      <c r="C39" s="145"/>
      <c r="D39" s="145"/>
      <c r="E39" s="145"/>
      <c r="F39" s="145"/>
      <c r="G39" s="145"/>
      <c r="H39" s="145"/>
      <c r="I39" s="145"/>
      <c r="J39" s="145"/>
      <c r="K39" s="145"/>
      <c r="L39" s="145"/>
      <c r="M39" s="145"/>
      <c r="N39" s="145"/>
      <c r="O39" s="145"/>
      <c r="P39" s="145"/>
      <c r="Q39" s="145"/>
      <c r="R39" s="150"/>
      <c r="S39" s="151"/>
      <c r="T39" s="145"/>
      <c r="U39" s="145"/>
      <c r="V39" s="145"/>
      <c r="W39" s="145"/>
      <c r="X39" s="145"/>
      <c r="Y39" s="145"/>
      <c r="Z39" s="145"/>
      <c r="AA39" s="145"/>
      <c r="AB39" s="8"/>
      <c r="AC39" s="154"/>
      <c r="AD39" s="145"/>
      <c r="AE39" s="145"/>
      <c r="AF39" s="145"/>
      <c r="AG39" s="145"/>
      <c r="AH39" s="145"/>
      <c r="AI39" s="145"/>
      <c r="AJ39" s="145"/>
      <c r="AK39" s="145"/>
      <c r="AL39" s="8"/>
      <c r="AM39" s="152"/>
      <c r="AN39" s="144"/>
      <c r="AO39" s="144"/>
      <c r="AP39" s="8"/>
      <c r="AQ39" s="152"/>
      <c r="AR39" s="152"/>
      <c r="AS39" s="152"/>
      <c r="AT39" s="8"/>
      <c r="AU39" s="152"/>
      <c r="AV39" s="8"/>
      <c r="AW39" s="152"/>
      <c r="AX39" s="152"/>
      <c r="AY39" s="155"/>
    </row>
    <row r="40" spans="1:55" x14ac:dyDescent="0.25">
      <c r="A40" s="157" t="s">
        <v>33</v>
      </c>
      <c r="B40" s="8"/>
      <c r="C40" s="152"/>
      <c r="D40" s="8"/>
      <c r="E40" s="152"/>
      <c r="F40" s="8"/>
      <c r="G40" s="152"/>
      <c r="H40" s="8"/>
      <c r="I40" s="152"/>
      <c r="J40" s="8"/>
      <c r="K40" s="152"/>
      <c r="L40" s="8"/>
      <c r="M40" s="152"/>
      <c r="N40" s="8"/>
      <c r="O40" s="152"/>
      <c r="P40" s="8"/>
      <c r="Q40" s="152"/>
      <c r="R40" s="150"/>
      <c r="S40" s="151"/>
      <c r="T40" s="8"/>
      <c r="U40" s="152"/>
      <c r="V40" s="8"/>
      <c r="W40" s="152"/>
      <c r="X40" s="8"/>
      <c r="Y40" s="154"/>
      <c r="Z40" s="8"/>
      <c r="AA40" s="152"/>
      <c r="AB40" s="8"/>
      <c r="AC40" s="8"/>
      <c r="AD40" s="152"/>
      <c r="AE40" s="152"/>
      <c r="AF40" s="8"/>
      <c r="AG40" s="152"/>
      <c r="AH40" s="152"/>
      <c r="AI40" s="152"/>
      <c r="AJ40" s="8"/>
      <c r="AK40" s="152"/>
      <c r="AL40" s="8"/>
      <c r="AM40" s="152"/>
      <c r="AN40" s="8"/>
      <c r="AO40" s="152"/>
      <c r="AP40" s="8"/>
      <c r="AQ40" s="152"/>
      <c r="AR40" s="152"/>
      <c r="AS40" s="152"/>
      <c r="AT40" s="8"/>
      <c r="AU40" s="152"/>
      <c r="AV40" s="8"/>
      <c r="AW40" s="152"/>
      <c r="AX40" s="152"/>
      <c r="AY40" s="155"/>
      <c r="BA40" s="17"/>
      <c r="BB40" s="17"/>
      <c r="BC40" s="16"/>
    </row>
    <row r="41" spans="1:55" s="1" customFormat="1" x14ac:dyDescent="0.25">
      <c r="A41" s="148" t="s">
        <v>34</v>
      </c>
      <c r="B41" s="145"/>
      <c r="C41" s="145"/>
      <c r="D41" s="145"/>
      <c r="E41" s="145"/>
      <c r="F41" s="145"/>
      <c r="G41" s="145"/>
      <c r="H41" s="145"/>
      <c r="I41" s="145"/>
      <c r="J41" s="145"/>
      <c r="K41" s="145"/>
      <c r="L41" s="145"/>
      <c r="M41" s="145"/>
      <c r="N41" s="145"/>
      <c r="O41" s="145"/>
      <c r="P41" s="145"/>
      <c r="Q41" s="145"/>
      <c r="R41" s="150"/>
      <c r="S41" s="151"/>
      <c r="T41" s="145"/>
      <c r="U41" s="145"/>
      <c r="V41" s="145"/>
      <c r="W41" s="145"/>
      <c r="X41" s="145"/>
      <c r="Y41" s="145"/>
      <c r="Z41" s="145"/>
      <c r="AA41" s="145"/>
      <c r="AB41" s="8"/>
      <c r="AC41" s="8"/>
      <c r="AD41" s="145"/>
      <c r="AE41" s="145"/>
      <c r="AF41" s="8"/>
      <c r="AG41" s="152"/>
      <c r="AH41" s="145"/>
      <c r="AI41" s="145"/>
      <c r="AJ41" s="145"/>
      <c r="AK41" s="145"/>
      <c r="AL41" s="8"/>
      <c r="AM41" s="152"/>
      <c r="AN41" s="8"/>
      <c r="AO41" s="152"/>
      <c r="AP41" s="8"/>
      <c r="AQ41" s="152"/>
      <c r="AR41" s="152"/>
      <c r="AS41" s="152"/>
      <c r="AT41" s="8"/>
      <c r="AU41" s="152"/>
      <c r="AV41" s="8"/>
      <c r="AW41" s="152"/>
      <c r="AX41" s="152"/>
      <c r="AY41" s="155"/>
    </row>
    <row r="42" spans="1:55" x14ac:dyDescent="0.25">
      <c r="A42" s="157"/>
      <c r="B42" s="8"/>
      <c r="C42" s="152"/>
      <c r="D42" s="8"/>
      <c r="E42" s="152"/>
      <c r="F42" s="8"/>
      <c r="G42" s="152"/>
      <c r="H42" s="8"/>
      <c r="I42" s="152"/>
      <c r="J42" s="8"/>
      <c r="K42" s="152"/>
      <c r="L42" s="8"/>
      <c r="M42" s="152"/>
      <c r="N42" s="8"/>
      <c r="O42" s="152"/>
      <c r="P42" s="8"/>
      <c r="Q42" s="152"/>
      <c r="R42" s="150"/>
      <c r="S42" s="151"/>
      <c r="T42" s="8"/>
      <c r="U42" s="152"/>
      <c r="V42" s="8"/>
      <c r="W42" s="152"/>
      <c r="X42" s="8"/>
      <c r="Y42" s="154"/>
      <c r="Z42" s="8"/>
      <c r="AA42" s="152"/>
      <c r="AB42" s="8"/>
      <c r="AC42" s="8"/>
      <c r="AD42" s="152"/>
      <c r="AE42" s="152"/>
      <c r="AF42" s="8"/>
      <c r="AG42" s="8"/>
      <c r="AH42" s="152"/>
      <c r="AI42" s="152"/>
      <c r="AJ42" s="8"/>
      <c r="AK42" s="152"/>
      <c r="AL42" s="8"/>
      <c r="AM42" s="8"/>
      <c r="AN42" s="8"/>
      <c r="AO42" s="8"/>
      <c r="AP42" s="8"/>
      <c r="AQ42" s="152"/>
      <c r="AR42" s="152"/>
      <c r="AS42" s="152"/>
      <c r="AT42" s="8"/>
      <c r="AU42" s="152"/>
      <c r="AV42" s="8"/>
      <c r="AW42" s="152"/>
      <c r="AX42" s="152"/>
      <c r="AY42" s="155"/>
    </row>
    <row r="43" spans="1:55" x14ac:dyDescent="0.25">
      <c r="A43" s="48" t="s">
        <v>102</v>
      </c>
      <c r="B43" s="155"/>
      <c r="C43" s="155"/>
      <c r="D43" s="155"/>
      <c r="E43" s="158"/>
      <c r="F43" s="155"/>
      <c r="G43" s="8"/>
      <c r="H43" s="8"/>
      <c r="I43" s="8"/>
      <c r="J43" s="8"/>
      <c r="K43" s="8"/>
      <c r="L43" s="8"/>
      <c r="M43" s="8"/>
      <c r="N43" s="8"/>
      <c r="O43" s="8"/>
      <c r="P43" s="8"/>
      <c r="Q43" s="8"/>
      <c r="R43" s="8"/>
      <c r="S43" s="152"/>
      <c r="T43" s="8"/>
      <c r="U43" s="8"/>
      <c r="V43" s="8"/>
      <c r="W43" s="8"/>
      <c r="X43" s="8"/>
      <c r="Y43" s="8"/>
      <c r="Z43" s="8"/>
      <c r="AA43" s="8"/>
      <c r="AB43" s="8"/>
      <c r="AC43" s="159"/>
      <c r="AD43" s="8"/>
      <c r="AE43" s="8"/>
      <c r="AF43" s="8"/>
      <c r="AG43" s="8"/>
      <c r="AH43" s="8"/>
      <c r="AI43" s="8"/>
      <c r="AJ43" s="8"/>
      <c r="AK43" s="8"/>
      <c r="AL43" s="8"/>
      <c r="AM43" s="159"/>
      <c r="AN43" s="8"/>
      <c r="AO43" s="8"/>
      <c r="AP43" s="8"/>
      <c r="AQ43" s="152"/>
      <c r="AR43" s="152"/>
      <c r="AS43" s="152"/>
      <c r="AT43" s="8"/>
      <c r="AU43" s="152"/>
      <c r="AV43" s="8"/>
      <c r="AW43" s="152"/>
      <c r="AX43" s="152"/>
      <c r="AY43" s="155"/>
    </row>
    <row r="44" spans="1:55" x14ac:dyDescent="0.25">
      <c r="A44" s="48"/>
      <c r="B44" s="155"/>
      <c r="C44" s="155"/>
      <c r="D44" s="155"/>
      <c r="E44" s="158"/>
      <c r="F44" s="155"/>
      <c r="G44" s="8"/>
      <c r="H44" s="8"/>
      <c r="I44" s="8"/>
      <c r="J44" s="8"/>
      <c r="K44" s="8"/>
      <c r="L44" s="8"/>
      <c r="M44" s="8"/>
      <c r="N44" s="8"/>
      <c r="O44" s="8"/>
      <c r="P44" s="8"/>
      <c r="Q44" s="8"/>
      <c r="R44" s="8"/>
      <c r="S44" s="8"/>
      <c r="T44" s="8"/>
      <c r="U44" s="8"/>
      <c r="V44" s="8"/>
      <c r="W44" s="8"/>
      <c r="X44" s="8"/>
      <c r="Y44" s="8"/>
      <c r="Z44" s="8"/>
      <c r="AA44" s="8"/>
      <c r="AB44" s="8"/>
      <c r="AC44" s="159"/>
      <c r="AD44" s="8"/>
      <c r="AE44" s="8"/>
      <c r="AF44" s="8"/>
      <c r="AG44" s="159"/>
      <c r="AH44" s="8"/>
      <c r="AI44" s="8"/>
      <c r="AJ44" s="8"/>
      <c r="AK44" s="8"/>
      <c r="AL44" s="8"/>
      <c r="AM44" s="159"/>
      <c r="AN44" s="8"/>
      <c r="AO44" s="159"/>
      <c r="AP44" s="8"/>
      <c r="AQ44" s="8"/>
      <c r="AR44" s="8"/>
      <c r="AS44" s="8"/>
      <c r="AT44" s="8"/>
      <c r="AU44" s="8"/>
      <c r="AV44" s="8"/>
      <c r="AW44" s="8"/>
      <c r="AX44" s="8"/>
      <c r="AY44" s="155"/>
    </row>
    <row r="45" spans="1:55" ht="12.5" x14ac:dyDescent="0.25">
      <c r="A45" s="48" t="s">
        <v>85</v>
      </c>
      <c r="B45" s="160"/>
      <c r="C45" s="160"/>
      <c r="D45" s="155"/>
      <c r="E45" s="158"/>
      <c r="F45" s="155"/>
      <c r="G45" s="159"/>
      <c r="H45" s="8"/>
      <c r="I45" s="159"/>
      <c r="J45" s="8"/>
      <c r="K45" s="159"/>
      <c r="L45" s="8"/>
      <c r="M45" s="159"/>
      <c r="N45" s="8"/>
      <c r="O45" s="159"/>
      <c r="P45" s="8"/>
      <c r="Q45" s="159"/>
      <c r="R45" s="8"/>
      <c r="S45" s="159"/>
      <c r="T45" s="8"/>
      <c r="U45" s="159"/>
      <c r="V45" s="8"/>
      <c r="W45" s="159"/>
      <c r="X45" s="8"/>
      <c r="Y45" s="159"/>
      <c r="Z45" s="8"/>
      <c r="AA45" s="159"/>
      <c r="AB45" s="8"/>
      <c r="AC45" s="8"/>
      <c r="AD45" s="8"/>
      <c r="AE45" s="159"/>
      <c r="AF45" s="8"/>
      <c r="AG45" s="159"/>
      <c r="AH45" s="8"/>
      <c r="AI45" s="159"/>
      <c r="AJ45" s="8"/>
      <c r="AK45" s="159"/>
      <c r="AL45" s="8"/>
      <c r="AM45" s="8"/>
      <c r="AN45" s="8"/>
      <c r="AO45" s="159"/>
      <c r="AP45" s="8"/>
      <c r="AQ45" s="159"/>
      <c r="AR45" s="159"/>
      <c r="AS45" s="159"/>
      <c r="AT45" s="8"/>
      <c r="AU45" s="159"/>
      <c r="AV45" s="8"/>
      <c r="AW45" s="8"/>
      <c r="AX45" s="159"/>
      <c r="AY45" s="155"/>
    </row>
    <row r="46" spans="1:55" ht="12.5" x14ac:dyDescent="0.25">
      <c r="A46" s="48" t="s">
        <v>86</v>
      </c>
      <c r="B46" s="160"/>
      <c r="C46" s="160"/>
      <c r="D46" s="155"/>
      <c r="E46" s="158"/>
      <c r="F46" s="155"/>
      <c r="G46" s="159"/>
      <c r="H46" s="8"/>
      <c r="I46" s="159"/>
      <c r="J46" s="8"/>
      <c r="K46" s="159"/>
      <c r="L46" s="8"/>
      <c r="M46" s="159"/>
      <c r="N46" s="8"/>
      <c r="O46" s="159"/>
      <c r="P46" s="8"/>
      <c r="Q46" s="159"/>
      <c r="R46" s="8"/>
      <c r="S46" s="159"/>
      <c r="T46" s="8"/>
      <c r="U46" s="159"/>
      <c r="V46" s="8"/>
      <c r="W46" s="159"/>
      <c r="X46" s="8"/>
      <c r="Y46" s="159"/>
      <c r="Z46" s="8"/>
      <c r="AA46" s="159"/>
      <c r="AB46" s="8"/>
      <c r="AC46" s="8"/>
      <c r="AD46" s="8"/>
      <c r="AE46" s="159"/>
      <c r="AF46" s="8"/>
      <c r="AG46" s="8"/>
      <c r="AH46" s="8"/>
      <c r="AI46" s="159"/>
      <c r="AJ46" s="8"/>
      <c r="AK46" s="159"/>
      <c r="AL46" s="8"/>
      <c r="AM46" s="8"/>
      <c r="AN46" s="8"/>
      <c r="AO46" s="8"/>
      <c r="AP46" s="8"/>
      <c r="AQ46" s="159"/>
      <c r="AR46" s="159"/>
      <c r="AS46" s="159"/>
      <c r="AT46" s="8"/>
      <c r="AU46" s="159"/>
      <c r="AV46" s="8"/>
      <c r="AW46" s="159"/>
      <c r="AX46" s="8"/>
      <c r="AY46" s="155"/>
    </row>
    <row r="47" spans="1:55" x14ac:dyDescent="0.25">
      <c r="A47" s="48" t="s">
        <v>87</v>
      </c>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5" ht="13" x14ac:dyDescent="0.3">
      <c r="A48" s="48" t="s">
        <v>88</v>
      </c>
      <c r="B48" s="30"/>
      <c r="C48" s="30"/>
      <c r="D48" s="30"/>
      <c r="E48" s="30"/>
      <c r="F48" s="31"/>
    </row>
  </sheetData>
  <mergeCells count="43">
    <mergeCell ref="AF34:AG34"/>
    <mergeCell ref="R34:S34"/>
    <mergeCell ref="D34:E34"/>
    <mergeCell ref="F34:G34"/>
    <mergeCell ref="N34:O34"/>
    <mergeCell ref="AD34:AE34"/>
    <mergeCell ref="B34:C34"/>
    <mergeCell ref="L34:M34"/>
    <mergeCell ref="J34:K34"/>
    <mergeCell ref="H34:I34"/>
    <mergeCell ref="AB34:AC34"/>
    <mergeCell ref="AH5:AI5"/>
    <mergeCell ref="AJ5:AK5"/>
    <mergeCell ref="AL5:AM5"/>
    <mergeCell ref="AL34:AM34"/>
    <mergeCell ref="P34:Q34"/>
    <mergeCell ref="V34:W34"/>
    <mergeCell ref="AF5:AG5"/>
    <mergeCell ref="R5:S5"/>
    <mergeCell ref="AD5:AE5"/>
    <mergeCell ref="V5:W5"/>
    <mergeCell ref="Z5:AA5"/>
    <mergeCell ref="AB5:AC5"/>
    <mergeCell ref="X34:Y34"/>
    <mergeCell ref="AH34:AI34"/>
    <mergeCell ref="AJ34:AK34"/>
    <mergeCell ref="T34:U34"/>
    <mergeCell ref="AT5:AU5"/>
    <mergeCell ref="AV34:AW34"/>
    <mergeCell ref="AN34:AO34"/>
    <mergeCell ref="AP5:AQ5"/>
    <mergeCell ref="AP34:AQ34"/>
    <mergeCell ref="AT34:AU34"/>
    <mergeCell ref="B5:C5"/>
    <mergeCell ref="D5:E5"/>
    <mergeCell ref="F5:G5"/>
    <mergeCell ref="H5:I5"/>
    <mergeCell ref="X5:Y5"/>
    <mergeCell ref="J5:K5"/>
    <mergeCell ref="L5:M5"/>
    <mergeCell ref="N5:O5"/>
    <mergeCell ref="P5:Q5"/>
    <mergeCell ref="T5:U5"/>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9"/>
  <sheetViews>
    <sheetView topLeftCell="A4" workbookViewId="0"/>
  </sheetViews>
  <sheetFormatPr baseColWidth="10" defaultColWidth="11.3984375" defaultRowHeight="11.5" x14ac:dyDescent="0.25"/>
  <cols>
    <col min="1" max="1" width="15.69921875" style="43" customWidth="1"/>
    <col min="2" max="2" width="4.3984375" style="33" customWidth="1"/>
    <col min="3" max="3" width="4.59765625" style="33" customWidth="1"/>
    <col min="4" max="4" width="4.296875" style="33" customWidth="1"/>
    <col min="5" max="5" width="4.59765625" style="33" customWidth="1"/>
    <col min="6" max="6" width="4.3984375" style="33" customWidth="1"/>
    <col min="7" max="7" width="4.59765625" style="33" customWidth="1"/>
    <col min="8" max="8" width="4.296875" style="33" customWidth="1"/>
    <col min="9" max="9" width="4.59765625" style="33" customWidth="1"/>
    <col min="10" max="10" width="4.69921875" style="33" customWidth="1"/>
    <col min="11" max="11" width="4.09765625" style="33" customWidth="1"/>
    <col min="12" max="12" width="4.3984375" style="33" hidden="1" customWidth="1"/>
    <col min="13" max="13" width="4.59765625" style="33" hidden="1" customWidth="1"/>
    <col min="14" max="14" width="4.3984375" style="33" customWidth="1"/>
    <col min="15" max="15" width="4.59765625" style="33" customWidth="1"/>
    <col min="16" max="17" width="4.09765625" style="33" customWidth="1"/>
    <col min="18" max="19" width="4.59765625" style="33" bestFit="1" customWidth="1"/>
    <col min="20" max="20" width="4.3984375" style="33" customWidth="1"/>
    <col min="21" max="21" width="4.59765625" style="33" customWidth="1"/>
    <col min="22" max="22" width="4.296875" style="33" customWidth="1"/>
    <col min="23" max="23" width="4.69921875" style="33" customWidth="1"/>
    <col min="24" max="24" width="3.8984375" style="33" hidden="1" customWidth="1"/>
    <col min="25" max="25" width="4" style="33" hidden="1" customWidth="1"/>
    <col min="26" max="26" width="4.296875" style="33" hidden="1" customWidth="1"/>
    <col min="27" max="27" width="3.8984375" style="33" hidden="1" customWidth="1"/>
    <col min="28" max="29" width="4.59765625" style="33" bestFit="1" customWidth="1"/>
    <col min="30" max="30" width="3.8984375" style="33" customWidth="1"/>
    <col min="31" max="31" width="3" style="33" customWidth="1"/>
    <col min="32" max="32" width="3.8984375" style="33" customWidth="1"/>
    <col min="33" max="33" width="4" style="33" customWidth="1"/>
    <col min="34" max="34" width="4" style="33" bestFit="1" customWidth="1"/>
    <col min="35" max="35" width="3.69921875" style="33" customWidth="1"/>
    <col min="36" max="36" width="3.8984375" style="33" hidden="1" customWidth="1"/>
    <col min="37" max="37" width="4" style="33" hidden="1" customWidth="1"/>
    <col min="38" max="38" width="3.8984375" style="33" customWidth="1"/>
    <col min="39" max="39" width="4" style="33" customWidth="1"/>
    <col min="40" max="40" width="3.8984375" style="33" hidden="1" customWidth="1"/>
    <col min="41" max="41" width="4" style="33" hidden="1" customWidth="1"/>
    <col min="42" max="42" width="4" style="33" bestFit="1" customWidth="1"/>
    <col min="43" max="43" width="3.8984375" style="33" customWidth="1"/>
    <col min="44" max="44" width="4.59765625" style="33" customWidth="1"/>
    <col min="45" max="45" width="4.19921875" style="33" customWidth="1"/>
    <col min="46" max="47" width="4.296875" style="33" customWidth="1"/>
    <col min="48" max="48" width="5.09765625" style="33" bestFit="1" customWidth="1"/>
    <col min="49" max="50" width="5.3984375" style="33" customWidth="1"/>
    <col min="51" max="51" width="9" style="34" customWidth="1"/>
    <col min="52" max="16384" width="11.3984375" style="33"/>
  </cols>
  <sheetData>
    <row r="1" spans="1:52" s="38" customFormat="1" ht="12.75" customHeight="1" x14ac:dyDescent="0.25">
      <c r="A1" s="35" t="s">
        <v>89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7" t="s">
        <v>82</v>
      </c>
    </row>
    <row r="2" spans="1:52" ht="13.15" customHeight="1" x14ac:dyDescent="0.25">
      <c r="A2" s="35" t="s">
        <v>9</v>
      </c>
      <c r="B2" s="36"/>
      <c r="C2" s="36"/>
      <c r="D2" s="36"/>
      <c r="E2" s="36"/>
      <c r="F2" s="36"/>
      <c r="G2" s="36"/>
      <c r="H2" s="36"/>
      <c r="I2" s="36"/>
      <c r="J2" s="36"/>
      <c r="K2" s="36"/>
      <c r="L2" s="36"/>
      <c r="M2" s="38"/>
      <c r="N2" s="36"/>
      <c r="O2" s="38"/>
      <c r="P2" s="36"/>
      <c r="Q2" s="36"/>
      <c r="R2" s="36"/>
      <c r="S2" s="36"/>
      <c r="T2" s="36"/>
      <c r="U2" s="38"/>
      <c r="V2" s="36"/>
      <c r="W2" s="36"/>
      <c r="X2" s="36"/>
      <c r="Y2" s="36"/>
      <c r="Z2" s="36"/>
      <c r="AA2" s="36"/>
      <c r="AB2" s="36"/>
      <c r="AC2" s="36"/>
      <c r="AD2" s="36"/>
      <c r="AE2" s="44"/>
      <c r="AF2" s="36"/>
      <c r="AG2" s="44"/>
      <c r="AH2" s="36"/>
      <c r="AI2" s="36"/>
      <c r="AJ2" s="36"/>
      <c r="AK2" s="36"/>
      <c r="AL2" s="36"/>
      <c r="AM2" s="36"/>
      <c r="AN2" s="36"/>
      <c r="AO2" s="36"/>
      <c r="AP2" s="36"/>
      <c r="AQ2" s="36"/>
      <c r="AR2" s="36"/>
      <c r="AS2" s="36"/>
      <c r="AT2" s="36"/>
      <c r="AU2" s="36"/>
      <c r="AV2" s="36"/>
      <c r="AW2" s="36"/>
      <c r="AX2" s="36"/>
      <c r="AY2" s="36"/>
    </row>
    <row r="3" spans="1:52" ht="8.15" customHeight="1" x14ac:dyDescent="0.25">
      <c r="A3" s="45"/>
      <c r="B3" s="46"/>
      <c r="C3" s="46"/>
      <c r="D3" s="46"/>
      <c r="E3" s="46"/>
      <c r="F3" s="46"/>
      <c r="G3" s="47"/>
      <c r="H3" s="46"/>
      <c r="I3" s="46"/>
      <c r="J3" s="46"/>
      <c r="K3" s="46"/>
      <c r="L3" s="46"/>
      <c r="M3" s="46"/>
      <c r="N3" s="46"/>
      <c r="O3" s="46"/>
      <c r="P3" s="46"/>
      <c r="Q3" s="46"/>
      <c r="R3" s="46"/>
      <c r="S3" s="46"/>
      <c r="T3" s="46"/>
      <c r="U3" s="46"/>
      <c r="V3" s="46"/>
      <c r="W3" s="46"/>
      <c r="X3" s="46"/>
      <c r="Y3" s="46"/>
      <c r="Z3" s="46"/>
      <c r="AA3" s="46"/>
      <c r="AB3" s="46"/>
      <c r="AC3" s="46"/>
      <c r="AD3" s="47"/>
      <c r="AE3" s="46"/>
      <c r="AF3" s="47"/>
      <c r="AG3" s="46"/>
      <c r="AH3" s="46"/>
      <c r="AI3" s="46"/>
      <c r="AJ3" s="46"/>
      <c r="AK3" s="46"/>
      <c r="AL3" s="46"/>
      <c r="AM3" s="46"/>
      <c r="AN3" s="46"/>
      <c r="AO3" s="46"/>
      <c r="AP3" s="46"/>
      <c r="AQ3" s="46"/>
      <c r="AR3" s="46"/>
      <c r="AS3" s="46"/>
      <c r="AT3" s="46"/>
      <c r="AU3" s="46"/>
      <c r="AV3" s="46"/>
      <c r="AW3" s="46"/>
      <c r="AX3" s="46"/>
      <c r="AY3" s="48"/>
    </row>
    <row r="4" spans="1:52" ht="5.25" customHeight="1" x14ac:dyDescent="0.25">
      <c r="A4" s="49"/>
      <c r="B4" s="50"/>
      <c r="C4" s="49"/>
      <c r="D4" s="50"/>
      <c r="E4" s="49"/>
      <c r="F4" s="50"/>
      <c r="G4" s="49"/>
      <c r="H4" s="50"/>
      <c r="I4" s="49"/>
      <c r="J4" s="50"/>
      <c r="K4" s="49"/>
      <c r="L4" s="50"/>
      <c r="M4" s="49"/>
      <c r="N4" s="50"/>
      <c r="O4" s="49"/>
      <c r="P4" s="50"/>
      <c r="Q4" s="49"/>
      <c r="R4" s="50"/>
      <c r="S4" s="49"/>
      <c r="T4" s="50"/>
      <c r="U4" s="49"/>
      <c r="V4" s="50"/>
      <c r="W4" s="49"/>
      <c r="X4" s="50"/>
      <c r="Y4" s="49"/>
      <c r="Z4" s="50"/>
      <c r="AA4" s="49"/>
      <c r="AB4" s="50"/>
      <c r="AC4" s="49"/>
      <c r="AD4" s="50"/>
      <c r="AE4" s="49"/>
      <c r="AF4" s="50"/>
      <c r="AG4" s="49"/>
      <c r="AH4" s="50"/>
      <c r="AI4" s="49"/>
      <c r="AJ4" s="50"/>
      <c r="AK4" s="49"/>
      <c r="AL4" s="50"/>
      <c r="AM4" s="49"/>
      <c r="AN4" s="50"/>
      <c r="AO4" s="49"/>
      <c r="AP4" s="50"/>
      <c r="AQ4" s="49"/>
      <c r="AR4" s="51"/>
      <c r="AS4" s="51"/>
      <c r="AT4" s="50"/>
      <c r="AU4" s="49"/>
      <c r="AV4" s="50"/>
      <c r="AW4" s="51"/>
      <c r="AX4" s="51"/>
      <c r="AY4" s="51"/>
    </row>
    <row r="5" spans="1:52" s="39" customFormat="1" ht="13.15" customHeight="1" x14ac:dyDescent="0.2">
      <c r="A5" s="52"/>
      <c r="B5" s="190" t="s">
        <v>73</v>
      </c>
      <c r="C5" s="204"/>
      <c r="D5" s="190" t="s">
        <v>11</v>
      </c>
      <c r="E5" s="191"/>
      <c r="F5" s="190" t="s">
        <v>70</v>
      </c>
      <c r="G5" s="191"/>
      <c r="H5" s="190" t="s">
        <v>12</v>
      </c>
      <c r="I5" s="191"/>
      <c r="J5" s="190" t="s">
        <v>74</v>
      </c>
      <c r="K5" s="191"/>
      <c r="L5" s="190" t="s">
        <v>14</v>
      </c>
      <c r="M5" s="191"/>
      <c r="N5" s="190" t="s">
        <v>15</v>
      </c>
      <c r="O5" s="191"/>
      <c r="P5" s="190" t="s">
        <v>16</v>
      </c>
      <c r="Q5" s="191"/>
      <c r="R5" s="190" t="s">
        <v>63</v>
      </c>
      <c r="S5" s="191"/>
      <c r="T5" s="190" t="s">
        <v>65</v>
      </c>
      <c r="U5" s="191"/>
      <c r="V5" s="190" t="s">
        <v>17</v>
      </c>
      <c r="W5" s="191"/>
      <c r="X5" s="53" t="s">
        <v>3</v>
      </c>
      <c r="Y5" s="54"/>
      <c r="Z5" s="190" t="s">
        <v>4</v>
      </c>
      <c r="AA5" s="191"/>
      <c r="AB5" s="190" t="s">
        <v>22</v>
      </c>
      <c r="AC5" s="191"/>
      <c r="AD5" s="190" t="s">
        <v>21</v>
      </c>
      <c r="AE5" s="191"/>
      <c r="AF5" s="190" t="s">
        <v>125</v>
      </c>
      <c r="AG5" s="191"/>
      <c r="AH5" s="190" t="s">
        <v>18</v>
      </c>
      <c r="AI5" s="191"/>
      <c r="AJ5" s="190" t="s">
        <v>77</v>
      </c>
      <c r="AK5" s="191"/>
      <c r="AL5" s="190" t="s">
        <v>23</v>
      </c>
      <c r="AM5" s="191"/>
      <c r="AN5" s="190" t="s">
        <v>24</v>
      </c>
      <c r="AO5" s="191"/>
      <c r="AP5" s="190" t="s">
        <v>6</v>
      </c>
      <c r="AQ5" s="191"/>
      <c r="AR5" s="190" t="s">
        <v>71</v>
      </c>
      <c r="AS5" s="191"/>
      <c r="AT5" s="190" t="s">
        <v>19</v>
      </c>
      <c r="AU5" s="191"/>
      <c r="AV5" s="55" t="s">
        <v>0</v>
      </c>
      <c r="AW5" s="56"/>
      <c r="AX5" s="57"/>
      <c r="AY5" s="57"/>
    </row>
    <row r="6" spans="1:52" s="39" customFormat="1" ht="3.4" customHeight="1" x14ac:dyDescent="0.2">
      <c r="A6" s="58"/>
      <c r="B6" s="59"/>
      <c r="C6" s="60"/>
      <c r="D6" s="59"/>
      <c r="E6" s="60"/>
      <c r="F6" s="59"/>
      <c r="G6" s="60"/>
      <c r="H6" s="59"/>
      <c r="I6" s="60"/>
      <c r="J6" s="59"/>
      <c r="K6" s="60"/>
      <c r="L6" s="59"/>
      <c r="M6" s="60"/>
      <c r="N6" s="59"/>
      <c r="O6" s="60"/>
      <c r="P6" s="59"/>
      <c r="Q6" s="60"/>
      <c r="R6" s="59"/>
      <c r="S6" s="60"/>
      <c r="T6" s="59"/>
      <c r="U6" s="60"/>
      <c r="V6" s="59"/>
      <c r="W6" s="60"/>
      <c r="X6" s="59"/>
      <c r="Y6" s="60"/>
      <c r="Z6" s="59"/>
      <c r="AA6" s="60"/>
      <c r="AB6" s="59"/>
      <c r="AC6" s="60"/>
      <c r="AD6" s="59"/>
      <c r="AE6" s="60"/>
      <c r="AF6" s="59"/>
      <c r="AG6" s="60"/>
      <c r="AH6" s="59"/>
      <c r="AI6" s="60"/>
      <c r="AJ6" s="59"/>
      <c r="AK6" s="60"/>
      <c r="AL6" s="59"/>
      <c r="AM6" s="60"/>
      <c r="AN6" s="59"/>
      <c r="AO6" s="60"/>
      <c r="AP6" s="59"/>
      <c r="AQ6" s="60"/>
      <c r="AR6" s="61"/>
      <c r="AS6" s="61"/>
      <c r="AT6" s="59"/>
      <c r="AU6" s="60"/>
      <c r="AV6" s="59"/>
      <c r="AW6" s="62"/>
      <c r="AX6" s="61"/>
      <c r="AY6" s="61"/>
    </row>
    <row r="7" spans="1:52" s="40" customFormat="1" ht="16.149999999999999" customHeight="1" x14ac:dyDescent="0.2">
      <c r="A7" s="52"/>
      <c r="B7" s="63" t="s">
        <v>1</v>
      </c>
      <c r="C7" s="64" t="s">
        <v>20</v>
      </c>
      <c r="D7" s="63" t="s">
        <v>1</v>
      </c>
      <c r="E7" s="64" t="s">
        <v>20</v>
      </c>
      <c r="F7" s="63" t="s">
        <v>1</v>
      </c>
      <c r="G7" s="64" t="s">
        <v>20</v>
      </c>
      <c r="H7" s="63" t="s">
        <v>1</v>
      </c>
      <c r="I7" s="64" t="s">
        <v>20</v>
      </c>
      <c r="J7" s="63" t="s">
        <v>1</v>
      </c>
      <c r="K7" s="64" t="s">
        <v>20</v>
      </c>
      <c r="L7" s="63" t="s">
        <v>1</v>
      </c>
      <c r="M7" s="64" t="s">
        <v>20</v>
      </c>
      <c r="N7" s="63" t="s">
        <v>1</v>
      </c>
      <c r="O7" s="64" t="s">
        <v>20</v>
      </c>
      <c r="P7" s="63" t="s">
        <v>1</v>
      </c>
      <c r="Q7" s="64" t="s">
        <v>20</v>
      </c>
      <c r="R7" s="172" t="s">
        <v>1</v>
      </c>
      <c r="S7" s="173" t="s">
        <v>8</v>
      </c>
      <c r="T7" s="63" t="s">
        <v>1</v>
      </c>
      <c r="U7" s="64" t="s">
        <v>20</v>
      </c>
      <c r="V7" s="63" t="s">
        <v>1</v>
      </c>
      <c r="W7" s="64" t="s">
        <v>20</v>
      </c>
      <c r="X7" s="63" t="s">
        <v>1</v>
      </c>
      <c r="Y7" s="64" t="s">
        <v>20</v>
      </c>
      <c r="Z7" s="63" t="s">
        <v>1</v>
      </c>
      <c r="AA7" s="64" t="s">
        <v>20</v>
      </c>
      <c r="AB7" s="63" t="s">
        <v>1</v>
      </c>
      <c r="AC7" s="64" t="s">
        <v>20</v>
      </c>
      <c r="AD7" s="63" t="s">
        <v>1</v>
      </c>
      <c r="AE7" s="64" t="s">
        <v>20</v>
      </c>
      <c r="AF7" s="63" t="s">
        <v>1</v>
      </c>
      <c r="AG7" s="64" t="s">
        <v>20</v>
      </c>
      <c r="AH7" s="63" t="s">
        <v>1</v>
      </c>
      <c r="AI7" s="64" t="s">
        <v>20</v>
      </c>
      <c r="AJ7" s="63" t="s">
        <v>1</v>
      </c>
      <c r="AK7" s="64" t="s">
        <v>20</v>
      </c>
      <c r="AL7" s="63" t="s">
        <v>1</v>
      </c>
      <c r="AM7" s="64" t="s">
        <v>20</v>
      </c>
      <c r="AN7" s="63" t="s">
        <v>1</v>
      </c>
      <c r="AO7" s="64" t="s">
        <v>20</v>
      </c>
      <c r="AP7" s="63" t="s">
        <v>1</v>
      </c>
      <c r="AQ7" s="64" t="s">
        <v>20</v>
      </c>
      <c r="AR7" s="65" t="s">
        <v>1</v>
      </c>
      <c r="AS7" s="65" t="s">
        <v>20</v>
      </c>
      <c r="AT7" s="63" t="s">
        <v>1</v>
      </c>
      <c r="AU7" s="64" t="s">
        <v>20</v>
      </c>
      <c r="AV7" s="63" t="s">
        <v>1</v>
      </c>
      <c r="AW7" s="65" t="s">
        <v>20</v>
      </c>
      <c r="AX7" s="66" t="s">
        <v>0</v>
      </c>
      <c r="AY7" s="67" t="s">
        <v>61</v>
      </c>
    </row>
    <row r="8" spans="1:52" s="40" customFormat="1" ht="3.75" customHeight="1" x14ac:dyDescent="0.2">
      <c r="A8" s="68"/>
      <c r="B8" s="69"/>
      <c r="C8" s="70"/>
      <c r="D8" s="69"/>
      <c r="E8" s="70"/>
      <c r="F8" s="69"/>
      <c r="G8" s="70"/>
      <c r="H8" s="69"/>
      <c r="I8" s="70"/>
      <c r="J8" s="69"/>
      <c r="K8" s="70"/>
      <c r="L8" s="69"/>
      <c r="M8" s="70"/>
      <c r="N8" s="69"/>
      <c r="O8" s="70"/>
      <c r="P8" s="69"/>
      <c r="Q8" s="70"/>
      <c r="R8" s="69"/>
      <c r="S8" s="70"/>
      <c r="T8" s="69"/>
      <c r="U8" s="70"/>
      <c r="V8" s="69"/>
      <c r="W8" s="70"/>
      <c r="X8" s="69"/>
      <c r="Y8" s="70"/>
      <c r="Z8" s="69"/>
      <c r="AA8" s="70"/>
      <c r="AB8" s="69"/>
      <c r="AC8" s="70"/>
      <c r="AD8" s="69"/>
      <c r="AE8" s="70"/>
      <c r="AF8" s="69"/>
      <c r="AG8" s="70"/>
      <c r="AH8" s="69"/>
      <c r="AI8" s="70"/>
      <c r="AJ8" s="69"/>
      <c r="AK8" s="70"/>
      <c r="AL8" s="69"/>
      <c r="AM8" s="70"/>
      <c r="AN8" s="69"/>
      <c r="AO8" s="70"/>
      <c r="AP8" s="69"/>
      <c r="AQ8" s="70"/>
      <c r="AR8" s="71"/>
      <c r="AS8" s="71"/>
      <c r="AT8" s="69"/>
      <c r="AU8" s="70"/>
      <c r="AV8" s="72"/>
      <c r="AW8" s="73"/>
      <c r="AX8" s="74"/>
      <c r="AY8" s="71"/>
    </row>
    <row r="9" spans="1:52" s="40" customFormat="1" ht="3.75" customHeight="1" x14ac:dyDescent="0.2">
      <c r="A9" s="75"/>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9"/>
      <c r="AW9" s="79"/>
      <c r="AX9" s="76"/>
      <c r="AY9" s="76"/>
    </row>
    <row r="10" spans="1:52" x14ac:dyDescent="0.25">
      <c r="A10" s="77" t="s">
        <v>0</v>
      </c>
      <c r="B10" s="78">
        <f>SUM(B12:B32,J12:J33)</f>
        <v>195</v>
      </c>
      <c r="C10" s="78">
        <f>SUM(C12:C32,K12:K33)</f>
        <v>328</v>
      </c>
      <c r="D10" s="78">
        <f t="shared" ref="D10:I10" si="0">SUM(D12:D32)</f>
        <v>281</v>
      </c>
      <c r="E10" s="78">
        <f t="shared" si="0"/>
        <v>421</v>
      </c>
      <c r="F10" s="78">
        <f t="shared" si="0"/>
        <v>308</v>
      </c>
      <c r="G10" s="78">
        <f t="shared" si="0"/>
        <v>296</v>
      </c>
      <c r="H10" s="78">
        <f t="shared" si="0"/>
        <v>126</v>
      </c>
      <c r="I10" s="78">
        <f t="shared" si="0"/>
        <v>443</v>
      </c>
      <c r="J10" s="202" t="s">
        <v>79</v>
      </c>
      <c r="K10" s="203"/>
      <c r="L10" s="78"/>
      <c r="M10" s="78"/>
      <c r="N10" s="78">
        <f t="shared" ref="N10:W10" si="1">SUM(N12:N32)</f>
        <v>147</v>
      </c>
      <c r="O10" s="78">
        <f t="shared" si="1"/>
        <v>159</v>
      </c>
      <c r="P10" s="78">
        <f t="shared" si="1"/>
        <v>11</v>
      </c>
      <c r="Q10" s="78">
        <f t="shared" si="1"/>
        <v>14</v>
      </c>
      <c r="R10" s="78">
        <f t="shared" si="1"/>
        <v>194</v>
      </c>
      <c r="S10" s="78">
        <f t="shared" si="1"/>
        <v>283</v>
      </c>
      <c r="T10" s="78">
        <f t="shared" si="1"/>
        <v>65</v>
      </c>
      <c r="U10" s="78">
        <f t="shared" si="1"/>
        <v>142</v>
      </c>
      <c r="V10" s="78">
        <f t="shared" si="1"/>
        <v>40</v>
      </c>
      <c r="W10" s="78">
        <f t="shared" si="1"/>
        <v>60</v>
      </c>
      <c r="X10" s="78"/>
      <c r="Y10" s="78"/>
      <c r="Z10" s="78"/>
      <c r="AA10" s="78"/>
      <c r="AB10" s="78">
        <f t="shared" ref="AB10:AI10" si="2">SUM(AB12:AB32)</f>
        <v>252</v>
      </c>
      <c r="AC10" s="78">
        <f t="shared" si="2"/>
        <v>203</v>
      </c>
      <c r="AD10" s="78">
        <f t="shared" si="2"/>
        <v>19</v>
      </c>
      <c r="AE10" s="78">
        <f t="shared" si="2"/>
        <v>18</v>
      </c>
      <c r="AF10" s="78">
        <f t="shared" si="2"/>
        <v>32</v>
      </c>
      <c r="AG10" s="78">
        <f t="shared" si="2"/>
        <v>27</v>
      </c>
      <c r="AH10" s="78">
        <f t="shared" si="2"/>
        <v>16</v>
      </c>
      <c r="AI10" s="78">
        <f t="shared" si="2"/>
        <v>48</v>
      </c>
      <c r="AJ10" s="78"/>
      <c r="AK10" s="78"/>
      <c r="AL10" s="78">
        <f>SUM(AL12:AL32)</f>
        <v>26</v>
      </c>
      <c r="AM10" s="78">
        <f>SUM(AM12:AM32)</f>
        <v>88</v>
      </c>
      <c r="AN10" s="78"/>
      <c r="AO10" s="78"/>
      <c r="AP10" s="78">
        <f t="shared" ref="AP10:AX10" si="3">SUM(AP12:AP32)</f>
        <v>2</v>
      </c>
      <c r="AQ10" s="78">
        <f t="shared" si="3"/>
        <v>6</v>
      </c>
      <c r="AR10" s="78">
        <f t="shared" si="3"/>
        <v>3</v>
      </c>
      <c r="AS10" s="78">
        <f t="shared" si="3"/>
        <v>6</v>
      </c>
      <c r="AT10" s="78">
        <f t="shared" si="3"/>
        <v>156</v>
      </c>
      <c r="AU10" s="78">
        <f t="shared" si="3"/>
        <v>230</v>
      </c>
      <c r="AV10" s="78">
        <f t="shared" si="3"/>
        <v>1873</v>
      </c>
      <c r="AW10" s="78">
        <f t="shared" si="3"/>
        <v>2772</v>
      </c>
      <c r="AX10" s="78">
        <f t="shared" si="3"/>
        <v>4645</v>
      </c>
      <c r="AY10" s="80">
        <f>AV10/AX10*100</f>
        <v>40.322927879440257</v>
      </c>
      <c r="AZ10" s="101"/>
    </row>
    <row r="11" spans="1:52" s="32" customFormat="1" ht="12.65" customHeight="1" x14ac:dyDescent="0.25">
      <c r="A11" s="81"/>
      <c r="B11" s="82"/>
      <c r="C11" s="83"/>
      <c r="D11" s="82"/>
      <c r="E11" s="83"/>
      <c r="F11" s="82"/>
      <c r="G11" s="83"/>
      <c r="H11" s="82"/>
      <c r="I11" s="83"/>
      <c r="J11" s="82"/>
      <c r="K11" s="83"/>
      <c r="L11" s="82"/>
      <c r="M11" s="83"/>
      <c r="N11" s="82"/>
      <c r="O11" s="83"/>
      <c r="P11" s="82"/>
      <c r="Q11" s="83"/>
      <c r="R11" s="82"/>
      <c r="S11" s="83"/>
      <c r="T11" s="82"/>
      <c r="U11" s="83"/>
      <c r="V11" s="82"/>
      <c r="W11" s="83"/>
      <c r="X11" s="82"/>
      <c r="Y11" s="83"/>
      <c r="Z11" s="82"/>
      <c r="AA11" s="83"/>
      <c r="AB11" s="82"/>
      <c r="AC11" s="83"/>
      <c r="AD11" s="82"/>
      <c r="AE11" s="83"/>
      <c r="AF11" s="82"/>
      <c r="AG11" s="83"/>
      <c r="AH11" s="82"/>
      <c r="AI11" s="83"/>
      <c r="AJ11" s="82"/>
      <c r="AK11" s="83"/>
      <c r="AL11" s="82"/>
      <c r="AM11" s="83"/>
      <c r="AN11" s="84"/>
      <c r="AO11" s="85"/>
      <c r="AP11" s="86"/>
      <c r="AQ11" s="86"/>
      <c r="AR11" s="86"/>
      <c r="AS11" s="86"/>
      <c r="AT11" s="86"/>
      <c r="AU11" s="86"/>
      <c r="AV11" s="86"/>
      <c r="AW11" s="86"/>
      <c r="AX11" s="86"/>
      <c r="AY11" s="86"/>
    </row>
    <row r="12" spans="1:52" s="32" customFormat="1" ht="12.65" customHeight="1" x14ac:dyDescent="0.25">
      <c r="A12" s="76" t="s">
        <v>35</v>
      </c>
      <c r="B12" s="87">
        <v>21</v>
      </c>
      <c r="C12" s="87">
        <v>49</v>
      </c>
      <c r="D12" s="87">
        <v>82</v>
      </c>
      <c r="E12" s="87">
        <v>58</v>
      </c>
      <c r="F12" s="87">
        <v>33</v>
      </c>
      <c r="G12" s="87">
        <v>36</v>
      </c>
      <c r="H12" s="87">
        <v>21</v>
      </c>
      <c r="I12" s="87">
        <v>82</v>
      </c>
      <c r="J12" s="87"/>
      <c r="K12" s="87"/>
      <c r="L12" s="87"/>
      <c r="M12" s="87"/>
      <c r="N12" s="87">
        <v>69</v>
      </c>
      <c r="O12" s="87">
        <v>36</v>
      </c>
      <c r="P12" s="87"/>
      <c r="Q12" s="87"/>
      <c r="R12" s="87">
        <v>59</v>
      </c>
      <c r="S12" s="87">
        <v>81</v>
      </c>
      <c r="T12" s="87">
        <v>15</v>
      </c>
      <c r="U12" s="87">
        <v>20</v>
      </c>
      <c r="V12" s="87">
        <v>9</v>
      </c>
      <c r="W12" s="87">
        <v>26</v>
      </c>
      <c r="X12" s="87"/>
      <c r="Y12" s="87"/>
      <c r="Z12" s="87"/>
      <c r="AA12" s="87"/>
      <c r="AB12" s="87">
        <v>46</v>
      </c>
      <c r="AC12" s="87">
        <v>43</v>
      </c>
      <c r="AD12" s="87">
        <v>18</v>
      </c>
      <c r="AE12" s="87">
        <v>17</v>
      </c>
      <c r="AF12" s="87"/>
      <c r="AG12" s="87"/>
      <c r="AH12" s="87">
        <v>8</v>
      </c>
      <c r="AI12" s="87">
        <v>27</v>
      </c>
      <c r="AJ12" s="87"/>
      <c r="AK12" s="87"/>
      <c r="AL12" s="87">
        <v>8</v>
      </c>
      <c r="AM12" s="87">
        <v>27</v>
      </c>
      <c r="AN12" s="87"/>
      <c r="AO12" s="87"/>
      <c r="AP12" s="87"/>
      <c r="AQ12" s="87"/>
      <c r="AR12" s="87"/>
      <c r="AS12" s="87"/>
      <c r="AT12" s="87">
        <v>26</v>
      </c>
      <c r="AU12" s="87">
        <v>49</v>
      </c>
      <c r="AV12" s="86">
        <f t="shared" ref="AV12:AW27" si="4">SUM(B12+D12+F12+H12+J12++N12+P12+T12+R12+V12+AF12+X12+AH12+L12+Z12+AD12+AB12+AJ12+AL12+AN12+AP12+AT12+AR12)</f>
        <v>415</v>
      </c>
      <c r="AW12" s="86">
        <f t="shared" si="4"/>
        <v>551</v>
      </c>
      <c r="AX12" s="86">
        <f>AV12+AW12</f>
        <v>966</v>
      </c>
      <c r="AY12" s="88">
        <f t="shared" ref="AY12:AY32" si="5">AV12/AX12*100</f>
        <v>42.960662525879918</v>
      </c>
    </row>
    <row r="13" spans="1:52" s="32" customFormat="1" ht="12.65" customHeight="1" x14ac:dyDescent="0.25">
      <c r="A13" s="76" t="s">
        <v>36</v>
      </c>
      <c r="B13" s="87">
        <v>25</v>
      </c>
      <c r="C13" s="87">
        <v>43</v>
      </c>
      <c r="D13" s="87">
        <v>16</v>
      </c>
      <c r="E13" s="87">
        <v>32</v>
      </c>
      <c r="F13" s="87">
        <v>41</v>
      </c>
      <c r="G13" s="87">
        <v>41</v>
      </c>
      <c r="H13" s="87">
        <v>14</v>
      </c>
      <c r="I13" s="87">
        <v>34</v>
      </c>
      <c r="J13" s="87"/>
      <c r="K13" s="87"/>
      <c r="L13" s="87"/>
      <c r="M13" s="87"/>
      <c r="N13" s="87">
        <v>21</v>
      </c>
      <c r="O13" s="87">
        <v>27</v>
      </c>
      <c r="P13" s="87"/>
      <c r="Q13" s="87"/>
      <c r="R13" s="87">
        <v>36</v>
      </c>
      <c r="S13" s="87">
        <v>36</v>
      </c>
      <c r="T13" s="87">
        <v>16</v>
      </c>
      <c r="U13" s="87">
        <v>32</v>
      </c>
      <c r="V13" s="87">
        <v>12</v>
      </c>
      <c r="W13" s="87">
        <v>10</v>
      </c>
      <c r="X13" s="87"/>
      <c r="Y13" s="87"/>
      <c r="Z13" s="87"/>
      <c r="AA13" s="87"/>
      <c r="AB13" s="87">
        <v>29</v>
      </c>
      <c r="AC13" s="87">
        <v>19</v>
      </c>
      <c r="AD13" s="87"/>
      <c r="AE13" s="87"/>
      <c r="AF13" s="87"/>
      <c r="AG13" s="87"/>
      <c r="AH13" s="87">
        <v>4</v>
      </c>
      <c r="AI13" s="87">
        <v>8</v>
      </c>
      <c r="AJ13" s="87"/>
      <c r="AK13" s="87"/>
      <c r="AL13" s="87">
        <v>4</v>
      </c>
      <c r="AM13" s="87">
        <v>20</v>
      </c>
      <c r="AN13" s="87"/>
      <c r="AO13" s="87"/>
      <c r="AP13" s="87"/>
      <c r="AQ13" s="87"/>
      <c r="AR13" s="87"/>
      <c r="AS13" s="87"/>
      <c r="AT13" s="87">
        <v>56</v>
      </c>
      <c r="AU13" s="87">
        <v>75</v>
      </c>
      <c r="AV13" s="86">
        <f t="shared" si="4"/>
        <v>274</v>
      </c>
      <c r="AW13" s="86">
        <f t="shared" si="4"/>
        <v>377</v>
      </c>
      <c r="AX13" s="86">
        <f>AV13+AW13</f>
        <v>651</v>
      </c>
      <c r="AY13" s="88">
        <f t="shared" si="5"/>
        <v>42.08909370199693</v>
      </c>
    </row>
    <row r="14" spans="1:52" s="32" customFormat="1" ht="12.65" customHeight="1" x14ac:dyDescent="0.25">
      <c r="A14" s="76" t="s">
        <v>37</v>
      </c>
      <c r="B14" s="87">
        <v>15</v>
      </c>
      <c r="C14" s="87">
        <v>11</v>
      </c>
      <c r="D14" s="87">
        <v>22</v>
      </c>
      <c r="E14" s="87">
        <v>35</v>
      </c>
      <c r="F14" s="87">
        <v>26</v>
      </c>
      <c r="G14" s="87">
        <v>23</v>
      </c>
      <c r="H14" s="87">
        <v>16</v>
      </c>
      <c r="I14" s="87">
        <v>39</v>
      </c>
      <c r="J14" s="87"/>
      <c r="K14" s="87"/>
      <c r="L14" s="87"/>
      <c r="M14" s="87"/>
      <c r="N14" s="87">
        <v>3</v>
      </c>
      <c r="O14" s="87">
        <v>6</v>
      </c>
      <c r="P14" s="87"/>
      <c r="Q14" s="87"/>
      <c r="R14" s="87">
        <v>10</v>
      </c>
      <c r="S14" s="87">
        <v>13</v>
      </c>
      <c r="T14" s="87"/>
      <c r="U14" s="87"/>
      <c r="V14" s="87"/>
      <c r="W14" s="87"/>
      <c r="X14" s="87"/>
      <c r="Y14" s="87"/>
      <c r="Z14" s="87"/>
      <c r="AA14" s="87"/>
      <c r="AB14" s="87">
        <v>14</v>
      </c>
      <c r="AC14" s="87">
        <v>12</v>
      </c>
      <c r="AD14" s="87"/>
      <c r="AE14" s="87"/>
      <c r="AF14" s="87"/>
      <c r="AG14" s="87"/>
      <c r="AH14" s="87"/>
      <c r="AI14" s="87">
        <v>2</v>
      </c>
      <c r="AJ14" s="87"/>
      <c r="AK14" s="87"/>
      <c r="AL14" s="87"/>
      <c r="AM14" s="87"/>
      <c r="AN14" s="87"/>
      <c r="AO14" s="87"/>
      <c r="AP14" s="87"/>
      <c r="AQ14" s="87"/>
      <c r="AR14" s="87"/>
      <c r="AS14" s="87"/>
      <c r="AT14" s="87">
        <v>2</v>
      </c>
      <c r="AU14" s="87">
        <v>3</v>
      </c>
      <c r="AV14" s="86">
        <f t="shared" si="4"/>
        <v>108</v>
      </c>
      <c r="AW14" s="86">
        <f t="shared" si="4"/>
        <v>144</v>
      </c>
      <c r="AX14" s="86">
        <f>AV14+AW14</f>
        <v>252</v>
      </c>
      <c r="AY14" s="88">
        <f t="shared" si="5"/>
        <v>42.857142857142854</v>
      </c>
    </row>
    <row r="15" spans="1:52" s="32" customFormat="1" ht="12.65" customHeight="1" x14ac:dyDescent="0.25">
      <c r="A15" s="76" t="s">
        <v>38</v>
      </c>
      <c r="B15" s="87">
        <v>7</v>
      </c>
      <c r="C15" s="87">
        <v>13</v>
      </c>
      <c r="D15" s="87">
        <v>5</v>
      </c>
      <c r="E15" s="87">
        <v>11</v>
      </c>
      <c r="F15" s="87">
        <v>12</v>
      </c>
      <c r="G15" s="87">
        <v>12</v>
      </c>
      <c r="H15" s="87"/>
      <c r="I15" s="87">
        <v>8</v>
      </c>
      <c r="J15" s="87"/>
      <c r="K15" s="87"/>
      <c r="L15" s="87"/>
      <c r="M15" s="87"/>
      <c r="N15" s="87">
        <v>2</v>
      </c>
      <c r="O15" s="87">
        <v>2</v>
      </c>
      <c r="P15" s="87"/>
      <c r="Q15" s="87"/>
      <c r="R15" s="87">
        <v>1</v>
      </c>
      <c r="S15" s="87">
        <v>7</v>
      </c>
      <c r="T15" s="87"/>
      <c r="U15" s="87"/>
      <c r="V15" s="87"/>
      <c r="W15" s="87"/>
      <c r="X15" s="87"/>
      <c r="Y15" s="87"/>
      <c r="Z15" s="87"/>
      <c r="AA15" s="87"/>
      <c r="AB15" s="87">
        <v>2</v>
      </c>
      <c r="AC15" s="87">
        <v>2</v>
      </c>
      <c r="AD15" s="87"/>
      <c r="AE15" s="87"/>
      <c r="AF15" s="87"/>
      <c r="AG15" s="87"/>
      <c r="AH15" s="87"/>
      <c r="AI15" s="87"/>
      <c r="AJ15" s="87"/>
      <c r="AK15" s="87"/>
      <c r="AL15" s="87"/>
      <c r="AM15" s="87"/>
      <c r="AN15" s="87"/>
      <c r="AO15" s="87"/>
      <c r="AP15" s="87"/>
      <c r="AQ15" s="87"/>
      <c r="AR15" s="87"/>
      <c r="AS15" s="87"/>
      <c r="AT15" s="87"/>
      <c r="AU15" s="87"/>
      <c r="AV15" s="86">
        <f t="shared" si="4"/>
        <v>29</v>
      </c>
      <c r="AW15" s="86">
        <f t="shared" si="4"/>
        <v>55</v>
      </c>
      <c r="AX15" s="86">
        <f>AV15+AW15</f>
        <v>84</v>
      </c>
      <c r="AY15" s="88">
        <f t="shared" si="5"/>
        <v>34.523809523809526</v>
      </c>
    </row>
    <row r="16" spans="1:52" s="32" customFormat="1" ht="12.65" customHeight="1" x14ac:dyDescent="0.25">
      <c r="A16" s="76" t="s">
        <v>54</v>
      </c>
      <c r="B16" s="87">
        <v>3</v>
      </c>
      <c r="C16" s="87">
        <v>6</v>
      </c>
      <c r="D16" s="87">
        <v>8</v>
      </c>
      <c r="E16" s="87">
        <v>4</v>
      </c>
      <c r="F16" s="87">
        <v>9</v>
      </c>
      <c r="G16" s="87">
        <v>12</v>
      </c>
      <c r="H16" s="87">
        <v>2</v>
      </c>
      <c r="I16" s="87">
        <v>7</v>
      </c>
      <c r="J16" s="87"/>
      <c r="K16" s="87"/>
      <c r="L16" s="87"/>
      <c r="M16" s="87"/>
      <c r="N16" s="87">
        <v>1</v>
      </c>
      <c r="O16" s="87">
        <v>2</v>
      </c>
      <c r="P16" s="87"/>
      <c r="Q16" s="87"/>
      <c r="R16" s="87">
        <v>3</v>
      </c>
      <c r="S16" s="87">
        <v>3</v>
      </c>
      <c r="T16" s="87"/>
      <c r="U16" s="87"/>
      <c r="V16" s="87"/>
      <c r="W16" s="87"/>
      <c r="X16" s="87"/>
      <c r="Y16" s="87"/>
      <c r="Z16" s="87"/>
      <c r="AA16" s="87"/>
      <c r="AB16" s="87">
        <v>11</v>
      </c>
      <c r="AC16" s="87">
        <v>4</v>
      </c>
      <c r="AD16" s="87"/>
      <c r="AE16" s="87"/>
      <c r="AF16" s="87"/>
      <c r="AG16" s="87"/>
      <c r="AH16" s="87"/>
      <c r="AI16" s="87"/>
      <c r="AJ16" s="87"/>
      <c r="AK16" s="87"/>
      <c r="AL16" s="87"/>
      <c r="AM16" s="87"/>
      <c r="AN16" s="87"/>
      <c r="AO16" s="87"/>
      <c r="AP16" s="87"/>
      <c r="AQ16" s="87"/>
      <c r="AR16" s="87"/>
      <c r="AS16" s="87"/>
      <c r="AT16" s="87"/>
      <c r="AU16" s="87"/>
      <c r="AV16" s="86">
        <f t="shared" si="4"/>
        <v>37</v>
      </c>
      <c r="AW16" s="86">
        <f t="shared" si="4"/>
        <v>38</v>
      </c>
      <c r="AX16" s="86">
        <f t="shared" ref="AX16:AX32" si="6">AV16+AW16</f>
        <v>75</v>
      </c>
      <c r="AY16" s="88">
        <f t="shared" si="5"/>
        <v>49.333333333333336</v>
      </c>
    </row>
    <row r="17" spans="1:51" s="32" customFormat="1" ht="18.75" customHeight="1" x14ac:dyDescent="0.25">
      <c r="A17" s="76" t="s">
        <v>40</v>
      </c>
      <c r="B17" s="87">
        <v>6</v>
      </c>
      <c r="C17" s="87">
        <v>8</v>
      </c>
      <c r="D17" s="87">
        <v>15</v>
      </c>
      <c r="E17" s="87">
        <v>20</v>
      </c>
      <c r="F17" s="87">
        <v>15</v>
      </c>
      <c r="G17" s="87">
        <v>17</v>
      </c>
      <c r="H17" s="87">
        <v>2</v>
      </c>
      <c r="I17" s="87">
        <v>12</v>
      </c>
      <c r="J17" s="87"/>
      <c r="K17" s="87"/>
      <c r="L17" s="87"/>
      <c r="M17" s="87"/>
      <c r="N17" s="87">
        <v>2</v>
      </c>
      <c r="O17" s="87">
        <v>5</v>
      </c>
      <c r="P17" s="87">
        <v>3</v>
      </c>
      <c r="Q17" s="87">
        <v>4</v>
      </c>
      <c r="R17" s="87">
        <v>8</v>
      </c>
      <c r="S17" s="87">
        <v>6</v>
      </c>
      <c r="T17" s="87"/>
      <c r="U17" s="87">
        <v>3</v>
      </c>
      <c r="V17" s="87"/>
      <c r="W17" s="87"/>
      <c r="X17" s="87"/>
      <c r="Y17" s="87"/>
      <c r="Z17" s="87"/>
      <c r="AA17" s="87"/>
      <c r="AB17" s="87">
        <v>4</v>
      </c>
      <c r="AC17" s="87">
        <v>3</v>
      </c>
      <c r="AD17" s="87"/>
      <c r="AE17" s="87"/>
      <c r="AF17" s="87"/>
      <c r="AG17" s="87"/>
      <c r="AH17" s="87"/>
      <c r="AI17" s="87"/>
      <c r="AJ17" s="87"/>
      <c r="AK17" s="87"/>
      <c r="AL17" s="87"/>
      <c r="AM17" s="87">
        <v>3</v>
      </c>
      <c r="AN17" s="87"/>
      <c r="AO17" s="87"/>
      <c r="AP17" s="87"/>
      <c r="AQ17" s="87"/>
      <c r="AR17" s="87"/>
      <c r="AS17" s="87"/>
      <c r="AT17" s="87">
        <v>6</v>
      </c>
      <c r="AU17" s="87">
        <v>12</v>
      </c>
      <c r="AV17" s="86">
        <f t="shared" si="4"/>
        <v>61</v>
      </c>
      <c r="AW17" s="86">
        <f t="shared" si="4"/>
        <v>93</v>
      </c>
      <c r="AX17" s="86">
        <f t="shared" si="6"/>
        <v>154</v>
      </c>
      <c r="AY17" s="88">
        <f t="shared" si="5"/>
        <v>39.61038961038961</v>
      </c>
    </row>
    <row r="18" spans="1:51" s="32" customFormat="1" ht="12.65" customHeight="1" x14ac:dyDescent="0.25">
      <c r="A18" s="76" t="s">
        <v>41</v>
      </c>
      <c r="B18" s="87">
        <v>3</v>
      </c>
      <c r="C18" s="87">
        <v>21</v>
      </c>
      <c r="D18" s="87">
        <v>13</v>
      </c>
      <c r="E18" s="87">
        <v>11</v>
      </c>
      <c r="F18" s="87">
        <v>18</v>
      </c>
      <c r="G18" s="87">
        <v>12</v>
      </c>
      <c r="H18" s="87">
        <v>5</v>
      </c>
      <c r="I18" s="87">
        <v>19</v>
      </c>
      <c r="J18" s="87"/>
      <c r="K18" s="87"/>
      <c r="L18" s="87"/>
      <c r="M18" s="87"/>
      <c r="N18" s="87">
        <v>1</v>
      </c>
      <c r="O18" s="87">
        <v>5</v>
      </c>
      <c r="P18" s="87"/>
      <c r="Q18" s="87"/>
      <c r="R18" s="87">
        <v>5</v>
      </c>
      <c r="S18" s="87">
        <v>13</v>
      </c>
      <c r="T18" s="87">
        <v>6</v>
      </c>
      <c r="U18" s="87">
        <v>12</v>
      </c>
      <c r="V18" s="87"/>
      <c r="W18" s="87"/>
      <c r="X18" s="87"/>
      <c r="Y18" s="87"/>
      <c r="Z18" s="87"/>
      <c r="AA18" s="87"/>
      <c r="AB18" s="87">
        <v>10</v>
      </c>
      <c r="AC18" s="87">
        <v>8</v>
      </c>
      <c r="AD18" s="87"/>
      <c r="AE18" s="87"/>
      <c r="AF18" s="87"/>
      <c r="AG18" s="87"/>
      <c r="AH18" s="87">
        <v>1</v>
      </c>
      <c r="AI18" s="87">
        <v>1</v>
      </c>
      <c r="AJ18" s="87"/>
      <c r="AK18" s="87"/>
      <c r="AL18" s="87"/>
      <c r="AM18" s="87"/>
      <c r="AN18" s="87"/>
      <c r="AO18" s="87"/>
      <c r="AP18" s="87"/>
      <c r="AQ18" s="87"/>
      <c r="AR18" s="87"/>
      <c r="AS18" s="87"/>
      <c r="AT18" s="87"/>
      <c r="AU18" s="87">
        <v>2</v>
      </c>
      <c r="AV18" s="86">
        <f t="shared" si="4"/>
        <v>62</v>
      </c>
      <c r="AW18" s="86">
        <f t="shared" si="4"/>
        <v>104</v>
      </c>
      <c r="AX18" s="86">
        <f t="shared" si="6"/>
        <v>166</v>
      </c>
      <c r="AY18" s="88">
        <f t="shared" si="5"/>
        <v>37.349397590361441</v>
      </c>
    </row>
    <row r="19" spans="1:51" s="32" customFormat="1" ht="12.65" customHeight="1" x14ac:dyDescent="0.25">
      <c r="A19" s="76" t="s">
        <v>42</v>
      </c>
      <c r="B19" s="87">
        <v>8</v>
      </c>
      <c r="C19" s="87">
        <v>7</v>
      </c>
      <c r="D19" s="87">
        <v>6</v>
      </c>
      <c r="E19" s="87">
        <v>9</v>
      </c>
      <c r="F19" s="87">
        <v>7</v>
      </c>
      <c r="G19" s="87">
        <v>8</v>
      </c>
      <c r="H19" s="87">
        <v>10</v>
      </c>
      <c r="I19" s="87">
        <v>10</v>
      </c>
      <c r="J19" s="171">
        <v>6</v>
      </c>
      <c r="K19" s="87">
        <v>9</v>
      </c>
      <c r="L19" s="87"/>
      <c r="M19" s="87"/>
      <c r="N19" s="87">
        <v>2</v>
      </c>
      <c r="O19" s="87">
        <v>3</v>
      </c>
      <c r="P19" s="87"/>
      <c r="Q19" s="87"/>
      <c r="R19" s="87">
        <v>4</v>
      </c>
      <c r="S19" s="87">
        <v>6</v>
      </c>
      <c r="T19" s="87"/>
      <c r="U19" s="87">
        <v>4</v>
      </c>
      <c r="V19" s="87"/>
      <c r="W19" s="87"/>
      <c r="X19" s="87"/>
      <c r="Y19" s="87"/>
      <c r="Z19" s="87"/>
      <c r="AA19" s="87"/>
      <c r="AB19" s="87">
        <v>11</v>
      </c>
      <c r="AC19" s="87">
        <v>4</v>
      </c>
      <c r="AD19" s="87"/>
      <c r="AE19" s="87"/>
      <c r="AF19" s="87"/>
      <c r="AG19" s="87"/>
      <c r="AH19" s="87"/>
      <c r="AI19" s="87"/>
      <c r="AJ19" s="87"/>
      <c r="AK19" s="87"/>
      <c r="AL19" s="87">
        <v>1</v>
      </c>
      <c r="AM19" s="87">
        <v>4</v>
      </c>
      <c r="AN19" s="87"/>
      <c r="AO19" s="87"/>
      <c r="AP19" s="87"/>
      <c r="AQ19" s="87"/>
      <c r="AR19" s="87"/>
      <c r="AS19" s="87"/>
      <c r="AT19" s="87">
        <v>6</v>
      </c>
      <c r="AU19" s="87">
        <v>8</v>
      </c>
      <c r="AV19" s="86">
        <f t="shared" si="4"/>
        <v>61</v>
      </c>
      <c r="AW19" s="86">
        <f t="shared" si="4"/>
        <v>72</v>
      </c>
      <c r="AX19" s="86">
        <f t="shared" si="6"/>
        <v>133</v>
      </c>
      <c r="AY19" s="88">
        <f t="shared" si="5"/>
        <v>45.864661654135332</v>
      </c>
    </row>
    <row r="20" spans="1:51" s="32" customFormat="1" ht="12.65" customHeight="1" x14ac:dyDescent="0.25">
      <c r="A20" s="76" t="s">
        <v>43</v>
      </c>
      <c r="B20" s="87">
        <v>5</v>
      </c>
      <c r="C20" s="87">
        <v>9</v>
      </c>
      <c r="D20" s="87">
        <v>10</v>
      </c>
      <c r="E20" s="87">
        <v>11</v>
      </c>
      <c r="F20" s="87">
        <v>13</v>
      </c>
      <c r="G20" s="87">
        <v>8</v>
      </c>
      <c r="H20" s="87">
        <v>6</v>
      </c>
      <c r="I20" s="87">
        <v>15</v>
      </c>
      <c r="J20" s="87"/>
      <c r="K20" s="87"/>
      <c r="L20" s="87"/>
      <c r="M20" s="87"/>
      <c r="N20" s="87">
        <v>7</v>
      </c>
      <c r="O20" s="87">
        <v>7</v>
      </c>
      <c r="P20" s="87"/>
      <c r="Q20" s="87"/>
      <c r="R20" s="87">
        <v>5</v>
      </c>
      <c r="S20" s="87">
        <v>9</v>
      </c>
      <c r="T20" s="87">
        <v>2</v>
      </c>
      <c r="U20" s="87">
        <v>5</v>
      </c>
      <c r="V20" s="87"/>
      <c r="W20" s="87"/>
      <c r="X20" s="87"/>
      <c r="Y20" s="87"/>
      <c r="Z20" s="87"/>
      <c r="AA20" s="87"/>
      <c r="AB20" s="87">
        <v>11</v>
      </c>
      <c r="AC20" s="87">
        <v>10</v>
      </c>
      <c r="AD20" s="87"/>
      <c r="AE20" s="87"/>
      <c r="AF20" s="87"/>
      <c r="AG20" s="87"/>
      <c r="AH20" s="87"/>
      <c r="AI20" s="87"/>
      <c r="AJ20" s="87"/>
      <c r="AK20" s="87"/>
      <c r="AL20" s="87"/>
      <c r="AM20" s="87"/>
      <c r="AN20" s="87"/>
      <c r="AO20" s="87"/>
      <c r="AP20" s="87"/>
      <c r="AQ20" s="87"/>
      <c r="AR20" s="87"/>
      <c r="AS20" s="87"/>
      <c r="AT20" s="87"/>
      <c r="AU20" s="87">
        <v>1</v>
      </c>
      <c r="AV20" s="86">
        <f t="shared" si="4"/>
        <v>59</v>
      </c>
      <c r="AW20" s="86">
        <f t="shared" si="4"/>
        <v>75</v>
      </c>
      <c r="AX20" s="86">
        <f t="shared" si="6"/>
        <v>134</v>
      </c>
      <c r="AY20" s="88">
        <f t="shared" si="5"/>
        <v>44.029850746268657</v>
      </c>
    </row>
    <row r="21" spans="1:51" s="32" customFormat="1" ht="12.65" customHeight="1" x14ac:dyDescent="0.25">
      <c r="A21" s="76" t="s">
        <v>44</v>
      </c>
      <c r="B21" s="87">
        <v>1</v>
      </c>
      <c r="C21" s="87">
        <v>3</v>
      </c>
      <c r="D21" s="87"/>
      <c r="E21" s="87">
        <v>2</v>
      </c>
      <c r="F21" s="87">
        <v>1</v>
      </c>
      <c r="G21" s="87">
        <v>3</v>
      </c>
      <c r="H21" s="87"/>
      <c r="I21" s="87">
        <v>5</v>
      </c>
      <c r="J21" s="87"/>
      <c r="K21" s="87"/>
      <c r="L21" s="87"/>
      <c r="M21" s="87"/>
      <c r="N21" s="87">
        <v>1</v>
      </c>
      <c r="O21" s="87">
        <v>1</v>
      </c>
      <c r="P21" s="87"/>
      <c r="Q21" s="87"/>
      <c r="R21" s="87"/>
      <c r="S21" s="87">
        <v>4</v>
      </c>
      <c r="T21" s="87"/>
      <c r="U21" s="87"/>
      <c r="V21" s="87"/>
      <c r="W21" s="87"/>
      <c r="X21" s="87"/>
      <c r="Y21" s="87"/>
      <c r="Z21" s="87"/>
      <c r="AA21" s="87"/>
      <c r="AB21" s="87">
        <v>2</v>
      </c>
      <c r="AC21" s="87">
        <v>2</v>
      </c>
      <c r="AD21" s="87">
        <v>1</v>
      </c>
      <c r="AE21" s="87">
        <v>1</v>
      </c>
      <c r="AF21" s="87"/>
      <c r="AG21" s="87"/>
      <c r="AH21" s="87"/>
      <c r="AI21" s="87"/>
      <c r="AJ21" s="87"/>
      <c r="AK21" s="87"/>
      <c r="AL21" s="87">
        <v>1</v>
      </c>
      <c r="AM21" s="87">
        <v>1</v>
      </c>
      <c r="AN21" s="87"/>
      <c r="AO21" s="87"/>
      <c r="AP21" s="87"/>
      <c r="AQ21" s="87"/>
      <c r="AR21" s="87"/>
      <c r="AS21" s="87"/>
      <c r="AT21" s="87"/>
      <c r="AU21" s="87"/>
      <c r="AV21" s="86">
        <f t="shared" si="4"/>
        <v>7</v>
      </c>
      <c r="AW21" s="86">
        <f t="shared" si="4"/>
        <v>22</v>
      </c>
      <c r="AX21" s="86">
        <f t="shared" si="6"/>
        <v>29</v>
      </c>
      <c r="AY21" s="88">
        <f t="shared" si="5"/>
        <v>24.137931034482758</v>
      </c>
    </row>
    <row r="22" spans="1:51" s="32" customFormat="1" ht="12.65" hidden="1" customHeight="1" x14ac:dyDescent="0.25">
      <c r="A22" s="76"/>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6">
        <f t="shared" si="4"/>
        <v>0</v>
      </c>
      <c r="AW22" s="86">
        <f t="shared" si="4"/>
        <v>0</v>
      </c>
      <c r="AX22" s="86">
        <f t="shared" si="6"/>
        <v>0</v>
      </c>
      <c r="AY22" s="88"/>
    </row>
    <row r="23" spans="1:51" s="32" customFormat="1" ht="21.4" customHeight="1" x14ac:dyDescent="0.25">
      <c r="A23" s="76" t="s">
        <v>46</v>
      </c>
      <c r="B23" s="87">
        <v>20</v>
      </c>
      <c r="C23" s="87">
        <v>22</v>
      </c>
      <c r="D23" s="87">
        <v>12</v>
      </c>
      <c r="E23" s="87">
        <v>36</v>
      </c>
      <c r="F23" s="87">
        <v>10</v>
      </c>
      <c r="G23" s="87">
        <v>12</v>
      </c>
      <c r="H23" s="87">
        <v>7</v>
      </c>
      <c r="I23" s="87">
        <v>41</v>
      </c>
      <c r="J23" s="87"/>
      <c r="K23" s="87"/>
      <c r="L23" s="87"/>
      <c r="M23" s="87"/>
      <c r="N23" s="87">
        <v>4</v>
      </c>
      <c r="O23" s="87">
        <v>8</v>
      </c>
      <c r="P23" s="87"/>
      <c r="Q23" s="87"/>
      <c r="R23" s="87">
        <v>8</v>
      </c>
      <c r="S23" s="87">
        <v>16</v>
      </c>
      <c r="T23" s="87"/>
      <c r="U23" s="87">
        <v>5</v>
      </c>
      <c r="V23" s="87"/>
      <c r="W23" s="87"/>
      <c r="X23" s="87"/>
      <c r="Y23" s="87"/>
      <c r="Z23" s="87"/>
      <c r="AA23" s="87"/>
      <c r="AB23" s="87">
        <v>19</v>
      </c>
      <c r="AC23" s="87">
        <v>17</v>
      </c>
      <c r="AD23" s="87"/>
      <c r="AE23" s="87"/>
      <c r="AF23" s="87"/>
      <c r="AG23" s="87"/>
      <c r="AH23" s="87"/>
      <c r="AI23" s="87">
        <v>4</v>
      </c>
      <c r="AJ23" s="87"/>
      <c r="AK23" s="87"/>
      <c r="AL23" s="87">
        <v>1</v>
      </c>
      <c r="AM23" s="87">
        <v>6</v>
      </c>
      <c r="AN23" s="87"/>
      <c r="AO23" s="87"/>
      <c r="AP23" s="87"/>
      <c r="AQ23" s="87"/>
      <c r="AR23" s="87"/>
      <c r="AS23" s="87"/>
      <c r="AT23" s="87">
        <v>3</v>
      </c>
      <c r="AU23" s="87">
        <v>4</v>
      </c>
      <c r="AV23" s="86">
        <f t="shared" si="4"/>
        <v>84</v>
      </c>
      <c r="AW23" s="86">
        <f t="shared" si="4"/>
        <v>171</v>
      </c>
      <c r="AX23" s="86">
        <f t="shared" si="6"/>
        <v>255</v>
      </c>
      <c r="AY23" s="88">
        <f t="shared" si="5"/>
        <v>32.941176470588232</v>
      </c>
    </row>
    <row r="24" spans="1:51" s="32" customFormat="1" ht="12.65" customHeight="1" x14ac:dyDescent="0.25">
      <c r="A24" s="76" t="s">
        <v>47</v>
      </c>
      <c r="B24" s="87">
        <v>5</v>
      </c>
      <c r="C24" s="87">
        <v>15</v>
      </c>
      <c r="D24" s="87">
        <v>7</v>
      </c>
      <c r="E24" s="87">
        <v>8</v>
      </c>
      <c r="F24" s="87">
        <v>8</v>
      </c>
      <c r="G24" s="87">
        <v>7</v>
      </c>
      <c r="H24" s="87">
        <v>6</v>
      </c>
      <c r="I24" s="87">
        <v>19</v>
      </c>
      <c r="J24" s="87"/>
      <c r="K24" s="87"/>
      <c r="L24" s="87"/>
      <c r="M24" s="87"/>
      <c r="N24" s="87"/>
      <c r="O24" s="87"/>
      <c r="P24" s="87"/>
      <c r="Q24" s="87"/>
      <c r="R24" s="87">
        <v>3</v>
      </c>
      <c r="S24" s="87">
        <v>7</v>
      </c>
      <c r="T24" s="87">
        <v>3</v>
      </c>
      <c r="U24" s="87">
        <v>7</v>
      </c>
      <c r="V24" s="87"/>
      <c r="W24" s="87"/>
      <c r="X24" s="87"/>
      <c r="Y24" s="87"/>
      <c r="Z24" s="87"/>
      <c r="AA24" s="87"/>
      <c r="AB24" s="87">
        <v>3</v>
      </c>
      <c r="AC24" s="87">
        <v>2</v>
      </c>
      <c r="AD24" s="87"/>
      <c r="AE24" s="87"/>
      <c r="AF24" s="87"/>
      <c r="AG24" s="87"/>
      <c r="AH24" s="87"/>
      <c r="AI24" s="87"/>
      <c r="AJ24" s="87"/>
      <c r="AK24" s="87"/>
      <c r="AL24" s="87"/>
      <c r="AM24" s="87"/>
      <c r="AN24" s="87"/>
      <c r="AO24" s="87"/>
      <c r="AP24" s="87"/>
      <c r="AQ24" s="87"/>
      <c r="AR24" s="87"/>
      <c r="AS24" s="87"/>
      <c r="AT24" s="87"/>
      <c r="AU24" s="87"/>
      <c r="AV24" s="86">
        <f t="shared" si="4"/>
        <v>35</v>
      </c>
      <c r="AW24" s="86">
        <f t="shared" si="4"/>
        <v>65</v>
      </c>
      <c r="AX24" s="86">
        <f t="shared" si="6"/>
        <v>100</v>
      </c>
      <c r="AY24" s="88">
        <f t="shared" si="5"/>
        <v>35</v>
      </c>
    </row>
    <row r="25" spans="1:51" s="32" customFormat="1" ht="12.65" customHeight="1" x14ac:dyDescent="0.25">
      <c r="A25" s="76" t="s">
        <v>48</v>
      </c>
      <c r="B25" s="87">
        <v>11</v>
      </c>
      <c r="C25" s="87">
        <v>21</v>
      </c>
      <c r="D25" s="87">
        <v>42</v>
      </c>
      <c r="E25" s="87">
        <v>85</v>
      </c>
      <c r="F25" s="87">
        <v>41</v>
      </c>
      <c r="G25" s="87">
        <v>33</v>
      </c>
      <c r="H25" s="87">
        <v>8</v>
      </c>
      <c r="I25" s="87">
        <v>24</v>
      </c>
      <c r="J25" s="87"/>
      <c r="K25" s="87"/>
      <c r="L25" s="87"/>
      <c r="M25" s="87"/>
      <c r="N25" s="87">
        <v>19</v>
      </c>
      <c r="O25" s="87">
        <v>29</v>
      </c>
      <c r="P25" s="87"/>
      <c r="Q25" s="87"/>
      <c r="R25" s="87">
        <v>14</v>
      </c>
      <c r="S25" s="87">
        <v>32</v>
      </c>
      <c r="T25" s="87">
        <v>18</v>
      </c>
      <c r="U25" s="87">
        <v>30</v>
      </c>
      <c r="V25" s="87"/>
      <c r="W25" s="87"/>
      <c r="X25" s="87"/>
      <c r="Y25" s="87"/>
      <c r="Z25" s="87"/>
      <c r="AA25" s="87"/>
      <c r="AB25" s="87">
        <v>16</v>
      </c>
      <c r="AC25" s="87">
        <v>16</v>
      </c>
      <c r="AD25" s="87"/>
      <c r="AE25" s="87"/>
      <c r="AF25" s="87"/>
      <c r="AG25" s="87"/>
      <c r="AH25" s="87"/>
      <c r="AI25" s="87"/>
      <c r="AJ25" s="87"/>
      <c r="AK25" s="87"/>
      <c r="AL25" s="87">
        <v>6</v>
      </c>
      <c r="AM25" s="87">
        <v>10</v>
      </c>
      <c r="AN25" s="87"/>
      <c r="AO25" s="87"/>
      <c r="AP25" s="87"/>
      <c r="AQ25" s="87"/>
      <c r="AR25" s="87"/>
      <c r="AS25" s="87"/>
      <c r="AT25" s="87">
        <v>12</v>
      </c>
      <c r="AU25" s="87">
        <v>29</v>
      </c>
      <c r="AV25" s="86">
        <f t="shared" si="4"/>
        <v>187</v>
      </c>
      <c r="AW25" s="86">
        <f t="shared" si="4"/>
        <v>309</v>
      </c>
      <c r="AX25" s="86">
        <f t="shared" si="6"/>
        <v>496</v>
      </c>
      <c r="AY25" s="88">
        <f t="shared" si="5"/>
        <v>37.701612903225808</v>
      </c>
    </row>
    <row r="26" spans="1:51" s="32" customFormat="1" ht="12.65" customHeight="1" x14ac:dyDescent="0.25">
      <c r="A26" s="76" t="s">
        <v>49</v>
      </c>
      <c r="B26" s="87">
        <v>9</v>
      </c>
      <c r="C26" s="87">
        <v>9</v>
      </c>
      <c r="D26" s="87">
        <v>10</v>
      </c>
      <c r="E26" s="87">
        <v>8</v>
      </c>
      <c r="F26" s="87">
        <v>11</v>
      </c>
      <c r="G26" s="87">
        <v>7</v>
      </c>
      <c r="H26" s="87">
        <v>3</v>
      </c>
      <c r="I26" s="87">
        <v>9</v>
      </c>
      <c r="J26" s="87"/>
      <c r="K26" s="87"/>
      <c r="L26" s="87"/>
      <c r="M26" s="87"/>
      <c r="N26" s="87">
        <v>7</v>
      </c>
      <c r="O26" s="87">
        <v>5</v>
      </c>
      <c r="P26" s="87"/>
      <c r="Q26" s="87"/>
      <c r="R26" s="87">
        <v>8</v>
      </c>
      <c r="S26" s="87">
        <v>10</v>
      </c>
      <c r="T26" s="87">
        <v>2</v>
      </c>
      <c r="U26" s="87">
        <v>13</v>
      </c>
      <c r="V26" s="87"/>
      <c r="W26" s="87"/>
      <c r="X26" s="87"/>
      <c r="Y26" s="87"/>
      <c r="Z26" s="87"/>
      <c r="AA26" s="87"/>
      <c r="AB26" s="87">
        <v>9</v>
      </c>
      <c r="AC26" s="87">
        <v>9</v>
      </c>
      <c r="AD26" s="87"/>
      <c r="AE26" s="87"/>
      <c r="AF26" s="87"/>
      <c r="AG26" s="87"/>
      <c r="AH26" s="87"/>
      <c r="AI26" s="87"/>
      <c r="AJ26" s="87"/>
      <c r="AK26" s="87"/>
      <c r="AL26" s="87"/>
      <c r="AM26" s="87">
        <v>6</v>
      </c>
      <c r="AN26" s="87"/>
      <c r="AO26" s="87"/>
      <c r="AP26" s="87"/>
      <c r="AQ26" s="87"/>
      <c r="AR26" s="87"/>
      <c r="AS26" s="87"/>
      <c r="AT26" s="87"/>
      <c r="AU26" s="87"/>
      <c r="AV26" s="86">
        <f t="shared" si="4"/>
        <v>59</v>
      </c>
      <c r="AW26" s="86">
        <f t="shared" si="4"/>
        <v>76</v>
      </c>
      <c r="AX26" s="86">
        <f t="shared" si="6"/>
        <v>135</v>
      </c>
      <c r="AY26" s="88">
        <f t="shared" si="5"/>
        <v>43.703703703703702</v>
      </c>
    </row>
    <row r="27" spans="1:51" s="32" customFormat="1" ht="12.65" customHeight="1" x14ac:dyDescent="0.25">
      <c r="A27" s="76" t="s">
        <v>2</v>
      </c>
      <c r="B27" s="87">
        <v>3</v>
      </c>
      <c r="C27" s="87">
        <v>5</v>
      </c>
      <c r="D27" s="87">
        <v>3</v>
      </c>
      <c r="E27" s="87">
        <v>25</v>
      </c>
      <c r="F27" s="87">
        <v>10</v>
      </c>
      <c r="G27" s="87">
        <v>10</v>
      </c>
      <c r="H27" s="87">
        <v>3</v>
      </c>
      <c r="I27" s="87">
        <v>21</v>
      </c>
      <c r="J27" s="87"/>
      <c r="K27" s="87"/>
      <c r="L27" s="87"/>
      <c r="M27" s="87"/>
      <c r="N27" s="87"/>
      <c r="O27" s="87"/>
      <c r="P27" s="87"/>
      <c r="Q27" s="87"/>
      <c r="R27" s="87">
        <v>3</v>
      </c>
      <c r="S27" s="87">
        <v>5</v>
      </c>
      <c r="T27" s="87"/>
      <c r="U27" s="87"/>
      <c r="V27" s="87">
        <v>3</v>
      </c>
      <c r="W27" s="87">
        <v>5</v>
      </c>
      <c r="X27" s="87"/>
      <c r="Y27" s="87"/>
      <c r="Z27" s="87"/>
      <c r="AA27" s="87"/>
      <c r="AB27" s="87">
        <v>8</v>
      </c>
      <c r="AC27" s="87">
        <v>4</v>
      </c>
      <c r="AD27" s="87"/>
      <c r="AE27" s="87"/>
      <c r="AF27" s="87"/>
      <c r="AG27" s="87"/>
      <c r="AH27" s="87"/>
      <c r="AI27" s="87"/>
      <c r="AJ27" s="87"/>
      <c r="AK27" s="87"/>
      <c r="AL27" s="87">
        <v>3</v>
      </c>
      <c r="AM27" s="87">
        <v>4</v>
      </c>
      <c r="AN27" s="87"/>
      <c r="AO27" s="87"/>
      <c r="AP27" s="87">
        <v>2</v>
      </c>
      <c r="AQ27" s="87">
        <v>6</v>
      </c>
      <c r="AR27" s="87"/>
      <c r="AS27" s="87"/>
      <c r="AT27" s="87">
        <v>16</v>
      </c>
      <c r="AU27" s="87">
        <v>10</v>
      </c>
      <c r="AV27" s="86">
        <f t="shared" si="4"/>
        <v>54</v>
      </c>
      <c r="AW27" s="86">
        <f t="shared" si="4"/>
        <v>95</v>
      </c>
      <c r="AX27" s="86">
        <f t="shared" si="6"/>
        <v>149</v>
      </c>
      <c r="AY27" s="88">
        <f t="shared" si="5"/>
        <v>36.241610738255034</v>
      </c>
    </row>
    <row r="28" spans="1:51" s="32" customFormat="1" ht="20.25" customHeight="1" x14ac:dyDescent="0.25">
      <c r="A28" s="76" t="s">
        <v>50</v>
      </c>
      <c r="B28" s="87">
        <v>22</v>
      </c>
      <c r="C28" s="87">
        <v>35</v>
      </c>
      <c r="D28" s="87">
        <v>6</v>
      </c>
      <c r="E28" s="87">
        <v>23</v>
      </c>
      <c r="F28" s="87">
        <v>20</v>
      </c>
      <c r="G28" s="87">
        <v>18</v>
      </c>
      <c r="H28" s="87">
        <v>8</v>
      </c>
      <c r="I28" s="87">
        <v>30</v>
      </c>
      <c r="J28" s="87"/>
      <c r="K28" s="87"/>
      <c r="L28" s="87"/>
      <c r="M28" s="87"/>
      <c r="N28" s="87">
        <v>5</v>
      </c>
      <c r="O28" s="87">
        <v>14</v>
      </c>
      <c r="P28" s="87"/>
      <c r="Q28" s="87"/>
      <c r="R28" s="87">
        <v>16</v>
      </c>
      <c r="S28" s="87">
        <v>22</v>
      </c>
      <c r="T28" s="87">
        <v>3</v>
      </c>
      <c r="U28" s="87">
        <v>9</v>
      </c>
      <c r="V28" s="87">
        <v>9</v>
      </c>
      <c r="W28" s="87">
        <v>10</v>
      </c>
      <c r="X28" s="87"/>
      <c r="Y28" s="87"/>
      <c r="Z28" s="87"/>
      <c r="AA28" s="87"/>
      <c r="AB28" s="87">
        <v>19</v>
      </c>
      <c r="AC28" s="87">
        <v>19</v>
      </c>
      <c r="AD28" s="87"/>
      <c r="AE28" s="87"/>
      <c r="AF28" s="87">
        <v>10</v>
      </c>
      <c r="AG28" s="87">
        <v>9</v>
      </c>
      <c r="AH28" s="87">
        <v>3</v>
      </c>
      <c r="AI28" s="87">
        <v>6</v>
      </c>
      <c r="AJ28" s="87"/>
      <c r="AK28" s="87"/>
      <c r="AL28" s="87">
        <v>1</v>
      </c>
      <c r="AM28" s="87">
        <v>7</v>
      </c>
      <c r="AN28" s="87"/>
      <c r="AO28" s="87"/>
      <c r="AP28" s="87"/>
      <c r="AQ28" s="87"/>
      <c r="AR28" s="87"/>
      <c r="AS28" s="87"/>
      <c r="AT28" s="87">
        <v>22</v>
      </c>
      <c r="AU28" s="87">
        <v>28</v>
      </c>
      <c r="AV28" s="86">
        <f>SUM(B28+D28+F28+H28+J28++N28+P28+T28+R28+V28+AF28+X28+AH28+L28+Z28+AD28+AB28+AJ28+AL28+AN28+AP28+AT28+AR28)</f>
        <v>144</v>
      </c>
      <c r="AW28" s="86">
        <f>SUM(C28+E28+G28+I28+K28++O28+Q28+U28+S28+W28+AG28+Y28+AI28+M28+AA28+AE28+AC28+AK28+AM28+AO28+AQ28+AU28+AS28)</f>
        <v>230</v>
      </c>
      <c r="AX28" s="86">
        <f t="shared" si="6"/>
        <v>374</v>
      </c>
      <c r="AY28" s="88">
        <f t="shared" si="5"/>
        <v>38.502673796791441</v>
      </c>
    </row>
    <row r="29" spans="1:51" s="32" customFormat="1" ht="12.65" customHeight="1" x14ac:dyDescent="0.25">
      <c r="A29" s="76" t="s">
        <v>51</v>
      </c>
      <c r="B29" s="87">
        <v>17</v>
      </c>
      <c r="C29" s="87">
        <v>24</v>
      </c>
      <c r="D29" s="87">
        <v>13</v>
      </c>
      <c r="E29" s="87">
        <v>33</v>
      </c>
      <c r="F29" s="87">
        <v>22</v>
      </c>
      <c r="G29" s="87">
        <v>20</v>
      </c>
      <c r="H29" s="87">
        <v>8</v>
      </c>
      <c r="I29" s="87">
        <v>44</v>
      </c>
      <c r="J29" s="87"/>
      <c r="K29" s="87"/>
      <c r="L29" s="87"/>
      <c r="M29" s="87"/>
      <c r="N29" s="87"/>
      <c r="O29" s="87"/>
      <c r="P29" s="87">
        <v>5</v>
      </c>
      <c r="Q29" s="87">
        <v>7</v>
      </c>
      <c r="R29" s="87">
        <v>2</v>
      </c>
      <c r="S29" s="87">
        <v>4</v>
      </c>
      <c r="T29" s="87"/>
      <c r="U29" s="87"/>
      <c r="V29" s="87"/>
      <c r="W29" s="87"/>
      <c r="X29" s="87"/>
      <c r="Y29" s="87"/>
      <c r="Z29" s="87"/>
      <c r="AA29" s="87"/>
      <c r="AB29" s="87">
        <v>20</v>
      </c>
      <c r="AC29" s="87">
        <v>12</v>
      </c>
      <c r="AD29" s="87"/>
      <c r="AE29" s="87"/>
      <c r="AF29" s="87"/>
      <c r="AG29" s="87"/>
      <c r="AH29" s="87"/>
      <c r="AI29" s="87"/>
      <c r="AJ29" s="87"/>
      <c r="AK29" s="87"/>
      <c r="AL29" s="87"/>
      <c r="AM29" s="87"/>
      <c r="AN29" s="87"/>
      <c r="AO29" s="87"/>
      <c r="AP29" s="87"/>
      <c r="AQ29" s="87"/>
      <c r="AR29" s="87"/>
      <c r="AS29" s="87"/>
      <c r="AT29" s="87">
        <v>3</v>
      </c>
      <c r="AU29" s="87">
        <v>2</v>
      </c>
      <c r="AV29" s="86">
        <f t="shared" ref="AV29:AW32" si="7">SUM(B29+D29+F29+H29+J29++N29+P29+T29+R29+V29+AF29+X29+AH29+L29+Z29+AD29+AB29+AJ29+AL29+AN29+AP29+AT29+AR29)</f>
        <v>90</v>
      </c>
      <c r="AW29" s="86">
        <f t="shared" si="7"/>
        <v>146</v>
      </c>
      <c r="AX29" s="86">
        <f t="shared" si="6"/>
        <v>236</v>
      </c>
      <c r="AY29" s="88">
        <f t="shared" si="5"/>
        <v>38.135593220338983</v>
      </c>
    </row>
    <row r="30" spans="1:51" s="32" customFormat="1" ht="12.65" customHeight="1" x14ac:dyDescent="0.25">
      <c r="A30" s="76" t="s">
        <v>52</v>
      </c>
      <c r="B30" s="87">
        <v>2</v>
      </c>
      <c r="C30" s="87">
        <v>6</v>
      </c>
      <c r="D30" s="87">
        <v>1</v>
      </c>
      <c r="E30" s="87">
        <v>2</v>
      </c>
      <c r="F30" s="87">
        <v>3</v>
      </c>
      <c r="G30" s="87">
        <v>5</v>
      </c>
      <c r="H30" s="87">
        <v>2</v>
      </c>
      <c r="I30" s="87">
        <v>4</v>
      </c>
      <c r="J30" s="87"/>
      <c r="K30" s="87"/>
      <c r="L30" s="87"/>
      <c r="M30" s="87"/>
      <c r="N30" s="87"/>
      <c r="O30" s="87"/>
      <c r="P30" s="87"/>
      <c r="Q30" s="87"/>
      <c r="R30" s="87">
        <v>4</v>
      </c>
      <c r="S30" s="87">
        <v>4</v>
      </c>
      <c r="T30" s="87"/>
      <c r="U30" s="87"/>
      <c r="V30" s="87">
        <v>2</v>
      </c>
      <c r="W30" s="87">
        <v>2</v>
      </c>
      <c r="X30" s="87"/>
      <c r="Y30" s="87"/>
      <c r="Z30" s="87"/>
      <c r="AA30" s="87"/>
      <c r="AB30" s="87">
        <v>2</v>
      </c>
      <c r="AC30" s="87">
        <v>2</v>
      </c>
      <c r="AD30" s="87"/>
      <c r="AE30" s="87"/>
      <c r="AF30" s="87">
        <v>2</v>
      </c>
      <c r="AG30" s="87">
        <v>2</v>
      </c>
      <c r="AH30" s="87"/>
      <c r="AI30" s="87"/>
      <c r="AJ30" s="87"/>
      <c r="AK30" s="87"/>
      <c r="AL30" s="87"/>
      <c r="AM30" s="87"/>
      <c r="AN30" s="87"/>
      <c r="AO30" s="87"/>
      <c r="AP30" s="87"/>
      <c r="AQ30" s="87"/>
      <c r="AR30" s="87"/>
      <c r="AS30" s="87"/>
      <c r="AT30" s="87"/>
      <c r="AU30" s="87">
        <v>1</v>
      </c>
      <c r="AV30" s="86">
        <f t="shared" si="7"/>
        <v>18</v>
      </c>
      <c r="AW30" s="86">
        <f t="shared" si="7"/>
        <v>28</v>
      </c>
      <c r="AX30" s="86">
        <f t="shared" si="6"/>
        <v>46</v>
      </c>
      <c r="AY30" s="88">
        <f t="shared" si="5"/>
        <v>39.130434782608695</v>
      </c>
    </row>
    <row r="31" spans="1:51" s="32" customFormat="1" ht="12.65" customHeight="1" x14ac:dyDescent="0.25">
      <c r="A31" s="76" t="s">
        <v>53</v>
      </c>
      <c r="B31" s="87">
        <v>3</v>
      </c>
      <c r="C31" s="87">
        <v>9</v>
      </c>
      <c r="D31" s="87">
        <v>7</v>
      </c>
      <c r="E31" s="87">
        <v>5</v>
      </c>
      <c r="F31" s="87">
        <v>7</v>
      </c>
      <c r="G31" s="87">
        <v>9</v>
      </c>
      <c r="H31" s="87">
        <v>4</v>
      </c>
      <c r="I31" s="87">
        <v>15</v>
      </c>
      <c r="J31" s="87"/>
      <c r="K31" s="87"/>
      <c r="L31" s="87"/>
      <c r="M31" s="87"/>
      <c r="N31" s="87">
        <v>3</v>
      </c>
      <c r="O31" s="87">
        <v>7</v>
      </c>
      <c r="P31" s="87"/>
      <c r="Q31" s="87"/>
      <c r="R31" s="87">
        <v>5</v>
      </c>
      <c r="S31" s="87">
        <v>5</v>
      </c>
      <c r="T31" s="87"/>
      <c r="U31" s="87">
        <v>2</v>
      </c>
      <c r="V31" s="87">
        <v>5</v>
      </c>
      <c r="W31" s="87">
        <v>7</v>
      </c>
      <c r="X31" s="87"/>
      <c r="Y31" s="87"/>
      <c r="Z31" s="87"/>
      <c r="AA31" s="87"/>
      <c r="AB31" s="87">
        <v>14</v>
      </c>
      <c r="AC31" s="87">
        <v>13</v>
      </c>
      <c r="AD31" s="87"/>
      <c r="AE31" s="87"/>
      <c r="AF31" s="87">
        <v>20</v>
      </c>
      <c r="AG31" s="87">
        <v>16</v>
      </c>
      <c r="AH31" s="87"/>
      <c r="AI31" s="87"/>
      <c r="AJ31" s="87"/>
      <c r="AK31" s="87"/>
      <c r="AL31" s="87">
        <v>1</v>
      </c>
      <c r="AM31" s="87"/>
      <c r="AN31" s="87"/>
      <c r="AO31" s="87"/>
      <c r="AP31" s="87"/>
      <c r="AQ31" s="87"/>
      <c r="AR31" s="87">
        <v>3</v>
      </c>
      <c r="AS31" s="87">
        <v>6</v>
      </c>
      <c r="AT31" s="87">
        <v>4</v>
      </c>
      <c r="AU31" s="87">
        <v>6</v>
      </c>
      <c r="AV31" s="86">
        <f t="shared" si="7"/>
        <v>76</v>
      </c>
      <c r="AW31" s="86">
        <f t="shared" si="7"/>
        <v>100</v>
      </c>
      <c r="AX31" s="86">
        <f t="shared" si="6"/>
        <v>176</v>
      </c>
      <c r="AY31" s="88">
        <f t="shared" si="5"/>
        <v>43.18181818181818</v>
      </c>
    </row>
    <row r="32" spans="1:51" s="32" customFormat="1" ht="12.65" customHeight="1" x14ac:dyDescent="0.25">
      <c r="A32" s="76" t="s">
        <v>5</v>
      </c>
      <c r="B32" s="87">
        <v>3</v>
      </c>
      <c r="C32" s="87">
        <v>3</v>
      </c>
      <c r="D32" s="87">
        <v>3</v>
      </c>
      <c r="E32" s="87">
        <v>3</v>
      </c>
      <c r="F32" s="87">
        <v>1</v>
      </c>
      <c r="G32" s="87">
        <v>3</v>
      </c>
      <c r="H32" s="87">
        <v>1</v>
      </c>
      <c r="I32" s="87">
        <v>5</v>
      </c>
      <c r="J32" s="87"/>
      <c r="K32" s="87"/>
      <c r="L32" s="87"/>
      <c r="M32" s="87"/>
      <c r="N32" s="87"/>
      <c r="O32" s="87">
        <v>2</v>
      </c>
      <c r="P32" s="87">
        <v>3</v>
      </c>
      <c r="Q32" s="87">
        <v>3</v>
      </c>
      <c r="R32" s="87"/>
      <c r="S32" s="87"/>
      <c r="T32" s="87"/>
      <c r="U32" s="87"/>
      <c r="V32" s="87"/>
      <c r="W32" s="87"/>
      <c r="X32" s="87"/>
      <c r="Y32" s="87"/>
      <c r="Z32" s="87"/>
      <c r="AA32" s="87"/>
      <c r="AB32" s="87">
        <v>2</v>
      </c>
      <c r="AC32" s="87">
        <v>2</v>
      </c>
      <c r="AD32" s="87"/>
      <c r="AE32" s="87"/>
      <c r="AF32" s="87"/>
      <c r="AG32" s="87"/>
      <c r="AH32" s="87"/>
      <c r="AI32" s="87"/>
      <c r="AJ32" s="87"/>
      <c r="AK32" s="87"/>
      <c r="AL32" s="87"/>
      <c r="AM32" s="87"/>
      <c r="AN32" s="87"/>
      <c r="AO32" s="87"/>
      <c r="AP32" s="87"/>
      <c r="AQ32" s="87"/>
      <c r="AR32" s="87"/>
      <c r="AS32" s="87"/>
      <c r="AT32" s="87"/>
      <c r="AU32" s="87"/>
      <c r="AV32" s="86">
        <f t="shared" si="7"/>
        <v>13</v>
      </c>
      <c r="AW32" s="86">
        <f t="shared" si="7"/>
        <v>21</v>
      </c>
      <c r="AX32" s="86">
        <f t="shared" si="6"/>
        <v>34</v>
      </c>
      <c r="AY32" s="88">
        <f t="shared" si="5"/>
        <v>38.235294117647058</v>
      </c>
    </row>
    <row r="33" spans="1:51" s="32" customFormat="1" ht="12.65" customHeight="1" x14ac:dyDescent="0.25">
      <c r="A33" s="76"/>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5"/>
      <c r="AP33" s="86"/>
      <c r="AQ33" s="86"/>
      <c r="AR33" s="86"/>
      <c r="AS33" s="86"/>
      <c r="AT33" s="86"/>
      <c r="AU33" s="86"/>
      <c r="AV33" s="86"/>
      <c r="AW33" s="86"/>
      <c r="AX33" s="86"/>
      <c r="AY33" s="86"/>
    </row>
    <row r="34" spans="1:51" x14ac:dyDescent="0.25">
      <c r="A34" s="89" t="s">
        <v>29</v>
      </c>
      <c r="B34" s="170">
        <f>100/(B10+C10)*B10</f>
        <v>37.284894837476095</v>
      </c>
      <c r="C34" s="170"/>
      <c r="D34" s="170">
        <f>100/(D10+E10)*D10</f>
        <v>40.028490028490026</v>
      </c>
      <c r="E34" s="170"/>
      <c r="F34" s="170">
        <f>100/(F10+G10)*F10</f>
        <v>50.993377483443716</v>
      </c>
      <c r="G34" s="170"/>
      <c r="H34" s="170">
        <f>100/(H10+I10)*H10</f>
        <v>22.144112478031637</v>
      </c>
      <c r="I34" s="170"/>
      <c r="J34" s="170" t="s">
        <v>79</v>
      </c>
      <c r="K34" s="170"/>
      <c r="L34" s="170"/>
      <c r="M34" s="170"/>
      <c r="N34" s="170">
        <f>100/(N10+O10)*N10</f>
        <v>48.03921568627451</v>
      </c>
      <c r="O34" s="170"/>
      <c r="P34" s="170">
        <f>100/(P10+Q10)*P10</f>
        <v>44</v>
      </c>
      <c r="Q34" s="170"/>
      <c r="R34" s="170">
        <f>100/(R10+S10)*R10</f>
        <v>40.670859538784065</v>
      </c>
      <c r="S34" s="170"/>
      <c r="T34" s="170">
        <f>100/(T10+U10)*T10</f>
        <v>31.400966183574877</v>
      </c>
      <c r="U34" s="170"/>
      <c r="V34" s="170">
        <f>100/(V10+W10)*V10</f>
        <v>40</v>
      </c>
      <c r="W34" s="170"/>
      <c r="X34" s="170"/>
      <c r="Y34" s="170"/>
      <c r="Z34" s="170"/>
      <c r="AA34" s="170"/>
      <c r="AB34" s="170">
        <f>100/(AB10+AC10)*AB10</f>
        <v>55.384615384615387</v>
      </c>
      <c r="AC34" s="170"/>
      <c r="AD34" s="170">
        <f>100/(AD10+AE10)*AD10</f>
        <v>51.351351351351347</v>
      </c>
      <c r="AE34" s="170"/>
      <c r="AF34" s="170">
        <f>100/(AF10+AG10)*AF10</f>
        <v>54.237288135593218</v>
      </c>
      <c r="AG34" s="170"/>
      <c r="AH34" s="170">
        <f>100/(AH10+AI10)*AH10</f>
        <v>25</v>
      </c>
      <c r="AI34" s="170"/>
      <c r="AJ34" s="170"/>
      <c r="AK34" s="170"/>
      <c r="AL34" s="170">
        <f>100/(AL10+AM10)*AL10</f>
        <v>22.807017543859647</v>
      </c>
      <c r="AM34" s="170"/>
      <c r="AN34" s="170"/>
      <c r="AO34" s="170"/>
      <c r="AP34" s="170">
        <f>100/(AP10+AQ10)*AP10</f>
        <v>25</v>
      </c>
      <c r="AQ34" s="170"/>
      <c r="AR34" s="170">
        <f>100/(AR10+AS10)*AR10</f>
        <v>33.333333333333329</v>
      </c>
      <c r="AS34" s="170"/>
      <c r="AT34" s="170">
        <f>100/(AT10+AU10)*AT10</f>
        <v>40.41450777202072</v>
      </c>
      <c r="AU34" s="170"/>
      <c r="AV34" s="170"/>
      <c r="AW34" s="170"/>
      <c r="AX34" s="170"/>
      <c r="AY34" s="170">
        <f>100/(AV10+AW10)*AV10</f>
        <v>40.322927879440265</v>
      </c>
    </row>
    <row r="35" spans="1:51" hidden="1" x14ac:dyDescent="0.25">
      <c r="A35" s="76" t="s">
        <v>72</v>
      </c>
      <c r="B35" s="91"/>
      <c r="C35" s="91"/>
      <c r="D35" s="91"/>
      <c r="E35" s="91"/>
      <c r="F35" s="91"/>
      <c r="G35" s="91"/>
      <c r="H35" s="91"/>
      <c r="I35" s="91"/>
      <c r="J35" s="91"/>
      <c r="K35" s="91"/>
      <c r="L35" s="91"/>
      <c r="M35" s="91"/>
      <c r="N35" s="91"/>
      <c r="O35" s="91"/>
      <c r="P35" s="91"/>
      <c r="Q35" s="91"/>
      <c r="R35" s="91"/>
      <c r="S35" s="91"/>
      <c r="T35" s="92"/>
      <c r="U35" s="92"/>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3"/>
    </row>
    <row r="36" spans="1:51" s="32" customFormat="1" ht="20.25" customHeight="1" x14ac:dyDescent="0.25">
      <c r="A36" s="76" t="s">
        <v>30</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6"/>
      <c r="AI36" s="86"/>
      <c r="AJ36" s="87"/>
      <c r="AK36" s="87"/>
      <c r="AL36" s="87"/>
      <c r="AM36" s="87"/>
      <c r="AN36" s="87"/>
      <c r="AO36" s="85"/>
      <c r="AP36" s="86"/>
      <c r="AQ36" s="86"/>
      <c r="AR36" s="86"/>
      <c r="AS36" s="86"/>
      <c r="AT36" s="86"/>
      <c r="AU36" s="86"/>
      <c r="AV36" s="86"/>
      <c r="AW36" s="86"/>
      <c r="AX36" s="86"/>
      <c r="AY36" s="86"/>
    </row>
    <row r="37" spans="1:51" s="32" customFormat="1" ht="12.65" customHeight="1" x14ac:dyDescent="0.25">
      <c r="A37" s="94" t="s">
        <v>60</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6"/>
      <c r="AI37" s="86"/>
      <c r="AJ37" s="87"/>
      <c r="AK37" s="87"/>
      <c r="AL37" s="87"/>
      <c r="AM37" s="87"/>
      <c r="AN37" s="87"/>
      <c r="AO37" s="85"/>
      <c r="AP37" s="86"/>
      <c r="AQ37" s="86"/>
      <c r="AR37" s="86"/>
      <c r="AS37" s="86"/>
      <c r="AT37" s="86"/>
      <c r="AU37" s="86"/>
      <c r="AV37" s="86"/>
      <c r="AW37" s="86"/>
      <c r="AX37" s="86"/>
      <c r="AY37" s="86"/>
    </row>
    <row r="38" spans="1:51" s="32" customFormat="1" ht="12.65" customHeight="1" x14ac:dyDescent="0.25">
      <c r="A38" s="94" t="s">
        <v>59</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6"/>
      <c r="AI38" s="86"/>
      <c r="AJ38" s="87"/>
      <c r="AK38" s="87"/>
      <c r="AL38" s="87"/>
      <c r="AM38" s="87"/>
      <c r="AN38" s="87"/>
      <c r="AO38" s="85"/>
      <c r="AP38" s="86"/>
      <c r="AQ38" s="86"/>
      <c r="AR38" s="86"/>
      <c r="AS38" s="86"/>
      <c r="AT38" s="86"/>
      <c r="AU38" s="86"/>
      <c r="AV38" s="86"/>
      <c r="AW38" s="86"/>
      <c r="AX38" s="86"/>
      <c r="AY38" s="86"/>
    </row>
    <row r="39" spans="1:51" x14ac:dyDescent="0.25">
      <c r="A39" s="95"/>
      <c r="B39" s="96"/>
      <c r="C39" s="97"/>
      <c r="D39" s="96"/>
      <c r="E39" s="97"/>
      <c r="F39" s="96"/>
      <c r="G39" s="97"/>
      <c r="H39" s="96"/>
      <c r="I39" s="97"/>
      <c r="J39" s="96"/>
      <c r="K39" s="97"/>
      <c r="L39" s="87"/>
      <c r="M39" s="87"/>
      <c r="N39" s="96"/>
      <c r="O39" s="97"/>
      <c r="P39" s="96"/>
      <c r="Q39" s="97"/>
      <c r="R39" s="96"/>
      <c r="S39" s="97"/>
      <c r="T39" s="87"/>
      <c r="U39" s="87"/>
      <c r="V39" s="96"/>
      <c r="W39" s="97"/>
      <c r="X39" s="38"/>
      <c r="Y39" s="98"/>
      <c r="Z39" s="96"/>
      <c r="AA39" s="97"/>
      <c r="AB39" s="96"/>
      <c r="AC39" s="97"/>
      <c r="AD39" s="95"/>
      <c r="AE39" s="99"/>
      <c r="AF39" s="38"/>
      <c r="AG39" s="100"/>
      <c r="AH39" s="38"/>
      <c r="AI39" s="98"/>
      <c r="AJ39" s="97"/>
      <c r="AK39" s="98"/>
      <c r="AL39" s="38"/>
      <c r="AM39" s="98"/>
      <c r="AN39" s="38"/>
      <c r="AO39" s="98"/>
      <c r="AP39" s="38"/>
      <c r="AQ39" s="98"/>
      <c r="AR39" s="98"/>
      <c r="AS39" s="98"/>
      <c r="AT39" s="38"/>
      <c r="AU39" s="98"/>
      <c r="AV39" s="38"/>
      <c r="AW39" s="98"/>
      <c r="AX39" s="98"/>
      <c r="AY39" s="101"/>
    </row>
    <row r="40" spans="1:51" x14ac:dyDescent="0.25">
      <c r="A40" s="94" t="s">
        <v>69</v>
      </c>
      <c r="B40" s="96"/>
      <c r="C40" s="97"/>
      <c r="D40" s="96"/>
      <c r="E40" s="97"/>
      <c r="F40" s="96"/>
      <c r="G40" s="97"/>
      <c r="H40" s="96"/>
      <c r="I40" s="97"/>
      <c r="J40" s="96"/>
      <c r="K40" s="97"/>
      <c r="L40" s="38"/>
      <c r="M40" s="98"/>
      <c r="N40" s="96"/>
      <c r="O40" s="97"/>
      <c r="P40" s="96"/>
      <c r="Q40" s="97"/>
      <c r="R40" s="96"/>
      <c r="S40" s="97"/>
      <c r="T40" s="38"/>
      <c r="U40" s="98"/>
      <c r="V40" s="96"/>
      <c r="W40" s="97"/>
      <c r="X40" s="38"/>
      <c r="Y40" s="98"/>
      <c r="Z40" s="96"/>
      <c r="AA40" s="97"/>
      <c r="AB40" s="96"/>
      <c r="AC40" s="97"/>
      <c r="AD40" s="95"/>
      <c r="AE40" s="99"/>
      <c r="AF40" s="38"/>
      <c r="AG40" s="100"/>
      <c r="AH40" s="38"/>
      <c r="AI40" s="98"/>
      <c r="AJ40" s="97"/>
      <c r="AK40" s="98"/>
      <c r="AL40" s="38"/>
      <c r="AM40" s="98"/>
      <c r="AN40" s="38"/>
      <c r="AO40" s="98"/>
      <c r="AP40" s="38"/>
      <c r="AQ40" s="98"/>
      <c r="AR40" s="98"/>
      <c r="AS40" s="98"/>
      <c r="AT40" s="38"/>
      <c r="AU40" s="98"/>
      <c r="AV40" s="38"/>
      <c r="AW40" s="98"/>
      <c r="AX40" s="98"/>
      <c r="AY40" s="101"/>
    </row>
    <row r="41" spans="1:51" ht="36.75" customHeight="1" x14ac:dyDescent="0.25">
      <c r="A41" s="200" t="s">
        <v>104</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row>
    <row r="42" spans="1:51" x14ac:dyDescent="0.25">
      <c r="A42" s="94"/>
      <c r="B42" s="96"/>
      <c r="C42" s="97"/>
      <c r="D42" s="96"/>
      <c r="E42" s="97"/>
      <c r="F42" s="96"/>
      <c r="G42" s="97"/>
      <c r="H42" s="96"/>
      <c r="I42" s="97"/>
      <c r="J42" s="96"/>
      <c r="K42" s="97"/>
      <c r="L42" s="38"/>
      <c r="M42" s="98"/>
      <c r="N42" s="96"/>
      <c r="O42" s="97"/>
      <c r="P42" s="96"/>
      <c r="Q42" s="97"/>
      <c r="R42" s="96"/>
      <c r="S42" s="97"/>
      <c r="T42" s="38"/>
      <c r="U42" s="98"/>
      <c r="V42" s="96"/>
      <c r="W42" s="97"/>
      <c r="X42" s="38"/>
      <c r="Y42" s="38"/>
      <c r="Z42" s="96"/>
      <c r="AA42" s="97"/>
      <c r="AB42" s="96"/>
      <c r="AC42" s="97"/>
      <c r="AD42" s="95"/>
      <c r="AE42" s="99"/>
      <c r="AF42" s="38"/>
      <c r="AG42" s="38"/>
      <c r="AH42" s="38"/>
      <c r="AI42" s="38"/>
      <c r="AJ42" s="97"/>
      <c r="AK42" s="98"/>
      <c r="AL42" s="38"/>
      <c r="AM42" s="98"/>
      <c r="AN42" s="38"/>
      <c r="AO42" s="98"/>
      <c r="AP42" s="38"/>
      <c r="AQ42" s="98"/>
      <c r="AR42" s="98"/>
      <c r="AS42" s="98"/>
      <c r="AT42" s="38"/>
      <c r="AU42" s="98"/>
      <c r="AV42" s="38"/>
      <c r="AW42" s="98"/>
      <c r="AX42" s="98"/>
      <c r="AY42" s="101"/>
    </row>
    <row r="43" spans="1:51" x14ac:dyDescent="0.25">
      <c r="A43" s="48" t="s">
        <v>102</v>
      </c>
      <c r="B43" s="96"/>
      <c r="C43" s="97"/>
      <c r="D43" s="96"/>
      <c r="E43" s="97"/>
      <c r="F43" s="96"/>
      <c r="G43" s="97"/>
      <c r="H43" s="96"/>
      <c r="I43" s="97"/>
      <c r="J43" s="96"/>
      <c r="K43" s="97"/>
      <c r="L43" s="38"/>
      <c r="M43" s="98"/>
      <c r="N43" s="96"/>
      <c r="O43" s="97"/>
      <c r="P43" s="96"/>
      <c r="Q43" s="97"/>
      <c r="R43" s="96"/>
      <c r="S43" s="97"/>
      <c r="T43" s="38"/>
      <c r="U43" s="98"/>
      <c r="V43" s="96"/>
      <c r="W43" s="97"/>
      <c r="X43" s="38"/>
      <c r="Y43" s="38"/>
      <c r="Z43" s="96"/>
      <c r="AA43" s="97"/>
      <c r="AB43" s="96"/>
      <c r="AC43" s="97"/>
      <c r="AD43" s="95"/>
      <c r="AE43" s="99"/>
      <c r="AF43" s="38"/>
      <c r="AG43" s="38"/>
      <c r="AH43" s="38"/>
      <c r="AI43" s="38"/>
      <c r="AJ43" s="97"/>
      <c r="AK43" s="98"/>
      <c r="AL43" s="38"/>
      <c r="AM43" s="98"/>
      <c r="AN43" s="38"/>
      <c r="AO43" s="98"/>
      <c r="AP43" s="38"/>
      <c r="AQ43" s="98"/>
      <c r="AR43" s="98"/>
      <c r="AS43" s="98"/>
      <c r="AT43" s="38"/>
      <c r="AU43" s="98"/>
      <c r="AV43" s="38"/>
      <c r="AW43" s="98"/>
      <c r="AX43" s="98"/>
      <c r="AY43" s="101"/>
    </row>
    <row r="44" spans="1:51" x14ac:dyDescent="0.25">
      <c r="A44" s="48"/>
      <c r="B44" s="101"/>
      <c r="C44" s="101"/>
      <c r="D44" s="101"/>
      <c r="E44" s="103"/>
      <c r="F44" s="101"/>
      <c r="G44" s="98"/>
      <c r="H44" s="38"/>
      <c r="I44" s="98"/>
      <c r="J44" s="38"/>
      <c r="K44" s="98"/>
      <c r="L44" s="38"/>
      <c r="M44" s="38"/>
      <c r="N44" s="38"/>
      <c r="O44" s="98"/>
      <c r="P44" s="38"/>
      <c r="Q44" s="98"/>
      <c r="R44" s="38"/>
      <c r="S44" s="98"/>
      <c r="T44" s="38"/>
      <c r="U44" s="38"/>
      <c r="V44" s="38"/>
      <c r="W44" s="98"/>
      <c r="X44" s="38"/>
      <c r="Y44" s="104"/>
      <c r="Z44" s="38"/>
      <c r="AA44" s="98"/>
      <c r="AB44" s="38"/>
      <c r="AC44" s="98"/>
      <c r="AD44" s="38"/>
      <c r="AE44" s="100"/>
      <c r="AF44" s="38"/>
      <c r="AG44" s="104"/>
      <c r="AH44" s="38"/>
      <c r="AI44" s="104"/>
      <c r="AJ44" s="98"/>
      <c r="AK44" s="98"/>
      <c r="AL44" s="38"/>
      <c r="AM44" s="98"/>
      <c r="AN44" s="38"/>
      <c r="AO44" s="98"/>
      <c r="AP44" s="38"/>
      <c r="AQ44" s="98"/>
      <c r="AR44" s="98"/>
      <c r="AS44" s="98"/>
      <c r="AT44" s="38"/>
      <c r="AU44" s="98"/>
      <c r="AV44" s="38"/>
      <c r="AW44" s="98"/>
      <c r="AX44" s="98"/>
      <c r="AY44" s="101"/>
    </row>
    <row r="45" spans="1:51" x14ac:dyDescent="0.25">
      <c r="A45" s="48" t="s">
        <v>85</v>
      </c>
      <c r="B45" s="101"/>
      <c r="C45" s="101"/>
      <c r="D45" s="101"/>
      <c r="E45" s="103"/>
      <c r="F45" s="101"/>
      <c r="G45" s="38"/>
      <c r="H45" s="38"/>
      <c r="I45" s="38"/>
      <c r="J45" s="38"/>
      <c r="K45" s="38"/>
      <c r="L45" s="38"/>
      <c r="M45" s="38"/>
      <c r="N45" s="38"/>
      <c r="O45" s="38"/>
      <c r="P45" s="38"/>
      <c r="Q45" s="38"/>
      <c r="R45" s="38"/>
      <c r="S45" s="38"/>
      <c r="T45" s="38"/>
      <c r="U45" s="38"/>
      <c r="V45" s="38"/>
      <c r="W45" s="38"/>
      <c r="X45" s="38"/>
      <c r="Y45" s="104"/>
      <c r="Z45" s="38"/>
      <c r="AA45" s="38"/>
      <c r="AB45" s="38"/>
      <c r="AC45" s="38"/>
      <c r="AD45" s="38"/>
      <c r="AE45" s="38"/>
      <c r="AF45" s="38"/>
      <c r="AG45" s="104"/>
      <c r="AH45" s="38"/>
      <c r="AI45" s="104"/>
      <c r="AJ45" s="38"/>
      <c r="AK45" s="38"/>
      <c r="AL45" s="38"/>
      <c r="AM45" s="38"/>
      <c r="AN45" s="38"/>
      <c r="AO45" s="38"/>
      <c r="AP45" s="38"/>
      <c r="AQ45" s="38"/>
      <c r="AR45" s="38"/>
      <c r="AS45" s="38"/>
      <c r="AT45" s="38"/>
      <c r="AU45" s="38"/>
      <c r="AV45" s="38"/>
      <c r="AW45" s="38"/>
      <c r="AX45" s="38"/>
      <c r="AY45" s="101"/>
    </row>
    <row r="46" spans="1:51" ht="12.5" x14ac:dyDescent="0.25">
      <c r="A46" s="48" t="s">
        <v>86</v>
      </c>
      <c r="B46" s="105"/>
      <c r="C46" s="105"/>
      <c r="D46" s="101"/>
      <c r="E46" s="103"/>
      <c r="F46" s="101"/>
      <c r="G46" s="104"/>
      <c r="H46" s="38"/>
      <c r="I46" s="104"/>
      <c r="J46" s="38"/>
      <c r="K46" s="104"/>
      <c r="L46" s="38"/>
      <c r="M46" s="104"/>
      <c r="N46" s="38"/>
      <c r="O46" s="104"/>
      <c r="P46" s="38"/>
      <c r="Q46" s="104"/>
      <c r="R46" s="38"/>
      <c r="S46" s="104"/>
      <c r="T46" s="38"/>
      <c r="U46" s="104"/>
      <c r="V46" s="38"/>
      <c r="W46" s="104"/>
      <c r="X46" s="38"/>
      <c r="Y46" s="38"/>
      <c r="Z46" s="38"/>
      <c r="AA46" s="104"/>
      <c r="AB46" s="38"/>
      <c r="AC46" s="104"/>
      <c r="AD46" s="38"/>
      <c r="AE46" s="104"/>
      <c r="AF46" s="38"/>
      <c r="AG46" s="38"/>
      <c r="AH46" s="38"/>
      <c r="AI46" s="38"/>
      <c r="AJ46" s="38"/>
      <c r="AK46" s="104"/>
      <c r="AL46" s="38"/>
      <c r="AM46" s="104"/>
      <c r="AN46" s="38"/>
      <c r="AO46" s="104"/>
      <c r="AP46" s="38"/>
      <c r="AQ46" s="104"/>
      <c r="AR46" s="104"/>
      <c r="AS46" s="104"/>
      <c r="AT46" s="38"/>
      <c r="AU46" s="104"/>
      <c r="AV46" s="38"/>
      <c r="AW46" s="38"/>
      <c r="AX46" s="104"/>
      <c r="AY46" s="101"/>
    </row>
    <row r="47" spans="1:51" ht="12.5" x14ac:dyDescent="0.25">
      <c r="A47" s="48" t="s">
        <v>87</v>
      </c>
      <c r="B47" s="105"/>
      <c r="C47" s="105"/>
      <c r="D47" s="101"/>
      <c r="E47" s="103"/>
      <c r="F47" s="101"/>
      <c r="G47" s="104"/>
      <c r="H47" s="38"/>
      <c r="I47" s="104"/>
      <c r="J47" s="38"/>
      <c r="K47" s="104"/>
      <c r="L47" s="38"/>
      <c r="M47" s="104"/>
      <c r="N47" s="38"/>
      <c r="O47" s="104"/>
      <c r="P47" s="38"/>
      <c r="Q47" s="104"/>
      <c r="R47" s="38"/>
      <c r="S47" s="104"/>
      <c r="T47" s="38"/>
      <c r="U47" s="104"/>
      <c r="V47" s="38"/>
      <c r="W47" s="104"/>
      <c r="X47" s="38"/>
      <c r="Y47" s="38"/>
      <c r="Z47" s="38"/>
      <c r="AA47" s="104"/>
      <c r="AB47" s="38"/>
      <c r="AC47" s="104"/>
      <c r="AD47" s="38"/>
      <c r="AE47" s="104"/>
      <c r="AF47" s="38"/>
      <c r="AG47" s="38"/>
      <c r="AH47" s="38"/>
      <c r="AI47" s="38"/>
      <c r="AJ47" s="38"/>
      <c r="AK47" s="104"/>
      <c r="AL47" s="38"/>
      <c r="AM47" s="104"/>
      <c r="AN47" s="38"/>
      <c r="AO47" s="104"/>
      <c r="AP47" s="38"/>
      <c r="AQ47" s="104"/>
      <c r="AR47" s="104"/>
      <c r="AS47" s="104"/>
      <c r="AT47" s="38"/>
      <c r="AU47" s="104"/>
      <c r="AV47" s="38"/>
      <c r="AW47" s="104"/>
      <c r="AX47" s="38"/>
      <c r="AY47" s="101"/>
    </row>
    <row r="48" spans="1:51" x14ac:dyDescent="0.25">
      <c r="A48" s="48" t="s">
        <v>88</v>
      </c>
      <c r="B48" s="101"/>
      <c r="C48" s="101"/>
      <c r="D48" s="101"/>
      <c r="E48" s="103"/>
      <c r="F48" s="101"/>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101"/>
    </row>
    <row r="49" spans="1:6" ht="13" x14ac:dyDescent="0.3">
      <c r="A49" s="34"/>
      <c r="B49" s="41"/>
      <c r="C49" s="41"/>
      <c r="D49" s="41"/>
      <c r="E49" s="41"/>
      <c r="F49" s="42"/>
    </row>
  </sheetData>
  <mergeCells count="24">
    <mergeCell ref="B5:C5"/>
    <mergeCell ref="D5:E5"/>
    <mergeCell ref="F5:G5"/>
    <mergeCell ref="AN5:AO5"/>
    <mergeCell ref="AP5:AQ5"/>
    <mergeCell ref="H5:I5"/>
    <mergeCell ref="J5:K5"/>
    <mergeCell ref="L5:M5"/>
    <mergeCell ref="A41:AY41"/>
    <mergeCell ref="AB5:AC5"/>
    <mergeCell ref="AD5:AE5"/>
    <mergeCell ref="AF5:AG5"/>
    <mergeCell ref="AH5:AI5"/>
    <mergeCell ref="AJ5:AK5"/>
    <mergeCell ref="AL5:AM5"/>
    <mergeCell ref="N5:O5"/>
    <mergeCell ref="P5:Q5"/>
    <mergeCell ref="R5:S5"/>
    <mergeCell ref="T5:U5"/>
    <mergeCell ref="V5:W5"/>
    <mergeCell ref="Z5:AA5"/>
    <mergeCell ref="AR5:AS5"/>
    <mergeCell ref="AT5:AU5"/>
    <mergeCell ref="J10:K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51"/>
  <sheetViews>
    <sheetView zoomScaleNormal="100" workbookViewId="0"/>
  </sheetViews>
  <sheetFormatPr baseColWidth="10" defaultColWidth="11.3984375" defaultRowHeight="11.5" x14ac:dyDescent="0.25"/>
  <cols>
    <col min="1" max="1" width="15.69921875" style="43" customWidth="1"/>
    <col min="2" max="2" width="4.3984375" style="33" customWidth="1"/>
    <col min="3" max="3" width="4.59765625" style="33" customWidth="1"/>
    <col min="4" max="4" width="4.296875" style="33" customWidth="1"/>
    <col min="5" max="5" width="4.59765625" style="33" customWidth="1"/>
    <col min="6" max="6" width="4.3984375" style="33" customWidth="1"/>
    <col min="7" max="7" width="4.59765625" style="33" customWidth="1"/>
    <col min="8" max="8" width="4.296875" style="33" customWidth="1"/>
    <col min="9" max="9" width="4.59765625" style="33" customWidth="1"/>
    <col min="10" max="10" width="4.296875" style="33" customWidth="1"/>
    <col min="11" max="11" width="4.09765625" style="33" customWidth="1"/>
    <col min="12" max="12" width="4.3984375" style="33" hidden="1" customWidth="1"/>
    <col min="13" max="13" width="4.59765625" style="33" hidden="1" customWidth="1"/>
    <col min="14" max="14" width="4.3984375" style="33" customWidth="1"/>
    <col min="15" max="15" width="4.59765625" style="33" customWidth="1"/>
    <col min="16" max="17" width="4.09765625" style="33" customWidth="1"/>
    <col min="18" max="19" width="4.59765625" style="33" customWidth="1"/>
    <col min="20" max="20" width="4.3984375" style="33" customWidth="1"/>
    <col min="21" max="21" width="4.59765625" style="33" customWidth="1"/>
    <col min="22" max="22" width="4.296875" style="33" customWidth="1"/>
    <col min="23" max="23" width="4.69921875" style="33" customWidth="1"/>
    <col min="24" max="24" width="3.8984375" style="33" hidden="1" customWidth="1"/>
    <col min="25" max="25" width="4" style="33" hidden="1" customWidth="1"/>
    <col min="26" max="27" width="4.296875" style="33" hidden="1" customWidth="1"/>
    <col min="28" max="29" width="4.59765625" style="33" customWidth="1"/>
    <col min="30" max="30" width="3.8984375" style="33" hidden="1" customWidth="1"/>
    <col min="31" max="31" width="4" style="33" hidden="1" customWidth="1"/>
    <col min="32" max="32" width="3.8984375" style="33" customWidth="1"/>
    <col min="33" max="33" width="4" style="33" customWidth="1"/>
    <col min="34" max="34" width="4" style="33" bestFit="1" customWidth="1"/>
    <col min="35" max="35" width="3.69921875" style="33" customWidth="1"/>
    <col min="36" max="36" width="3.8984375" style="33" hidden="1" customWidth="1"/>
    <col min="37" max="37" width="4" style="33" hidden="1" customWidth="1"/>
    <col min="38" max="38" width="3.8984375" style="33" customWidth="1"/>
    <col min="39" max="39" width="4" style="33" customWidth="1"/>
    <col min="40" max="40" width="3.8984375" style="33" hidden="1" customWidth="1"/>
    <col min="41" max="41" width="4" style="33" hidden="1" customWidth="1"/>
    <col min="42" max="42" width="4" style="33" bestFit="1" customWidth="1"/>
    <col min="43" max="43" width="2.3984375" style="33" bestFit="1" customWidth="1"/>
    <col min="44" max="45" width="3.69921875" style="33" customWidth="1"/>
    <col min="46" max="47" width="4.296875" style="33" customWidth="1"/>
    <col min="48" max="48" width="5.09765625" style="33" bestFit="1" customWidth="1"/>
    <col min="49" max="50" width="5.3984375" style="33" customWidth="1"/>
    <col min="51" max="51" width="9" style="34" customWidth="1"/>
    <col min="52" max="16384" width="11.3984375" style="33"/>
  </cols>
  <sheetData>
    <row r="1" spans="1:51" s="38" customFormat="1" ht="12.75" customHeight="1" x14ac:dyDescent="0.25">
      <c r="A1" s="35" t="s">
        <v>90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7" t="s">
        <v>82</v>
      </c>
    </row>
    <row r="2" spans="1:51" ht="13.15" customHeight="1" x14ac:dyDescent="0.25">
      <c r="A2" s="35" t="s">
        <v>9</v>
      </c>
      <c r="B2" s="36"/>
      <c r="C2" s="36"/>
      <c r="D2" s="36"/>
      <c r="E2" s="36"/>
      <c r="F2" s="36"/>
      <c r="G2" s="36"/>
      <c r="H2" s="36"/>
      <c r="I2" s="36"/>
      <c r="J2" s="36"/>
      <c r="K2" s="36"/>
      <c r="L2" s="36"/>
      <c r="M2" s="38"/>
      <c r="N2" s="36"/>
      <c r="O2" s="38"/>
      <c r="P2" s="36"/>
      <c r="Q2" s="36"/>
      <c r="R2" s="36"/>
      <c r="S2" s="36"/>
      <c r="T2" s="36"/>
      <c r="U2" s="38"/>
      <c r="V2" s="36"/>
      <c r="W2" s="36"/>
      <c r="X2" s="36"/>
      <c r="Y2" s="36"/>
      <c r="Z2" s="36"/>
      <c r="AA2" s="36"/>
      <c r="AB2" s="36"/>
      <c r="AC2" s="36"/>
      <c r="AD2" s="36"/>
      <c r="AE2" s="44"/>
      <c r="AF2" s="36"/>
      <c r="AG2" s="44"/>
      <c r="AH2" s="36"/>
      <c r="AI2" s="36"/>
      <c r="AJ2" s="36"/>
      <c r="AK2" s="36"/>
      <c r="AL2" s="36"/>
      <c r="AM2" s="36"/>
      <c r="AN2" s="36"/>
      <c r="AO2" s="36"/>
      <c r="AP2" s="36"/>
      <c r="AQ2" s="36"/>
      <c r="AR2" s="36"/>
      <c r="AS2" s="36"/>
      <c r="AT2" s="36"/>
      <c r="AU2" s="36"/>
      <c r="AV2" s="36"/>
      <c r="AW2" s="36"/>
      <c r="AX2" s="36"/>
      <c r="AY2" s="36"/>
    </row>
    <row r="3" spans="1:51" ht="8.15" customHeight="1" x14ac:dyDescent="0.25">
      <c r="A3" s="45"/>
      <c r="B3" s="46"/>
      <c r="C3" s="46"/>
      <c r="D3" s="46"/>
      <c r="E3" s="46"/>
      <c r="F3" s="46"/>
      <c r="G3" s="47"/>
      <c r="H3" s="46"/>
      <c r="I3" s="46"/>
      <c r="J3" s="46"/>
      <c r="K3" s="46"/>
      <c r="L3" s="46"/>
      <c r="M3" s="46"/>
      <c r="N3" s="46"/>
      <c r="O3" s="46"/>
      <c r="P3" s="46"/>
      <c r="Q3" s="46"/>
      <c r="R3" s="46"/>
      <c r="S3" s="46"/>
      <c r="T3" s="46"/>
      <c r="U3" s="46"/>
      <c r="V3" s="46"/>
      <c r="W3" s="46"/>
      <c r="X3" s="46"/>
      <c r="Y3" s="46"/>
      <c r="Z3" s="46"/>
      <c r="AA3" s="46"/>
      <c r="AB3" s="46"/>
      <c r="AC3" s="46"/>
      <c r="AD3" s="47"/>
      <c r="AE3" s="46"/>
      <c r="AF3" s="47"/>
      <c r="AG3" s="46"/>
      <c r="AH3" s="46"/>
      <c r="AI3" s="46"/>
      <c r="AJ3" s="46"/>
      <c r="AK3" s="46"/>
      <c r="AL3" s="46"/>
      <c r="AM3" s="46"/>
      <c r="AN3" s="46"/>
      <c r="AO3" s="46"/>
      <c r="AP3" s="46"/>
      <c r="AQ3" s="46"/>
      <c r="AR3" s="46"/>
      <c r="AS3" s="46"/>
      <c r="AT3" s="46"/>
      <c r="AU3" s="46"/>
      <c r="AV3" s="46"/>
      <c r="AW3" s="46"/>
      <c r="AX3" s="46"/>
      <c r="AY3" s="48"/>
    </row>
    <row r="4" spans="1:51" ht="5.25" customHeight="1" x14ac:dyDescent="0.25">
      <c r="A4" s="49"/>
      <c r="B4" s="50"/>
      <c r="C4" s="49"/>
      <c r="D4" s="50"/>
      <c r="E4" s="49"/>
      <c r="F4" s="50"/>
      <c r="G4" s="49"/>
      <c r="H4" s="50"/>
      <c r="I4" s="49"/>
      <c r="J4" s="50"/>
      <c r="K4" s="49"/>
      <c r="L4" s="50"/>
      <c r="M4" s="49"/>
      <c r="N4" s="50"/>
      <c r="O4" s="49"/>
      <c r="P4" s="50"/>
      <c r="Q4" s="49"/>
      <c r="R4" s="50"/>
      <c r="S4" s="49"/>
      <c r="T4" s="50"/>
      <c r="U4" s="49"/>
      <c r="V4" s="50"/>
      <c r="W4" s="49"/>
      <c r="X4" s="50"/>
      <c r="Y4" s="49"/>
      <c r="Z4" s="50"/>
      <c r="AA4" s="49"/>
      <c r="AB4" s="50"/>
      <c r="AC4" s="49"/>
      <c r="AD4" s="50"/>
      <c r="AE4" s="49"/>
      <c r="AF4" s="50"/>
      <c r="AG4" s="49"/>
      <c r="AH4" s="50"/>
      <c r="AI4" s="49"/>
      <c r="AJ4" s="50"/>
      <c r="AK4" s="49"/>
      <c r="AL4" s="50"/>
      <c r="AM4" s="49"/>
      <c r="AN4" s="50"/>
      <c r="AO4" s="49"/>
      <c r="AP4" s="50"/>
      <c r="AQ4" s="49"/>
      <c r="AR4" s="51"/>
      <c r="AS4" s="51"/>
      <c r="AT4" s="50"/>
      <c r="AU4" s="49"/>
      <c r="AV4" s="50"/>
      <c r="AW4" s="51"/>
      <c r="AX4" s="51"/>
      <c r="AY4" s="51"/>
    </row>
    <row r="5" spans="1:51" s="39" customFormat="1" ht="13.15" customHeight="1" x14ac:dyDescent="0.2">
      <c r="A5" s="52"/>
      <c r="B5" s="190" t="s">
        <v>73</v>
      </c>
      <c r="C5" s="191"/>
      <c r="D5" s="190" t="s">
        <v>11</v>
      </c>
      <c r="E5" s="191"/>
      <c r="F5" s="190" t="s">
        <v>70</v>
      </c>
      <c r="G5" s="191"/>
      <c r="H5" s="190" t="s">
        <v>12</v>
      </c>
      <c r="I5" s="191"/>
      <c r="J5" s="190" t="s">
        <v>74</v>
      </c>
      <c r="K5" s="191"/>
      <c r="L5" s="190" t="s">
        <v>14</v>
      </c>
      <c r="M5" s="191"/>
      <c r="N5" s="190" t="s">
        <v>15</v>
      </c>
      <c r="O5" s="191"/>
      <c r="P5" s="190" t="s">
        <v>16</v>
      </c>
      <c r="Q5" s="191"/>
      <c r="R5" s="190" t="s">
        <v>63</v>
      </c>
      <c r="S5" s="191"/>
      <c r="T5" s="190" t="s">
        <v>65</v>
      </c>
      <c r="U5" s="191"/>
      <c r="V5" s="190" t="s">
        <v>66</v>
      </c>
      <c r="W5" s="191"/>
      <c r="X5" s="53" t="s">
        <v>3</v>
      </c>
      <c r="Y5" s="54"/>
      <c r="Z5" s="190" t="s">
        <v>4</v>
      </c>
      <c r="AA5" s="191"/>
      <c r="AB5" s="190" t="s">
        <v>22</v>
      </c>
      <c r="AC5" s="191"/>
      <c r="AD5" s="190" t="s">
        <v>21</v>
      </c>
      <c r="AE5" s="191"/>
      <c r="AF5" s="190" t="s">
        <v>67</v>
      </c>
      <c r="AG5" s="191"/>
      <c r="AH5" s="190" t="s">
        <v>18</v>
      </c>
      <c r="AI5" s="191"/>
      <c r="AJ5" s="190" t="s">
        <v>77</v>
      </c>
      <c r="AK5" s="191"/>
      <c r="AL5" s="190" t="s">
        <v>23</v>
      </c>
      <c r="AM5" s="191"/>
      <c r="AN5" s="190" t="s">
        <v>24</v>
      </c>
      <c r="AO5" s="191"/>
      <c r="AP5" s="190" t="s">
        <v>6</v>
      </c>
      <c r="AQ5" s="191"/>
      <c r="AR5" s="190" t="s">
        <v>71</v>
      </c>
      <c r="AS5" s="191"/>
      <c r="AT5" s="190" t="s">
        <v>75</v>
      </c>
      <c r="AU5" s="191"/>
      <c r="AV5" s="55" t="s">
        <v>0</v>
      </c>
      <c r="AW5" s="56"/>
      <c r="AX5" s="57"/>
      <c r="AY5" s="57"/>
    </row>
    <row r="6" spans="1:51" s="39" customFormat="1" ht="3.4" customHeight="1" x14ac:dyDescent="0.2">
      <c r="A6" s="58"/>
      <c r="B6" s="59"/>
      <c r="C6" s="60"/>
      <c r="D6" s="59"/>
      <c r="E6" s="60"/>
      <c r="F6" s="59"/>
      <c r="G6" s="60"/>
      <c r="H6" s="59"/>
      <c r="I6" s="60"/>
      <c r="J6" s="59"/>
      <c r="K6" s="60"/>
      <c r="L6" s="59"/>
      <c r="M6" s="60"/>
      <c r="N6" s="59"/>
      <c r="O6" s="60"/>
      <c r="P6" s="59"/>
      <c r="Q6" s="60"/>
      <c r="R6" s="59"/>
      <c r="S6" s="60"/>
      <c r="T6" s="59"/>
      <c r="U6" s="60"/>
      <c r="V6" s="59"/>
      <c r="W6" s="60"/>
      <c r="X6" s="59"/>
      <c r="Y6" s="60"/>
      <c r="Z6" s="59"/>
      <c r="AA6" s="60"/>
      <c r="AB6" s="59"/>
      <c r="AC6" s="60"/>
      <c r="AD6" s="59"/>
      <c r="AE6" s="60"/>
      <c r="AF6" s="59"/>
      <c r="AG6" s="60"/>
      <c r="AH6" s="59"/>
      <c r="AI6" s="60"/>
      <c r="AJ6" s="59"/>
      <c r="AK6" s="60"/>
      <c r="AL6" s="59"/>
      <c r="AM6" s="60"/>
      <c r="AN6" s="59"/>
      <c r="AO6" s="60"/>
      <c r="AP6" s="59"/>
      <c r="AQ6" s="60"/>
      <c r="AR6" s="61"/>
      <c r="AS6" s="61"/>
      <c r="AT6" s="59"/>
      <c r="AU6" s="60"/>
      <c r="AV6" s="59"/>
      <c r="AW6" s="62"/>
      <c r="AX6" s="61"/>
      <c r="AY6" s="61"/>
    </row>
    <row r="7" spans="1:51" s="40" customFormat="1" ht="16.149999999999999" customHeight="1" x14ac:dyDescent="0.2">
      <c r="A7" s="52"/>
      <c r="B7" s="63" t="s">
        <v>1</v>
      </c>
      <c r="C7" s="64" t="s">
        <v>20</v>
      </c>
      <c r="D7" s="63" t="s">
        <v>1</v>
      </c>
      <c r="E7" s="64" t="s">
        <v>20</v>
      </c>
      <c r="F7" s="63" t="s">
        <v>1</v>
      </c>
      <c r="G7" s="64" t="s">
        <v>20</v>
      </c>
      <c r="H7" s="63" t="s">
        <v>1</v>
      </c>
      <c r="I7" s="64" t="s">
        <v>20</v>
      </c>
      <c r="J7" s="63" t="s">
        <v>1</v>
      </c>
      <c r="K7" s="64" t="s">
        <v>20</v>
      </c>
      <c r="L7" s="63" t="s">
        <v>1</v>
      </c>
      <c r="M7" s="64" t="s">
        <v>20</v>
      </c>
      <c r="N7" s="63" t="s">
        <v>1</v>
      </c>
      <c r="O7" s="64" t="s">
        <v>20</v>
      </c>
      <c r="P7" s="63" t="s">
        <v>1</v>
      </c>
      <c r="Q7" s="64" t="s">
        <v>20</v>
      </c>
      <c r="R7" s="63" t="s">
        <v>1</v>
      </c>
      <c r="S7" s="64" t="s">
        <v>8</v>
      </c>
      <c r="T7" s="63" t="s">
        <v>1</v>
      </c>
      <c r="U7" s="64" t="s">
        <v>20</v>
      </c>
      <c r="V7" s="63" t="s">
        <v>1</v>
      </c>
      <c r="W7" s="64" t="s">
        <v>20</v>
      </c>
      <c r="X7" s="63" t="s">
        <v>1</v>
      </c>
      <c r="Y7" s="64" t="s">
        <v>20</v>
      </c>
      <c r="Z7" s="63" t="s">
        <v>1</v>
      </c>
      <c r="AA7" s="64" t="s">
        <v>20</v>
      </c>
      <c r="AB7" s="63" t="s">
        <v>1</v>
      </c>
      <c r="AC7" s="64" t="s">
        <v>20</v>
      </c>
      <c r="AD7" s="63" t="s">
        <v>1</v>
      </c>
      <c r="AE7" s="64" t="s">
        <v>20</v>
      </c>
      <c r="AF7" s="63" t="s">
        <v>1</v>
      </c>
      <c r="AG7" s="64" t="s">
        <v>20</v>
      </c>
      <c r="AH7" s="63" t="s">
        <v>1</v>
      </c>
      <c r="AI7" s="64" t="s">
        <v>20</v>
      </c>
      <c r="AJ7" s="63" t="s">
        <v>1</v>
      </c>
      <c r="AK7" s="64" t="s">
        <v>20</v>
      </c>
      <c r="AL7" s="63" t="s">
        <v>1</v>
      </c>
      <c r="AM7" s="64" t="s">
        <v>20</v>
      </c>
      <c r="AN7" s="63" t="s">
        <v>1</v>
      </c>
      <c r="AO7" s="64" t="s">
        <v>20</v>
      </c>
      <c r="AP7" s="63" t="s">
        <v>1</v>
      </c>
      <c r="AQ7" s="64" t="s">
        <v>20</v>
      </c>
      <c r="AR7" s="65" t="s">
        <v>1</v>
      </c>
      <c r="AS7" s="65" t="s">
        <v>20</v>
      </c>
      <c r="AT7" s="63" t="s">
        <v>1</v>
      </c>
      <c r="AU7" s="64" t="s">
        <v>20</v>
      </c>
      <c r="AV7" s="63" t="s">
        <v>1</v>
      </c>
      <c r="AW7" s="65" t="s">
        <v>20</v>
      </c>
      <c r="AX7" s="66" t="s">
        <v>0</v>
      </c>
      <c r="AY7" s="67" t="s">
        <v>61</v>
      </c>
    </row>
    <row r="8" spans="1:51" s="40" customFormat="1" ht="3.75" customHeight="1" x14ac:dyDescent="0.2">
      <c r="A8" s="68"/>
      <c r="B8" s="69"/>
      <c r="C8" s="70"/>
      <c r="D8" s="69"/>
      <c r="E8" s="70"/>
      <c r="F8" s="69"/>
      <c r="G8" s="70"/>
      <c r="H8" s="69"/>
      <c r="I8" s="70"/>
      <c r="J8" s="69"/>
      <c r="K8" s="70"/>
      <c r="L8" s="69"/>
      <c r="M8" s="70"/>
      <c r="N8" s="69"/>
      <c r="O8" s="70"/>
      <c r="P8" s="69"/>
      <c r="Q8" s="70"/>
      <c r="R8" s="69"/>
      <c r="S8" s="70"/>
      <c r="T8" s="69"/>
      <c r="U8" s="70"/>
      <c r="V8" s="69"/>
      <c r="W8" s="70"/>
      <c r="X8" s="69"/>
      <c r="Y8" s="70"/>
      <c r="Z8" s="69"/>
      <c r="AA8" s="70"/>
      <c r="AB8" s="69"/>
      <c r="AC8" s="70"/>
      <c r="AD8" s="69"/>
      <c r="AE8" s="70"/>
      <c r="AF8" s="69"/>
      <c r="AG8" s="70"/>
      <c r="AH8" s="69"/>
      <c r="AI8" s="70"/>
      <c r="AJ8" s="69"/>
      <c r="AK8" s="70"/>
      <c r="AL8" s="69"/>
      <c r="AM8" s="70"/>
      <c r="AN8" s="69"/>
      <c r="AO8" s="70"/>
      <c r="AP8" s="69"/>
      <c r="AQ8" s="70"/>
      <c r="AR8" s="71"/>
      <c r="AS8" s="71"/>
      <c r="AT8" s="69"/>
      <c r="AU8" s="70"/>
      <c r="AV8" s="72"/>
      <c r="AW8" s="73"/>
      <c r="AX8" s="74"/>
      <c r="AY8" s="71"/>
    </row>
    <row r="9" spans="1:51" s="40" customFormat="1" ht="3.75" customHeight="1" x14ac:dyDescent="0.2">
      <c r="A9" s="75"/>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9"/>
      <c r="AW9" s="79"/>
      <c r="AX9" s="76"/>
      <c r="AY9" s="76"/>
    </row>
    <row r="10" spans="1:51" x14ac:dyDescent="0.25">
      <c r="A10" s="77" t="s">
        <v>0</v>
      </c>
      <c r="B10" s="78">
        <f>SUM(B12:B32,J12:J33)</f>
        <v>142</v>
      </c>
      <c r="C10" s="78">
        <f>SUM(C12:C32,K12:K33)</f>
        <v>321</v>
      </c>
      <c r="D10" s="78">
        <f t="shared" ref="D10:AT10" si="0">SUM(D12:D32)</f>
        <v>151</v>
      </c>
      <c r="E10" s="78">
        <f t="shared" si="0"/>
        <v>291</v>
      </c>
      <c r="F10" s="78">
        <f t="shared" si="0"/>
        <v>226</v>
      </c>
      <c r="G10" s="78">
        <f t="shared" si="0"/>
        <v>256</v>
      </c>
      <c r="H10" s="78">
        <f t="shared" si="0"/>
        <v>82</v>
      </c>
      <c r="I10" s="78">
        <f t="shared" si="0"/>
        <v>351</v>
      </c>
      <c r="J10" s="202" t="s">
        <v>79</v>
      </c>
      <c r="K10" s="203"/>
      <c r="L10" s="78">
        <f t="shared" si="0"/>
        <v>0</v>
      </c>
      <c r="M10" s="78">
        <f t="shared" si="0"/>
        <v>0</v>
      </c>
      <c r="N10" s="78">
        <f t="shared" si="0"/>
        <v>88</v>
      </c>
      <c r="O10" s="78">
        <f t="shared" si="0"/>
        <v>126</v>
      </c>
      <c r="P10" s="78">
        <f t="shared" si="0"/>
        <v>7</v>
      </c>
      <c r="Q10" s="78">
        <f t="shared" si="0"/>
        <v>10</v>
      </c>
      <c r="R10" s="78">
        <f t="shared" si="0"/>
        <v>119</v>
      </c>
      <c r="S10" s="78">
        <f t="shared" si="0"/>
        <v>243</v>
      </c>
      <c r="T10" s="78">
        <f t="shared" si="0"/>
        <v>74</v>
      </c>
      <c r="U10" s="78">
        <f t="shared" si="0"/>
        <v>153</v>
      </c>
      <c r="V10" s="78">
        <f t="shared" si="0"/>
        <v>20</v>
      </c>
      <c r="W10" s="78">
        <f t="shared" si="0"/>
        <v>49</v>
      </c>
      <c r="X10" s="78">
        <f t="shared" si="0"/>
        <v>0</v>
      </c>
      <c r="Y10" s="78">
        <f t="shared" si="0"/>
        <v>0</v>
      </c>
      <c r="Z10" s="78">
        <f t="shared" si="0"/>
        <v>0</v>
      </c>
      <c r="AA10" s="78">
        <f t="shared" si="0"/>
        <v>0</v>
      </c>
      <c r="AB10" s="78">
        <f t="shared" si="0"/>
        <v>203</v>
      </c>
      <c r="AC10" s="78">
        <f t="shared" si="0"/>
        <v>198</v>
      </c>
      <c r="AD10" s="78">
        <f t="shared" si="0"/>
        <v>0</v>
      </c>
      <c r="AE10" s="78">
        <f t="shared" si="0"/>
        <v>0</v>
      </c>
      <c r="AF10" s="78">
        <f t="shared" si="0"/>
        <v>26</v>
      </c>
      <c r="AG10" s="78">
        <f t="shared" si="0"/>
        <v>29</v>
      </c>
      <c r="AH10" s="78">
        <f t="shared" si="0"/>
        <v>10</v>
      </c>
      <c r="AI10" s="78">
        <f t="shared" si="0"/>
        <v>36</v>
      </c>
      <c r="AJ10" s="78">
        <f t="shared" si="0"/>
        <v>0</v>
      </c>
      <c r="AK10" s="78">
        <f t="shared" si="0"/>
        <v>0</v>
      </c>
      <c r="AL10" s="78">
        <f t="shared" si="0"/>
        <v>61</v>
      </c>
      <c r="AM10" s="78">
        <f t="shared" si="0"/>
        <v>157</v>
      </c>
      <c r="AN10" s="78">
        <f t="shared" si="0"/>
        <v>0</v>
      </c>
      <c r="AO10" s="78">
        <f t="shared" si="0"/>
        <v>0</v>
      </c>
      <c r="AP10" s="78">
        <f t="shared" si="0"/>
        <v>2</v>
      </c>
      <c r="AQ10" s="78">
        <f t="shared" si="0"/>
        <v>6</v>
      </c>
      <c r="AR10" s="78">
        <f t="shared" si="0"/>
        <v>3</v>
      </c>
      <c r="AS10" s="78">
        <f t="shared" si="0"/>
        <v>12</v>
      </c>
      <c r="AT10" s="78">
        <f t="shared" si="0"/>
        <v>94</v>
      </c>
      <c r="AU10" s="78">
        <v>242</v>
      </c>
      <c r="AV10" s="78">
        <f>SUM(AV12:AV32)</f>
        <v>1308</v>
      </c>
      <c r="AW10" s="78">
        <f>SUM(AW12:AW32)</f>
        <v>2480</v>
      </c>
      <c r="AX10" s="78">
        <f>SUM(AX12:AX32)</f>
        <v>3788</v>
      </c>
      <c r="AY10" s="80">
        <f>AV10/AX10*100</f>
        <v>34.530095036958819</v>
      </c>
    </row>
    <row r="11" spans="1:51" s="32" customFormat="1" ht="12.65" customHeight="1" x14ac:dyDescent="0.25">
      <c r="A11" s="81"/>
      <c r="B11" s="82"/>
      <c r="C11" s="83"/>
      <c r="D11" s="82"/>
      <c r="E11" s="83"/>
      <c r="F11" s="82"/>
      <c r="G11" s="83"/>
      <c r="H11" s="82"/>
      <c r="I11" s="83"/>
      <c r="J11" s="82"/>
      <c r="K11" s="83"/>
      <c r="L11" s="82"/>
      <c r="M11" s="83"/>
      <c r="N11" s="82"/>
      <c r="O11" s="83"/>
      <c r="P11" s="82"/>
      <c r="Q11" s="83"/>
      <c r="R11" s="82"/>
      <c r="S11" s="83"/>
      <c r="T11" s="82"/>
      <c r="U11" s="83"/>
      <c r="V11" s="82"/>
      <c r="W11" s="83"/>
      <c r="X11" s="82"/>
      <c r="Y11" s="83"/>
      <c r="Z11" s="82"/>
      <c r="AA11" s="83"/>
      <c r="AB11" s="82"/>
      <c r="AC11" s="83"/>
      <c r="AD11" s="82"/>
      <c r="AE11" s="83"/>
      <c r="AF11" s="82"/>
      <c r="AG11" s="83"/>
      <c r="AH11" s="82"/>
      <c r="AI11" s="83"/>
      <c r="AJ11" s="82"/>
      <c r="AK11" s="83"/>
      <c r="AL11" s="82"/>
      <c r="AM11" s="83"/>
      <c r="AN11" s="84"/>
      <c r="AO11" s="85"/>
      <c r="AP11" s="86"/>
      <c r="AQ11" s="86"/>
      <c r="AR11" s="86"/>
      <c r="AS11" s="86"/>
      <c r="AT11" s="86"/>
      <c r="AU11" s="86"/>
      <c r="AV11" s="86"/>
      <c r="AW11" s="86"/>
      <c r="AX11" s="86"/>
      <c r="AY11" s="86"/>
    </row>
    <row r="12" spans="1:51" s="32" customFormat="1" ht="12.65" customHeight="1" x14ac:dyDescent="0.25">
      <c r="A12" s="76" t="s">
        <v>35</v>
      </c>
      <c r="B12" s="87">
        <v>24</v>
      </c>
      <c r="C12" s="87">
        <v>46</v>
      </c>
      <c r="D12" s="87">
        <v>25</v>
      </c>
      <c r="E12" s="87">
        <v>45</v>
      </c>
      <c r="F12" s="87">
        <v>34</v>
      </c>
      <c r="G12" s="87">
        <v>35</v>
      </c>
      <c r="H12" s="87">
        <v>14</v>
      </c>
      <c r="I12" s="87">
        <v>52</v>
      </c>
      <c r="J12" s="87"/>
      <c r="K12" s="87"/>
      <c r="L12" s="87"/>
      <c r="M12" s="87"/>
      <c r="N12" s="87">
        <v>30</v>
      </c>
      <c r="O12" s="87">
        <v>40</v>
      </c>
      <c r="P12" s="87"/>
      <c r="Q12" s="87"/>
      <c r="R12" s="87">
        <v>31</v>
      </c>
      <c r="S12" s="87">
        <v>74</v>
      </c>
      <c r="T12" s="87">
        <v>12</v>
      </c>
      <c r="U12" s="87">
        <v>23</v>
      </c>
      <c r="V12" s="87">
        <v>6</v>
      </c>
      <c r="W12" s="87">
        <v>25</v>
      </c>
      <c r="X12" s="87"/>
      <c r="Y12" s="87"/>
      <c r="Z12" s="87"/>
      <c r="AA12" s="87"/>
      <c r="AB12" s="87">
        <v>44</v>
      </c>
      <c r="AC12" s="87">
        <v>42</v>
      </c>
      <c r="AD12" s="87"/>
      <c r="AE12" s="87"/>
      <c r="AF12" s="87"/>
      <c r="AG12" s="87"/>
      <c r="AH12" s="87">
        <v>3</v>
      </c>
      <c r="AI12" s="87">
        <v>15</v>
      </c>
      <c r="AJ12" s="87"/>
      <c r="AK12" s="87"/>
      <c r="AL12" s="87">
        <v>26</v>
      </c>
      <c r="AM12" s="87">
        <v>60</v>
      </c>
      <c r="AN12" s="87"/>
      <c r="AO12" s="87"/>
      <c r="AP12" s="87"/>
      <c r="AQ12" s="87"/>
      <c r="AR12" s="87"/>
      <c r="AS12" s="87"/>
      <c r="AT12" s="87">
        <v>55</v>
      </c>
      <c r="AU12" s="87">
        <v>112</v>
      </c>
      <c r="AV12" s="86">
        <f t="shared" ref="AV12:AW27" si="1">SUM(B12+D12+F12+H12+J12++N12+P12+T12+R12+V12+AF12+X12+AH12+L12+Z12+AD12+AB12+AJ12+AL12+AN12+AP12+AT12+AR12)</f>
        <v>304</v>
      </c>
      <c r="AW12" s="86">
        <f t="shared" si="1"/>
        <v>569</v>
      </c>
      <c r="AX12" s="86">
        <f>AV12+AW12</f>
        <v>873</v>
      </c>
      <c r="AY12" s="88">
        <f t="shared" ref="AY12:AY32" si="2">AV12/AX12*100</f>
        <v>34.822451317296675</v>
      </c>
    </row>
    <row r="13" spans="1:51" s="32" customFormat="1" ht="12.65" customHeight="1" x14ac:dyDescent="0.25">
      <c r="A13" s="76" t="s">
        <v>36</v>
      </c>
      <c r="B13" s="87">
        <v>20</v>
      </c>
      <c r="C13" s="87">
        <v>30</v>
      </c>
      <c r="D13" s="87">
        <v>16</v>
      </c>
      <c r="E13" s="87">
        <v>34</v>
      </c>
      <c r="F13" s="87">
        <v>43</v>
      </c>
      <c r="G13" s="87">
        <v>45</v>
      </c>
      <c r="H13" s="87">
        <v>10</v>
      </c>
      <c r="I13" s="87">
        <v>36</v>
      </c>
      <c r="J13" s="87"/>
      <c r="K13" s="87"/>
      <c r="L13" s="87"/>
      <c r="M13" s="87"/>
      <c r="N13" s="87">
        <v>24</v>
      </c>
      <c r="O13" s="87">
        <v>26</v>
      </c>
      <c r="P13" s="87"/>
      <c r="Q13" s="87"/>
      <c r="R13" s="87">
        <v>26</v>
      </c>
      <c r="S13" s="87">
        <v>45</v>
      </c>
      <c r="T13" s="87">
        <v>20</v>
      </c>
      <c r="U13" s="87">
        <v>30</v>
      </c>
      <c r="V13" s="87">
        <v>8</v>
      </c>
      <c r="W13" s="87">
        <v>16</v>
      </c>
      <c r="X13" s="87"/>
      <c r="Y13" s="87"/>
      <c r="Z13" s="87"/>
      <c r="AA13" s="87"/>
      <c r="AB13" s="87">
        <v>28</v>
      </c>
      <c r="AC13" s="87">
        <v>22</v>
      </c>
      <c r="AD13" s="87"/>
      <c r="AE13" s="87"/>
      <c r="AF13" s="87"/>
      <c r="AG13" s="87"/>
      <c r="AH13" s="87">
        <v>4</v>
      </c>
      <c r="AI13" s="87">
        <v>9</v>
      </c>
      <c r="AJ13" s="87"/>
      <c r="AK13" s="87"/>
      <c r="AL13" s="87">
        <v>11</v>
      </c>
      <c r="AM13" s="87">
        <v>39</v>
      </c>
      <c r="AN13" s="87"/>
      <c r="AO13" s="87"/>
      <c r="AP13" s="87"/>
      <c r="AQ13" s="87"/>
      <c r="AR13" s="87"/>
      <c r="AS13" s="87"/>
      <c r="AT13" s="87">
        <v>2</v>
      </c>
      <c r="AU13" s="87">
        <v>23</v>
      </c>
      <c r="AV13" s="86">
        <f t="shared" si="1"/>
        <v>212</v>
      </c>
      <c r="AW13" s="86">
        <f t="shared" si="1"/>
        <v>355</v>
      </c>
      <c r="AX13" s="86">
        <f>AV13+AW13</f>
        <v>567</v>
      </c>
      <c r="AY13" s="88">
        <f t="shared" si="2"/>
        <v>37.389770723104057</v>
      </c>
    </row>
    <row r="14" spans="1:51" s="32" customFormat="1" ht="12.65" customHeight="1" x14ac:dyDescent="0.25">
      <c r="A14" s="76" t="s">
        <v>37</v>
      </c>
      <c r="B14" s="87">
        <v>6</v>
      </c>
      <c r="C14" s="87">
        <v>13</v>
      </c>
      <c r="D14" s="87">
        <v>7</v>
      </c>
      <c r="E14" s="87">
        <v>14</v>
      </c>
      <c r="F14" s="87">
        <v>13</v>
      </c>
      <c r="G14" s="87">
        <v>15</v>
      </c>
      <c r="H14" s="87">
        <v>4</v>
      </c>
      <c r="I14" s="87">
        <v>25</v>
      </c>
      <c r="J14" s="87"/>
      <c r="K14" s="87"/>
      <c r="L14" s="87"/>
      <c r="M14" s="87"/>
      <c r="N14" s="87">
        <v>2</v>
      </c>
      <c r="O14" s="87">
        <v>3</v>
      </c>
      <c r="P14" s="87"/>
      <c r="Q14" s="87"/>
      <c r="R14" s="87">
        <v>6</v>
      </c>
      <c r="S14" s="87">
        <v>14</v>
      </c>
      <c r="T14" s="87">
        <v>4</v>
      </c>
      <c r="U14" s="87">
        <v>6</v>
      </c>
      <c r="V14" s="87"/>
      <c r="W14" s="87"/>
      <c r="X14" s="87"/>
      <c r="Y14" s="87"/>
      <c r="Z14" s="87"/>
      <c r="AA14" s="87"/>
      <c r="AB14" s="87">
        <v>11</v>
      </c>
      <c r="AC14" s="87">
        <v>9</v>
      </c>
      <c r="AD14" s="87"/>
      <c r="AE14" s="87"/>
      <c r="AF14" s="87"/>
      <c r="AG14" s="87"/>
      <c r="AH14" s="87"/>
      <c r="AI14" s="87">
        <v>1</v>
      </c>
      <c r="AJ14" s="87"/>
      <c r="AK14" s="87"/>
      <c r="AL14" s="87"/>
      <c r="AM14" s="87"/>
      <c r="AN14" s="87"/>
      <c r="AO14" s="87"/>
      <c r="AP14" s="87"/>
      <c r="AQ14" s="87"/>
      <c r="AR14" s="87"/>
      <c r="AS14" s="87"/>
      <c r="AT14" s="87">
        <v>1</v>
      </c>
      <c r="AU14" s="87">
        <v>5</v>
      </c>
      <c r="AV14" s="86">
        <f t="shared" si="1"/>
        <v>54</v>
      </c>
      <c r="AW14" s="86">
        <f t="shared" si="1"/>
        <v>105</v>
      </c>
      <c r="AX14" s="86">
        <f>AV14+AW14</f>
        <v>159</v>
      </c>
      <c r="AY14" s="88">
        <f t="shared" si="2"/>
        <v>33.962264150943398</v>
      </c>
    </row>
    <row r="15" spans="1:51" s="32" customFormat="1" ht="12.65" customHeight="1" x14ac:dyDescent="0.25">
      <c r="A15" s="76" t="s">
        <v>38</v>
      </c>
      <c r="B15" s="87">
        <v>5</v>
      </c>
      <c r="C15" s="87">
        <v>7</v>
      </c>
      <c r="D15" s="87">
        <v>5</v>
      </c>
      <c r="E15" s="87">
        <v>7</v>
      </c>
      <c r="F15" s="87">
        <v>4</v>
      </c>
      <c r="G15" s="87">
        <v>4</v>
      </c>
      <c r="H15" s="87">
        <v>1</v>
      </c>
      <c r="I15" s="87">
        <v>7</v>
      </c>
      <c r="J15" s="87"/>
      <c r="K15" s="87"/>
      <c r="L15" s="87"/>
      <c r="M15" s="87"/>
      <c r="N15" s="87"/>
      <c r="O15" s="87"/>
      <c r="P15" s="87"/>
      <c r="Q15" s="87"/>
      <c r="R15" s="87">
        <v>2</v>
      </c>
      <c r="S15" s="87">
        <v>4</v>
      </c>
      <c r="T15" s="87"/>
      <c r="U15" s="87"/>
      <c r="V15" s="87"/>
      <c r="W15" s="87"/>
      <c r="X15" s="87"/>
      <c r="Y15" s="87"/>
      <c r="Z15" s="87"/>
      <c r="AA15" s="87"/>
      <c r="AB15" s="87">
        <v>1</v>
      </c>
      <c r="AC15" s="87">
        <v>3</v>
      </c>
      <c r="AD15" s="87"/>
      <c r="AE15" s="87"/>
      <c r="AF15" s="87"/>
      <c r="AG15" s="87"/>
      <c r="AH15" s="87"/>
      <c r="AI15" s="87"/>
      <c r="AJ15" s="87"/>
      <c r="AK15" s="87"/>
      <c r="AL15" s="87"/>
      <c r="AM15" s="87"/>
      <c r="AN15" s="87"/>
      <c r="AO15" s="87"/>
      <c r="AP15" s="87"/>
      <c r="AQ15" s="87"/>
      <c r="AR15" s="87"/>
      <c r="AS15" s="87"/>
      <c r="AT15" s="87"/>
      <c r="AU15" s="87"/>
      <c r="AV15" s="86">
        <f t="shared" si="1"/>
        <v>18</v>
      </c>
      <c r="AW15" s="86">
        <f t="shared" si="1"/>
        <v>32</v>
      </c>
      <c r="AX15" s="86">
        <f>AV15+AW15</f>
        <v>50</v>
      </c>
      <c r="AY15" s="88">
        <f t="shared" si="2"/>
        <v>36</v>
      </c>
    </row>
    <row r="16" spans="1:51" s="32" customFormat="1" ht="12.65" customHeight="1" x14ac:dyDescent="0.25">
      <c r="A16" s="76" t="s">
        <v>54</v>
      </c>
      <c r="B16" s="87">
        <v>2</v>
      </c>
      <c r="C16" s="87">
        <v>4</v>
      </c>
      <c r="D16" s="87">
        <v>3</v>
      </c>
      <c r="E16" s="87">
        <v>3</v>
      </c>
      <c r="F16" s="87">
        <v>8</v>
      </c>
      <c r="G16" s="87">
        <v>7</v>
      </c>
      <c r="H16" s="87"/>
      <c r="I16" s="87">
        <v>9</v>
      </c>
      <c r="J16" s="87"/>
      <c r="K16" s="87"/>
      <c r="L16" s="87"/>
      <c r="M16" s="87"/>
      <c r="N16" s="87"/>
      <c r="O16" s="87"/>
      <c r="P16" s="87"/>
      <c r="Q16" s="87"/>
      <c r="R16" s="87">
        <v>1</v>
      </c>
      <c r="S16" s="87">
        <v>2</v>
      </c>
      <c r="T16" s="87"/>
      <c r="U16" s="87"/>
      <c r="V16" s="87"/>
      <c r="W16" s="87"/>
      <c r="X16" s="87"/>
      <c r="Y16" s="87"/>
      <c r="Z16" s="87"/>
      <c r="AA16" s="87"/>
      <c r="AB16" s="87">
        <v>6</v>
      </c>
      <c r="AC16" s="87">
        <v>3</v>
      </c>
      <c r="AD16" s="87"/>
      <c r="AE16" s="87"/>
      <c r="AF16" s="87"/>
      <c r="AG16" s="87"/>
      <c r="AH16" s="87"/>
      <c r="AI16" s="87"/>
      <c r="AJ16" s="87"/>
      <c r="AK16" s="87"/>
      <c r="AL16" s="87"/>
      <c r="AM16" s="87"/>
      <c r="AN16" s="87"/>
      <c r="AO16" s="87"/>
      <c r="AP16" s="87"/>
      <c r="AQ16" s="87"/>
      <c r="AR16" s="87"/>
      <c r="AS16" s="87"/>
      <c r="AT16" s="87"/>
      <c r="AU16" s="87">
        <v>2</v>
      </c>
      <c r="AV16" s="86">
        <f t="shared" si="1"/>
        <v>20</v>
      </c>
      <c r="AW16" s="86">
        <f t="shared" ref="AW16:AW32" si="3">SUM(C16+E16+G16+I16+K16++O16+Q16+U16+S16+W16+AG16+Y16+AI16+M16+AA16+AE16+AC16+AK16+AM16+AO16+AQ16+AU16+AS16)</f>
        <v>30</v>
      </c>
      <c r="AX16" s="86">
        <f t="shared" ref="AX16:AX32" si="4">AV16+AW16</f>
        <v>50</v>
      </c>
      <c r="AY16" s="88">
        <f t="shared" si="2"/>
        <v>40</v>
      </c>
    </row>
    <row r="17" spans="1:51" s="32" customFormat="1" ht="18.75" customHeight="1" x14ac:dyDescent="0.25">
      <c r="A17" s="76" t="s">
        <v>40</v>
      </c>
      <c r="B17" s="87">
        <v>3</v>
      </c>
      <c r="C17" s="87">
        <v>11</v>
      </c>
      <c r="D17" s="87">
        <v>12</v>
      </c>
      <c r="E17" s="87">
        <v>23</v>
      </c>
      <c r="F17" s="87">
        <v>6</v>
      </c>
      <c r="G17" s="87">
        <v>8</v>
      </c>
      <c r="H17" s="87">
        <v>2</v>
      </c>
      <c r="I17" s="87">
        <v>12</v>
      </c>
      <c r="J17" s="87"/>
      <c r="K17" s="87"/>
      <c r="L17" s="87"/>
      <c r="M17" s="87"/>
      <c r="N17" s="87">
        <v>1</v>
      </c>
      <c r="O17" s="87">
        <v>6</v>
      </c>
      <c r="P17" s="87">
        <v>2</v>
      </c>
      <c r="Q17" s="87">
        <v>5</v>
      </c>
      <c r="R17" s="87">
        <v>3</v>
      </c>
      <c r="S17" s="87">
        <v>8</v>
      </c>
      <c r="T17" s="87">
        <v>2</v>
      </c>
      <c r="U17" s="87">
        <v>8</v>
      </c>
      <c r="V17" s="87"/>
      <c r="W17" s="87"/>
      <c r="X17" s="87"/>
      <c r="Y17" s="87"/>
      <c r="Z17" s="87"/>
      <c r="AA17" s="87"/>
      <c r="AB17" s="87">
        <v>8</v>
      </c>
      <c r="AC17" s="87">
        <v>6</v>
      </c>
      <c r="AD17" s="87"/>
      <c r="AE17" s="87"/>
      <c r="AF17" s="87"/>
      <c r="AG17" s="87"/>
      <c r="AH17" s="87"/>
      <c r="AI17" s="87"/>
      <c r="AJ17" s="87"/>
      <c r="AK17" s="87"/>
      <c r="AL17" s="87"/>
      <c r="AM17" s="87">
        <v>5</v>
      </c>
      <c r="AN17" s="87"/>
      <c r="AO17" s="87"/>
      <c r="AP17" s="87"/>
      <c r="AQ17" s="87"/>
      <c r="AR17" s="87"/>
      <c r="AS17" s="87"/>
      <c r="AT17" s="87"/>
      <c r="AU17" s="87"/>
      <c r="AV17" s="86">
        <f t="shared" si="1"/>
        <v>39</v>
      </c>
      <c r="AW17" s="86">
        <f t="shared" si="3"/>
        <v>92</v>
      </c>
      <c r="AX17" s="86">
        <f t="shared" si="4"/>
        <v>131</v>
      </c>
      <c r="AY17" s="88">
        <f t="shared" si="2"/>
        <v>29.770992366412212</v>
      </c>
    </row>
    <row r="18" spans="1:51" s="32" customFormat="1" ht="12.65" customHeight="1" x14ac:dyDescent="0.25">
      <c r="A18" s="76" t="s">
        <v>41</v>
      </c>
      <c r="B18" s="87">
        <v>4</v>
      </c>
      <c r="C18" s="87">
        <v>20</v>
      </c>
      <c r="D18" s="87">
        <v>10</v>
      </c>
      <c r="E18" s="87">
        <v>17</v>
      </c>
      <c r="F18" s="87">
        <v>11</v>
      </c>
      <c r="G18" s="87">
        <v>19</v>
      </c>
      <c r="H18" s="87">
        <v>7</v>
      </c>
      <c r="I18" s="87">
        <v>16</v>
      </c>
      <c r="J18" s="87"/>
      <c r="K18" s="87"/>
      <c r="L18" s="87"/>
      <c r="M18" s="87"/>
      <c r="N18" s="87">
        <v>1</v>
      </c>
      <c r="O18" s="87">
        <v>5</v>
      </c>
      <c r="P18" s="87"/>
      <c r="Q18" s="87"/>
      <c r="R18" s="87">
        <v>2</v>
      </c>
      <c r="S18" s="87">
        <v>4</v>
      </c>
      <c r="T18" s="87">
        <v>4</v>
      </c>
      <c r="U18" s="87">
        <v>8</v>
      </c>
      <c r="V18" s="87"/>
      <c r="W18" s="87"/>
      <c r="X18" s="87"/>
      <c r="Y18" s="87"/>
      <c r="Z18" s="87"/>
      <c r="AA18" s="87"/>
      <c r="AB18" s="87">
        <v>5</v>
      </c>
      <c r="AC18" s="87">
        <v>7</v>
      </c>
      <c r="AD18" s="87"/>
      <c r="AE18" s="87"/>
      <c r="AF18" s="87"/>
      <c r="AG18" s="87"/>
      <c r="AH18" s="87"/>
      <c r="AI18" s="87"/>
      <c r="AJ18" s="87"/>
      <c r="AK18" s="87"/>
      <c r="AL18" s="87">
        <v>2</v>
      </c>
      <c r="AM18" s="87">
        <v>3</v>
      </c>
      <c r="AN18" s="87"/>
      <c r="AO18" s="87"/>
      <c r="AP18" s="87"/>
      <c r="AQ18" s="87"/>
      <c r="AR18" s="87"/>
      <c r="AS18" s="87"/>
      <c r="AT18" s="87"/>
      <c r="AU18" s="87">
        <v>2</v>
      </c>
      <c r="AV18" s="86">
        <f t="shared" si="1"/>
        <v>46</v>
      </c>
      <c r="AW18" s="86">
        <f t="shared" si="3"/>
        <v>101</v>
      </c>
      <c r="AX18" s="86">
        <f t="shared" si="4"/>
        <v>147</v>
      </c>
      <c r="AY18" s="88">
        <f t="shared" si="2"/>
        <v>31.292517006802722</v>
      </c>
    </row>
    <row r="19" spans="1:51" s="32" customFormat="1" ht="12.65" customHeight="1" x14ac:dyDescent="0.25">
      <c r="A19" s="76" t="s">
        <v>42</v>
      </c>
      <c r="B19" s="87">
        <v>10</v>
      </c>
      <c r="C19" s="87">
        <v>10</v>
      </c>
      <c r="D19" s="87">
        <v>9</v>
      </c>
      <c r="E19" s="87">
        <v>6</v>
      </c>
      <c r="F19" s="87">
        <v>5</v>
      </c>
      <c r="G19" s="87">
        <v>5</v>
      </c>
      <c r="H19" s="87">
        <v>6</v>
      </c>
      <c r="I19" s="87">
        <v>12</v>
      </c>
      <c r="J19" s="87">
        <v>4</v>
      </c>
      <c r="K19" s="87">
        <v>11</v>
      </c>
      <c r="L19" s="87"/>
      <c r="M19" s="87"/>
      <c r="N19" s="87">
        <v>3</v>
      </c>
      <c r="O19" s="87">
        <v>2</v>
      </c>
      <c r="P19" s="87"/>
      <c r="Q19" s="87"/>
      <c r="R19" s="87">
        <v>5</v>
      </c>
      <c r="S19" s="87">
        <v>10</v>
      </c>
      <c r="T19" s="87"/>
      <c r="U19" s="87">
        <v>4</v>
      </c>
      <c r="V19" s="87"/>
      <c r="W19" s="87"/>
      <c r="X19" s="87"/>
      <c r="Y19" s="87"/>
      <c r="Z19" s="87"/>
      <c r="AA19" s="87"/>
      <c r="AB19" s="87">
        <v>8</v>
      </c>
      <c r="AC19" s="87">
        <v>2</v>
      </c>
      <c r="AD19" s="87"/>
      <c r="AE19" s="87"/>
      <c r="AF19" s="87"/>
      <c r="AG19" s="87"/>
      <c r="AH19" s="87"/>
      <c r="AI19" s="87"/>
      <c r="AJ19" s="87"/>
      <c r="AK19" s="87"/>
      <c r="AL19" s="87">
        <v>2</v>
      </c>
      <c r="AM19" s="87">
        <v>3</v>
      </c>
      <c r="AN19" s="87"/>
      <c r="AO19" s="87"/>
      <c r="AP19" s="87"/>
      <c r="AQ19" s="87"/>
      <c r="AR19" s="87"/>
      <c r="AS19" s="87"/>
      <c r="AT19" s="87">
        <v>2</v>
      </c>
      <c r="AU19" s="87">
        <v>3</v>
      </c>
      <c r="AV19" s="86">
        <f t="shared" si="1"/>
        <v>54</v>
      </c>
      <c r="AW19" s="86">
        <f t="shared" si="3"/>
        <v>68</v>
      </c>
      <c r="AX19" s="86">
        <f t="shared" si="4"/>
        <v>122</v>
      </c>
      <c r="AY19" s="88">
        <f t="shared" si="2"/>
        <v>44.26229508196721</v>
      </c>
    </row>
    <row r="20" spans="1:51" s="32" customFormat="1" ht="12.65" customHeight="1" x14ac:dyDescent="0.25">
      <c r="A20" s="76" t="s">
        <v>43</v>
      </c>
      <c r="B20" s="87">
        <v>3</v>
      </c>
      <c r="C20" s="87">
        <v>11</v>
      </c>
      <c r="D20" s="87">
        <v>6</v>
      </c>
      <c r="E20" s="87">
        <v>8</v>
      </c>
      <c r="F20" s="87">
        <v>8</v>
      </c>
      <c r="G20" s="87">
        <v>6</v>
      </c>
      <c r="H20" s="87">
        <v>4</v>
      </c>
      <c r="I20" s="87">
        <v>10</v>
      </c>
      <c r="J20" s="87"/>
      <c r="K20" s="87"/>
      <c r="L20" s="87"/>
      <c r="M20" s="87"/>
      <c r="N20" s="87">
        <v>3</v>
      </c>
      <c r="O20" s="87">
        <v>4</v>
      </c>
      <c r="P20" s="87"/>
      <c r="Q20" s="87"/>
      <c r="R20" s="87">
        <v>1</v>
      </c>
      <c r="S20" s="87">
        <v>6</v>
      </c>
      <c r="T20" s="87">
        <v>4</v>
      </c>
      <c r="U20" s="87">
        <v>3</v>
      </c>
      <c r="V20" s="87"/>
      <c r="W20" s="87"/>
      <c r="X20" s="87"/>
      <c r="Y20" s="87"/>
      <c r="Z20" s="87"/>
      <c r="AA20" s="87"/>
      <c r="AB20" s="87">
        <v>7</v>
      </c>
      <c r="AC20" s="87">
        <v>14</v>
      </c>
      <c r="AD20" s="87"/>
      <c r="AE20" s="87"/>
      <c r="AF20" s="87"/>
      <c r="AG20" s="87"/>
      <c r="AH20" s="87"/>
      <c r="AI20" s="87"/>
      <c r="AJ20" s="87"/>
      <c r="AK20" s="87"/>
      <c r="AL20" s="87">
        <v>3</v>
      </c>
      <c r="AM20" s="87">
        <v>4</v>
      </c>
      <c r="AN20" s="87"/>
      <c r="AO20" s="87"/>
      <c r="AP20" s="87"/>
      <c r="AQ20" s="87"/>
      <c r="AR20" s="87"/>
      <c r="AS20" s="87"/>
      <c r="AT20" s="87">
        <v>4</v>
      </c>
      <c r="AU20" s="87">
        <v>3</v>
      </c>
      <c r="AV20" s="86">
        <f t="shared" si="1"/>
        <v>43</v>
      </c>
      <c r="AW20" s="86">
        <f t="shared" si="3"/>
        <v>69</v>
      </c>
      <c r="AX20" s="86">
        <f t="shared" si="4"/>
        <v>112</v>
      </c>
      <c r="AY20" s="88">
        <f t="shared" si="2"/>
        <v>38.392857142857146</v>
      </c>
    </row>
    <row r="21" spans="1:51" s="32" customFormat="1" ht="12.65" customHeight="1" x14ac:dyDescent="0.25">
      <c r="A21" s="76" t="s">
        <v>44</v>
      </c>
      <c r="B21" s="87"/>
      <c r="C21" s="87">
        <v>4</v>
      </c>
      <c r="D21" s="87"/>
      <c r="E21" s="87"/>
      <c r="F21" s="87">
        <v>2</v>
      </c>
      <c r="G21" s="87">
        <v>4</v>
      </c>
      <c r="H21" s="87"/>
      <c r="I21" s="87">
        <v>6</v>
      </c>
      <c r="J21" s="87"/>
      <c r="K21" s="87"/>
      <c r="L21" s="87"/>
      <c r="M21" s="87"/>
      <c r="N21" s="87"/>
      <c r="O21" s="87"/>
      <c r="P21" s="87"/>
      <c r="Q21" s="87"/>
      <c r="R21" s="87"/>
      <c r="S21" s="87"/>
      <c r="T21" s="87"/>
      <c r="U21" s="87"/>
      <c r="V21" s="87"/>
      <c r="W21" s="87"/>
      <c r="X21" s="87"/>
      <c r="Y21" s="87"/>
      <c r="Z21" s="87"/>
      <c r="AA21" s="87"/>
      <c r="AB21" s="87">
        <v>1</v>
      </c>
      <c r="AC21" s="87">
        <v>1</v>
      </c>
      <c r="AD21" s="87"/>
      <c r="AE21" s="87"/>
      <c r="AF21" s="87"/>
      <c r="AG21" s="87"/>
      <c r="AH21" s="87"/>
      <c r="AI21" s="87"/>
      <c r="AJ21" s="87"/>
      <c r="AK21" s="87"/>
      <c r="AL21" s="87"/>
      <c r="AM21" s="87">
        <v>1</v>
      </c>
      <c r="AN21" s="87"/>
      <c r="AO21" s="87"/>
      <c r="AP21" s="87"/>
      <c r="AQ21" s="87"/>
      <c r="AR21" s="87"/>
      <c r="AS21" s="87"/>
      <c r="AT21" s="87">
        <v>2</v>
      </c>
      <c r="AU21" s="87"/>
      <c r="AV21" s="86">
        <f t="shared" si="1"/>
        <v>5</v>
      </c>
      <c r="AW21" s="86">
        <f t="shared" si="3"/>
        <v>16</v>
      </c>
      <c r="AX21" s="86">
        <f t="shared" si="4"/>
        <v>21</v>
      </c>
      <c r="AY21" s="88">
        <f t="shared" si="2"/>
        <v>23.809523809523807</v>
      </c>
    </row>
    <row r="22" spans="1:51" s="32" customFormat="1" ht="12.65" hidden="1" customHeight="1" x14ac:dyDescent="0.25">
      <c r="A22" s="76"/>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6">
        <f t="shared" si="1"/>
        <v>0</v>
      </c>
      <c r="AW22" s="86">
        <f t="shared" si="3"/>
        <v>0</v>
      </c>
      <c r="AX22" s="86">
        <f t="shared" si="4"/>
        <v>0</v>
      </c>
      <c r="AY22" s="88"/>
    </row>
    <row r="23" spans="1:51" s="32" customFormat="1" ht="21.4" customHeight="1" x14ac:dyDescent="0.25">
      <c r="A23" s="76" t="s">
        <v>46</v>
      </c>
      <c r="B23" s="87">
        <v>7</v>
      </c>
      <c r="C23" s="87">
        <v>22</v>
      </c>
      <c r="D23" s="87">
        <v>5</v>
      </c>
      <c r="E23" s="87">
        <v>19</v>
      </c>
      <c r="F23" s="87">
        <v>12</v>
      </c>
      <c r="G23" s="87">
        <v>11</v>
      </c>
      <c r="H23" s="87">
        <v>1</v>
      </c>
      <c r="I23" s="87">
        <v>11</v>
      </c>
      <c r="J23" s="87"/>
      <c r="K23" s="87"/>
      <c r="L23" s="87"/>
      <c r="M23" s="87"/>
      <c r="N23" s="87">
        <v>3</v>
      </c>
      <c r="O23" s="87">
        <v>9</v>
      </c>
      <c r="P23" s="87"/>
      <c r="Q23" s="87"/>
      <c r="R23" s="87">
        <v>9</v>
      </c>
      <c r="S23" s="87">
        <v>15</v>
      </c>
      <c r="T23" s="87">
        <v>5</v>
      </c>
      <c r="U23" s="87">
        <v>13</v>
      </c>
      <c r="V23" s="87"/>
      <c r="W23" s="87"/>
      <c r="X23" s="87"/>
      <c r="Y23" s="87"/>
      <c r="Z23" s="87"/>
      <c r="AA23" s="87"/>
      <c r="AB23" s="87">
        <v>11</v>
      </c>
      <c r="AC23" s="87">
        <v>13</v>
      </c>
      <c r="AD23" s="87"/>
      <c r="AE23" s="87"/>
      <c r="AF23" s="87"/>
      <c r="AG23" s="87"/>
      <c r="AH23" s="87"/>
      <c r="AI23" s="87">
        <v>4</v>
      </c>
      <c r="AJ23" s="87"/>
      <c r="AK23" s="87"/>
      <c r="AL23" s="87">
        <v>4</v>
      </c>
      <c r="AM23" s="87">
        <v>7</v>
      </c>
      <c r="AN23" s="87"/>
      <c r="AO23" s="87"/>
      <c r="AP23" s="87"/>
      <c r="AQ23" s="87"/>
      <c r="AR23" s="87"/>
      <c r="AS23" s="87"/>
      <c r="AT23" s="87">
        <v>7</v>
      </c>
      <c r="AU23" s="87">
        <v>10</v>
      </c>
      <c r="AV23" s="86">
        <f t="shared" si="1"/>
        <v>64</v>
      </c>
      <c r="AW23" s="86">
        <f t="shared" si="3"/>
        <v>134</v>
      </c>
      <c r="AX23" s="86">
        <f t="shared" si="4"/>
        <v>198</v>
      </c>
      <c r="AY23" s="88">
        <f t="shared" si="2"/>
        <v>32.323232323232325</v>
      </c>
    </row>
    <row r="24" spans="1:51" s="32" customFormat="1" ht="12.65" customHeight="1" x14ac:dyDescent="0.25">
      <c r="A24" s="76" t="s">
        <v>47</v>
      </c>
      <c r="B24" s="87">
        <v>6</v>
      </c>
      <c r="C24" s="87">
        <v>9</v>
      </c>
      <c r="D24" s="87">
        <v>4</v>
      </c>
      <c r="E24" s="87">
        <v>6</v>
      </c>
      <c r="F24" s="87">
        <v>5</v>
      </c>
      <c r="G24" s="87">
        <v>5</v>
      </c>
      <c r="H24" s="87">
        <v>4</v>
      </c>
      <c r="I24" s="87">
        <v>16</v>
      </c>
      <c r="J24" s="87"/>
      <c r="K24" s="87"/>
      <c r="L24" s="87"/>
      <c r="M24" s="87"/>
      <c r="N24" s="87"/>
      <c r="O24" s="87"/>
      <c r="P24" s="87"/>
      <c r="Q24" s="87"/>
      <c r="R24" s="87">
        <v>2</v>
      </c>
      <c r="S24" s="87">
        <v>3</v>
      </c>
      <c r="T24" s="87">
        <v>2</v>
      </c>
      <c r="U24" s="87">
        <v>7</v>
      </c>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v>1</v>
      </c>
      <c r="AV24" s="86">
        <f t="shared" si="1"/>
        <v>23</v>
      </c>
      <c r="AW24" s="86">
        <f t="shared" si="3"/>
        <v>47</v>
      </c>
      <c r="AX24" s="86">
        <f t="shared" si="4"/>
        <v>70</v>
      </c>
      <c r="AY24" s="88">
        <f t="shared" si="2"/>
        <v>32.857142857142854</v>
      </c>
    </row>
    <row r="25" spans="1:51" s="32" customFormat="1" ht="12.65" customHeight="1" x14ac:dyDescent="0.25">
      <c r="A25" s="76" t="s">
        <v>48</v>
      </c>
      <c r="B25" s="87">
        <v>10</v>
      </c>
      <c r="C25" s="87">
        <v>22</v>
      </c>
      <c r="D25" s="87">
        <v>9</v>
      </c>
      <c r="E25" s="87">
        <v>14</v>
      </c>
      <c r="F25" s="87">
        <v>18</v>
      </c>
      <c r="G25" s="87">
        <v>14</v>
      </c>
      <c r="H25" s="87">
        <v>5</v>
      </c>
      <c r="I25" s="87">
        <v>27</v>
      </c>
      <c r="J25" s="87"/>
      <c r="K25" s="87"/>
      <c r="L25" s="87"/>
      <c r="M25" s="87"/>
      <c r="N25" s="87">
        <v>11</v>
      </c>
      <c r="O25" s="87">
        <v>18</v>
      </c>
      <c r="P25" s="87"/>
      <c r="Q25" s="87"/>
      <c r="R25" s="87">
        <v>13</v>
      </c>
      <c r="S25" s="87">
        <v>19</v>
      </c>
      <c r="T25" s="87">
        <v>11</v>
      </c>
      <c r="U25" s="87">
        <v>21</v>
      </c>
      <c r="V25" s="87"/>
      <c r="W25" s="87"/>
      <c r="X25" s="87"/>
      <c r="Y25" s="87"/>
      <c r="Z25" s="87"/>
      <c r="AA25" s="87"/>
      <c r="AB25" s="87">
        <v>16</v>
      </c>
      <c r="AC25" s="87">
        <v>16</v>
      </c>
      <c r="AD25" s="87"/>
      <c r="AE25" s="87"/>
      <c r="AF25" s="87"/>
      <c r="AG25" s="87"/>
      <c r="AH25" s="87"/>
      <c r="AI25" s="87"/>
      <c r="AJ25" s="87"/>
      <c r="AK25" s="87"/>
      <c r="AL25" s="87">
        <v>5</v>
      </c>
      <c r="AM25" s="87">
        <v>11</v>
      </c>
      <c r="AN25" s="87"/>
      <c r="AO25" s="87"/>
      <c r="AP25" s="87"/>
      <c r="AQ25" s="87"/>
      <c r="AR25" s="87"/>
      <c r="AS25" s="87"/>
      <c r="AT25" s="87">
        <v>7</v>
      </c>
      <c r="AU25" s="87">
        <v>21</v>
      </c>
      <c r="AV25" s="86">
        <f t="shared" si="1"/>
        <v>105</v>
      </c>
      <c r="AW25" s="86">
        <f t="shared" si="3"/>
        <v>183</v>
      </c>
      <c r="AX25" s="86">
        <f t="shared" si="4"/>
        <v>288</v>
      </c>
      <c r="AY25" s="88">
        <f t="shared" si="2"/>
        <v>36.458333333333329</v>
      </c>
    </row>
    <row r="26" spans="1:51" s="32" customFormat="1" ht="12.65" customHeight="1" x14ac:dyDescent="0.25">
      <c r="A26" s="76" t="s">
        <v>49</v>
      </c>
      <c r="B26" s="87">
        <v>8</v>
      </c>
      <c r="C26" s="87">
        <v>10</v>
      </c>
      <c r="D26" s="87">
        <v>6</v>
      </c>
      <c r="E26" s="87">
        <v>6</v>
      </c>
      <c r="F26" s="87">
        <v>5</v>
      </c>
      <c r="G26" s="87">
        <v>7</v>
      </c>
      <c r="H26" s="87">
        <v>3</v>
      </c>
      <c r="I26" s="87">
        <v>9</v>
      </c>
      <c r="J26" s="87"/>
      <c r="K26" s="87"/>
      <c r="L26" s="87"/>
      <c r="M26" s="87"/>
      <c r="N26" s="87">
        <v>2</v>
      </c>
      <c r="O26" s="87">
        <v>4</v>
      </c>
      <c r="P26" s="87"/>
      <c r="Q26" s="87"/>
      <c r="R26" s="87">
        <v>4</v>
      </c>
      <c r="S26" s="87">
        <v>14</v>
      </c>
      <c r="T26" s="87">
        <v>1</v>
      </c>
      <c r="U26" s="87">
        <v>8</v>
      </c>
      <c r="V26" s="87"/>
      <c r="W26" s="87"/>
      <c r="X26" s="87"/>
      <c r="Y26" s="87"/>
      <c r="Z26" s="87"/>
      <c r="AA26" s="87"/>
      <c r="AB26" s="87">
        <v>8</v>
      </c>
      <c r="AC26" s="87">
        <v>10</v>
      </c>
      <c r="AD26" s="87"/>
      <c r="AE26" s="87"/>
      <c r="AF26" s="87"/>
      <c r="AG26" s="87"/>
      <c r="AH26" s="87"/>
      <c r="AI26" s="87"/>
      <c r="AJ26" s="87"/>
      <c r="AK26" s="87"/>
      <c r="AL26" s="87">
        <v>4</v>
      </c>
      <c r="AM26" s="87">
        <v>13</v>
      </c>
      <c r="AN26" s="87"/>
      <c r="AO26" s="87"/>
      <c r="AP26" s="87"/>
      <c r="AQ26" s="87"/>
      <c r="AR26" s="87"/>
      <c r="AS26" s="87"/>
      <c r="AT26" s="87"/>
      <c r="AU26" s="87">
        <v>1</v>
      </c>
      <c r="AV26" s="86">
        <f t="shared" si="1"/>
        <v>41</v>
      </c>
      <c r="AW26" s="86">
        <f t="shared" si="3"/>
        <v>82</v>
      </c>
      <c r="AX26" s="86">
        <f t="shared" si="4"/>
        <v>123</v>
      </c>
      <c r="AY26" s="88">
        <f t="shared" si="2"/>
        <v>33.333333333333329</v>
      </c>
    </row>
    <row r="27" spans="1:51" s="32" customFormat="1" ht="12.65" customHeight="1" x14ac:dyDescent="0.25">
      <c r="A27" s="76" t="s">
        <v>2</v>
      </c>
      <c r="B27" s="87">
        <v>1</v>
      </c>
      <c r="C27" s="87">
        <v>7</v>
      </c>
      <c r="D27" s="87">
        <v>6</v>
      </c>
      <c r="E27" s="87">
        <v>23</v>
      </c>
      <c r="F27" s="87">
        <v>8</v>
      </c>
      <c r="G27" s="87">
        <v>9</v>
      </c>
      <c r="H27" s="87">
        <v>4</v>
      </c>
      <c r="I27" s="87">
        <v>12</v>
      </c>
      <c r="J27" s="87"/>
      <c r="K27" s="87"/>
      <c r="L27" s="87"/>
      <c r="M27" s="87"/>
      <c r="N27" s="87"/>
      <c r="O27" s="87"/>
      <c r="P27" s="87"/>
      <c r="Q27" s="87"/>
      <c r="R27" s="87">
        <v>3</v>
      </c>
      <c r="S27" s="87">
        <v>5</v>
      </c>
      <c r="T27" s="87"/>
      <c r="U27" s="87"/>
      <c r="V27" s="87">
        <v>3</v>
      </c>
      <c r="W27" s="87">
        <v>5</v>
      </c>
      <c r="X27" s="87"/>
      <c r="Y27" s="87"/>
      <c r="Z27" s="87"/>
      <c r="AA27" s="87"/>
      <c r="AB27" s="87">
        <v>4</v>
      </c>
      <c r="AC27" s="87">
        <v>4</v>
      </c>
      <c r="AD27" s="87"/>
      <c r="AE27" s="87"/>
      <c r="AF27" s="87"/>
      <c r="AG27" s="87"/>
      <c r="AH27" s="87"/>
      <c r="AI27" s="87"/>
      <c r="AJ27" s="87"/>
      <c r="AK27" s="87"/>
      <c r="AL27" s="87"/>
      <c r="AM27" s="87"/>
      <c r="AN27" s="87"/>
      <c r="AO27" s="87"/>
      <c r="AP27" s="87">
        <v>2</v>
      </c>
      <c r="AQ27" s="87">
        <v>6</v>
      </c>
      <c r="AR27" s="87"/>
      <c r="AS27" s="87"/>
      <c r="AT27" s="87">
        <v>3</v>
      </c>
      <c r="AU27" s="87">
        <v>17</v>
      </c>
      <c r="AV27" s="86">
        <f t="shared" si="1"/>
        <v>34</v>
      </c>
      <c r="AW27" s="86">
        <f t="shared" si="3"/>
        <v>88</v>
      </c>
      <c r="AX27" s="86">
        <f t="shared" si="4"/>
        <v>122</v>
      </c>
      <c r="AY27" s="88">
        <f t="shared" si="2"/>
        <v>27.868852459016392</v>
      </c>
    </row>
    <row r="28" spans="1:51" s="32" customFormat="1" ht="20.25" customHeight="1" x14ac:dyDescent="0.25">
      <c r="A28" s="76" t="s">
        <v>50</v>
      </c>
      <c r="B28" s="87">
        <v>16</v>
      </c>
      <c r="C28" s="87">
        <v>38</v>
      </c>
      <c r="D28" s="87">
        <v>14</v>
      </c>
      <c r="E28" s="87">
        <v>24</v>
      </c>
      <c r="F28" s="87">
        <v>18</v>
      </c>
      <c r="G28" s="87">
        <v>18</v>
      </c>
      <c r="H28" s="87">
        <v>7</v>
      </c>
      <c r="I28" s="87">
        <v>29</v>
      </c>
      <c r="J28" s="87"/>
      <c r="K28" s="87"/>
      <c r="L28" s="87"/>
      <c r="M28" s="87"/>
      <c r="N28" s="87">
        <v>5</v>
      </c>
      <c r="O28" s="87">
        <v>8</v>
      </c>
      <c r="P28" s="87"/>
      <c r="Q28" s="87"/>
      <c r="R28" s="87">
        <v>7</v>
      </c>
      <c r="S28" s="87">
        <v>11</v>
      </c>
      <c r="T28" s="87">
        <v>6</v>
      </c>
      <c r="U28" s="87">
        <v>12</v>
      </c>
      <c r="V28" s="87"/>
      <c r="W28" s="87"/>
      <c r="X28" s="87"/>
      <c r="Y28" s="87"/>
      <c r="Z28" s="87"/>
      <c r="AA28" s="87"/>
      <c r="AB28" s="87">
        <v>19</v>
      </c>
      <c r="AC28" s="87">
        <v>17</v>
      </c>
      <c r="AD28" s="87"/>
      <c r="AE28" s="87"/>
      <c r="AF28" s="87">
        <v>9</v>
      </c>
      <c r="AG28" s="87">
        <v>9</v>
      </c>
      <c r="AH28" s="87">
        <v>3</v>
      </c>
      <c r="AI28" s="87">
        <v>7</v>
      </c>
      <c r="AJ28" s="87"/>
      <c r="AK28" s="87"/>
      <c r="AL28" s="87">
        <v>2</v>
      </c>
      <c r="AM28" s="87">
        <v>9</v>
      </c>
      <c r="AN28" s="87"/>
      <c r="AO28" s="87"/>
      <c r="AP28" s="87"/>
      <c r="AQ28" s="87"/>
      <c r="AR28" s="87"/>
      <c r="AS28" s="87"/>
      <c r="AT28" s="87">
        <v>7</v>
      </c>
      <c r="AU28" s="87">
        <v>31</v>
      </c>
      <c r="AV28" s="86">
        <f>SUM(B28+D28+F28+H28+J28++N28+P28+T28+R28+V28+AF28+X28+AH28+L28+Z28+AD28+AB28+AJ28+AL28+AN28+AP28+AT28+AR28)</f>
        <v>113</v>
      </c>
      <c r="AW28" s="86">
        <f t="shared" si="3"/>
        <v>213</v>
      </c>
      <c r="AX28" s="86">
        <f t="shared" si="4"/>
        <v>326</v>
      </c>
      <c r="AY28" s="88">
        <f t="shared" si="2"/>
        <v>34.662576687116562</v>
      </c>
    </row>
    <row r="29" spans="1:51" s="32" customFormat="1" ht="12.65" customHeight="1" x14ac:dyDescent="0.25">
      <c r="A29" s="76" t="s">
        <v>51</v>
      </c>
      <c r="B29" s="87">
        <v>9</v>
      </c>
      <c r="C29" s="87">
        <v>26</v>
      </c>
      <c r="D29" s="87">
        <v>6</v>
      </c>
      <c r="E29" s="87">
        <v>31</v>
      </c>
      <c r="F29" s="87">
        <v>12</v>
      </c>
      <c r="G29" s="87">
        <v>23</v>
      </c>
      <c r="H29" s="87">
        <v>5</v>
      </c>
      <c r="I29" s="87">
        <v>34</v>
      </c>
      <c r="J29" s="87"/>
      <c r="K29" s="87"/>
      <c r="L29" s="87"/>
      <c r="M29" s="87"/>
      <c r="N29" s="87"/>
      <c r="O29" s="87"/>
      <c r="P29" s="87">
        <v>4</v>
      </c>
      <c r="Q29" s="87">
        <v>4</v>
      </c>
      <c r="R29" s="87"/>
      <c r="S29" s="87"/>
      <c r="T29" s="87"/>
      <c r="U29" s="87"/>
      <c r="V29" s="87"/>
      <c r="W29" s="87"/>
      <c r="X29" s="87"/>
      <c r="Y29" s="87"/>
      <c r="Z29" s="87"/>
      <c r="AA29" s="87"/>
      <c r="AB29" s="87">
        <v>8</v>
      </c>
      <c r="AC29" s="87">
        <v>10</v>
      </c>
      <c r="AD29" s="87"/>
      <c r="AE29" s="87"/>
      <c r="AF29" s="87"/>
      <c r="AG29" s="87"/>
      <c r="AH29" s="87"/>
      <c r="AI29" s="87"/>
      <c r="AJ29" s="87"/>
      <c r="AK29" s="87"/>
      <c r="AL29" s="87"/>
      <c r="AM29" s="87"/>
      <c r="AN29" s="87"/>
      <c r="AO29" s="87"/>
      <c r="AP29" s="87"/>
      <c r="AQ29" s="87"/>
      <c r="AR29" s="87"/>
      <c r="AS29" s="87"/>
      <c r="AT29" s="87">
        <v>1</v>
      </c>
      <c r="AU29" s="87"/>
      <c r="AV29" s="86">
        <f>SUM(B29+D29+F29+H29+J29++N29+P29+T29+R29+V29+AF29+X29+AH29+L29+Z29+AD29+AB29+AJ29+AL29+AN29+AP29+AT29+AR29)</f>
        <v>45</v>
      </c>
      <c r="AW29" s="86">
        <f t="shared" si="3"/>
        <v>128</v>
      </c>
      <c r="AX29" s="86">
        <f t="shared" si="4"/>
        <v>173</v>
      </c>
      <c r="AY29" s="88">
        <f t="shared" si="2"/>
        <v>26.011560693641616</v>
      </c>
    </row>
    <row r="30" spans="1:51" s="32" customFormat="1" ht="12.65" customHeight="1" x14ac:dyDescent="0.25">
      <c r="A30" s="76" t="s">
        <v>52</v>
      </c>
      <c r="B30" s="87">
        <v>2</v>
      </c>
      <c r="C30" s="87">
        <v>6</v>
      </c>
      <c r="D30" s="87"/>
      <c r="E30" s="87">
        <v>4</v>
      </c>
      <c r="F30" s="87">
        <v>4</v>
      </c>
      <c r="G30" s="87">
        <v>4</v>
      </c>
      <c r="H30" s="87"/>
      <c r="I30" s="87">
        <v>8</v>
      </c>
      <c r="J30" s="87"/>
      <c r="K30" s="87"/>
      <c r="L30" s="87"/>
      <c r="M30" s="87"/>
      <c r="N30" s="87"/>
      <c r="O30" s="87"/>
      <c r="P30" s="87"/>
      <c r="Q30" s="87"/>
      <c r="R30" s="87">
        <v>1</v>
      </c>
      <c r="S30" s="87">
        <v>3</v>
      </c>
      <c r="T30" s="87"/>
      <c r="U30" s="87">
        <v>4</v>
      </c>
      <c r="V30" s="87">
        <v>2</v>
      </c>
      <c r="W30" s="87">
        <v>2</v>
      </c>
      <c r="X30" s="87"/>
      <c r="Y30" s="87"/>
      <c r="Z30" s="87"/>
      <c r="AA30" s="87"/>
      <c r="AB30" s="87">
        <v>2</v>
      </c>
      <c r="AC30" s="87">
        <v>2</v>
      </c>
      <c r="AD30" s="87"/>
      <c r="AE30" s="87"/>
      <c r="AF30" s="87"/>
      <c r="AG30" s="87"/>
      <c r="AH30" s="87"/>
      <c r="AI30" s="87"/>
      <c r="AJ30" s="87"/>
      <c r="AK30" s="87"/>
      <c r="AL30" s="87"/>
      <c r="AM30" s="87"/>
      <c r="AN30" s="87"/>
      <c r="AO30" s="87"/>
      <c r="AP30" s="87"/>
      <c r="AQ30" s="87"/>
      <c r="AR30" s="87"/>
      <c r="AS30" s="87"/>
      <c r="AT30" s="87">
        <v>2</v>
      </c>
      <c r="AU30" s="87">
        <v>8</v>
      </c>
      <c r="AV30" s="86">
        <f>SUM(B30+D30+F30+H30+J30++N30+P30+T30+R30+V30+AF30+X30+AH30+L30+Z30+AD30+AB30+AJ30+AL30+AN30+AP30+AT30+AR30)</f>
        <v>13</v>
      </c>
      <c r="AW30" s="86">
        <f t="shared" si="3"/>
        <v>41</v>
      </c>
      <c r="AX30" s="86">
        <f t="shared" si="4"/>
        <v>54</v>
      </c>
      <c r="AY30" s="88">
        <f t="shared" si="2"/>
        <v>24.074074074074073</v>
      </c>
    </row>
    <row r="31" spans="1:51" s="32" customFormat="1" ht="12.65" customHeight="1" x14ac:dyDescent="0.25">
      <c r="A31" s="76" t="s">
        <v>53</v>
      </c>
      <c r="B31" s="87">
        <v>2</v>
      </c>
      <c r="C31" s="87">
        <v>10</v>
      </c>
      <c r="D31" s="87">
        <v>5</v>
      </c>
      <c r="E31" s="87">
        <v>6</v>
      </c>
      <c r="F31" s="87">
        <v>9</v>
      </c>
      <c r="G31" s="87">
        <v>14</v>
      </c>
      <c r="H31" s="87">
        <v>4</v>
      </c>
      <c r="I31" s="87">
        <v>19</v>
      </c>
      <c r="J31" s="87"/>
      <c r="K31" s="87"/>
      <c r="L31" s="87"/>
      <c r="M31" s="87"/>
      <c r="N31" s="87">
        <v>3</v>
      </c>
      <c r="O31" s="87">
        <v>1</v>
      </c>
      <c r="P31" s="87"/>
      <c r="Q31" s="87"/>
      <c r="R31" s="87">
        <v>3</v>
      </c>
      <c r="S31" s="87">
        <v>6</v>
      </c>
      <c r="T31" s="87">
        <v>3</v>
      </c>
      <c r="U31" s="87">
        <v>6</v>
      </c>
      <c r="V31" s="87"/>
      <c r="W31" s="87"/>
      <c r="X31" s="87"/>
      <c r="Y31" s="87"/>
      <c r="Z31" s="87"/>
      <c r="AA31" s="87"/>
      <c r="AB31" s="87">
        <v>14</v>
      </c>
      <c r="AC31" s="87">
        <v>15</v>
      </c>
      <c r="AD31" s="87"/>
      <c r="AE31" s="87"/>
      <c r="AF31" s="87">
        <v>17</v>
      </c>
      <c r="AG31" s="87">
        <v>20</v>
      </c>
      <c r="AH31" s="87"/>
      <c r="AI31" s="87"/>
      <c r="AJ31" s="87"/>
      <c r="AK31" s="87"/>
      <c r="AL31" s="87">
        <v>2</v>
      </c>
      <c r="AM31" s="87">
        <v>2</v>
      </c>
      <c r="AN31" s="87"/>
      <c r="AO31" s="87"/>
      <c r="AP31" s="87"/>
      <c r="AQ31" s="87"/>
      <c r="AR31" s="87">
        <v>3</v>
      </c>
      <c r="AS31" s="87">
        <v>12</v>
      </c>
      <c r="AT31" s="87">
        <v>1</v>
      </c>
      <c r="AU31" s="87">
        <v>1</v>
      </c>
      <c r="AV31" s="86">
        <f>SUM(B31+D31+F31+H31+J31++N31+P31+T31+R31+V31+AF31+X31+AH31+L31+Z31+AD31+AB31+AJ31+AL31+AN31+AP31+AT31+AR31)</f>
        <v>66</v>
      </c>
      <c r="AW31" s="86">
        <f t="shared" si="3"/>
        <v>112</v>
      </c>
      <c r="AX31" s="86">
        <f t="shared" si="4"/>
        <v>178</v>
      </c>
      <c r="AY31" s="88">
        <f t="shared" si="2"/>
        <v>37.078651685393261</v>
      </c>
    </row>
    <row r="32" spans="1:51" s="32" customFormat="1" ht="12.65" customHeight="1" x14ac:dyDescent="0.25">
      <c r="A32" s="76" t="s">
        <v>5</v>
      </c>
      <c r="B32" s="87"/>
      <c r="C32" s="87">
        <v>4</v>
      </c>
      <c r="D32" s="87">
        <v>3</v>
      </c>
      <c r="E32" s="87">
        <v>1</v>
      </c>
      <c r="F32" s="87">
        <v>1</v>
      </c>
      <c r="G32" s="87">
        <v>3</v>
      </c>
      <c r="H32" s="87">
        <v>1</v>
      </c>
      <c r="I32" s="87">
        <v>1</v>
      </c>
      <c r="J32" s="87"/>
      <c r="K32" s="87"/>
      <c r="L32" s="87"/>
      <c r="M32" s="87"/>
      <c r="N32" s="87"/>
      <c r="O32" s="87"/>
      <c r="P32" s="87">
        <v>1</v>
      </c>
      <c r="Q32" s="87">
        <v>1</v>
      </c>
      <c r="R32" s="87"/>
      <c r="S32" s="87"/>
      <c r="T32" s="87"/>
      <c r="U32" s="87"/>
      <c r="V32" s="87">
        <v>1</v>
      </c>
      <c r="W32" s="87">
        <v>1</v>
      </c>
      <c r="X32" s="87"/>
      <c r="Y32" s="87"/>
      <c r="Z32" s="87"/>
      <c r="AA32" s="87"/>
      <c r="AB32" s="87">
        <v>2</v>
      </c>
      <c r="AC32" s="87">
        <v>2</v>
      </c>
      <c r="AD32" s="87"/>
      <c r="AE32" s="87"/>
      <c r="AF32" s="87"/>
      <c r="AG32" s="87"/>
      <c r="AH32" s="87"/>
      <c r="AI32" s="87"/>
      <c r="AJ32" s="87"/>
      <c r="AK32" s="87"/>
      <c r="AL32" s="87"/>
      <c r="AM32" s="87"/>
      <c r="AN32" s="87"/>
      <c r="AO32" s="87"/>
      <c r="AP32" s="87"/>
      <c r="AQ32" s="87"/>
      <c r="AR32" s="87"/>
      <c r="AS32" s="87"/>
      <c r="AT32" s="87"/>
      <c r="AU32" s="87">
        <v>2</v>
      </c>
      <c r="AV32" s="86">
        <f>SUM(B32+D32+F32+H32+J32++N32+P32+T32+R32+V32+AF32+X32+AH32+L32+Z32+AD32+AB32+AJ32+AL32+AN32+AP32+AT32+AR32)</f>
        <v>9</v>
      </c>
      <c r="AW32" s="86">
        <f t="shared" si="3"/>
        <v>15</v>
      </c>
      <c r="AX32" s="86">
        <f t="shared" si="4"/>
        <v>24</v>
      </c>
      <c r="AY32" s="88">
        <f t="shared" si="2"/>
        <v>37.5</v>
      </c>
    </row>
    <row r="33" spans="1:51" s="32" customFormat="1" ht="12.65" customHeight="1" x14ac:dyDescent="0.25">
      <c r="A33" s="76"/>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5"/>
      <c r="AP33" s="86"/>
      <c r="AQ33" s="86"/>
      <c r="AR33" s="86"/>
      <c r="AS33" s="86"/>
      <c r="AT33" s="86"/>
      <c r="AU33" s="86"/>
      <c r="AV33" s="86"/>
      <c r="AW33" s="86"/>
      <c r="AX33" s="86"/>
      <c r="AY33" s="86"/>
    </row>
    <row r="34" spans="1:51" x14ac:dyDescent="0.25">
      <c r="A34" s="89" t="s">
        <v>29</v>
      </c>
      <c r="B34" s="90">
        <f>100/(B10+C10)*B10</f>
        <v>30.669546436285096</v>
      </c>
      <c r="C34" s="90"/>
      <c r="D34" s="90">
        <f>100/(D10+E10)*D10</f>
        <v>34.162895927601809</v>
      </c>
      <c r="E34" s="90"/>
      <c r="F34" s="90">
        <f>100/(F10+G10)*F10</f>
        <v>46.887966804979257</v>
      </c>
      <c r="G34" s="90"/>
      <c r="H34" s="90">
        <f>100/(H10+I10)*H10</f>
        <v>18.937644341801384</v>
      </c>
      <c r="I34" s="90"/>
      <c r="J34" s="90"/>
      <c r="K34" s="90"/>
      <c r="L34" s="90"/>
      <c r="M34" s="90"/>
      <c r="N34" s="90">
        <f>100/(N10+O10)*N10</f>
        <v>41.121495327102807</v>
      </c>
      <c r="O34" s="90"/>
      <c r="P34" s="90">
        <f>100/(P10+Q10)*P10</f>
        <v>41.176470588235297</v>
      </c>
      <c r="Q34" s="90"/>
      <c r="R34" s="90">
        <f>100/(R10+S10)*R10</f>
        <v>32.872928176795583</v>
      </c>
      <c r="S34" s="90"/>
      <c r="T34" s="90">
        <f>100/(T10+U10)*T10</f>
        <v>32.599118942731273</v>
      </c>
      <c r="U34" s="90"/>
      <c r="V34" s="90">
        <f>100/(V10+W10)*V10</f>
        <v>28.985507246376812</v>
      </c>
      <c r="W34" s="90"/>
      <c r="X34" s="90"/>
      <c r="Y34" s="90"/>
      <c r="Z34" s="90"/>
      <c r="AA34" s="90"/>
      <c r="AB34" s="90">
        <f>100/(AB10+AC10)*AB10</f>
        <v>50.623441396508731</v>
      </c>
      <c r="AC34" s="90"/>
      <c r="AD34" s="90"/>
      <c r="AE34" s="90"/>
      <c r="AF34" s="90">
        <f>100/(AF10+AG10)*AF10</f>
        <v>47.272727272727273</v>
      </c>
      <c r="AG34" s="90"/>
      <c r="AH34" s="90">
        <f>100/(AH10+AI10)*AH10</f>
        <v>21.739130434782609</v>
      </c>
      <c r="AI34" s="90"/>
      <c r="AJ34" s="90"/>
      <c r="AK34" s="90"/>
      <c r="AL34" s="90">
        <f>100/(AL10+AM10)*AL10</f>
        <v>27.98165137614679</v>
      </c>
      <c r="AM34" s="90"/>
      <c r="AN34" s="90"/>
      <c r="AO34" s="90"/>
      <c r="AP34" s="90">
        <f>100/(AP10+AQ10)*AP10</f>
        <v>25</v>
      </c>
      <c r="AQ34" s="90"/>
      <c r="AR34" s="90">
        <f>100/(AR10+AS10)*AR10</f>
        <v>20</v>
      </c>
      <c r="AS34" s="90"/>
      <c r="AT34" s="90">
        <f>100/(AT10+AU10)*AT10</f>
        <v>27.976190476190474</v>
      </c>
      <c r="AU34" s="90"/>
      <c r="AV34" s="90"/>
      <c r="AW34" s="90"/>
      <c r="AX34" s="90"/>
      <c r="AY34" s="90">
        <f>100/(AV10+AW10)*AV10</f>
        <v>34.530095036958812</v>
      </c>
    </row>
    <row r="35" spans="1:51" hidden="1" x14ac:dyDescent="0.25">
      <c r="A35" s="76" t="s">
        <v>72</v>
      </c>
      <c r="B35" s="91"/>
      <c r="C35" s="91"/>
      <c r="D35" s="91"/>
      <c r="E35" s="91"/>
      <c r="F35" s="91"/>
      <c r="G35" s="91"/>
      <c r="H35" s="91"/>
      <c r="I35" s="91"/>
      <c r="J35" s="91"/>
      <c r="K35" s="91"/>
      <c r="L35" s="91"/>
      <c r="M35" s="91"/>
      <c r="N35" s="91"/>
      <c r="O35" s="91"/>
      <c r="P35" s="91"/>
      <c r="Q35" s="91"/>
      <c r="R35" s="91"/>
      <c r="S35" s="91"/>
      <c r="T35" s="92"/>
      <c r="U35" s="92"/>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3"/>
    </row>
    <row r="36" spans="1:51" s="32" customFormat="1" ht="20.25" customHeight="1" x14ac:dyDescent="0.25">
      <c r="A36" s="76" t="s">
        <v>30</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6"/>
      <c r="AI36" s="86"/>
      <c r="AJ36" s="87"/>
      <c r="AK36" s="87"/>
      <c r="AL36" s="87"/>
      <c r="AM36" s="87"/>
      <c r="AN36" s="87"/>
      <c r="AO36" s="85"/>
      <c r="AP36" s="86"/>
      <c r="AQ36" s="86"/>
      <c r="AR36" s="86"/>
      <c r="AS36" s="86"/>
      <c r="AT36" s="86"/>
      <c r="AU36" s="86"/>
      <c r="AV36" s="86"/>
      <c r="AW36" s="86"/>
      <c r="AX36" s="86"/>
      <c r="AY36" s="86"/>
    </row>
    <row r="37" spans="1:51" s="32" customFormat="1" ht="12.65" customHeight="1" x14ac:dyDescent="0.25">
      <c r="A37" s="94" t="s">
        <v>60</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6"/>
      <c r="AI37" s="86"/>
      <c r="AJ37" s="87"/>
      <c r="AK37" s="87"/>
      <c r="AL37" s="87"/>
      <c r="AM37" s="87"/>
      <c r="AN37" s="87"/>
      <c r="AO37" s="85"/>
      <c r="AP37" s="86"/>
      <c r="AQ37" s="86"/>
      <c r="AR37" s="86"/>
      <c r="AS37" s="86"/>
      <c r="AT37" s="86"/>
      <c r="AU37" s="86"/>
      <c r="AV37" s="86"/>
      <c r="AW37" s="86"/>
      <c r="AX37" s="86"/>
      <c r="AY37" s="86"/>
    </row>
    <row r="38" spans="1:51" s="32" customFormat="1" ht="12.65" customHeight="1" x14ac:dyDescent="0.25">
      <c r="A38" s="94" t="s">
        <v>59</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6"/>
      <c r="AI38" s="86"/>
      <c r="AJ38" s="87"/>
      <c r="AK38" s="87"/>
      <c r="AL38" s="87"/>
      <c r="AM38" s="87"/>
      <c r="AN38" s="87"/>
      <c r="AO38" s="85"/>
      <c r="AP38" s="86"/>
      <c r="AQ38" s="86"/>
      <c r="AR38" s="86"/>
      <c r="AS38" s="86"/>
      <c r="AT38" s="86"/>
      <c r="AU38" s="86"/>
      <c r="AV38" s="86"/>
      <c r="AW38" s="86"/>
      <c r="AX38" s="86"/>
      <c r="AY38" s="86"/>
    </row>
    <row r="39" spans="1:51" x14ac:dyDescent="0.25">
      <c r="A39" s="95"/>
      <c r="B39" s="96"/>
      <c r="C39" s="97"/>
      <c r="D39" s="96"/>
      <c r="E39" s="97"/>
      <c r="F39" s="96"/>
      <c r="G39" s="97"/>
      <c r="H39" s="96"/>
      <c r="I39" s="97"/>
      <c r="J39" s="96"/>
      <c r="K39" s="97"/>
      <c r="L39" s="87"/>
      <c r="M39" s="87"/>
      <c r="N39" s="96"/>
      <c r="O39" s="97"/>
      <c r="P39" s="96"/>
      <c r="Q39" s="97"/>
      <c r="R39" s="96"/>
      <c r="S39" s="97"/>
      <c r="T39" s="87"/>
      <c r="U39" s="87"/>
      <c r="V39" s="96"/>
      <c r="W39" s="97"/>
      <c r="X39" s="38"/>
      <c r="Y39" s="98"/>
      <c r="Z39" s="96"/>
      <c r="AA39" s="97"/>
      <c r="AB39" s="96"/>
      <c r="AC39" s="97"/>
      <c r="AD39" s="95"/>
      <c r="AE39" s="99"/>
      <c r="AF39" s="38"/>
      <c r="AG39" s="100"/>
      <c r="AH39" s="38"/>
      <c r="AI39" s="98"/>
      <c r="AJ39" s="97"/>
      <c r="AK39" s="98"/>
      <c r="AL39" s="38"/>
      <c r="AM39" s="98"/>
      <c r="AN39" s="38"/>
      <c r="AO39" s="98"/>
      <c r="AP39" s="38"/>
      <c r="AQ39" s="98"/>
      <c r="AR39" s="98"/>
      <c r="AS39" s="98"/>
      <c r="AT39" s="38"/>
      <c r="AU39" s="98"/>
      <c r="AV39" s="38"/>
      <c r="AW39" s="98"/>
      <c r="AX39" s="98"/>
      <c r="AY39" s="101"/>
    </row>
    <row r="40" spans="1:51" x14ac:dyDescent="0.25">
      <c r="A40" s="94" t="s">
        <v>69</v>
      </c>
      <c r="B40" s="96"/>
      <c r="C40" s="97"/>
      <c r="D40" s="96"/>
      <c r="E40" s="97"/>
      <c r="F40" s="96"/>
      <c r="G40" s="97"/>
      <c r="H40" s="96"/>
      <c r="I40" s="97"/>
      <c r="J40" s="96"/>
      <c r="K40" s="97"/>
      <c r="L40" s="38"/>
      <c r="M40" s="98"/>
      <c r="N40" s="96"/>
      <c r="O40" s="97"/>
      <c r="P40" s="96"/>
      <c r="Q40" s="97"/>
      <c r="R40" s="96"/>
      <c r="S40" s="97"/>
      <c r="T40" s="38"/>
      <c r="U40" s="98"/>
      <c r="V40" s="96"/>
      <c r="W40" s="97"/>
      <c r="X40" s="38"/>
      <c r="Y40" s="98"/>
      <c r="Z40" s="96"/>
      <c r="AA40" s="97"/>
      <c r="AB40" s="96"/>
      <c r="AC40" s="97"/>
      <c r="AD40" s="95"/>
      <c r="AE40" s="99"/>
      <c r="AF40" s="38"/>
      <c r="AG40" s="100"/>
      <c r="AH40" s="38"/>
      <c r="AI40" s="98"/>
      <c r="AJ40" s="97"/>
      <c r="AK40" s="98"/>
      <c r="AL40" s="38"/>
      <c r="AM40" s="98"/>
      <c r="AN40" s="38"/>
      <c r="AO40" s="98"/>
      <c r="AP40" s="38"/>
      <c r="AQ40" s="98"/>
      <c r="AR40" s="98"/>
      <c r="AS40" s="98"/>
      <c r="AT40" s="38"/>
      <c r="AU40" s="98"/>
      <c r="AV40" s="38"/>
      <c r="AW40" s="98"/>
      <c r="AX40" s="98"/>
      <c r="AY40" s="101"/>
    </row>
    <row r="41" spans="1:51" ht="25.5" customHeight="1" x14ac:dyDescent="0.25">
      <c r="A41" s="200" t="s">
        <v>80</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row>
    <row r="42" spans="1:51" x14ac:dyDescent="0.25">
      <c r="A42" s="101" t="s">
        <v>78</v>
      </c>
      <c r="B42" s="96"/>
      <c r="C42" s="97"/>
      <c r="D42" s="96"/>
      <c r="E42" s="97"/>
      <c r="F42" s="96"/>
      <c r="G42" s="97"/>
      <c r="H42" s="96"/>
      <c r="I42" s="97"/>
      <c r="J42" s="96"/>
      <c r="K42" s="97"/>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101"/>
    </row>
    <row r="43" spans="1:51" x14ac:dyDescent="0.25">
      <c r="A43" s="102" t="s">
        <v>76</v>
      </c>
      <c r="B43" s="96"/>
      <c r="C43" s="97"/>
      <c r="D43" s="96"/>
      <c r="E43" s="97"/>
      <c r="F43" s="96"/>
      <c r="G43" s="97"/>
      <c r="H43" s="96"/>
      <c r="I43" s="97"/>
      <c r="J43" s="96"/>
      <c r="K43" s="97"/>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101"/>
    </row>
    <row r="44" spans="1:51" x14ac:dyDescent="0.25">
      <c r="A44" s="94"/>
      <c r="B44" s="96"/>
      <c r="C44" s="97"/>
      <c r="D44" s="96"/>
      <c r="E44" s="97"/>
      <c r="F44" s="96"/>
      <c r="G44" s="97"/>
      <c r="H44" s="96"/>
      <c r="I44" s="97"/>
      <c r="J44" s="96"/>
      <c r="K44" s="97"/>
      <c r="L44" s="38"/>
      <c r="M44" s="98"/>
      <c r="N44" s="96"/>
      <c r="O44" s="97"/>
      <c r="P44" s="96"/>
      <c r="Q44" s="97"/>
      <c r="R44" s="96"/>
      <c r="S44" s="97"/>
      <c r="T44" s="38"/>
      <c r="U44" s="98"/>
      <c r="V44" s="96"/>
      <c r="W44" s="97"/>
      <c r="X44" s="38"/>
      <c r="Y44" s="38"/>
      <c r="Z44" s="96"/>
      <c r="AA44" s="97"/>
      <c r="AB44" s="96"/>
      <c r="AC44" s="97"/>
      <c r="AD44" s="95"/>
      <c r="AE44" s="99"/>
      <c r="AF44" s="38"/>
      <c r="AG44" s="38"/>
      <c r="AH44" s="38"/>
      <c r="AI44" s="38"/>
      <c r="AJ44" s="97"/>
      <c r="AK44" s="98"/>
      <c r="AL44" s="38"/>
      <c r="AM44" s="98"/>
      <c r="AN44" s="38"/>
      <c r="AO44" s="98"/>
      <c r="AP44" s="38"/>
      <c r="AQ44" s="98"/>
      <c r="AR44" s="98"/>
      <c r="AS44" s="98"/>
      <c r="AT44" s="38"/>
      <c r="AU44" s="98"/>
      <c r="AV44" s="38"/>
      <c r="AW44" s="98"/>
      <c r="AX44" s="98"/>
      <c r="AY44" s="101"/>
    </row>
    <row r="45" spans="1:51" x14ac:dyDescent="0.25">
      <c r="A45" s="48" t="s">
        <v>102</v>
      </c>
      <c r="B45" s="96"/>
      <c r="C45" s="97"/>
      <c r="D45" s="96"/>
      <c r="E45" s="97"/>
      <c r="F45" s="96"/>
      <c r="G45" s="97"/>
      <c r="H45" s="96"/>
      <c r="I45" s="97"/>
      <c r="J45" s="96"/>
      <c r="K45" s="97"/>
      <c r="L45" s="38"/>
      <c r="M45" s="98"/>
      <c r="N45" s="96"/>
      <c r="O45" s="97"/>
      <c r="P45" s="96"/>
      <c r="Q45" s="97"/>
      <c r="R45" s="96"/>
      <c r="S45" s="97"/>
      <c r="T45" s="38"/>
      <c r="U45" s="98"/>
      <c r="V45" s="96"/>
      <c r="W45" s="97"/>
      <c r="X45" s="38"/>
      <c r="Y45" s="38"/>
      <c r="Z45" s="96"/>
      <c r="AA45" s="97"/>
      <c r="AB45" s="96"/>
      <c r="AC45" s="97"/>
      <c r="AD45" s="95"/>
      <c r="AE45" s="99"/>
      <c r="AF45" s="38"/>
      <c r="AG45" s="38"/>
      <c r="AH45" s="38"/>
      <c r="AI45" s="38"/>
      <c r="AJ45" s="97"/>
      <c r="AK45" s="98"/>
      <c r="AL45" s="38"/>
      <c r="AM45" s="98"/>
      <c r="AN45" s="38"/>
      <c r="AO45" s="98"/>
      <c r="AP45" s="38"/>
      <c r="AQ45" s="98"/>
      <c r="AR45" s="98"/>
      <c r="AS45" s="98"/>
      <c r="AT45" s="38"/>
      <c r="AU45" s="98"/>
      <c r="AV45" s="38"/>
      <c r="AW45" s="98"/>
      <c r="AX45" s="98"/>
      <c r="AY45" s="101"/>
    </row>
    <row r="46" spans="1:51" x14ac:dyDescent="0.25">
      <c r="A46" s="48"/>
      <c r="B46" s="101"/>
      <c r="C46" s="101"/>
      <c r="D46" s="101"/>
      <c r="E46" s="103"/>
      <c r="F46" s="101"/>
      <c r="G46" s="98"/>
      <c r="H46" s="38"/>
      <c r="I46" s="98"/>
      <c r="J46" s="38"/>
      <c r="K46" s="98"/>
      <c r="L46" s="38"/>
      <c r="M46" s="38"/>
      <c r="N46" s="38"/>
      <c r="O46" s="98"/>
      <c r="P46" s="38"/>
      <c r="Q46" s="98"/>
      <c r="R46" s="38"/>
      <c r="S46" s="98"/>
      <c r="T46" s="38"/>
      <c r="U46" s="38"/>
      <c r="V46" s="38"/>
      <c r="W46" s="98"/>
      <c r="X46" s="38"/>
      <c r="Y46" s="104"/>
      <c r="Z46" s="38"/>
      <c r="AA46" s="98"/>
      <c r="AB46" s="38"/>
      <c r="AC46" s="98"/>
      <c r="AD46" s="38"/>
      <c r="AE46" s="100"/>
      <c r="AF46" s="38"/>
      <c r="AG46" s="104"/>
      <c r="AH46" s="38"/>
      <c r="AI46" s="104"/>
      <c r="AJ46" s="98"/>
      <c r="AK46" s="98"/>
      <c r="AL46" s="38"/>
      <c r="AM46" s="98"/>
      <c r="AN46" s="38"/>
      <c r="AO46" s="98"/>
      <c r="AP46" s="38"/>
      <c r="AQ46" s="98"/>
      <c r="AR46" s="98"/>
      <c r="AS46" s="98"/>
      <c r="AT46" s="38"/>
      <c r="AU46" s="98"/>
      <c r="AV46" s="38"/>
      <c r="AW46" s="98"/>
      <c r="AX46" s="98"/>
      <c r="AY46" s="101"/>
    </row>
    <row r="47" spans="1:51" x14ac:dyDescent="0.25">
      <c r="A47" s="48" t="s">
        <v>85</v>
      </c>
      <c r="B47" s="101"/>
      <c r="C47" s="101"/>
      <c r="D47" s="101"/>
      <c r="E47" s="103"/>
      <c r="F47" s="101"/>
      <c r="G47" s="38"/>
      <c r="H47" s="38"/>
      <c r="I47" s="38"/>
      <c r="J47" s="38"/>
      <c r="K47" s="38"/>
      <c r="L47" s="38"/>
      <c r="M47" s="38"/>
      <c r="N47" s="38"/>
      <c r="O47" s="38"/>
      <c r="P47" s="38"/>
      <c r="Q47" s="38"/>
      <c r="R47" s="38"/>
      <c r="S47" s="38"/>
      <c r="T47" s="38"/>
      <c r="U47" s="38"/>
      <c r="V47" s="38"/>
      <c r="W47" s="38"/>
      <c r="X47" s="38"/>
      <c r="Y47" s="104"/>
      <c r="Z47" s="38"/>
      <c r="AA47" s="38"/>
      <c r="AB47" s="38"/>
      <c r="AC47" s="38"/>
      <c r="AD47" s="38"/>
      <c r="AE47" s="38"/>
      <c r="AF47" s="38"/>
      <c r="AG47" s="104"/>
      <c r="AH47" s="38"/>
      <c r="AI47" s="104"/>
      <c r="AJ47" s="38"/>
      <c r="AK47" s="38"/>
      <c r="AL47" s="38"/>
      <c r="AM47" s="38"/>
      <c r="AN47" s="38"/>
      <c r="AO47" s="38"/>
      <c r="AP47" s="38"/>
      <c r="AQ47" s="38"/>
      <c r="AR47" s="38"/>
      <c r="AS47" s="38"/>
      <c r="AT47" s="38"/>
      <c r="AU47" s="38"/>
      <c r="AV47" s="38"/>
      <c r="AW47" s="38"/>
      <c r="AX47" s="38"/>
      <c r="AY47" s="101"/>
    </row>
    <row r="48" spans="1:51" ht="12.5" x14ac:dyDescent="0.25">
      <c r="A48" s="48" t="s">
        <v>86</v>
      </c>
      <c r="B48" s="105"/>
      <c r="C48" s="105"/>
      <c r="D48" s="101"/>
      <c r="E48" s="103"/>
      <c r="F48" s="101"/>
      <c r="G48" s="104"/>
      <c r="H48" s="38"/>
      <c r="I48" s="104"/>
      <c r="J48" s="38"/>
      <c r="K48" s="104"/>
      <c r="L48" s="38"/>
      <c r="M48" s="104"/>
      <c r="N48" s="38"/>
      <c r="O48" s="104"/>
      <c r="P48" s="38"/>
      <c r="Q48" s="104"/>
      <c r="R48" s="38"/>
      <c r="S48" s="104"/>
      <c r="T48" s="38"/>
      <c r="U48" s="104"/>
      <c r="V48" s="38"/>
      <c r="W48" s="104"/>
      <c r="X48" s="38"/>
      <c r="Y48" s="38"/>
      <c r="Z48" s="38"/>
      <c r="AA48" s="104"/>
      <c r="AB48" s="38"/>
      <c r="AC48" s="104"/>
      <c r="AD48" s="38"/>
      <c r="AE48" s="104"/>
      <c r="AF48" s="38"/>
      <c r="AG48" s="38"/>
      <c r="AH48" s="38"/>
      <c r="AI48" s="38"/>
      <c r="AJ48" s="38"/>
      <c r="AK48" s="104"/>
      <c r="AL48" s="38"/>
      <c r="AM48" s="104"/>
      <c r="AN48" s="38"/>
      <c r="AO48" s="104"/>
      <c r="AP48" s="38"/>
      <c r="AQ48" s="104"/>
      <c r="AR48" s="104"/>
      <c r="AS48" s="104"/>
      <c r="AT48" s="38"/>
      <c r="AU48" s="104"/>
      <c r="AV48" s="38"/>
      <c r="AW48" s="38"/>
      <c r="AX48" s="104"/>
      <c r="AY48" s="101"/>
    </row>
    <row r="49" spans="1:51" ht="12.5" x14ac:dyDescent="0.25">
      <c r="A49" s="48" t="s">
        <v>87</v>
      </c>
      <c r="B49" s="105"/>
      <c r="C49" s="105"/>
      <c r="D49" s="101"/>
      <c r="E49" s="103"/>
      <c r="F49" s="101"/>
      <c r="G49" s="104"/>
      <c r="H49" s="38"/>
      <c r="I49" s="104"/>
      <c r="J49" s="38"/>
      <c r="K49" s="104"/>
      <c r="L49" s="38"/>
      <c r="M49" s="104"/>
      <c r="N49" s="38"/>
      <c r="O49" s="104"/>
      <c r="P49" s="38"/>
      <c r="Q49" s="104"/>
      <c r="R49" s="38"/>
      <c r="S49" s="104"/>
      <c r="T49" s="38"/>
      <c r="U49" s="104"/>
      <c r="V49" s="38"/>
      <c r="W49" s="104"/>
      <c r="X49" s="38"/>
      <c r="Y49" s="38"/>
      <c r="Z49" s="38"/>
      <c r="AA49" s="104"/>
      <c r="AB49" s="38"/>
      <c r="AC49" s="104"/>
      <c r="AD49" s="38"/>
      <c r="AE49" s="104"/>
      <c r="AF49" s="38"/>
      <c r="AG49" s="38"/>
      <c r="AH49" s="38"/>
      <c r="AI49" s="38"/>
      <c r="AJ49" s="38"/>
      <c r="AK49" s="104"/>
      <c r="AL49" s="38"/>
      <c r="AM49" s="104"/>
      <c r="AN49" s="38"/>
      <c r="AO49" s="104"/>
      <c r="AP49" s="38"/>
      <c r="AQ49" s="104"/>
      <c r="AR49" s="104"/>
      <c r="AS49" s="104"/>
      <c r="AT49" s="38"/>
      <c r="AU49" s="104"/>
      <c r="AV49" s="38"/>
      <c r="AW49" s="104"/>
      <c r="AX49" s="38"/>
      <c r="AY49" s="101"/>
    </row>
    <row r="50" spans="1:51" x14ac:dyDescent="0.25">
      <c r="A50" s="48" t="s">
        <v>88</v>
      </c>
      <c r="B50" s="101"/>
      <c r="C50" s="101"/>
      <c r="D50" s="101"/>
      <c r="E50" s="103"/>
      <c r="F50" s="101"/>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101"/>
    </row>
    <row r="51" spans="1:51" ht="13" x14ac:dyDescent="0.3">
      <c r="A51" s="34"/>
      <c r="B51" s="41"/>
      <c r="C51" s="41"/>
      <c r="D51" s="41"/>
      <c r="E51" s="41"/>
      <c r="F51" s="42"/>
    </row>
  </sheetData>
  <mergeCells count="24">
    <mergeCell ref="A41:AY41"/>
    <mergeCell ref="B5:C5"/>
    <mergeCell ref="D5:E5"/>
    <mergeCell ref="F5:G5"/>
    <mergeCell ref="H5:I5"/>
    <mergeCell ref="J5:K5"/>
    <mergeCell ref="L5:M5"/>
    <mergeCell ref="AL5:AM5"/>
    <mergeCell ref="N5:O5"/>
    <mergeCell ref="P5:Q5"/>
    <mergeCell ref="R5:S5"/>
    <mergeCell ref="T5:U5"/>
    <mergeCell ref="V5:W5"/>
    <mergeCell ref="Z5:AA5"/>
    <mergeCell ref="J10:K10"/>
    <mergeCell ref="AP5:AQ5"/>
    <mergeCell ref="AR5:AS5"/>
    <mergeCell ref="AT5:AU5"/>
    <mergeCell ref="AB5:AC5"/>
    <mergeCell ref="AD5:AE5"/>
    <mergeCell ref="AF5:AG5"/>
    <mergeCell ref="AH5:AI5"/>
    <mergeCell ref="AJ5:AK5"/>
    <mergeCell ref="AN5:AO5"/>
  </mergeCells>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50"/>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0" width="4.296875" style="10" customWidth="1"/>
    <col min="11" max="11" width="4.09765625" style="10" customWidth="1"/>
    <col min="12" max="12" width="4.3984375" style="10" hidden="1" customWidth="1"/>
    <col min="13" max="13" width="4.59765625" style="10" hidden="1" customWidth="1"/>
    <col min="14" max="14" width="4.3984375" style="10" customWidth="1"/>
    <col min="15" max="15" width="4.59765625" style="10" customWidth="1"/>
    <col min="16" max="17" width="4.09765625" style="10" customWidth="1"/>
    <col min="18" max="19" width="4.59765625" style="10" customWidth="1"/>
    <col min="20" max="20" width="4.3984375" style="10" customWidth="1"/>
    <col min="21" max="21" width="4.59765625" style="10" customWidth="1"/>
    <col min="22" max="22" width="4.296875" style="10" customWidth="1"/>
    <col min="23" max="23" width="4.69921875" style="10" customWidth="1"/>
    <col min="24" max="24" width="3.8984375" style="10" hidden="1" customWidth="1"/>
    <col min="25" max="25" width="4" style="10" hidden="1" customWidth="1"/>
    <col min="26" max="27" width="4.296875" style="10" hidden="1" customWidth="1"/>
    <col min="28" max="29" width="4.59765625" style="10" customWidth="1"/>
    <col min="30" max="30" width="3.8984375" style="10" hidden="1" customWidth="1"/>
    <col min="31" max="31" width="4" style="10" hidden="1" customWidth="1"/>
    <col min="32" max="32" width="3.8984375" style="10" customWidth="1"/>
    <col min="33" max="34" width="4" style="10" customWidth="1"/>
    <col min="35" max="35" width="3.69921875" style="10" customWidth="1"/>
    <col min="36" max="36" width="3.8984375" style="10" hidden="1" customWidth="1"/>
    <col min="37" max="37" width="4" style="10" hidden="1" customWidth="1"/>
    <col min="38" max="39" width="3.69921875" style="10" customWidth="1"/>
    <col min="40" max="40" width="4" style="10" customWidth="1"/>
    <col min="41" max="41" width="3.69921875" style="10" customWidth="1"/>
    <col min="42" max="43" width="4.296875" style="10" customWidth="1"/>
    <col min="44" max="44" width="5.09765625" style="10" bestFit="1" customWidth="1"/>
    <col min="45" max="46" width="5.3984375" style="10" customWidth="1"/>
    <col min="47" max="47" width="9" style="16" customWidth="1"/>
    <col min="48" max="16384" width="11.3984375" style="10"/>
  </cols>
  <sheetData>
    <row r="1" spans="1:47" s="8" customFormat="1" ht="12.75" customHeight="1" x14ac:dyDescent="0.25">
      <c r="A1" s="5" t="s">
        <v>91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7" t="s">
        <v>82</v>
      </c>
    </row>
    <row r="2" spans="1:47" ht="13.15" customHeight="1" x14ac:dyDescent="0.25">
      <c r="A2" s="5" t="s">
        <v>9</v>
      </c>
      <c r="B2" s="6"/>
      <c r="C2" s="6"/>
      <c r="D2" s="6"/>
      <c r="E2" s="6"/>
      <c r="F2" s="6"/>
      <c r="G2" s="6"/>
      <c r="H2" s="6"/>
      <c r="I2" s="6"/>
      <c r="J2" s="6"/>
      <c r="K2" s="6"/>
      <c r="L2" s="6"/>
      <c r="M2" s="8"/>
      <c r="N2" s="6"/>
      <c r="O2" s="8"/>
      <c r="P2" s="6"/>
      <c r="Q2" s="6"/>
      <c r="R2" s="6"/>
      <c r="S2" s="6"/>
      <c r="T2" s="6"/>
      <c r="U2" s="8"/>
      <c r="V2" s="6"/>
      <c r="W2" s="6"/>
      <c r="X2" s="6"/>
      <c r="Y2" s="6"/>
      <c r="Z2" s="6"/>
      <c r="AA2" s="6"/>
      <c r="AB2" s="6"/>
      <c r="AC2" s="6"/>
      <c r="AD2" s="6"/>
      <c r="AE2" s="106"/>
      <c r="AF2" s="6"/>
      <c r="AG2" s="106"/>
      <c r="AH2" s="6"/>
      <c r="AI2" s="6"/>
      <c r="AJ2" s="6"/>
      <c r="AK2" s="6"/>
      <c r="AL2" s="6"/>
      <c r="AM2" s="6"/>
      <c r="AN2" s="6"/>
      <c r="AO2" s="6"/>
      <c r="AP2" s="6"/>
      <c r="AQ2" s="6"/>
      <c r="AR2" s="6"/>
      <c r="AS2" s="6"/>
      <c r="AT2" s="6"/>
      <c r="AU2" s="6"/>
    </row>
    <row r="3" spans="1:47"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8"/>
      <c r="Y3" s="108"/>
      <c r="Z3" s="108"/>
      <c r="AA3" s="108"/>
      <c r="AB3" s="108"/>
      <c r="AC3" s="108"/>
      <c r="AD3" s="109"/>
      <c r="AE3" s="108"/>
      <c r="AF3" s="109"/>
      <c r="AG3" s="108"/>
      <c r="AH3" s="108"/>
      <c r="AI3" s="108"/>
      <c r="AJ3" s="108"/>
      <c r="AK3" s="108"/>
      <c r="AL3" s="108"/>
      <c r="AM3" s="108"/>
      <c r="AN3" s="108"/>
      <c r="AO3" s="108"/>
      <c r="AP3" s="108"/>
      <c r="AQ3" s="108"/>
      <c r="AR3" s="108"/>
      <c r="AS3" s="108"/>
      <c r="AT3" s="108"/>
      <c r="AU3" s="110"/>
    </row>
    <row r="4" spans="1:47"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3"/>
      <c r="AO4" s="113"/>
      <c r="AP4" s="112"/>
      <c r="AQ4" s="111"/>
      <c r="AR4" s="112"/>
      <c r="AS4" s="113"/>
      <c r="AT4" s="113"/>
      <c r="AU4" s="113"/>
    </row>
    <row r="5" spans="1:47" s="13" customFormat="1" ht="13.15" customHeight="1" x14ac:dyDescent="0.2">
      <c r="A5" s="114"/>
      <c r="B5" s="190" t="s">
        <v>83</v>
      </c>
      <c r="C5" s="191"/>
      <c r="D5" s="190" t="s">
        <v>11</v>
      </c>
      <c r="E5" s="191"/>
      <c r="F5" s="190" t="s">
        <v>70</v>
      </c>
      <c r="G5" s="191"/>
      <c r="H5" s="190" t="s">
        <v>12</v>
      </c>
      <c r="I5" s="191"/>
      <c r="J5" s="190" t="s">
        <v>84</v>
      </c>
      <c r="K5" s="191"/>
      <c r="L5" s="190" t="s">
        <v>14</v>
      </c>
      <c r="M5" s="191"/>
      <c r="N5" s="190" t="s">
        <v>15</v>
      </c>
      <c r="O5" s="191"/>
      <c r="P5" s="190" t="s">
        <v>16</v>
      </c>
      <c r="Q5" s="191"/>
      <c r="R5" s="190" t="s">
        <v>63</v>
      </c>
      <c r="S5" s="191"/>
      <c r="T5" s="190" t="s">
        <v>65</v>
      </c>
      <c r="U5" s="191"/>
      <c r="V5" s="190" t="s">
        <v>66</v>
      </c>
      <c r="W5" s="191"/>
      <c r="X5" s="115" t="s">
        <v>3</v>
      </c>
      <c r="Y5" s="54"/>
      <c r="Z5" s="190" t="s">
        <v>4</v>
      </c>
      <c r="AA5" s="191"/>
      <c r="AB5" s="190" t="s">
        <v>22</v>
      </c>
      <c r="AC5" s="191"/>
      <c r="AD5" s="190" t="s">
        <v>21</v>
      </c>
      <c r="AE5" s="191"/>
      <c r="AF5" s="190" t="s">
        <v>67</v>
      </c>
      <c r="AG5" s="204"/>
      <c r="AH5" s="190" t="s">
        <v>23</v>
      </c>
      <c r="AI5" s="191"/>
      <c r="AJ5" s="190" t="s">
        <v>24</v>
      </c>
      <c r="AK5" s="191"/>
      <c r="AL5" s="190" t="s">
        <v>6</v>
      </c>
      <c r="AM5" s="191"/>
      <c r="AN5" s="190" t="s">
        <v>71</v>
      </c>
      <c r="AO5" s="191"/>
      <c r="AP5" s="190" t="s">
        <v>19</v>
      </c>
      <c r="AQ5" s="191"/>
      <c r="AR5" s="116" t="s">
        <v>0</v>
      </c>
      <c r="AS5" s="117"/>
      <c r="AT5" s="118"/>
      <c r="AU5" s="118"/>
    </row>
    <row r="6" spans="1:47"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2"/>
      <c r="AO6" s="122"/>
      <c r="AP6" s="120"/>
      <c r="AQ6" s="121"/>
      <c r="AR6" s="120"/>
      <c r="AS6" s="123"/>
      <c r="AT6" s="122"/>
      <c r="AU6" s="122"/>
    </row>
    <row r="7" spans="1:47"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20</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6" t="s">
        <v>1</v>
      </c>
      <c r="AO7" s="126" t="s">
        <v>20</v>
      </c>
      <c r="AP7" s="124" t="s">
        <v>1</v>
      </c>
      <c r="AQ7" s="125" t="s">
        <v>20</v>
      </c>
      <c r="AR7" s="124" t="s">
        <v>1</v>
      </c>
      <c r="AS7" s="126" t="s">
        <v>20</v>
      </c>
      <c r="AT7" s="127" t="s">
        <v>0</v>
      </c>
      <c r="AU7" s="128" t="s">
        <v>61</v>
      </c>
    </row>
    <row r="8" spans="1:47"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2"/>
      <c r="AO8" s="132"/>
      <c r="AP8" s="130"/>
      <c r="AQ8" s="131"/>
      <c r="AR8" s="133"/>
      <c r="AS8" s="134"/>
      <c r="AT8" s="135"/>
      <c r="AU8" s="132"/>
    </row>
    <row r="9" spans="1:47"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8"/>
      <c r="AS9" s="138"/>
      <c r="AT9" s="137"/>
      <c r="AU9" s="137"/>
    </row>
    <row r="10" spans="1:47" x14ac:dyDescent="0.25">
      <c r="A10" s="77" t="s">
        <v>0</v>
      </c>
      <c r="B10" s="78">
        <f>SUM(B12:B32,J12:J33)</f>
        <v>109</v>
      </c>
      <c r="C10" s="78">
        <f>SUM(C12:C32,K12:K33)</f>
        <v>336</v>
      </c>
      <c r="D10" s="78">
        <f t="shared" ref="D10:AO10" si="0">SUM(D12:D32)</f>
        <v>136</v>
      </c>
      <c r="E10" s="78">
        <f t="shared" si="0"/>
        <v>260</v>
      </c>
      <c r="F10" s="78">
        <f t="shared" si="0"/>
        <v>202</v>
      </c>
      <c r="G10" s="78">
        <f t="shared" si="0"/>
        <v>231</v>
      </c>
      <c r="H10" s="78">
        <f t="shared" si="0"/>
        <v>72</v>
      </c>
      <c r="I10" s="78">
        <f t="shared" si="0"/>
        <v>318</v>
      </c>
      <c r="J10" s="202" t="s">
        <v>79</v>
      </c>
      <c r="K10" s="203"/>
      <c r="L10" s="78">
        <f t="shared" si="0"/>
        <v>0</v>
      </c>
      <c r="M10" s="78">
        <f t="shared" si="0"/>
        <v>0</v>
      </c>
      <c r="N10" s="78">
        <f t="shared" si="0"/>
        <v>79</v>
      </c>
      <c r="O10" s="78">
        <f t="shared" si="0"/>
        <v>164</v>
      </c>
      <c r="P10" s="78">
        <f t="shared" si="0"/>
        <v>17</v>
      </c>
      <c r="Q10" s="78">
        <f t="shared" si="0"/>
        <v>18</v>
      </c>
      <c r="R10" s="78">
        <f t="shared" si="0"/>
        <v>76</v>
      </c>
      <c r="S10" s="78">
        <f t="shared" si="0"/>
        <v>165</v>
      </c>
      <c r="T10" s="78">
        <f t="shared" si="0"/>
        <v>31</v>
      </c>
      <c r="U10" s="78">
        <f t="shared" si="0"/>
        <v>120</v>
      </c>
      <c r="V10" s="78">
        <f t="shared" si="0"/>
        <v>35</v>
      </c>
      <c r="W10" s="78">
        <f t="shared" si="0"/>
        <v>65</v>
      </c>
      <c r="X10" s="78"/>
      <c r="Y10" s="78"/>
      <c r="Z10" s="78"/>
      <c r="AA10" s="78"/>
      <c r="AB10" s="78">
        <f t="shared" si="0"/>
        <v>190</v>
      </c>
      <c r="AC10" s="78">
        <f t="shared" si="0"/>
        <v>201</v>
      </c>
      <c r="AD10" s="78"/>
      <c r="AE10" s="78"/>
      <c r="AF10" s="78">
        <f t="shared" si="0"/>
        <v>21</v>
      </c>
      <c r="AG10" s="78">
        <f t="shared" si="0"/>
        <v>18</v>
      </c>
      <c r="AH10" s="78">
        <f t="shared" si="0"/>
        <v>47</v>
      </c>
      <c r="AI10" s="78">
        <f t="shared" si="0"/>
        <v>117</v>
      </c>
      <c r="AJ10" s="78"/>
      <c r="AK10" s="78"/>
      <c r="AL10" s="78">
        <f t="shared" si="0"/>
        <v>2</v>
      </c>
      <c r="AM10" s="78">
        <f t="shared" si="0"/>
        <v>6</v>
      </c>
      <c r="AN10" s="78">
        <f t="shared" si="0"/>
        <v>4</v>
      </c>
      <c r="AO10" s="78">
        <f t="shared" si="0"/>
        <v>14</v>
      </c>
      <c r="AP10" s="78">
        <f>SUM(AP12:AP32)</f>
        <v>98</v>
      </c>
      <c r="AQ10" s="78">
        <f>SUM(AQ12:AQ32)</f>
        <v>234</v>
      </c>
      <c r="AR10" s="78">
        <f>SUM(AR12:AR32)</f>
        <v>1119</v>
      </c>
      <c r="AS10" s="78">
        <f>SUM(AS12:AS32)</f>
        <v>2267</v>
      </c>
      <c r="AT10" s="78">
        <f>SUM(AT12:AT32)</f>
        <v>2137</v>
      </c>
      <c r="AU10" s="187">
        <f>AR10/AT10*100</f>
        <v>52.363125877398218</v>
      </c>
    </row>
    <row r="11" spans="1:47"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0"/>
      <c r="AI11" s="141"/>
      <c r="AJ11" s="142"/>
      <c r="AK11" s="143"/>
      <c r="AL11" s="144"/>
      <c r="AM11" s="144"/>
      <c r="AN11" s="144"/>
      <c r="AO11" s="144"/>
      <c r="AP11" s="144"/>
      <c r="AQ11" s="144"/>
      <c r="AR11" s="144"/>
      <c r="AS11" s="144"/>
      <c r="AT11" s="144"/>
      <c r="AU11" s="144"/>
    </row>
    <row r="12" spans="1:47" s="1" customFormat="1" ht="12.65" customHeight="1" x14ac:dyDescent="0.25">
      <c r="A12" s="137" t="s">
        <v>35</v>
      </c>
      <c r="B12" s="145">
        <v>18</v>
      </c>
      <c r="C12" s="145">
        <v>50</v>
      </c>
      <c r="D12" s="145">
        <v>29</v>
      </c>
      <c r="E12" s="145">
        <v>39</v>
      </c>
      <c r="F12" s="145">
        <v>36</v>
      </c>
      <c r="G12" s="145">
        <v>39</v>
      </c>
      <c r="H12" s="145">
        <v>20</v>
      </c>
      <c r="I12" s="145">
        <v>65</v>
      </c>
      <c r="J12" s="145"/>
      <c r="K12" s="145"/>
      <c r="L12" s="145"/>
      <c r="M12" s="145"/>
      <c r="N12" s="145">
        <v>22</v>
      </c>
      <c r="O12" s="145">
        <v>46</v>
      </c>
      <c r="P12" s="145">
        <v>10</v>
      </c>
      <c r="Q12" s="145">
        <v>7</v>
      </c>
      <c r="R12" s="145">
        <v>21</v>
      </c>
      <c r="S12" s="145">
        <v>43</v>
      </c>
      <c r="T12" s="145">
        <v>9</v>
      </c>
      <c r="U12" s="145">
        <v>25</v>
      </c>
      <c r="V12" s="145">
        <v>11</v>
      </c>
      <c r="W12" s="145">
        <v>22</v>
      </c>
      <c r="X12" s="145"/>
      <c r="Y12" s="145"/>
      <c r="Z12" s="145"/>
      <c r="AA12" s="145"/>
      <c r="AB12" s="145">
        <v>30</v>
      </c>
      <c r="AC12" s="145">
        <v>38</v>
      </c>
      <c r="AD12" s="145"/>
      <c r="AE12" s="145"/>
      <c r="AF12" s="145"/>
      <c r="AG12" s="145"/>
      <c r="AH12" s="145">
        <v>21</v>
      </c>
      <c r="AI12" s="145">
        <v>47</v>
      </c>
      <c r="AJ12" s="145"/>
      <c r="AK12" s="145"/>
      <c r="AL12" s="145"/>
      <c r="AM12" s="145"/>
      <c r="AN12" s="145"/>
      <c r="AO12" s="145"/>
      <c r="AP12" s="145">
        <v>40</v>
      </c>
      <c r="AQ12" s="145">
        <v>80</v>
      </c>
      <c r="AR12" s="144">
        <f>SUM(B12+D12+F12++J12+L12+P12+N12+R12+AB12+T12+AD12+H12+V12+Z12+X12+AF12+AH12+AJ12+AL12+AP12+AN12)</f>
        <v>267</v>
      </c>
      <c r="AS12" s="144">
        <f t="shared" ref="AS12:AU27" si="1">SUM(C12+E12+G12++K12+M12+Q12+O12+S12+AC12+U12+AE12+I12+W12+AA12+Y12+AG12+AI12+AK12+AM12+AQ12+AO12)</f>
        <v>501</v>
      </c>
      <c r="AT12" s="144">
        <f t="shared" si="1"/>
        <v>516</v>
      </c>
      <c r="AU12" s="144">
        <f t="shared" si="1"/>
        <v>952</v>
      </c>
    </row>
    <row r="13" spans="1:47" s="1" customFormat="1" ht="12.65" customHeight="1" x14ac:dyDescent="0.25">
      <c r="A13" s="137" t="s">
        <v>36</v>
      </c>
      <c r="B13" s="145">
        <v>14</v>
      </c>
      <c r="C13" s="145">
        <v>46</v>
      </c>
      <c r="D13" s="145">
        <v>19</v>
      </c>
      <c r="E13" s="145">
        <v>28</v>
      </c>
      <c r="F13" s="145">
        <v>39</v>
      </c>
      <c r="G13" s="145">
        <v>39</v>
      </c>
      <c r="H13" s="145">
        <v>5</v>
      </c>
      <c r="I13" s="145">
        <v>21</v>
      </c>
      <c r="J13" s="145"/>
      <c r="K13" s="145"/>
      <c r="L13" s="145"/>
      <c r="M13" s="145"/>
      <c r="N13" s="145">
        <v>17</v>
      </c>
      <c r="O13" s="145">
        <v>35</v>
      </c>
      <c r="P13" s="145"/>
      <c r="Q13" s="145"/>
      <c r="R13" s="145">
        <v>10</v>
      </c>
      <c r="S13" s="145">
        <v>16</v>
      </c>
      <c r="T13" s="145">
        <v>8</v>
      </c>
      <c r="U13" s="145">
        <v>18</v>
      </c>
      <c r="V13" s="145">
        <v>9</v>
      </c>
      <c r="W13" s="145">
        <v>16</v>
      </c>
      <c r="X13" s="145"/>
      <c r="Y13" s="145"/>
      <c r="Z13" s="145"/>
      <c r="AA13" s="145"/>
      <c r="AB13" s="145">
        <v>31</v>
      </c>
      <c r="AC13" s="145">
        <v>33</v>
      </c>
      <c r="AD13" s="145"/>
      <c r="AE13" s="145"/>
      <c r="AF13" s="145"/>
      <c r="AG13" s="145"/>
      <c r="AH13" s="145">
        <v>6</v>
      </c>
      <c r="AI13" s="145">
        <v>20</v>
      </c>
      <c r="AJ13" s="145"/>
      <c r="AK13" s="145"/>
      <c r="AL13" s="145"/>
      <c r="AM13" s="145"/>
      <c r="AN13" s="145"/>
      <c r="AO13" s="145"/>
      <c r="AP13" s="145">
        <v>26</v>
      </c>
      <c r="AQ13" s="145">
        <v>76</v>
      </c>
      <c r="AR13" s="144">
        <f t="shared" ref="AR13:AR32" si="2">SUM(B13+D13+F13++J13+L13+P13+N13+R13+AB13+T13+AD13+H13+V13+Z13+X13+AF13+AH13+AJ13+AL13+AP13+AN13)</f>
        <v>184</v>
      </c>
      <c r="AS13" s="144">
        <f t="shared" si="1"/>
        <v>348</v>
      </c>
      <c r="AT13" s="144">
        <f t="shared" si="1"/>
        <v>354</v>
      </c>
      <c r="AU13" s="144">
        <f t="shared" si="1"/>
        <v>650</v>
      </c>
    </row>
    <row r="14" spans="1:47" s="1" customFormat="1" ht="12.65" customHeight="1" x14ac:dyDescent="0.25">
      <c r="A14" s="137" t="s">
        <v>37</v>
      </c>
      <c r="B14" s="145">
        <v>5</v>
      </c>
      <c r="C14" s="145">
        <v>11</v>
      </c>
      <c r="D14" s="145">
        <v>5</v>
      </c>
      <c r="E14" s="145">
        <v>17</v>
      </c>
      <c r="F14" s="145">
        <v>13</v>
      </c>
      <c r="G14" s="145">
        <v>13</v>
      </c>
      <c r="H14" s="145">
        <v>3</v>
      </c>
      <c r="I14" s="145">
        <v>15</v>
      </c>
      <c r="J14" s="145"/>
      <c r="K14" s="145"/>
      <c r="L14" s="145"/>
      <c r="M14" s="145"/>
      <c r="N14" s="145">
        <v>1</v>
      </c>
      <c r="O14" s="145">
        <v>7</v>
      </c>
      <c r="P14" s="145"/>
      <c r="Q14" s="145"/>
      <c r="R14" s="145">
        <v>1</v>
      </c>
      <c r="S14" s="145">
        <v>9</v>
      </c>
      <c r="T14" s="145"/>
      <c r="U14" s="145">
        <v>3</v>
      </c>
      <c r="V14" s="145"/>
      <c r="W14" s="145"/>
      <c r="X14" s="145"/>
      <c r="Y14" s="145"/>
      <c r="Z14" s="145"/>
      <c r="AA14" s="145"/>
      <c r="AB14" s="145">
        <v>9</v>
      </c>
      <c r="AC14" s="145">
        <v>9</v>
      </c>
      <c r="AD14" s="145"/>
      <c r="AE14" s="145"/>
      <c r="AF14" s="145"/>
      <c r="AG14" s="145"/>
      <c r="AH14" s="145"/>
      <c r="AI14" s="145"/>
      <c r="AJ14" s="145"/>
      <c r="AK14" s="145"/>
      <c r="AL14" s="145"/>
      <c r="AM14" s="145"/>
      <c r="AN14" s="145"/>
      <c r="AO14" s="145"/>
      <c r="AP14" s="145">
        <v>3</v>
      </c>
      <c r="AQ14" s="145">
        <v>3</v>
      </c>
      <c r="AR14" s="144">
        <f t="shared" si="2"/>
        <v>40</v>
      </c>
      <c r="AS14" s="144">
        <f t="shared" si="1"/>
        <v>87</v>
      </c>
      <c r="AT14" s="144">
        <f t="shared" si="1"/>
        <v>75</v>
      </c>
      <c r="AU14" s="144">
        <f t="shared" si="1"/>
        <v>163</v>
      </c>
    </row>
    <row r="15" spans="1:47" s="1" customFormat="1" ht="12.65" customHeight="1" x14ac:dyDescent="0.25">
      <c r="A15" s="137" t="s">
        <v>38</v>
      </c>
      <c r="B15" s="145">
        <v>2</v>
      </c>
      <c r="C15" s="145">
        <v>6</v>
      </c>
      <c r="D15" s="145">
        <v>3</v>
      </c>
      <c r="E15" s="145">
        <v>5</v>
      </c>
      <c r="F15" s="145">
        <v>8</v>
      </c>
      <c r="G15" s="145">
        <v>8</v>
      </c>
      <c r="H15" s="145">
        <v>2</v>
      </c>
      <c r="I15" s="145">
        <v>12</v>
      </c>
      <c r="J15" s="145"/>
      <c r="K15" s="145"/>
      <c r="L15" s="145"/>
      <c r="M15" s="145"/>
      <c r="N15" s="145">
        <v>2</v>
      </c>
      <c r="O15" s="145">
        <v>2</v>
      </c>
      <c r="P15" s="145"/>
      <c r="Q15" s="145"/>
      <c r="R15" s="145"/>
      <c r="S15" s="145"/>
      <c r="T15" s="145">
        <v>1</v>
      </c>
      <c r="U15" s="145">
        <v>3</v>
      </c>
      <c r="V15" s="145"/>
      <c r="W15" s="145"/>
      <c r="X15" s="145"/>
      <c r="Y15" s="145"/>
      <c r="Z15" s="145"/>
      <c r="AA15" s="145"/>
      <c r="AB15" s="145">
        <v>2</v>
      </c>
      <c r="AC15" s="145">
        <v>4</v>
      </c>
      <c r="AD15" s="145"/>
      <c r="AE15" s="145"/>
      <c r="AF15" s="145"/>
      <c r="AG15" s="145"/>
      <c r="AH15" s="145"/>
      <c r="AI15" s="145"/>
      <c r="AJ15" s="145"/>
      <c r="AK15" s="145"/>
      <c r="AL15" s="145"/>
      <c r="AM15" s="145"/>
      <c r="AN15" s="145"/>
      <c r="AO15" s="145"/>
      <c r="AP15" s="145">
        <v>1</v>
      </c>
      <c r="AQ15" s="145">
        <v>3</v>
      </c>
      <c r="AR15" s="144">
        <f t="shared" si="2"/>
        <v>21</v>
      </c>
      <c r="AS15" s="144">
        <f t="shared" si="1"/>
        <v>43</v>
      </c>
      <c r="AT15" s="144">
        <f t="shared" si="1"/>
        <v>40</v>
      </c>
      <c r="AU15" s="144">
        <f t="shared" si="1"/>
        <v>80</v>
      </c>
    </row>
    <row r="16" spans="1:47" s="1" customFormat="1" ht="12.65" customHeight="1" x14ac:dyDescent="0.25">
      <c r="A16" s="137" t="s">
        <v>54</v>
      </c>
      <c r="B16" s="145">
        <v>2</v>
      </c>
      <c r="C16" s="145">
        <v>4</v>
      </c>
      <c r="D16" s="145">
        <v>3</v>
      </c>
      <c r="E16" s="145">
        <v>3</v>
      </c>
      <c r="F16" s="145">
        <v>2</v>
      </c>
      <c r="G16" s="145"/>
      <c r="H16" s="145"/>
      <c r="I16" s="145">
        <v>6</v>
      </c>
      <c r="J16" s="145"/>
      <c r="K16" s="145"/>
      <c r="L16" s="145"/>
      <c r="M16" s="145"/>
      <c r="N16" s="145"/>
      <c r="O16" s="145"/>
      <c r="P16" s="145"/>
      <c r="Q16" s="145"/>
      <c r="R16" s="145">
        <v>1</v>
      </c>
      <c r="S16" s="145">
        <v>5</v>
      </c>
      <c r="T16" s="145"/>
      <c r="U16" s="145"/>
      <c r="V16" s="145"/>
      <c r="W16" s="145"/>
      <c r="X16" s="145"/>
      <c r="Y16" s="145"/>
      <c r="Z16" s="145"/>
      <c r="AA16" s="145"/>
      <c r="AB16" s="145">
        <v>2</v>
      </c>
      <c r="AC16" s="145">
        <v>4</v>
      </c>
      <c r="AD16" s="145"/>
      <c r="AE16" s="145"/>
      <c r="AF16" s="145"/>
      <c r="AG16" s="145"/>
      <c r="AH16" s="145"/>
      <c r="AI16" s="145"/>
      <c r="AJ16" s="145"/>
      <c r="AK16" s="145"/>
      <c r="AL16" s="145"/>
      <c r="AM16" s="145"/>
      <c r="AN16" s="145"/>
      <c r="AO16" s="145"/>
      <c r="AP16" s="145">
        <v>2</v>
      </c>
      <c r="AQ16" s="145">
        <v>1</v>
      </c>
      <c r="AR16" s="144">
        <f t="shared" si="2"/>
        <v>12</v>
      </c>
      <c r="AS16" s="144">
        <f t="shared" si="1"/>
        <v>23</v>
      </c>
      <c r="AT16" s="144">
        <f t="shared" si="1"/>
        <v>22</v>
      </c>
      <c r="AU16" s="144">
        <f t="shared" si="1"/>
        <v>42</v>
      </c>
    </row>
    <row r="17" spans="1:47" s="1" customFormat="1" ht="18.75" customHeight="1" x14ac:dyDescent="0.25">
      <c r="A17" s="137" t="s">
        <v>40</v>
      </c>
      <c r="B17" s="145">
        <v>4</v>
      </c>
      <c r="C17" s="145">
        <v>10</v>
      </c>
      <c r="D17" s="145">
        <v>1</v>
      </c>
      <c r="E17" s="145">
        <v>6</v>
      </c>
      <c r="F17" s="145">
        <v>4</v>
      </c>
      <c r="G17" s="145">
        <v>9</v>
      </c>
      <c r="H17" s="145">
        <v>1</v>
      </c>
      <c r="I17" s="145">
        <v>6</v>
      </c>
      <c r="J17" s="145"/>
      <c r="K17" s="145"/>
      <c r="L17" s="145"/>
      <c r="M17" s="145"/>
      <c r="N17" s="145">
        <v>1</v>
      </c>
      <c r="O17" s="145">
        <v>6</v>
      </c>
      <c r="P17" s="145">
        <v>5</v>
      </c>
      <c r="Q17" s="145">
        <v>7</v>
      </c>
      <c r="R17" s="145">
        <v>1</v>
      </c>
      <c r="S17" s="145">
        <v>6</v>
      </c>
      <c r="T17" s="145"/>
      <c r="U17" s="145">
        <v>4</v>
      </c>
      <c r="V17" s="145"/>
      <c r="W17" s="145"/>
      <c r="X17" s="145"/>
      <c r="Y17" s="145"/>
      <c r="Z17" s="145"/>
      <c r="AA17" s="145"/>
      <c r="AB17" s="145">
        <v>5</v>
      </c>
      <c r="AC17" s="145">
        <v>8</v>
      </c>
      <c r="AD17" s="145"/>
      <c r="AE17" s="145"/>
      <c r="AF17" s="145"/>
      <c r="AG17" s="145"/>
      <c r="AH17" s="145"/>
      <c r="AI17" s="145">
        <v>3</v>
      </c>
      <c r="AJ17" s="145"/>
      <c r="AK17" s="145"/>
      <c r="AL17" s="145"/>
      <c r="AM17" s="145"/>
      <c r="AN17" s="145"/>
      <c r="AO17" s="145"/>
      <c r="AP17" s="145">
        <v>2</v>
      </c>
      <c r="AQ17" s="145">
        <v>10</v>
      </c>
      <c r="AR17" s="144">
        <f t="shared" si="2"/>
        <v>24</v>
      </c>
      <c r="AS17" s="144">
        <f t="shared" si="1"/>
        <v>75</v>
      </c>
      <c r="AT17" s="144">
        <f t="shared" si="1"/>
        <v>44</v>
      </c>
      <c r="AU17" s="144">
        <f t="shared" si="1"/>
        <v>140</v>
      </c>
    </row>
    <row r="18" spans="1:47" s="1" customFormat="1" ht="12.65" customHeight="1" x14ac:dyDescent="0.25">
      <c r="A18" s="137" t="s">
        <v>41</v>
      </c>
      <c r="B18" s="145">
        <v>3</v>
      </c>
      <c r="C18" s="145">
        <v>16</v>
      </c>
      <c r="D18" s="145">
        <v>9</v>
      </c>
      <c r="E18" s="145">
        <v>18</v>
      </c>
      <c r="F18" s="145">
        <v>10</v>
      </c>
      <c r="G18" s="145">
        <v>11</v>
      </c>
      <c r="H18" s="145">
        <v>3</v>
      </c>
      <c r="I18" s="145">
        <v>15</v>
      </c>
      <c r="J18" s="145"/>
      <c r="K18" s="145"/>
      <c r="L18" s="145"/>
      <c r="M18" s="145"/>
      <c r="N18" s="145">
        <v>2</v>
      </c>
      <c r="O18" s="145">
        <v>5</v>
      </c>
      <c r="P18" s="145"/>
      <c r="Q18" s="145"/>
      <c r="R18" s="145">
        <v>2</v>
      </c>
      <c r="S18" s="145">
        <v>5</v>
      </c>
      <c r="T18" s="145">
        <v>2</v>
      </c>
      <c r="U18" s="145">
        <v>5</v>
      </c>
      <c r="V18" s="145"/>
      <c r="W18" s="145"/>
      <c r="X18" s="145"/>
      <c r="Y18" s="145"/>
      <c r="Z18" s="145"/>
      <c r="AA18" s="145"/>
      <c r="AB18" s="145">
        <v>11</v>
      </c>
      <c r="AC18" s="145">
        <v>10</v>
      </c>
      <c r="AD18" s="145"/>
      <c r="AE18" s="145"/>
      <c r="AF18" s="145"/>
      <c r="AG18" s="145"/>
      <c r="AH18" s="145">
        <v>1</v>
      </c>
      <c r="AI18" s="145">
        <v>4</v>
      </c>
      <c r="AJ18" s="145"/>
      <c r="AK18" s="145"/>
      <c r="AL18" s="145"/>
      <c r="AM18" s="145"/>
      <c r="AN18" s="145"/>
      <c r="AO18" s="145"/>
      <c r="AP18" s="145">
        <v>5</v>
      </c>
      <c r="AQ18" s="145">
        <v>4</v>
      </c>
      <c r="AR18" s="144">
        <f t="shared" si="2"/>
        <v>48</v>
      </c>
      <c r="AS18" s="144">
        <f t="shared" si="1"/>
        <v>93</v>
      </c>
      <c r="AT18" s="144">
        <f t="shared" si="1"/>
        <v>93</v>
      </c>
      <c r="AU18" s="144">
        <f t="shared" si="1"/>
        <v>170</v>
      </c>
    </row>
    <row r="19" spans="1:47" s="1" customFormat="1" ht="12.65" customHeight="1" x14ac:dyDescent="0.25">
      <c r="A19" s="137" t="s">
        <v>42</v>
      </c>
      <c r="B19" s="145">
        <v>2</v>
      </c>
      <c r="C19" s="145">
        <v>13</v>
      </c>
      <c r="D19" s="145">
        <v>7</v>
      </c>
      <c r="E19" s="145">
        <v>8</v>
      </c>
      <c r="F19" s="145">
        <v>5</v>
      </c>
      <c r="G19" s="145">
        <v>5</v>
      </c>
      <c r="H19" s="145">
        <v>2</v>
      </c>
      <c r="I19" s="145">
        <v>13</v>
      </c>
      <c r="J19" s="145">
        <v>2</v>
      </c>
      <c r="K19" s="145">
        <v>8</v>
      </c>
      <c r="L19" s="145"/>
      <c r="M19" s="145"/>
      <c r="N19" s="145">
        <v>2</v>
      </c>
      <c r="O19" s="145">
        <v>3</v>
      </c>
      <c r="P19" s="145"/>
      <c r="Q19" s="145"/>
      <c r="R19" s="145">
        <v>6</v>
      </c>
      <c r="S19" s="145">
        <v>9</v>
      </c>
      <c r="T19" s="145">
        <v>1</v>
      </c>
      <c r="U19" s="145">
        <v>3</v>
      </c>
      <c r="V19" s="145"/>
      <c r="W19" s="145"/>
      <c r="X19" s="145"/>
      <c r="Y19" s="145"/>
      <c r="Z19" s="145"/>
      <c r="AA19" s="145"/>
      <c r="AB19" s="145">
        <v>8</v>
      </c>
      <c r="AC19" s="145">
        <v>2</v>
      </c>
      <c r="AD19" s="145"/>
      <c r="AE19" s="145"/>
      <c r="AF19" s="145"/>
      <c r="AG19" s="145"/>
      <c r="AH19" s="145">
        <v>2</v>
      </c>
      <c r="AI19" s="145">
        <v>3</v>
      </c>
      <c r="AJ19" s="145"/>
      <c r="AK19" s="145"/>
      <c r="AL19" s="145"/>
      <c r="AM19" s="145"/>
      <c r="AN19" s="145"/>
      <c r="AO19" s="145"/>
      <c r="AP19" s="145">
        <v>1</v>
      </c>
      <c r="AQ19" s="145">
        <v>9</v>
      </c>
      <c r="AR19" s="144">
        <f t="shared" si="2"/>
        <v>38</v>
      </c>
      <c r="AS19" s="144">
        <f t="shared" si="1"/>
        <v>76</v>
      </c>
      <c r="AT19" s="144">
        <f t="shared" si="1"/>
        <v>74</v>
      </c>
      <c r="AU19" s="144">
        <f t="shared" si="1"/>
        <v>139</v>
      </c>
    </row>
    <row r="20" spans="1:47" s="1" customFormat="1" ht="12.65" customHeight="1" x14ac:dyDescent="0.25">
      <c r="A20" s="137" t="s">
        <v>43</v>
      </c>
      <c r="B20" s="145">
        <v>2</v>
      </c>
      <c r="C20" s="145">
        <v>11</v>
      </c>
      <c r="D20" s="145">
        <v>6</v>
      </c>
      <c r="E20" s="145">
        <v>8</v>
      </c>
      <c r="F20" s="145">
        <v>6</v>
      </c>
      <c r="G20" s="145">
        <v>8</v>
      </c>
      <c r="H20" s="145">
        <v>1</v>
      </c>
      <c r="I20" s="145">
        <v>6</v>
      </c>
      <c r="J20" s="145"/>
      <c r="K20" s="145"/>
      <c r="L20" s="145"/>
      <c r="M20" s="145"/>
      <c r="N20" s="145">
        <v>5</v>
      </c>
      <c r="O20" s="145">
        <v>9</v>
      </c>
      <c r="P20" s="145"/>
      <c r="Q20" s="145"/>
      <c r="R20" s="145">
        <v>1</v>
      </c>
      <c r="S20" s="145">
        <v>6</v>
      </c>
      <c r="T20" s="145">
        <v>1</v>
      </c>
      <c r="U20" s="145">
        <v>6</v>
      </c>
      <c r="V20" s="145"/>
      <c r="W20" s="145"/>
      <c r="X20" s="145"/>
      <c r="Y20" s="145"/>
      <c r="Z20" s="145"/>
      <c r="AA20" s="145"/>
      <c r="AB20" s="145">
        <v>6</v>
      </c>
      <c r="AC20" s="145">
        <v>8</v>
      </c>
      <c r="AD20" s="145"/>
      <c r="AE20" s="145"/>
      <c r="AF20" s="145"/>
      <c r="AG20" s="145"/>
      <c r="AH20" s="145"/>
      <c r="AI20" s="145"/>
      <c r="AJ20" s="145"/>
      <c r="AK20" s="145"/>
      <c r="AL20" s="145"/>
      <c r="AM20" s="145"/>
      <c r="AN20" s="145"/>
      <c r="AO20" s="145"/>
      <c r="AP20" s="145"/>
      <c r="AQ20" s="145"/>
      <c r="AR20" s="144">
        <f t="shared" si="2"/>
        <v>28</v>
      </c>
      <c r="AS20" s="144">
        <f t="shared" si="1"/>
        <v>62</v>
      </c>
      <c r="AT20" s="144">
        <f t="shared" si="1"/>
        <v>54</v>
      </c>
      <c r="AU20" s="144">
        <f t="shared" si="1"/>
        <v>113</v>
      </c>
    </row>
    <row r="21" spans="1:47" s="1" customFormat="1" ht="12.65" customHeight="1" x14ac:dyDescent="0.25">
      <c r="A21" s="137" t="s">
        <v>44</v>
      </c>
      <c r="B21" s="145"/>
      <c r="C21" s="145">
        <v>4</v>
      </c>
      <c r="D21" s="145">
        <v>1</v>
      </c>
      <c r="E21" s="145">
        <v>1</v>
      </c>
      <c r="F21" s="145">
        <v>3</v>
      </c>
      <c r="G21" s="145">
        <v>3</v>
      </c>
      <c r="H21" s="145"/>
      <c r="I21" s="145">
        <v>6</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v>1</v>
      </c>
      <c r="AJ21" s="145"/>
      <c r="AK21" s="145"/>
      <c r="AL21" s="145"/>
      <c r="AM21" s="145"/>
      <c r="AN21" s="145"/>
      <c r="AO21" s="145"/>
      <c r="AP21" s="145">
        <v>1</v>
      </c>
      <c r="AQ21" s="145">
        <v>1</v>
      </c>
      <c r="AR21" s="144">
        <f t="shared" si="2"/>
        <v>5</v>
      </c>
      <c r="AS21" s="144">
        <f t="shared" si="1"/>
        <v>16</v>
      </c>
      <c r="AT21" s="144">
        <f t="shared" si="1"/>
        <v>10</v>
      </c>
      <c r="AU21" s="144">
        <f t="shared" si="1"/>
        <v>28</v>
      </c>
    </row>
    <row r="22" spans="1:47" s="1" customFormat="1" ht="12.65" hidden="1" customHeight="1" x14ac:dyDescent="0.25">
      <c r="A22" s="137"/>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4">
        <f t="shared" si="2"/>
        <v>0</v>
      </c>
      <c r="AS22" s="144">
        <f t="shared" si="1"/>
        <v>0</v>
      </c>
      <c r="AT22" s="144">
        <f t="shared" si="1"/>
        <v>0</v>
      </c>
      <c r="AU22" s="144">
        <f t="shared" si="1"/>
        <v>0</v>
      </c>
    </row>
    <row r="23" spans="1:47" s="1" customFormat="1" ht="21.4" customHeight="1" x14ac:dyDescent="0.25">
      <c r="A23" s="137" t="s">
        <v>46</v>
      </c>
      <c r="B23" s="145">
        <v>6</v>
      </c>
      <c r="C23" s="145">
        <v>18</v>
      </c>
      <c r="D23" s="145">
        <v>11</v>
      </c>
      <c r="E23" s="145">
        <v>25</v>
      </c>
      <c r="F23" s="145">
        <v>11</v>
      </c>
      <c r="G23" s="145">
        <v>12</v>
      </c>
      <c r="H23" s="145">
        <v>2</v>
      </c>
      <c r="I23" s="145">
        <v>10</v>
      </c>
      <c r="J23" s="145"/>
      <c r="K23" s="145"/>
      <c r="L23" s="145"/>
      <c r="M23" s="145"/>
      <c r="N23" s="145">
        <v>3</v>
      </c>
      <c r="O23" s="145">
        <v>9</v>
      </c>
      <c r="P23" s="145"/>
      <c r="Q23" s="145"/>
      <c r="R23" s="145">
        <v>9</v>
      </c>
      <c r="S23" s="145">
        <v>15</v>
      </c>
      <c r="T23" s="145">
        <v>2</v>
      </c>
      <c r="U23" s="145">
        <v>9</v>
      </c>
      <c r="V23" s="145"/>
      <c r="W23" s="145"/>
      <c r="X23" s="145"/>
      <c r="Y23" s="145"/>
      <c r="Z23" s="145"/>
      <c r="AA23" s="145"/>
      <c r="AB23" s="145">
        <v>12</v>
      </c>
      <c r="AC23" s="145">
        <v>12</v>
      </c>
      <c r="AD23" s="145"/>
      <c r="AE23" s="145"/>
      <c r="AF23" s="145"/>
      <c r="AG23" s="145"/>
      <c r="AH23" s="145">
        <v>3</v>
      </c>
      <c r="AI23" s="145">
        <v>7</v>
      </c>
      <c r="AJ23" s="145"/>
      <c r="AK23" s="145"/>
      <c r="AL23" s="145"/>
      <c r="AM23" s="145"/>
      <c r="AN23" s="145"/>
      <c r="AO23" s="145"/>
      <c r="AP23" s="145"/>
      <c r="AQ23" s="145"/>
      <c r="AR23" s="144">
        <f t="shared" si="2"/>
        <v>59</v>
      </c>
      <c r="AS23" s="144">
        <f t="shared" si="1"/>
        <v>117</v>
      </c>
      <c r="AT23" s="144">
        <f t="shared" si="1"/>
        <v>112</v>
      </c>
      <c r="AU23" s="144">
        <f t="shared" si="1"/>
        <v>216</v>
      </c>
    </row>
    <row r="24" spans="1:47" s="1" customFormat="1" ht="12.65" customHeight="1" x14ac:dyDescent="0.25">
      <c r="A24" s="137" t="s">
        <v>47</v>
      </c>
      <c r="B24" s="145">
        <v>2</v>
      </c>
      <c r="C24" s="145">
        <v>8</v>
      </c>
      <c r="D24" s="145">
        <v>3</v>
      </c>
      <c r="E24" s="145">
        <v>7</v>
      </c>
      <c r="F24" s="145">
        <v>4</v>
      </c>
      <c r="G24" s="145">
        <v>6</v>
      </c>
      <c r="H24" s="145">
        <v>4</v>
      </c>
      <c r="I24" s="145">
        <v>16</v>
      </c>
      <c r="J24" s="145"/>
      <c r="K24" s="145"/>
      <c r="L24" s="145"/>
      <c r="M24" s="145"/>
      <c r="N24" s="145"/>
      <c r="O24" s="145"/>
      <c r="P24" s="145"/>
      <c r="Q24" s="145"/>
      <c r="R24" s="145">
        <v>1</v>
      </c>
      <c r="S24" s="145">
        <v>3</v>
      </c>
      <c r="T24" s="145">
        <v>2</v>
      </c>
      <c r="U24" s="145">
        <v>8</v>
      </c>
      <c r="V24" s="145"/>
      <c r="W24" s="145"/>
      <c r="X24" s="145"/>
      <c r="Y24" s="145"/>
      <c r="Z24" s="145"/>
      <c r="AA24" s="145"/>
      <c r="AB24" s="145">
        <v>1</v>
      </c>
      <c r="AC24" s="145">
        <v>3</v>
      </c>
      <c r="AD24" s="145"/>
      <c r="AE24" s="145"/>
      <c r="AF24" s="145"/>
      <c r="AG24" s="145"/>
      <c r="AH24" s="145"/>
      <c r="AI24" s="145">
        <v>1</v>
      </c>
      <c r="AJ24" s="145"/>
      <c r="AK24" s="145"/>
      <c r="AL24" s="145"/>
      <c r="AM24" s="145"/>
      <c r="AN24" s="145"/>
      <c r="AO24" s="145"/>
      <c r="AP24" s="145"/>
      <c r="AQ24" s="145"/>
      <c r="AR24" s="144">
        <f t="shared" si="2"/>
        <v>17</v>
      </c>
      <c r="AS24" s="144">
        <f t="shared" si="1"/>
        <v>52</v>
      </c>
      <c r="AT24" s="144">
        <f t="shared" si="1"/>
        <v>32</v>
      </c>
      <c r="AU24" s="144">
        <f t="shared" si="1"/>
        <v>96</v>
      </c>
    </row>
    <row r="25" spans="1:47" s="1" customFormat="1" ht="12.65" customHeight="1" x14ac:dyDescent="0.25">
      <c r="A25" s="137" t="s">
        <v>48</v>
      </c>
      <c r="B25" s="145">
        <v>9</v>
      </c>
      <c r="C25" s="145">
        <v>21</v>
      </c>
      <c r="D25" s="145">
        <v>11</v>
      </c>
      <c r="E25" s="145">
        <v>19</v>
      </c>
      <c r="F25" s="145">
        <v>14</v>
      </c>
      <c r="G25" s="145">
        <v>21</v>
      </c>
      <c r="H25" s="145">
        <v>7</v>
      </c>
      <c r="I25" s="145">
        <v>31</v>
      </c>
      <c r="J25" s="145"/>
      <c r="K25" s="145"/>
      <c r="L25" s="145"/>
      <c r="M25" s="145"/>
      <c r="N25" s="145">
        <v>10</v>
      </c>
      <c r="O25" s="145">
        <v>16</v>
      </c>
      <c r="P25" s="145"/>
      <c r="Q25" s="145"/>
      <c r="R25" s="145">
        <v>9</v>
      </c>
      <c r="S25" s="145">
        <v>21</v>
      </c>
      <c r="T25" s="145">
        <v>1</v>
      </c>
      <c r="U25" s="145">
        <v>14</v>
      </c>
      <c r="V25" s="145"/>
      <c r="W25" s="145"/>
      <c r="X25" s="145"/>
      <c r="Y25" s="145"/>
      <c r="Z25" s="145"/>
      <c r="AA25" s="145"/>
      <c r="AB25" s="145">
        <v>22</v>
      </c>
      <c r="AC25" s="145">
        <v>8</v>
      </c>
      <c r="AD25" s="145"/>
      <c r="AE25" s="145"/>
      <c r="AF25" s="145"/>
      <c r="AG25" s="145"/>
      <c r="AH25" s="145">
        <v>4</v>
      </c>
      <c r="AI25" s="145">
        <v>11</v>
      </c>
      <c r="AJ25" s="145"/>
      <c r="AK25" s="145"/>
      <c r="AL25" s="145"/>
      <c r="AM25" s="145"/>
      <c r="AN25" s="145"/>
      <c r="AO25" s="145"/>
      <c r="AP25" s="145">
        <v>6</v>
      </c>
      <c r="AQ25" s="145">
        <v>15</v>
      </c>
      <c r="AR25" s="144">
        <f t="shared" si="2"/>
        <v>93</v>
      </c>
      <c r="AS25" s="144">
        <f t="shared" si="1"/>
        <v>177</v>
      </c>
      <c r="AT25" s="144">
        <f t="shared" si="1"/>
        <v>177</v>
      </c>
      <c r="AU25" s="144">
        <f t="shared" si="1"/>
        <v>333</v>
      </c>
    </row>
    <row r="26" spans="1:47" s="1" customFormat="1" ht="12.65" customHeight="1" x14ac:dyDescent="0.25">
      <c r="A26" s="137" t="s">
        <v>49</v>
      </c>
      <c r="B26" s="145">
        <v>4</v>
      </c>
      <c r="C26" s="145">
        <v>8</v>
      </c>
      <c r="D26" s="145">
        <v>5</v>
      </c>
      <c r="E26" s="145">
        <v>7</v>
      </c>
      <c r="F26" s="145">
        <v>5</v>
      </c>
      <c r="G26" s="145">
        <v>7</v>
      </c>
      <c r="H26" s="145">
        <v>3</v>
      </c>
      <c r="I26" s="145">
        <v>9</v>
      </c>
      <c r="J26" s="145"/>
      <c r="K26" s="145"/>
      <c r="L26" s="145"/>
      <c r="M26" s="145"/>
      <c r="N26" s="145">
        <v>4</v>
      </c>
      <c r="O26" s="145">
        <v>8</v>
      </c>
      <c r="P26" s="145"/>
      <c r="Q26" s="145"/>
      <c r="R26" s="145">
        <v>2</v>
      </c>
      <c r="S26" s="145">
        <v>10</v>
      </c>
      <c r="T26" s="145">
        <v>1</v>
      </c>
      <c r="U26" s="145">
        <v>5</v>
      </c>
      <c r="V26" s="145"/>
      <c r="W26" s="145"/>
      <c r="X26" s="145"/>
      <c r="Y26" s="145"/>
      <c r="Z26" s="145"/>
      <c r="AA26" s="145"/>
      <c r="AB26" s="145">
        <v>7</v>
      </c>
      <c r="AC26" s="145">
        <v>5</v>
      </c>
      <c r="AD26" s="145"/>
      <c r="AE26" s="145"/>
      <c r="AF26" s="145"/>
      <c r="AG26" s="145"/>
      <c r="AH26" s="145">
        <v>5</v>
      </c>
      <c r="AI26" s="145">
        <v>7</v>
      </c>
      <c r="AJ26" s="145"/>
      <c r="AK26" s="145"/>
      <c r="AL26" s="145"/>
      <c r="AM26" s="145"/>
      <c r="AN26" s="145"/>
      <c r="AO26" s="145"/>
      <c r="AP26" s="145"/>
      <c r="AQ26" s="145"/>
      <c r="AR26" s="144">
        <f t="shared" si="2"/>
        <v>36</v>
      </c>
      <c r="AS26" s="144">
        <f t="shared" si="1"/>
        <v>66</v>
      </c>
      <c r="AT26" s="144">
        <f t="shared" si="1"/>
        <v>68</v>
      </c>
      <c r="AU26" s="144">
        <f t="shared" si="1"/>
        <v>124</v>
      </c>
    </row>
    <row r="27" spans="1:47" s="1" customFormat="1" ht="12.65" customHeight="1" x14ac:dyDescent="0.25">
      <c r="A27" s="137" t="s">
        <v>2</v>
      </c>
      <c r="B27" s="145">
        <v>1</v>
      </c>
      <c r="C27" s="145">
        <v>7</v>
      </c>
      <c r="D27" s="145">
        <v>1</v>
      </c>
      <c r="E27" s="145">
        <v>7</v>
      </c>
      <c r="F27" s="145">
        <v>4</v>
      </c>
      <c r="G27" s="145">
        <v>4</v>
      </c>
      <c r="H27" s="145">
        <v>1</v>
      </c>
      <c r="I27" s="145">
        <v>7</v>
      </c>
      <c r="J27" s="145"/>
      <c r="K27" s="145"/>
      <c r="L27" s="145"/>
      <c r="M27" s="145"/>
      <c r="N27" s="145"/>
      <c r="O27" s="145"/>
      <c r="P27" s="145"/>
      <c r="Q27" s="145"/>
      <c r="R27" s="145"/>
      <c r="S27" s="145"/>
      <c r="T27" s="145"/>
      <c r="U27" s="145"/>
      <c r="V27" s="145">
        <v>1</v>
      </c>
      <c r="W27" s="145">
        <v>7</v>
      </c>
      <c r="X27" s="145"/>
      <c r="Y27" s="145"/>
      <c r="Z27" s="145"/>
      <c r="AA27" s="145"/>
      <c r="AB27" s="145">
        <v>4</v>
      </c>
      <c r="AC27" s="145">
        <v>4</v>
      </c>
      <c r="AD27" s="145"/>
      <c r="AE27" s="145"/>
      <c r="AF27" s="145"/>
      <c r="AG27" s="145"/>
      <c r="AH27" s="145"/>
      <c r="AI27" s="145"/>
      <c r="AJ27" s="145"/>
      <c r="AK27" s="145"/>
      <c r="AL27" s="145">
        <v>2</v>
      </c>
      <c r="AM27" s="145">
        <v>6</v>
      </c>
      <c r="AN27" s="145"/>
      <c r="AO27" s="145"/>
      <c r="AP27" s="145">
        <v>4</v>
      </c>
      <c r="AQ27" s="145">
        <v>8</v>
      </c>
      <c r="AR27" s="144">
        <f t="shared" si="2"/>
        <v>18</v>
      </c>
      <c r="AS27" s="144">
        <f t="shared" si="1"/>
        <v>50</v>
      </c>
      <c r="AT27" s="144">
        <f t="shared" si="1"/>
        <v>35</v>
      </c>
      <c r="AU27" s="144">
        <f t="shared" si="1"/>
        <v>93</v>
      </c>
    </row>
    <row r="28" spans="1:47" s="1" customFormat="1" ht="20.25" customHeight="1" x14ac:dyDescent="0.25">
      <c r="A28" s="137" t="s">
        <v>50</v>
      </c>
      <c r="B28" s="145">
        <v>11</v>
      </c>
      <c r="C28" s="145">
        <v>43</v>
      </c>
      <c r="D28" s="145">
        <v>8</v>
      </c>
      <c r="E28" s="145">
        <v>22</v>
      </c>
      <c r="F28" s="145">
        <v>16</v>
      </c>
      <c r="G28" s="145">
        <v>17</v>
      </c>
      <c r="H28" s="145">
        <v>5</v>
      </c>
      <c r="I28" s="145">
        <v>31</v>
      </c>
      <c r="J28" s="145">
        <v>6</v>
      </c>
      <c r="K28" s="145">
        <v>12</v>
      </c>
      <c r="L28" s="145"/>
      <c r="M28" s="145"/>
      <c r="N28" s="145">
        <v>7</v>
      </c>
      <c r="O28" s="145">
        <v>11</v>
      </c>
      <c r="P28" s="145"/>
      <c r="Q28" s="145"/>
      <c r="R28" s="145">
        <v>7</v>
      </c>
      <c r="S28" s="145">
        <v>11</v>
      </c>
      <c r="T28" s="145">
        <v>1</v>
      </c>
      <c r="U28" s="145">
        <v>8</v>
      </c>
      <c r="V28" s="145">
        <v>7</v>
      </c>
      <c r="W28" s="145">
        <v>11</v>
      </c>
      <c r="X28" s="145"/>
      <c r="Y28" s="145"/>
      <c r="Z28" s="145"/>
      <c r="AA28" s="145"/>
      <c r="AB28" s="145">
        <v>19</v>
      </c>
      <c r="AC28" s="145">
        <v>17</v>
      </c>
      <c r="AD28" s="145"/>
      <c r="AE28" s="145"/>
      <c r="AF28" s="145">
        <v>11</v>
      </c>
      <c r="AG28" s="145">
        <v>7</v>
      </c>
      <c r="AH28" s="145">
        <v>5</v>
      </c>
      <c r="AI28" s="145">
        <v>13</v>
      </c>
      <c r="AJ28" s="145"/>
      <c r="AK28" s="145"/>
      <c r="AL28" s="145"/>
      <c r="AM28" s="145"/>
      <c r="AN28" s="145">
        <v>3</v>
      </c>
      <c r="AO28" s="145">
        <v>10</v>
      </c>
      <c r="AP28" s="145"/>
      <c r="AQ28" s="145">
        <v>9</v>
      </c>
      <c r="AR28" s="144">
        <f t="shared" si="2"/>
        <v>106</v>
      </c>
      <c r="AS28" s="144">
        <f t="shared" ref="AS28:AS32" si="3">SUM(C28+E28+G28++K28+M28+Q28+O28+S28+AC28+U28+AE28+I28+W28+AA28+Y28+AG28+AI28+AK28+AM28+AQ28+AO28)</f>
        <v>222</v>
      </c>
      <c r="AT28" s="144">
        <f t="shared" ref="AT28:AT32" si="4">SUM(D28+F28+H28++L28+N28+R28+P28+T28+AD28+V28+AF28+J28+X28+AB28+Z28+AH28+AJ28+AL28+AN28+AR28+AP28)</f>
        <v>201</v>
      </c>
      <c r="AU28" s="144">
        <f t="shared" ref="AU28:AU32" si="5">SUM(E28+G28+I28++M28+O28+S28+Q28+U28+AE28+W28+AG28+K28+Y28+AC28+AA28+AI28+AK28+AM28+AO28+AS28+AQ28)</f>
        <v>401</v>
      </c>
    </row>
    <row r="29" spans="1:47" s="1" customFormat="1" ht="12.65" customHeight="1" x14ac:dyDescent="0.25">
      <c r="A29" s="137" t="s">
        <v>51</v>
      </c>
      <c r="B29" s="145">
        <v>9</v>
      </c>
      <c r="C29" s="145">
        <v>20</v>
      </c>
      <c r="D29" s="145">
        <v>5</v>
      </c>
      <c r="E29" s="145">
        <v>26</v>
      </c>
      <c r="F29" s="145">
        <v>7</v>
      </c>
      <c r="G29" s="145">
        <v>13</v>
      </c>
      <c r="H29" s="145">
        <v>5</v>
      </c>
      <c r="I29" s="145">
        <v>23</v>
      </c>
      <c r="J29" s="145"/>
      <c r="K29" s="145"/>
      <c r="L29" s="145"/>
      <c r="M29" s="145"/>
      <c r="N29" s="145"/>
      <c r="O29" s="145"/>
      <c r="P29" s="145">
        <v>2</v>
      </c>
      <c r="Q29" s="145">
        <v>4</v>
      </c>
      <c r="R29" s="145"/>
      <c r="S29" s="145"/>
      <c r="T29" s="145">
        <v>2</v>
      </c>
      <c r="U29" s="145">
        <v>4</v>
      </c>
      <c r="V29" s="145"/>
      <c r="W29" s="145"/>
      <c r="X29" s="145"/>
      <c r="Y29" s="145"/>
      <c r="Z29" s="145"/>
      <c r="AA29" s="145"/>
      <c r="AB29" s="145">
        <v>8</v>
      </c>
      <c r="AC29" s="145">
        <v>18</v>
      </c>
      <c r="AD29" s="145"/>
      <c r="AE29" s="145"/>
      <c r="AF29" s="145"/>
      <c r="AG29" s="145"/>
      <c r="AH29" s="145"/>
      <c r="AI29" s="145"/>
      <c r="AJ29" s="145"/>
      <c r="AK29" s="145"/>
      <c r="AL29" s="145"/>
      <c r="AM29" s="145"/>
      <c r="AN29" s="145"/>
      <c r="AO29" s="145"/>
      <c r="AP29" s="145">
        <v>2</v>
      </c>
      <c r="AQ29" s="145">
        <v>3</v>
      </c>
      <c r="AR29" s="144">
        <f t="shared" si="2"/>
        <v>40</v>
      </c>
      <c r="AS29" s="144">
        <f t="shared" si="3"/>
        <v>111</v>
      </c>
      <c r="AT29" s="144">
        <f t="shared" si="4"/>
        <v>71</v>
      </c>
      <c r="AU29" s="144">
        <f t="shared" si="5"/>
        <v>202</v>
      </c>
    </row>
    <row r="30" spans="1:47" s="1" customFormat="1" ht="12.65" customHeight="1" x14ac:dyDescent="0.25">
      <c r="A30" s="137" t="s">
        <v>52</v>
      </c>
      <c r="B30" s="145">
        <v>3</v>
      </c>
      <c r="C30" s="145">
        <v>7</v>
      </c>
      <c r="D30" s="145">
        <v>1</v>
      </c>
      <c r="E30" s="145">
        <v>4</v>
      </c>
      <c r="F30" s="145">
        <v>5</v>
      </c>
      <c r="G30" s="145">
        <v>5</v>
      </c>
      <c r="H30" s="145"/>
      <c r="I30" s="145">
        <v>5</v>
      </c>
      <c r="J30" s="145"/>
      <c r="K30" s="145"/>
      <c r="L30" s="145"/>
      <c r="M30" s="145"/>
      <c r="N30" s="145"/>
      <c r="O30" s="145"/>
      <c r="P30" s="145"/>
      <c r="Q30" s="145"/>
      <c r="R30" s="145"/>
      <c r="S30" s="145"/>
      <c r="T30" s="145"/>
      <c r="U30" s="145">
        <v>5</v>
      </c>
      <c r="V30" s="145">
        <v>2</v>
      </c>
      <c r="W30" s="145">
        <v>3</v>
      </c>
      <c r="X30" s="145"/>
      <c r="Y30" s="145"/>
      <c r="Z30" s="145"/>
      <c r="AA30" s="145"/>
      <c r="AB30" s="145">
        <v>3</v>
      </c>
      <c r="AC30" s="145">
        <v>2</v>
      </c>
      <c r="AD30" s="145"/>
      <c r="AE30" s="145"/>
      <c r="AF30" s="145"/>
      <c r="AG30" s="145"/>
      <c r="AH30" s="145"/>
      <c r="AI30" s="145"/>
      <c r="AJ30" s="145"/>
      <c r="AK30" s="145"/>
      <c r="AL30" s="145"/>
      <c r="AM30" s="145"/>
      <c r="AN30" s="145"/>
      <c r="AO30" s="145"/>
      <c r="AP30" s="145"/>
      <c r="AQ30" s="145"/>
      <c r="AR30" s="144">
        <f t="shared" si="2"/>
        <v>14</v>
      </c>
      <c r="AS30" s="144">
        <f t="shared" si="3"/>
        <v>31</v>
      </c>
      <c r="AT30" s="144">
        <f t="shared" si="4"/>
        <v>25</v>
      </c>
      <c r="AU30" s="144">
        <f t="shared" si="5"/>
        <v>55</v>
      </c>
    </row>
    <row r="31" spans="1:47" s="1" customFormat="1" ht="12.65" customHeight="1" x14ac:dyDescent="0.25">
      <c r="A31" s="137" t="s">
        <v>53</v>
      </c>
      <c r="B31" s="145">
        <v>4</v>
      </c>
      <c r="C31" s="145">
        <v>11</v>
      </c>
      <c r="D31" s="145">
        <v>7</v>
      </c>
      <c r="E31" s="145">
        <v>7</v>
      </c>
      <c r="F31" s="145">
        <v>8</v>
      </c>
      <c r="G31" s="145">
        <v>9</v>
      </c>
      <c r="H31" s="145">
        <v>7</v>
      </c>
      <c r="I31" s="145">
        <v>18</v>
      </c>
      <c r="J31" s="145"/>
      <c r="K31" s="145"/>
      <c r="L31" s="145"/>
      <c r="M31" s="145"/>
      <c r="N31" s="145">
        <v>3</v>
      </c>
      <c r="O31" s="145">
        <v>7</v>
      </c>
      <c r="P31" s="145"/>
      <c r="Q31" s="145"/>
      <c r="R31" s="145">
        <v>5</v>
      </c>
      <c r="S31" s="145">
        <v>6</v>
      </c>
      <c r="T31" s="145"/>
      <c r="U31" s="145"/>
      <c r="V31" s="145">
        <v>5</v>
      </c>
      <c r="W31" s="145">
        <v>6</v>
      </c>
      <c r="X31" s="145"/>
      <c r="Y31" s="145"/>
      <c r="Z31" s="145"/>
      <c r="AA31" s="145"/>
      <c r="AB31" s="145">
        <v>9</v>
      </c>
      <c r="AC31" s="145">
        <v>15</v>
      </c>
      <c r="AD31" s="145"/>
      <c r="AE31" s="145"/>
      <c r="AF31" s="145">
        <v>10</v>
      </c>
      <c r="AG31" s="145">
        <v>11</v>
      </c>
      <c r="AH31" s="145"/>
      <c r="AI31" s="145"/>
      <c r="AJ31" s="145"/>
      <c r="AK31" s="145"/>
      <c r="AL31" s="145"/>
      <c r="AM31" s="145"/>
      <c r="AN31" s="145">
        <v>1</v>
      </c>
      <c r="AO31" s="145">
        <v>4</v>
      </c>
      <c r="AP31" s="145">
        <v>5</v>
      </c>
      <c r="AQ31" s="145">
        <v>12</v>
      </c>
      <c r="AR31" s="144">
        <f t="shared" si="2"/>
        <v>64</v>
      </c>
      <c r="AS31" s="144">
        <f t="shared" si="3"/>
        <v>106</v>
      </c>
      <c r="AT31" s="144">
        <f t="shared" si="4"/>
        <v>124</v>
      </c>
      <c r="AU31" s="144">
        <f t="shared" si="5"/>
        <v>201</v>
      </c>
    </row>
    <row r="32" spans="1:47" s="1" customFormat="1" ht="12.65" customHeight="1" x14ac:dyDescent="0.25">
      <c r="A32" s="137" t="s">
        <v>5</v>
      </c>
      <c r="B32" s="145"/>
      <c r="C32" s="145">
        <v>2</v>
      </c>
      <c r="D32" s="145">
        <v>1</v>
      </c>
      <c r="E32" s="145">
        <v>3</v>
      </c>
      <c r="F32" s="145">
        <v>2</v>
      </c>
      <c r="G32" s="145">
        <v>2</v>
      </c>
      <c r="H32" s="145">
        <v>1</v>
      </c>
      <c r="I32" s="145">
        <v>3</v>
      </c>
      <c r="J32" s="145"/>
      <c r="K32" s="145"/>
      <c r="L32" s="145"/>
      <c r="M32" s="145"/>
      <c r="N32" s="145"/>
      <c r="O32" s="145"/>
      <c r="P32" s="145"/>
      <c r="Q32" s="145"/>
      <c r="R32" s="145"/>
      <c r="S32" s="145"/>
      <c r="T32" s="145"/>
      <c r="U32" s="145"/>
      <c r="V32" s="145"/>
      <c r="W32" s="145"/>
      <c r="X32" s="145"/>
      <c r="Y32" s="145"/>
      <c r="Z32" s="145"/>
      <c r="AA32" s="145"/>
      <c r="AB32" s="145">
        <v>1</v>
      </c>
      <c r="AC32" s="145">
        <v>1</v>
      </c>
      <c r="AD32" s="145"/>
      <c r="AE32" s="145"/>
      <c r="AF32" s="145"/>
      <c r="AG32" s="145"/>
      <c r="AH32" s="145"/>
      <c r="AI32" s="145"/>
      <c r="AJ32" s="145"/>
      <c r="AK32" s="145"/>
      <c r="AL32" s="145"/>
      <c r="AM32" s="145"/>
      <c r="AN32" s="145"/>
      <c r="AO32" s="145"/>
      <c r="AP32" s="145"/>
      <c r="AQ32" s="145"/>
      <c r="AR32" s="144">
        <f t="shared" si="2"/>
        <v>5</v>
      </c>
      <c r="AS32" s="144">
        <f t="shared" si="3"/>
        <v>11</v>
      </c>
      <c r="AT32" s="144">
        <f t="shared" si="4"/>
        <v>10</v>
      </c>
      <c r="AU32" s="144">
        <f t="shared" si="5"/>
        <v>20</v>
      </c>
    </row>
    <row r="33" spans="1:47"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3"/>
      <c r="AL33" s="144"/>
      <c r="AM33" s="144"/>
      <c r="AN33" s="144"/>
      <c r="AO33" s="144"/>
      <c r="AP33" s="144"/>
      <c r="AQ33" s="144"/>
      <c r="AR33" s="144"/>
      <c r="AS33" s="144"/>
      <c r="AT33" s="144"/>
      <c r="AU33" s="144"/>
    </row>
    <row r="34" spans="1:47" x14ac:dyDescent="0.25">
      <c r="A34" s="89" t="s">
        <v>29</v>
      </c>
      <c r="B34" s="205">
        <f>100/(B10+C10)*B10</f>
        <v>24.49438202247191</v>
      </c>
      <c r="C34" s="206"/>
      <c r="D34" s="205">
        <f>100/(D10+E10)*D10</f>
        <v>34.343434343434346</v>
      </c>
      <c r="E34" s="206"/>
      <c r="F34" s="205">
        <f>100/(F10+G10)*F10</f>
        <v>46.651270207852193</v>
      </c>
      <c r="G34" s="206"/>
      <c r="H34" s="205">
        <f>100/(H10+I10)*H10</f>
        <v>18.46153846153846</v>
      </c>
      <c r="I34" s="206"/>
      <c r="J34" s="205"/>
      <c r="K34" s="206"/>
      <c r="L34" s="205"/>
      <c r="M34" s="206"/>
      <c r="N34" s="205">
        <f>100/(N10+O10)*N10</f>
        <v>32.510288065843625</v>
      </c>
      <c r="O34" s="206"/>
      <c r="P34" s="205">
        <f>100/(P10+Q10)*P10</f>
        <v>48.571428571428569</v>
      </c>
      <c r="Q34" s="206"/>
      <c r="R34" s="205">
        <f>100/(R10+S10)*R10</f>
        <v>31.53526970954357</v>
      </c>
      <c r="S34" s="206"/>
      <c r="T34" s="207">
        <f>100/(T10+U10)*T10</f>
        <v>20.529801324503314</v>
      </c>
      <c r="U34" s="208"/>
      <c r="V34" s="205">
        <f>100/(V10+W10)*V10</f>
        <v>35</v>
      </c>
      <c r="W34" s="206"/>
      <c r="X34" s="90"/>
      <c r="Y34" s="90"/>
      <c r="Z34" s="205"/>
      <c r="AA34" s="206"/>
      <c r="AB34" s="205">
        <f>100/(AB10+AC10)*AB10</f>
        <v>48.593350383631716</v>
      </c>
      <c r="AC34" s="206"/>
      <c r="AD34" s="205"/>
      <c r="AE34" s="206"/>
      <c r="AF34" s="205">
        <f>100/(AF10+AG10)*AF10</f>
        <v>53.846153846153854</v>
      </c>
      <c r="AG34" s="205"/>
      <c r="AH34" s="205">
        <f>100/(AH10+AI10)*AH10</f>
        <v>28.658536585365852</v>
      </c>
      <c r="AI34" s="206"/>
      <c r="AJ34" s="205"/>
      <c r="AK34" s="206"/>
      <c r="AL34" s="205">
        <f>100/(AL10+AM10)*AL10</f>
        <v>25</v>
      </c>
      <c r="AM34" s="206"/>
      <c r="AN34" s="205">
        <f>100/(AN10+AO10)*AN10</f>
        <v>22.222222222222221</v>
      </c>
      <c r="AO34" s="206"/>
      <c r="AP34" s="205">
        <f>100/(AP10+AQ10)*AP10</f>
        <v>29.518072289156628</v>
      </c>
      <c r="AQ34" s="206"/>
      <c r="AR34" s="205"/>
      <c r="AS34" s="205"/>
      <c r="AT34" s="168"/>
      <c r="AU34" s="147">
        <f>100/(AR10+AS10)*AR10</f>
        <v>33.047844063792084</v>
      </c>
    </row>
    <row r="35" spans="1:47"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3"/>
      <c r="AL35" s="144"/>
      <c r="AM35" s="144"/>
      <c r="AN35" s="144"/>
      <c r="AO35" s="144"/>
      <c r="AP35" s="144"/>
      <c r="AQ35" s="144"/>
      <c r="AR35" s="144"/>
      <c r="AS35" s="144"/>
      <c r="AT35" s="144"/>
      <c r="AU35" s="144"/>
    </row>
    <row r="36" spans="1:47"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3"/>
      <c r="AL36" s="144"/>
      <c r="AM36" s="144"/>
      <c r="AN36" s="144"/>
      <c r="AO36" s="144"/>
      <c r="AP36" s="144"/>
      <c r="AQ36" s="144"/>
      <c r="AR36" s="144"/>
      <c r="AS36" s="144"/>
      <c r="AT36" s="144"/>
      <c r="AU36" s="144"/>
    </row>
    <row r="37" spans="1:47"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3"/>
      <c r="AL37" s="144"/>
      <c r="AM37" s="144"/>
      <c r="AN37" s="144"/>
      <c r="AO37" s="144"/>
      <c r="AP37" s="144"/>
      <c r="AQ37" s="144"/>
      <c r="AR37" s="144"/>
      <c r="AS37" s="144"/>
      <c r="AT37" s="144"/>
      <c r="AU37" s="144"/>
    </row>
    <row r="38" spans="1:47" s="1" customFormat="1" ht="12.65" customHeight="1" x14ac:dyDescent="0.25">
      <c r="A38" s="148" t="s">
        <v>59</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3"/>
      <c r="AL38" s="144"/>
      <c r="AM38" s="144"/>
      <c r="AN38" s="144"/>
      <c r="AO38" s="144"/>
      <c r="AP38" s="144"/>
      <c r="AQ38" s="144"/>
      <c r="AR38" s="144"/>
      <c r="AS38" s="144"/>
      <c r="AT38" s="144"/>
      <c r="AU38" s="144"/>
    </row>
    <row r="39" spans="1:47" x14ac:dyDescent="0.25">
      <c r="A39" s="149"/>
      <c r="B39" s="150"/>
      <c r="C39" s="151"/>
      <c r="D39" s="150"/>
      <c r="E39" s="151"/>
      <c r="F39" s="150"/>
      <c r="G39" s="151"/>
      <c r="H39" s="150"/>
      <c r="I39" s="151"/>
      <c r="J39" s="150"/>
      <c r="K39" s="151"/>
      <c r="L39" s="145"/>
      <c r="M39" s="145"/>
      <c r="N39" s="150"/>
      <c r="O39" s="151"/>
      <c r="P39" s="150"/>
      <c r="Q39" s="151"/>
      <c r="R39" s="150"/>
      <c r="S39" s="151"/>
      <c r="T39" s="145"/>
      <c r="U39" s="145"/>
      <c r="V39" s="150"/>
      <c r="W39" s="151"/>
      <c r="X39" s="8"/>
      <c r="Y39" s="152"/>
      <c r="Z39" s="150"/>
      <c r="AA39" s="151"/>
      <c r="AB39" s="150"/>
      <c r="AC39" s="151"/>
      <c r="AD39" s="149"/>
      <c r="AE39" s="153"/>
      <c r="AF39" s="8"/>
      <c r="AG39" s="154"/>
      <c r="AH39" s="8"/>
      <c r="AI39" s="152"/>
      <c r="AJ39" s="8"/>
      <c r="AK39" s="152"/>
      <c r="AL39" s="8"/>
      <c r="AM39" s="152"/>
      <c r="AN39" s="152"/>
      <c r="AO39" s="152"/>
      <c r="AP39" s="8"/>
      <c r="AQ39" s="152"/>
      <c r="AR39" s="8"/>
      <c r="AS39" s="152"/>
      <c r="AT39" s="152"/>
      <c r="AU39" s="155"/>
    </row>
    <row r="40" spans="1:47" x14ac:dyDescent="0.25">
      <c r="A40" s="148" t="s">
        <v>69</v>
      </c>
      <c r="B40" s="150"/>
      <c r="C40" s="151"/>
      <c r="D40" s="150"/>
      <c r="E40" s="151"/>
      <c r="F40" s="150"/>
      <c r="G40" s="151"/>
      <c r="H40" s="150"/>
      <c r="I40" s="151"/>
      <c r="J40" s="150"/>
      <c r="K40" s="151"/>
      <c r="L40" s="8"/>
      <c r="M40" s="152"/>
      <c r="N40" s="150"/>
      <c r="O40" s="151"/>
      <c r="P40" s="150"/>
      <c r="Q40" s="151"/>
      <c r="R40" s="150"/>
      <c r="S40" s="151"/>
      <c r="T40" s="8"/>
      <c r="U40" s="152"/>
      <c r="V40" s="150"/>
      <c r="W40" s="151"/>
      <c r="X40" s="8"/>
      <c r="Y40" s="152"/>
      <c r="Z40" s="150"/>
      <c r="AA40" s="151"/>
      <c r="AB40" s="150"/>
      <c r="AC40" s="151"/>
      <c r="AD40" s="149"/>
      <c r="AE40" s="153"/>
      <c r="AF40" s="8"/>
      <c r="AG40" s="154"/>
      <c r="AH40" s="8"/>
      <c r="AI40" s="152"/>
      <c r="AJ40" s="8"/>
      <c r="AK40" s="152"/>
      <c r="AL40" s="8"/>
      <c r="AM40" s="152"/>
      <c r="AN40" s="152"/>
      <c r="AO40" s="152"/>
      <c r="AP40" s="8"/>
      <c r="AQ40" s="152"/>
      <c r="AR40" s="8"/>
      <c r="AS40" s="152"/>
      <c r="AT40" s="152"/>
      <c r="AU40" s="155"/>
    </row>
    <row r="41" spans="1:47" ht="25.5" customHeight="1" x14ac:dyDescent="0.25">
      <c r="A41" s="209" t="s">
        <v>81</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row>
    <row r="42" spans="1:47" x14ac:dyDescent="0.25">
      <c r="A42" s="148" t="s">
        <v>68</v>
      </c>
      <c r="B42" s="150"/>
      <c r="C42" s="151"/>
      <c r="D42" s="150"/>
      <c r="E42" s="151"/>
      <c r="F42" s="150"/>
      <c r="G42" s="151"/>
      <c r="H42" s="150"/>
      <c r="I42" s="151"/>
      <c r="J42" s="150"/>
      <c r="K42" s="151"/>
      <c r="L42" s="8"/>
      <c r="M42" s="152"/>
      <c r="N42" s="150"/>
      <c r="O42" s="151"/>
      <c r="P42" s="150"/>
      <c r="Q42" s="151"/>
      <c r="R42" s="150"/>
      <c r="S42" s="151"/>
      <c r="T42" s="8"/>
      <c r="U42" s="152"/>
      <c r="V42" s="150"/>
      <c r="W42" s="151"/>
      <c r="X42" s="8"/>
      <c r="Y42" s="8"/>
      <c r="Z42" s="150"/>
      <c r="AA42" s="151"/>
      <c r="AB42" s="150"/>
      <c r="AC42" s="151"/>
      <c r="AD42" s="149"/>
      <c r="AE42" s="153"/>
      <c r="AF42" s="8"/>
      <c r="AG42" s="8"/>
      <c r="AH42" s="8"/>
      <c r="AI42" s="152"/>
      <c r="AJ42" s="8"/>
      <c r="AK42" s="152"/>
      <c r="AL42" s="8"/>
      <c r="AM42" s="152"/>
      <c r="AN42" s="152"/>
      <c r="AO42" s="152"/>
      <c r="AP42" s="8"/>
      <c r="AQ42" s="152"/>
      <c r="AR42" s="8"/>
      <c r="AS42" s="152"/>
      <c r="AT42" s="152"/>
      <c r="AU42" s="155"/>
    </row>
    <row r="43" spans="1:47" x14ac:dyDescent="0.25">
      <c r="A43" s="156"/>
      <c r="B43" s="150"/>
      <c r="C43" s="151"/>
      <c r="D43" s="150"/>
      <c r="E43" s="151"/>
      <c r="F43" s="150"/>
      <c r="G43" s="151"/>
      <c r="H43" s="150"/>
      <c r="I43" s="151"/>
      <c r="J43" s="150"/>
      <c r="K43" s="151"/>
      <c r="L43" s="8"/>
      <c r="M43" s="152"/>
      <c r="N43" s="150"/>
      <c r="O43" s="151"/>
      <c r="P43" s="150"/>
      <c r="Q43" s="151"/>
      <c r="R43" s="150"/>
      <c r="S43" s="151"/>
      <c r="T43" s="8"/>
      <c r="U43" s="152"/>
      <c r="V43" s="150"/>
      <c r="W43" s="151"/>
      <c r="X43" s="8"/>
      <c r="Y43" s="8"/>
      <c r="Z43" s="150"/>
      <c r="AA43" s="151"/>
      <c r="AB43" s="150"/>
      <c r="AC43" s="151"/>
      <c r="AD43" s="149"/>
      <c r="AE43" s="153"/>
      <c r="AF43" s="8"/>
      <c r="AG43" s="8"/>
      <c r="AH43" s="8"/>
      <c r="AI43" s="152"/>
      <c r="AJ43" s="8"/>
      <c r="AK43" s="152"/>
      <c r="AL43" s="8"/>
      <c r="AM43" s="152"/>
      <c r="AN43" s="152"/>
      <c r="AO43" s="152"/>
      <c r="AP43" s="8"/>
      <c r="AQ43" s="152"/>
      <c r="AR43" s="8"/>
      <c r="AS43" s="152"/>
      <c r="AT43" s="152"/>
      <c r="AU43" s="155"/>
    </row>
    <row r="44" spans="1:47" x14ac:dyDescent="0.25">
      <c r="A44" s="48" t="s">
        <v>102</v>
      </c>
      <c r="B44" s="150"/>
      <c r="C44" s="151"/>
      <c r="D44" s="150"/>
      <c r="E44" s="151"/>
      <c r="F44" s="150"/>
      <c r="G44" s="151"/>
      <c r="H44" s="150"/>
      <c r="I44" s="151"/>
      <c r="J44" s="150"/>
      <c r="K44" s="151"/>
      <c r="L44" s="8"/>
      <c r="M44" s="152"/>
      <c r="N44" s="150"/>
      <c r="O44" s="151"/>
      <c r="P44" s="150"/>
      <c r="Q44" s="151"/>
      <c r="R44" s="150"/>
      <c r="S44" s="151"/>
      <c r="T44" s="8"/>
      <c r="U44" s="152"/>
      <c r="V44" s="150"/>
      <c r="W44" s="151"/>
      <c r="X44" s="8"/>
      <c r="Y44" s="8"/>
      <c r="Z44" s="150"/>
      <c r="AA44" s="151"/>
      <c r="AB44" s="150"/>
      <c r="AC44" s="151"/>
      <c r="AD44" s="149"/>
      <c r="AE44" s="153"/>
      <c r="AF44" s="8"/>
      <c r="AG44" s="8"/>
      <c r="AH44" s="8"/>
      <c r="AI44" s="152"/>
      <c r="AJ44" s="8"/>
      <c r="AK44" s="152"/>
      <c r="AL44" s="8"/>
      <c r="AM44" s="152"/>
      <c r="AN44" s="152"/>
      <c r="AO44" s="152"/>
      <c r="AP44" s="8"/>
      <c r="AQ44" s="152"/>
      <c r="AR44" s="8"/>
      <c r="AS44" s="152"/>
      <c r="AT44" s="152"/>
      <c r="AU44" s="155"/>
    </row>
    <row r="45" spans="1:47" x14ac:dyDescent="0.25">
      <c r="A45" s="48"/>
      <c r="B45" s="155"/>
      <c r="C45" s="155"/>
      <c r="D45" s="155"/>
      <c r="E45" s="158"/>
      <c r="F45" s="155"/>
      <c r="G45" s="152"/>
      <c r="H45" s="8"/>
      <c r="I45" s="152"/>
      <c r="J45" s="8"/>
      <c r="K45" s="152"/>
      <c r="L45" s="8"/>
      <c r="M45" s="8"/>
      <c r="N45" s="8"/>
      <c r="O45" s="152"/>
      <c r="P45" s="8"/>
      <c r="Q45" s="152"/>
      <c r="R45" s="8"/>
      <c r="S45" s="152"/>
      <c r="T45" s="8"/>
      <c r="U45" s="8"/>
      <c r="V45" s="8"/>
      <c r="W45" s="152"/>
      <c r="X45" s="8"/>
      <c r="Y45" s="159"/>
      <c r="Z45" s="8"/>
      <c r="AA45" s="152"/>
      <c r="AB45" s="8"/>
      <c r="AC45" s="152"/>
      <c r="AD45" s="8"/>
      <c r="AE45" s="154"/>
      <c r="AF45" s="8"/>
      <c r="AG45" s="159"/>
      <c r="AH45" s="8"/>
      <c r="AI45" s="152"/>
      <c r="AJ45" s="8"/>
      <c r="AK45" s="152"/>
      <c r="AL45" s="8"/>
      <c r="AM45" s="152"/>
      <c r="AN45" s="152"/>
      <c r="AO45" s="152"/>
      <c r="AP45" s="8"/>
      <c r="AQ45" s="152"/>
      <c r="AR45" s="8"/>
      <c r="AS45" s="152"/>
      <c r="AT45" s="152"/>
      <c r="AU45" s="155"/>
    </row>
    <row r="46" spans="1:47" x14ac:dyDescent="0.25">
      <c r="A46" s="48" t="s">
        <v>85</v>
      </c>
      <c r="B46" s="155"/>
      <c r="C46" s="155"/>
      <c r="D46" s="155"/>
      <c r="E46" s="158"/>
      <c r="F46" s="155"/>
      <c r="G46" s="8"/>
      <c r="H46" s="8"/>
      <c r="I46" s="8"/>
      <c r="J46" s="8"/>
      <c r="K46" s="8"/>
      <c r="L46" s="8"/>
      <c r="M46" s="8"/>
      <c r="N46" s="8"/>
      <c r="O46" s="8"/>
      <c r="P46" s="8"/>
      <c r="Q46" s="8"/>
      <c r="R46" s="8"/>
      <c r="S46" s="8"/>
      <c r="T46" s="8"/>
      <c r="U46" s="8"/>
      <c r="V46" s="8"/>
      <c r="W46" s="8"/>
      <c r="X46" s="8"/>
      <c r="Y46" s="159"/>
      <c r="Z46" s="8"/>
      <c r="AA46" s="8"/>
      <c r="AB46" s="8"/>
      <c r="AC46" s="8"/>
      <c r="AD46" s="8"/>
      <c r="AE46" s="8"/>
      <c r="AF46" s="8"/>
      <c r="AG46" s="159"/>
      <c r="AH46" s="8"/>
      <c r="AI46" s="8"/>
      <c r="AJ46" s="8"/>
      <c r="AK46" s="8"/>
      <c r="AL46" s="8"/>
      <c r="AM46" s="8"/>
      <c r="AN46" s="8"/>
      <c r="AO46" s="8"/>
      <c r="AP46" s="8"/>
      <c r="AQ46" s="8"/>
      <c r="AR46" s="8"/>
      <c r="AS46" s="8"/>
      <c r="AT46" s="8"/>
      <c r="AU46" s="155"/>
    </row>
    <row r="47" spans="1:47" ht="12.5" x14ac:dyDescent="0.25">
      <c r="A47" s="48" t="s">
        <v>86</v>
      </c>
      <c r="B47" s="160"/>
      <c r="C47" s="160"/>
      <c r="D47" s="155"/>
      <c r="E47" s="158"/>
      <c r="F47" s="155"/>
      <c r="G47" s="159"/>
      <c r="H47" s="8"/>
      <c r="I47" s="159"/>
      <c r="J47" s="8"/>
      <c r="K47" s="159"/>
      <c r="L47" s="8"/>
      <c r="M47" s="159"/>
      <c r="N47" s="8"/>
      <c r="O47" s="159"/>
      <c r="P47" s="8"/>
      <c r="Q47" s="159"/>
      <c r="R47" s="8"/>
      <c r="S47" s="159"/>
      <c r="T47" s="8"/>
      <c r="U47" s="159"/>
      <c r="V47" s="8"/>
      <c r="W47" s="159"/>
      <c r="X47" s="8"/>
      <c r="Y47" s="8"/>
      <c r="Z47" s="8"/>
      <c r="AA47" s="159"/>
      <c r="AB47" s="8"/>
      <c r="AC47" s="159"/>
      <c r="AD47" s="8"/>
      <c r="AE47" s="159"/>
      <c r="AF47" s="8"/>
      <c r="AG47" s="8"/>
      <c r="AH47" s="8"/>
      <c r="AI47" s="159"/>
      <c r="AJ47" s="8"/>
      <c r="AK47" s="159"/>
      <c r="AL47" s="8"/>
      <c r="AM47" s="159"/>
      <c r="AN47" s="159"/>
      <c r="AO47" s="159"/>
      <c r="AP47" s="8"/>
      <c r="AQ47" s="159"/>
      <c r="AR47" s="8"/>
      <c r="AS47" s="8"/>
      <c r="AT47" s="159"/>
      <c r="AU47" s="155"/>
    </row>
    <row r="48" spans="1:47" ht="12.5" x14ac:dyDescent="0.25">
      <c r="A48" s="48" t="s">
        <v>87</v>
      </c>
      <c r="B48" s="160"/>
      <c r="C48" s="160"/>
      <c r="D48" s="155"/>
      <c r="E48" s="158"/>
      <c r="F48" s="155"/>
      <c r="G48" s="159"/>
      <c r="H48" s="8"/>
      <c r="I48" s="159"/>
      <c r="J48" s="8"/>
      <c r="K48" s="159"/>
      <c r="L48" s="8"/>
      <c r="M48" s="159"/>
      <c r="N48" s="8"/>
      <c r="O48" s="159"/>
      <c r="P48" s="8"/>
      <c r="Q48" s="159"/>
      <c r="R48" s="8"/>
      <c r="S48" s="159"/>
      <c r="T48" s="8"/>
      <c r="U48" s="159"/>
      <c r="V48" s="8"/>
      <c r="W48" s="159"/>
      <c r="X48" s="8"/>
      <c r="Y48" s="8"/>
      <c r="Z48" s="8"/>
      <c r="AA48" s="159"/>
      <c r="AB48" s="8"/>
      <c r="AC48" s="159"/>
      <c r="AD48" s="8"/>
      <c r="AE48" s="159"/>
      <c r="AF48" s="8"/>
      <c r="AG48" s="8"/>
      <c r="AH48" s="8"/>
      <c r="AI48" s="159"/>
      <c r="AJ48" s="8"/>
      <c r="AK48" s="159"/>
      <c r="AL48" s="8"/>
      <c r="AM48" s="159"/>
      <c r="AN48" s="159"/>
      <c r="AO48" s="159"/>
      <c r="AP48" s="8"/>
      <c r="AQ48" s="159"/>
      <c r="AR48" s="8"/>
      <c r="AS48" s="159"/>
      <c r="AT48" s="8"/>
      <c r="AU48" s="155"/>
    </row>
    <row r="49" spans="1:47" x14ac:dyDescent="0.25">
      <c r="A49" s="48" t="s">
        <v>88</v>
      </c>
      <c r="B49" s="155"/>
      <c r="C49" s="155"/>
      <c r="D49" s="155"/>
      <c r="E49" s="158"/>
      <c r="F49" s="155"/>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155"/>
    </row>
    <row r="50" spans="1:47" ht="13" x14ac:dyDescent="0.3">
      <c r="A50" s="16"/>
      <c r="B50" s="30"/>
      <c r="C50" s="30"/>
      <c r="D50" s="30"/>
      <c r="E50" s="30"/>
      <c r="F50" s="31"/>
    </row>
  </sheetData>
  <mergeCells count="43">
    <mergeCell ref="A41:AU41"/>
    <mergeCell ref="J5:K5"/>
    <mergeCell ref="N5:O5"/>
    <mergeCell ref="T5:U5"/>
    <mergeCell ref="P5:Q5"/>
    <mergeCell ref="B5:C5"/>
    <mergeCell ref="D5:E5"/>
    <mergeCell ref="F5:G5"/>
    <mergeCell ref="H5:I5"/>
    <mergeCell ref="AB5:AC5"/>
    <mergeCell ref="B34:C34"/>
    <mergeCell ref="D34:E34"/>
    <mergeCell ref="F34:G34"/>
    <mergeCell ref="H34:I34"/>
    <mergeCell ref="J34:K34"/>
    <mergeCell ref="AR34:AS34"/>
    <mergeCell ref="AJ34:AK34"/>
    <mergeCell ref="AL34:AM34"/>
    <mergeCell ref="AP5:AQ5"/>
    <mergeCell ref="AH5:AI5"/>
    <mergeCell ref="L5:M5"/>
    <mergeCell ref="L34:M34"/>
    <mergeCell ref="AF5:AG5"/>
    <mergeCell ref="AF34:AG34"/>
    <mergeCell ref="N34:O34"/>
    <mergeCell ref="P34:Q34"/>
    <mergeCell ref="R34:S34"/>
    <mergeCell ref="J10:K10"/>
    <mergeCell ref="AN5:AO5"/>
    <mergeCell ref="AN34:AO34"/>
    <mergeCell ref="AP34:AQ34"/>
    <mergeCell ref="T34:U34"/>
    <mergeCell ref="V34:W34"/>
    <mergeCell ref="Z34:AA34"/>
    <mergeCell ref="AD34:AE34"/>
    <mergeCell ref="AB34:AC34"/>
    <mergeCell ref="AL5:AM5"/>
    <mergeCell ref="AJ5:AK5"/>
    <mergeCell ref="R5:S5"/>
    <mergeCell ref="V5:W5"/>
    <mergeCell ref="Z5:AA5"/>
    <mergeCell ref="AD5:AE5"/>
    <mergeCell ref="AH34:AI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hidden="1" customWidth="1"/>
    <col min="13" max="13" width="4.59765625" style="10" hidden="1" customWidth="1"/>
    <col min="14" max="14" width="4.3984375" style="10" customWidth="1"/>
    <col min="15" max="15" width="4.59765625" style="10" customWidth="1"/>
    <col min="16" max="19" width="4.09765625" style="10" customWidth="1"/>
    <col min="20" max="20" width="4.3984375" style="10" hidden="1" customWidth="1"/>
    <col min="21" max="21" width="4.59765625" style="10" hidden="1" customWidth="1"/>
    <col min="22" max="23" width="4.296875" style="10" customWidth="1"/>
    <col min="24" max="24" width="3.8984375" style="10" hidden="1" customWidth="1"/>
    <col min="25" max="25" width="4" style="10" hidden="1" customWidth="1"/>
    <col min="26" max="27" width="4.296875" style="10" hidden="1" customWidth="1"/>
    <col min="28" max="28" width="3.8984375" style="10" customWidth="1"/>
    <col min="29" max="29" width="4" style="10" customWidth="1"/>
    <col min="30" max="30" width="3.8984375" style="10" customWidth="1"/>
    <col min="31" max="31" width="4" style="10" customWidth="1"/>
    <col min="32" max="32" width="3.8984375" style="10" customWidth="1"/>
    <col min="33" max="33" width="4" style="10" customWidth="1"/>
    <col min="34" max="34" width="3.59765625" style="10" hidden="1" customWidth="1"/>
    <col min="35" max="35" width="3.69921875" style="10" hidden="1" customWidth="1"/>
    <col min="36" max="36" width="3.8984375" style="10" customWidth="1"/>
    <col min="37" max="37" width="4" style="10" customWidth="1"/>
    <col min="38" max="38" width="3.8984375" style="10" customWidth="1"/>
    <col min="39" max="39" width="4" style="10" customWidth="1"/>
    <col min="40" max="40" width="3.8984375" style="10" customWidth="1"/>
    <col min="41" max="41" width="4.8984375" style="10" bestFit="1" customWidth="1"/>
    <col min="42" max="42" width="3.59765625" style="10" customWidth="1"/>
    <col min="43" max="45" width="3.69921875" style="10" customWidth="1"/>
    <col min="46" max="47" width="4.296875" style="10" customWidth="1"/>
    <col min="48" max="48" width="5.09765625" style="10" bestFit="1" customWidth="1"/>
    <col min="49" max="50" width="5.3984375" style="10" customWidth="1"/>
    <col min="51" max="51" width="9" style="16" customWidth="1"/>
    <col min="52" max="16384" width="11.3984375" style="10"/>
  </cols>
  <sheetData>
    <row r="1" spans="1:53" s="8" customFormat="1" ht="12.75" customHeight="1" x14ac:dyDescent="0.25">
      <c r="A1" s="5" t="s">
        <v>92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3" ht="13.15" customHeight="1" x14ac:dyDescent="0.25">
      <c r="A2" s="5" t="s">
        <v>9</v>
      </c>
      <c r="B2" s="6"/>
      <c r="C2" s="6"/>
      <c r="D2" s="6"/>
      <c r="E2" s="6"/>
      <c r="F2" s="6"/>
      <c r="G2" s="6"/>
      <c r="H2" s="6"/>
      <c r="I2" s="6"/>
      <c r="J2" s="6"/>
      <c r="K2" s="6"/>
      <c r="L2" s="6"/>
      <c r="M2" s="8"/>
      <c r="N2" s="6"/>
      <c r="O2" s="8"/>
      <c r="P2" s="6"/>
      <c r="Q2" s="6"/>
      <c r="R2" s="6"/>
      <c r="S2" s="6"/>
      <c r="T2" s="6"/>
      <c r="U2" s="8"/>
      <c r="V2" s="6"/>
      <c r="W2" s="6"/>
      <c r="X2" s="6"/>
      <c r="Y2" s="6"/>
      <c r="Z2" s="6"/>
      <c r="AA2" s="6"/>
      <c r="AB2" s="6"/>
      <c r="AC2" s="6"/>
      <c r="AD2" s="6"/>
      <c r="AE2" s="106"/>
      <c r="AF2" s="6"/>
      <c r="AG2" s="106"/>
      <c r="AH2" s="6"/>
      <c r="AI2" s="6"/>
      <c r="AJ2" s="6"/>
      <c r="AK2" s="6"/>
      <c r="AL2" s="6"/>
      <c r="AM2" s="6"/>
      <c r="AN2" s="6"/>
      <c r="AO2" s="6"/>
      <c r="AP2" s="6"/>
      <c r="AQ2" s="6"/>
      <c r="AR2" s="6"/>
      <c r="AS2" s="6"/>
      <c r="AT2" s="6"/>
      <c r="AU2" s="6"/>
      <c r="AV2" s="6"/>
      <c r="AW2" s="6"/>
      <c r="AX2" s="6"/>
      <c r="AY2" s="6"/>
    </row>
    <row r="3" spans="1:53" ht="6.75" customHeight="1" x14ac:dyDescent="0.25">
      <c r="A3" s="5"/>
      <c r="B3" s="6"/>
      <c r="C3" s="6"/>
      <c r="D3" s="6"/>
      <c r="E3" s="6"/>
      <c r="F3" s="6"/>
      <c r="G3" s="6"/>
      <c r="H3" s="6"/>
      <c r="I3" s="6"/>
      <c r="J3" s="6"/>
      <c r="K3" s="6"/>
      <c r="L3" s="6"/>
      <c r="M3" s="8"/>
      <c r="N3" s="6"/>
      <c r="O3" s="8"/>
      <c r="P3" s="6"/>
      <c r="Q3" s="6"/>
      <c r="R3" s="6"/>
      <c r="S3" s="6"/>
      <c r="T3" s="6"/>
      <c r="U3" s="8"/>
      <c r="V3" s="6"/>
      <c r="W3" s="6"/>
      <c r="X3" s="6"/>
      <c r="Y3" s="6"/>
      <c r="Z3" s="6"/>
      <c r="AA3" s="6"/>
      <c r="AB3" s="6"/>
      <c r="AC3" s="6"/>
      <c r="AD3" s="6"/>
      <c r="AE3" s="106"/>
      <c r="AF3" s="6"/>
      <c r="AG3" s="106"/>
      <c r="AH3" s="6"/>
      <c r="AI3" s="6"/>
      <c r="AJ3" s="6"/>
      <c r="AK3" s="6"/>
      <c r="AL3" s="6"/>
      <c r="AM3" s="6"/>
      <c r="AN3" s="6"/>
      <c r="AO3" s="6"/>
      <c r="AP3" s="6"/>
      <c r="AQ3" s="6"/>
      <c r="AR3" s="6"/>
      <c r="AS3" s="6"/>
      <c r="AT3" s="6"/>
      <c r="AU3" s="6"/>
      <c r="AV3" s="6"/>
      <c r="AW3" s="6"/>
      <c r="AX3" s="6"/>
      <c r="AY3" s="6"/>
    </row>
    <row r="4" spans="1:53"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3"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15" t="s">
        <v>3</v>
      </c>
      <c r="Y5" s="162"/>
      <c r="Z5" s="190" t="s">
        <v>4</v>
      </c>
      <c r="AA5" s="191"/>
      <c r="AB5" s="190" t="s">
        <v>22</v>
      </c>
      <c r="AC5" s="191"/>
      <c r="AD5" s="190" t="s">
        <v>21</v>
      </c>
      <c r="AE5" s="191"/>
      <c r="AF5" s="190" t="s">
        <v>7</v>
      </c>
      <c r="AG5" s="191"/>
      <c r="AH5" s="190" t="s">
        <v>64</v>
      </c>
      <c r="AI5" s="191"/>
      <c r="AJ5" s="190" t="s">
        <v>18</v>
      </c>
      <c r="AK5" s="191"/>
      <c r="AL5" s="190" t="s">
        <v>23</v>
      </c>
      <c r="AM5" s="191"/>
      <c r="AN5" s="190" t="s">
        <v>24</v>
      </c>
      <c r="AO5" s="191"/>
      <c r="AP5" s="190" t="s">
        <v>6</v>
      </c>
      <c r="AQ5" s="191"/>
      <c r="AR5" s="190" t="s">
        <v>71</v>
      </c>
      <c r="AS5" s="191"/>
      <c r="AT5" s="190" t="s">
        <v>19</v>
      </c>
      <c r="AU5" s="191"/>
      <c r="AV5" s="116" t="s">
        <v>0</v>
      </c>
      <c r="AW5" s="117"/>
      <c r="AX5" s="118"/>
      <c r="AY5" s="118"/>
    </row>
    <row r="6" spans="1:53"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1"/>
      <c r="AP6" s="120"/>
      <c r="AQ6" s="121"/>
      <c r="AR6" s="122"/>
      <c r="AS6" s="122"/>
      <c r="AT6" s="120"/>
      <c r="AU6" s="121"/>
      <c r="AV6" s="120"/>
      <c r="AW6" s="123"/>
      <c r="AX6" s="122"/>
      <c r="AY6" s="122"/>
    </row>
    <row r="7" spans="1:53"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5" t="s">
        <v>20</v>
      </c>
      <c r="AP7" s="124" t="s">
        <v>1</v>
      </c>
      <c r="AQ7" s="125" t="s">
        <v>20</v>
      </c>
      <c r="AR7" s="124" t="s">
        <v>1</v>
      </c>
      <c r="AS7" s="125" t="s">
        <v>20</v>
      </c>
      <c r="AT7" s="124" t="s">
        <v>1</v>
      </c>
      <c r="AU7" s="125" t="s">
        <v>20</v>
      </c>
      <c r="AV7" s="124" t="s">
        <v>1</v>
      </c>
      <c r="AW7" s="126" t="s">
        <v>20</v>
      </c>
      <c r="AX7" s="127" t="s">
        <v>0</v>
      </c>
      <c r="AY7" s="128" t="s">
        <v>61</v>
      </c>
    </row>
    <row r="8" spans="1:53"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3"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3" x14ac:dyDescent="0.25">
      <c r="A10" s="77" t="s">
        <v>0</v>
      </c>
      <c r="B10" s="78">
        <f t="shared" ref="B10:AU10" si="0">SUM(B12:B32)</f>
        <v>120</v>
      </c>
      <c r="C10" s="78">
        <f t="shared" si="0"/>
        <v>312</v>
      </c>
      <c r="D10" s="78">
        <f t="shared" si="0"/>
        <v>128</v>
      </c>
      <c r="E10" s="78">
        <f t="shared" si="0"/>
        <v>231</v>
      </c>
      <c r="F10" s="78">
        <f t="shared" si="0"/>
        <v>194</v>
      </c>
      <c r="G10" s="78">
        <f t="shared" si="0"/>
        <v>208</v>
      </c>
      <c r="H10" s="78">
        <f t="shared" si="0"/>
        <v>82</v>
      </c>
      <c r="I10" s="78">
        <f t="shared" si="0"/>
        <v>322</v>
      </c>
      <c r="J10" s="78">
        <f t="shared" si="0"/>
        <v>17</v>
      </c>
      <c r="K10" s="78">
        <f t="shared" si="0"/>
        <v>33</v>
      </c>
      <c r="L10" s="78">
        <f t="shared" si="0"/>
        <v>0</v>
      </c>
      <c r="M10" s="78">
        <f t="shared" si="0"/>
        <v>0</v>
      </c>
      <c r="N10" s="78">
        <f t="shared" si="0"/>
        <v>102</v>
      </c>
      <c r="O10" s="78">
        <f t="shared" si="0"/>
        <v>159</v>
      </c>
      <c r="P10" s="78">
        <f t="shared" si="0"/>
        <v>20</v>
      </c>
      <c r="Q10" s="78">
        <f t="shared" si="0"/>
        <v>29</v>
      </c>
      <c r="R10" s="78">
        <f t="shared" si="0"/>
        <v>21</v>
      </c>
      <c r="S10" s="78">
        <f t="shared" si="0"/>
        <v>25</v>
      </c>
      <c r="T10" s="78">
        <f t="shared" si="0"/>
        <v>0</v>
      </c>
      <c r="U10" s="78">
        <f t="shared" si="0"/>
        <v>0</v>
      </c>
      <c r="V10" s="78">
        <f t="shared" si="0"/>
        <v>30</v>
      </c>
      <c r="W10" s="78">
        <f t="shared" si="0"/>
        <v>46</v>
      </c>
      <c r="X10" s="78">
        <f t="shared" si="0"/>
        <v>0</v>
      </c>
      <c r="Y10" s="78">
        <f t="shared" si="0"/>
        <v>0</v>
      </c>
      <c r="Z10" s="78">
        <f t="shared" si="0"/>
        <v>0</v>
      </c>
      <c r="AA10" s="78">
        <f t="shared" si="0"/>
        <v>0</v>
      </c>
      <c r="AB10" s="78">
        <f t="shared" si="0"/>
        <v>204</v>
      </c>
      <c r="AC10" s="78">
        <f t="shared" si="0"/>
        <v>220</v>
      </c>
      <c r="AD10" s="78">
        <f t="shared" si="0"/>
        <v>32</v>
      </c>
      <c r="AE10" s="78">
        <f t="shared" si="0"/>
        <v>36</v>
      </c>
      <c r="AF10" s="78">
        <f t="shared" si="0"/>
        <v>16</v>
      </c>
      <c r="AG10" s="78">
        <f t="shared" si="0"/>
        <v>12</v>
      </c>
      <c r="AH10" s="78">
        <f t="shared" si="0"/>
        <v>0</v>
      </c>
      <c r="AI10" s="78">
        <f t="shared" si="0"/>
        <v>0</v>
      </c>
      <c r="AJ10" s="78">
        <f t="shared" si="0"/>
        <v>22</v>
      </c>
      <c r="AK10" s="78">
        <f t="shared" si="0"/>
        <v>84</v>
      </c>
      <c r="AL10" s="78">
        <f t="shared" si="0"/>
        <v>43</v>
      </c>
      <c r="AM10" s="78">
        <f t="shared" si="0"/>
        <v>121</v>
      </c>
      <c r="AN10" s="78">
        <f t="shared" si="0"/>
        <v>10</v>
      </c>
      <c r="AO10" s="78">
        <f t="shared" si="0"/>
        <v>31</v>
      </c>
      <c r="AP10" s="78">
        <f t="shared" si="0"/>
        <v>1</v>
      </c>
      <c r="AQ10" s="78">
        <f t="shared" si="0"/>
        <v>7</v>
      </c>
      <c r="AR10" s="78">
        <f t="shared" si="0"/>
        <v>1</v>
      </c>
      <c r="AS10" s="78">
        <f t="shared" si="0"/>
        <v>7</v>
      </c>
      <c r="AT10" s="78">
        <f t="shared" si="0"/>
        <v>45</v>
      </c>
      <c r="AU10" s="78">
        <f t="shared" si="0"/>
        <v>118</v>
      </c>
      <c r="AV10" s="78">
        <f>SUM(AV12:AV32)</f>
        <v>1088</v>
      </c>
      <c r="AW10" s="78">
        <f>SUM(AW12:AW32)</f>
        <v>2001</v>
      </c>
      <c r="AX10" s="78">
        <f>SUM(AX12:AX32)</f>
        <v>3089</v>
      </c>
      <c r="AY10" s="163">
        <f>AV10/AX10*100</f>
        <v>35.22175461314341</v>
      </c>
    </row>
    <row r="11" spans="1:53"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4"/>
      <c r="AI11" s="144"/>
      <c r="AJ11" s="140"/>
      <c r="AK11" s="141"/>
      <c r="AL11" s="140"/>
      <c r="AM11" s="141"/>
      <c r="AN11" s="142"/>
      <c r="AO11" s="143"/>
      <c r="AP11" s="144"/>
      <c r="AQ11" s="144"/>
      <c r="AR11" s="144"/>
      <c r="AS11" s="144"/>
      <c r="AT11" s="144"/>
      <c r="AU11" s="144"/>
      <c r="AV11" s="144"/>
      <c r="AW11" s="144"/>
      <c r="AX11" s="144"/>
      <c r="AY11" s="144"/>
      <c r="BA11" s="29"/>
    </row>
    <row r="12" spans="1:53" s="1" customFormat="1" ht="12.65" customHeight="1" x14ac:dyDescent="0.25">
      <c r="A12" s="137" t="s">
        <v>35</v>
      </c>
      <c r="B12" s="145">
        <v>19</v>
      </c>
      <c r="C12" s="145">
        <v>53</v>
      </c>
      <c r="D12" s="145">
        <v>26</v>
      </c>
      <c r="E12" s="145">
        <v>32</v>
      </c>
      <c r="F12" s="145">
        <v>34</v>
      </c>
      <c r="G12" s="145">
        <v>32</v>
      </c>
      <c r="H12" s="145">
        <v>23</v>
      </c>
      <c r="I12" s="145">
        <v>85</v>
      </c>
      <c r="J12" s="145"/>
      <c r="K12" s="145"/>
      <c r="L12" s="145"/>
      <c r="M12" s="145"/>
      <c r="N12" s="145">
        <v>30</v>
      </c>
      <c r="O12" s="145">
        <v>38</v>
      </c>
      <c r="P12" s="145">
        <v>15</v>
      </c>
      <c r="Q12" s="145">
        <v>19</v>
      </c>
      <c r="R12" s="145">
        <v>16</v>
      </c>
      <c r="S12" s="145">
        <v>18</v>
      </c>
      <c r="T12" s="145"/>
      <c r="U12" s="145"/>
      <c r="V12" s="145">
        <v>12</v>
      </c>
      <c r="W12" s="145">
        <v>22</v>
      </c>
      <c r="X12" s="145"/>
      <c r="Y12" s="145"/>
      <c r="Z12" s="145"/>
      <c r="AA12" s="145"/>
      <c r="AB12" s="145">
        <v>71</v>
      </c>
      <c r="AC12" s="145">
        <v>81</v>
      </c>
      <c r="AD12" s="145">
        <v>32</v>
      </c>
      <c r="AE12" s="145">
        <v>36</v>
      </c>
      <c r="AF12" s="145"/>
      <c r="AG12" s="145"/>
      <c r="AH12" s="144"/>
      <c r="AI12" s="144"/>
      <c r="AJ12" s="145">
        <v>8</v>
      </c>
      <c r="AK12" s="145">
        <v>26</v>
      </c>
      <c r="AL12" s="145">
        <v>5</v>
      </c>
      <c r="AM12" s="145">
        <v>29</v>
      </c>
      <c r="AN12" s="145">
        <v>6</v>
      </c>
      <c r="AO12" s="143">
        <v>21</v>
      </c>
      <c r="AP12" s="144"/>
      <c r="AQ12" s="144"/>
      <c r="AR12" s="144"/>
      <c r="AS12" s="144"/>
      <c r="AT12" s="144">
        <v>6</v>
      </c>
      <c r="AU12" s="144">
        <v>9</v>
      </c>
      <c r="AV12" s="144">
        <f>SUM(B12+D12+F12+H12+J12++N12+P12+T12+R12+V12+AF12+X12+AH12+L12+Z12+AD12+AB12+AJ12+AL12+AN12+AP12+AT12+AR12)</f>
        <v>303</v>
      </c>
      <c r="AW12" s="144">
        <f>SUM(C12+E12+G12+I12+K12++O12+Q12+U12+S12+W12+AG12+Y12+AI12+M12+AA12+AE12+AC12+AK12+AM12+AO12+AQ12+AU12+AS12)</f>
        <v>501</v>
      </c>
      <c r="AX12" s="144">
        <f>AV12+AW12</f>
        <v>804</v>
      </c>
      <c r="AY12" s="146">
        <f t="shared" ref="AY12:AY21" si="1">AV12/AX12*100</f>
        <v>37.686567164179102</v>
      </c>
    </row>
    <row r="13" spans="1:53" s="1" customFormat="1" ht="12.65" customHeight="1" x14ac:dyDescent="0.25">
      <c r="A13" s="137" t="s">
        <v>36</v>
      </c>
      <c r="B13" s="145">
        <v>23</v>
      </c>
      <c r="C13" s="145">
        <v>55</v>
      </c>
      <c r="D13" s="145">
        <v>22</v>
      </c>
      <c r="E13" s="145">
        <v>30</v>
      </c>
      <c r="F13" s="145">
        <v>26</v>
      </c>
      <c r="G13" s="145">
        <v>26</v>
      </c>
      <c r="H13" s="145">
        <v>18</v>
      </c>
      <c r="I13" s="145">
        <v>46</v>
      </c>
      <c r="J13" s="145"/>
      <c r="K13" s="145"/>
      <c r="L13" s="145"/>
      <c r="M13" s="145"/>
      <c r="N13" s="145">
        <v>29</v>
      </c>
      <c r="O13" s="145">
        <v>47</v>
      </c>
      <c r="P13" s="145"/>
      <c r="Q13" s="145"/>
      <c r="R13" s="145"/>
      <c r="S13" s="145"/>
      <c r="T13" s="145"/>
      <c r="U13" s="145"/>
      <c r="V13" s="145"/>
      <c r="W13" s="145"/>
      <c r="X13" s="145"/>
      <c r="Y13" s="145"/>
      <c r="Z13" s="145"/>
      <c r="AA13" s="145"/>
      <c r="AB13" s="145">
        <v>33</v>
      </c>
      <c r="AC13" s="145">
        <v>32</v>
      </c>
      <c r="AD13" s="145"/>
      <c r="AE13" s="145"/>
      <c r="AF13" s="145"/>
      <c r="AG13" s="145"/>
      <c r="AH13" s="144"/>
      <c r="AI13" s="144"/>
      <c r="AJ13" s="145">
        <v>7</v>
      </c>
      <c r="AK13" s="145">
        <v>19</v>
      </c>
      <c r="AL13" s="145">
        <v>14</v>
      </c>
      <c r="AM13" s="145">
        <v>38</v>
      </c>
      <c r="AN13" s="145">
        <v>4</v>
      </c>
      <c r="AO13" s="143">
        <v>10</v>
      </c>
      <c r="AP13" s="144"/>
      <c r="AQ13" s="144"/>
      <c r="AR13" s="144"/>
      <c r="AS13" s="144"/>
      <c r="AT13" s="144">
        <v>8</v>
      </c>
      <c r="AU13" s="144">
        <v>27</v>
      </c>
      <c r="AV13" s="144">
        <f t="shared" ref="AV13:AV32" si="2">SUM(B13+D13+F13+H13+J13++N13+P13+T13+R13+V13+AF13+X13+AH13+L13+Z13+AD13+AB13+AJ13+AL13+AN13+AP13+AT13+AR13)</f>
        <v>184</v>
      </c>
      <c r="AW13" s="144">
        <f t="shared" ref="AW13:AW32" si="3">SUM(C13+E13+G13+I13+K13++O13+Q13+U13+S13+W13+AG13+Y13+AI13+M13+AA13+AE13+AC13+AK13+AM13+AO13+AQ13+AU13+AS13)</f>
        <v>330</v>
      </c>
      <c r="AX13" s="144">
        <f t="shared" ref="AX13:AX32" si="4">AV13+AW13</f>
        <v>514</v>
      </c>
      <c r="AY13" s="146">
        <f t="shared" si="1"/>
        <v>35.797665369649806</v>
      </c>
    </row>
    <row r="14" spans="1:53" s="1" customFormat="1" ht="12.65" customHeight="1" x14ac:dyDescent="0.25">
      <c r="A14" s="137" t="s">
        <v>37</v>
      </c>
      <c r="B14" s="145">
        <v>5</v>
      </c>
      <c r="C14" s="145">
        <v>24</v>
      </c>
      <c r="D14" s="145">
        <v>7</v>
      </c>
      <c r="E14" s="145">
        <v>15</v>
      </c>
      <c r="F14" s="145">
        <v>16</v>
      </c>
      <c r="G14" s="145">
        <v>11</v>
      </c>
      <c r="H14" s="145">
        <v>2</v>
      </c>
      <c r="I14" s="145">
        <v>21</v>
      </c>
      <c r="J14" s="145"/>
      <c r="K14" s="145"/>
      <c r="L14" s="145"/>
      <c r="M14" s="145"/>
      <c r="N14" s="145">
        <v>1</v>
      </c>
      <c r="O14" s="145">
        <v>5</v>
      </c>
      <c r="P14" s="145"/>
      <c r="Q14" s="145"/>
      <c r="R14" s="145"/>
      <c r="S14" s="145"/>
      <c r="T14" s="145"/>
      <c r="U14" s="145"/>
      <c r="V14" s="145"/>
      <c r="W14" s="145"/>
      <c r="X14" s="145"/>
      <c r="Y14" s="145"/>
      <c r="Z14" s="145"/>
      <c r="AA14" s="145"/>
      <c r="AB14" s="145">
        <v>8</v>
      </c>
      <c r="AC14" s="145">
        <v>11</v>
      </c>
      <c r="AD14" s="145"/>
      <c r="AE14" s="145"/>
      <c r="AF14" s="145"/>
      <c r="AG14" s="145"/>
      <c r="AH14" s="144"/>
      <c r="AI14" s="144"/>
      <c r="AJ14" s="145"/>
      <c r="AK14" s="145"/>
      <c r="AL14" s="145"/>
      <c r="AM14" s="145"/>
      <c r="AN14" s="145"/>
      <c r="AO14" s="143"/>
      <c r="AP14" s="144"/>
      <c r="AQ14" s="144"/>
      <c r="AR14" s="144"/>
      <c r="AS14" s="144"/>
      <c r="AT14" s="144">
        <v>3</v>
      </c>
      <c r="AU14" s="144">
        <v>4</v>
      </c>
      <c r="AV14" s="144">
        <f t="shared" si="2"/>
        <v>42</v>
      </c>
      <c r="AW14" s="144">
        <f t="shared" si="3"/>
        <v>91</v>
      </c>
      <c r="AX14" s="144">
        <f t="shared" si="4"/>
        <v>133</v>
      </c>
      <c r="AY14" s="146">
        <f t="shared" si="1"/>
        <v>31.578947368421051</v>
      </c>
    </row>
    <row r="15" spans="1:53" s="1" customFormat="1" ht="12.65" customHeight="1" x14ac:dyDescent="0.25">
      <c r="A15" s="137" t="s">
        <v>38</v>
      </c>
      <c r="B15" s="145">
        <v>6</v>
      </c>
      <c r="C15" s="145">
        <v>6</v>
      </c>
      <c r="D15" s="145">
        <v>2</v>
      </c>
      <c r="E15" s="145">
        <v>6</v>
      </c>
      <c r="F15" s="145">
        <v>6</v>
      </c>
      <c r="G15" s="145">
        <v>6</v>
      </c>
      <c r="H15" s="145">
        <v>2</v>
      </c>
      <c r="I15" s="145">
        <v>6</v>
      </c>
      <c r="J15" s="145"/>
      <c r="K15" s="145"/>
      <c r="L15" s="145"/>
      <c r="M15" s="145"/>
      <c r="N15" s="145">
        <v>1</v>
      </c>
      <c r="O15" s="145">
        <v>3</v>
      </c>
      <c r="P15" s="145"/>
      <c r="Q15" s="145"/>
      <c r="R15" s="145"/>
      <c r="S15" s="145"/>
      <c r="T15" s="145"/>
      <c r="U15" s="145"/>
      <c r="V15" s="145"/>
      <c r="W15" s="145"/>
      <c r="X15" s="145"/>
      <c r="Y15" s="145"/>
      <c r="Z15" s="145"/>
      <c r="AA15" s="145"/>
      <c r="AB15" s="145">
        <v>1</v>
      </c>
      <c r="AC15" s="145">
        <v>3</v>
      </c>
      <c r="AD15" s="145"/>
      <c r="AE15" s="145"/>
      <c r="AF15" s="145"/>
      <c r="AG15" s="145"/>
      <c r="AH15" s="144"/>
      <c r="AI15" s="144"/>
      <c r="AJ15" s="145"/>
      <c r="AK15" s="145"/>
      <c r="AL15" s="145"/>
      <c r="AM15" s="145"/>
      <c r="AN15" s="145"/>
      <c r="AO15" s="143"/>
      <c r="AP15" s="144"/>
      <c r="AQ15" s="144"/>
      <c r="AR15" s="144"/>
      <c r="AS15" s="144"/>
      <c r="AT15" s="144"/>
      <c r="AU15" s="144"/>
      <c r="AV15" s="144">
        <f t="shared" si="2"/>
        <v>18</v>
      </c>
      <c r="AW15" s="144">
        <f t="shared" si="3"/>
        <v>30</v>
      </c>
      <c r="AX15" s="144">
        <f t="shared" si="4"/>
        <v>48</v>
      </c>
      <c r="AY15" s="146">
        <f t="shared" si="1"/>
        <v>37.5</v>
      </c>
    </row>
    <row r="16" spans="1:53" s="1" customFormat="1" ht="12.65" customHeight="1" x14ac:dyDescent="0.25">
      <c r="A16" s="137" t="s">
        <v>54</v>
      </c>
      <c r="B16" s="145">
        <v>2</v>
      </c>
      <c r="C16" s="145">
        <v>4</v>
      </c>
      <c r="D16" s="145">
        <v>2</v>
      </c>
      <c r="E16" s="145">
        <v>4</v>
      </c>
      <c r="F16" s="145">
        <v>4</v>
      </c>
      <c r="G16" s="145">
        <v>2</v>
      </c>
      <c r="H16" s="145">
        <v>3</v>
      </c>
      <c r="I16" s="145">
        <v>6</v>
      </c>
      <c r="J16" s="145"/>
      <c r="K16" s="145"/>
      <c r="L16" s="145"/>
      <c r="M16" s="145"/>
      <c r="N16" s="145"/>
      <c r="O16" s="145"/>
      <c r="P16" s="145"/>
      <c r="Q16" s="145"/>
      <c r="R16" s="145"/>
      <c r="S16" s="145"/>
      <c r="T16" s="145"/>
      <c r="U16" s="145"/>
      <c r="V16" s="145"/>
      <c r="W16" s="145"/>
      <c r="X16" s="145"/>
      <c r="Y16" s="145"/>
      <c r="Z16" s="145"/>
      <c r="AA16" s="145"/>
      <c r="AB16" s="145">
        <v>3</v>
      </c>
      <c r="AC16" s="145">
        <v>3</v>
      </c>
      <c r="AD16" s="145"/>
      <c r="AE16" s="145"/>
      <c r="AF16" s="145"/>
      <c r="AG16" s="145"/>
      <c r="AH16" s="144"/>
      <c r="AI16" s="144"/>
      <c r="AJ16" s="145"/>
      <c r="AK16" s="145"/>
      <c r="AL16" s="145"/>
      <c r="AM16" s="145"/>
      <c r="AN16" s="145"/>
      <c r="AO16" s="143"/>
      <c r="AP16" s="144"/>
      <c r="AQ16" s="144"/>
      <c r="AR16" s="144"/>
      <c r="AS16" s="144"/>
      <c r="AT16" s="144"/>
      <c r="AU16" s="144"/>
      <c r="AV16" s="144">
        <f t="shared" si="2"/>
        <v>14</v>
      </c>
      <c r="AW16" s="144">
        <f t="shared" si="3"/>
        <v>19</v>
      </c>
      <c r="AX16" s="144">
        <f t="shared" si="4"/>
        <v>33</v>
      </c>
      <c r="AY16" s="146">
        <f t="shared" si="1"/>
        <v>42.424242424242422</v>
      </c>
    </row>
    <row r="17" spans="1:51" s="1" customFormat="1" ht="21.75" customHeight="1" x14ac:dyDescent="0.25">
      <c r="A17" s="137" t="s">
        <v>40</v>
      </c>
      <c r="B17" s="145">
        <v>2</v>
      </c>
      <c r="C17" s="145">
        <v>5</v>
      </c>
      <c r="D17" s="145">
        <v>2</v>
      </c>
      <c r="E17" s="145">
        <v>5</v>
      </c>
      <c r="F17" s="145">
        <v>6</v>
      </c>
      <c r="G17" s="145">
        <v>8</v>
      </c>
      <c r="H17" s="145">
        <v>1</v>
      </c>
      <c r="I17" s="145">
        <v>6</v>
      </c>
      <c r="J17" s="145"/>
      <c r="K17" s="145"/>
      <c r="L17" s="145"/>
      <c r="M17" s="145"/>
      <c r="N17" s="145">
        <v>2</v>
      </c>
      <c r="O17" s="145">
        <v>5</v>
      </c>
      <c r="P17" s="145">
        <v>4</v>
      </c>
      <c r="Q17" s="145">
        <v>3</v>
      </c>
      <c r="R17" s="145"/>
      <c r="S17" s="145"/>
      <c r="T17" s="145"/>
      <c r="U17" s="145"/>
      <c r="V17" s="145"/>
      <c r="W17" s="145"/>
      <c r="X17" s="145"/>
      <c r="Y17" s="145"/>
      <c r="Z17" s="145"/>
      <c r="AA17" s="145"/>
      <c r="AB17" s="145">
        <v>8</v>
      </c>
      <c r="AC17" s="145">
        <v>5</v>
      </c>
      <c r="AD17" s="145"/>
      <c r="AE17" s="145"/>
      <c r="AF17" s="145"/>
      <c r="AG17" s="145"/>
      <c r="AH17" s="144"/>
      <c r="AI17" s="144"/>
      <c r="AJ17" s="145"/>
      <c r="AK17" s="145"/>
      <c r="AL17" s="145">
        <v>1</v>
      </c>
      <c r="AM17" s="145">
        <v>6</v>
      </c>
      <c r="AN17" s="145"/>
      <c r="AO17" s="143"/>
      <c r="AP17" s="144"/>
      <c r="AQ17" s="144"/>
      <c r="AR17" s="144"/>
      <c r="AS17" s="144"/>
      <c r="AT17" s="144"/>
      <c r="AU17" s="144">
        <v>11</v>
      </c>
      <c r="AV17" s="144">
        <f t="shared" si="2"/>
        <v>26</v>
      </c>
      <c r="AW17" s="144">
        <f t="shared" si="3"/>
        <v>54</v>
      </c>
      <c r="AX17" s="144">
        <f t="shared" si="4"/>
        <v>80</v>
      </c>
      <c r="AY17" s="146">
        <f t="shared" si="1"/>
        <v>32.5</v>
      </c>
    </row>
    <row r="18" spans="1:51" s="1" customFormat="1" ht="12.65" customHeight="1" x14ac:dyDescent="0.25">
      <c r="A18" s="137" t="s">
        <v>41</v>
      </c>
      <c r="B18" s="145">
        <v>4</v>
      </c>
      <c r="C18" s="145">
        <v>9</v>
      </c>
      <c r="D18" s="145">
        <v>6</v>
      </c>
      <c r="E18" s="145">
        <v>10</v>
      </c>
      <c r="F18" s="145">
        <v>4</v>
      </c>
      <c r="G18" s="145">
        <v>10</v>
      </c>
      <c r="H18" s="145">
        <v>2</v>
      </c>
      <c r="I18" s="145">
        <v>12</v>
      </c>
      <c r="J18" s="145"/>
      <c r="K18" s="145"/>
      <c r="L18" s="145"/>
      <c r="M18" s="145"/>
      <c r="N18" s="145">
        <v>4</v>
      </c>
      <c r="O18" s="145">
        <v>3</v>
      </c>
      <c r="P18" s="145"/>
      <c r="Q18" s="145"/>
      <c r="R18" s="145"/>
      <c r="S18" s="145"/>
      <c r="T18" s="145"/>
      <c r="U18" s="145"/>
      <c r="V18" s="145"/>
      <c r="W18" s="145"/>
      <c r="X18" s="145"/>
      <c r="Y18" s="145"/>
      <c r="Z18" s="145"/>
      <c r="AA18" s="145"/>
      <c r="AB18" s="145">
        <v>6</v>
      </c>
      <c r="AC18" s="145">
        <v>8</v>
      </c>
      <c r="AD18" s="145"/>
      <c r="AE18" s="145"/>
      <c r="AF18" s="145"/>
      <c r="AG18" s="145"/>
      <c r="AH18" s="144"/>
      <c r="AI18" s="144"/>
      <c r="AJ18" s="145"/>
      <c r="AK18" s="145">
        <v>3</v>
      </c>
      <c r="AL18" s="145"/>
      <c r="AM18" s="145"/>
      <c r="AN18" s="145"/>
      <c r="AO18" s="143"/>
      <c r="AP18" s="144"/>
      <c r="AQ18" s="144"/>
      <c r="AR18" s="144"/>
      <c r="AS18" s="144"/>
      <c r="AT18" s="144"/>
      <c r="AU18" s="144"/>
      <c r="AV18" s="144">
        <f t="shared" si="2"/>
        <v>26</v>
      </c>
      <c r="AW18" s="144">
        <f t="shared" si="3"/>
        <v>55</v>
      </c>
      <c r="AX18" s="144">
        <f t="shared" si="4"/>
        <v>81</v>
      </c>
      <c r="AY18" s="146">
        <f t="shared" si="1"/>
        <v>32.098765432098766</v>
      </c>
    </row>
    <row r="19" spans="1:51" s="1" customFormat="1" ht="12.65" customHeight="1" x14ac:dyDescent="0.25">
      <c r="A19" s="137" t="s">
        <v>42</v>
      </c>
      <c r="B19" s="145">
        <v>4</v>
      </c>
      <c r="C19" s="145">
        <v>6</v>
      </c>
      <c r="D19" s="145">
        <v>3</v>
      </c>
      <c r="E19" s="145">
        <v>7</v>
      </c>
      <c r="F19" s="145">
        <v>4</v>
      </c>
      <c r="G19" s="145">
        <v>6</v>
      </c>
      <c r="H19" s="145">
        <v>2</v>
      </c>
      <c r="I19" s="145">
        <v>8</v>
      </c>
      <c r="J19" s="145">
        <v>7</v>
      </c>
      <c r="K19" s="145">
        <v>8</v>
      </c>
      <c r="L19" s="145"/>
      <c r="M19" s="145"/>
      <c r="N19" s="145">
        <v>2</v>
      </c>
      <c r="O19" s="145">
        <v>3</v>
      </c>
      <c r="P19" s="145"/>
      <c r="Q19" s="145"/>
      <c r="R19" s="145"/>
      <c r="S19" s="145"/>
      <c r="T19" s="145"/>
      <c r="U19" s="145"/>
      <c r="V19" s="145"/>
      <c r="W19" s="145"/>
      <c r="X19" s="145"/>
      <c r="Y19" s="145"/>
      <c r="Z19" s="145"/>
      <c r="AA19" s="145"/>
      <c r="AB19" s="145">
        <v>6</v>
      </c>
      <c r="AC19" s="145">
        <v>4</v>
      </c>
      <c r="AD19" s="145"/>
      <c r="AE19" s="145"/>
      <c r="AF19" s="145"/>
      <c r="AG19" s="145"/>
      <c r="AH19" s="144"/>
      <c r="AI19" s="144"/>
      <c r="AJ19" s="145">
        <v>1</v>
      </c>
      <c r="AK19" s="145">
        <v>4</v>
      </c>
      <c r="AL19" s="145">
        <v>2</v>
      </c>
      <c r="AM19" s="145">
        <v>3</v>
      </c>
      <c r="AN19" s="145"/>
      <c r="AO19" s="143"/>
      <c r="AP19" s="144"/>
      <c r="AQ19" s="144"/>
      <c r="AR19" s="144"/>
      <c r="AS19" s="144"/>
      <c r="AT19" s="144">
        <v>2</v>
      </c>
      <c r="AU19" s="144">
        <v>6</v>
      </c>
      <c r="AV19" s="144">
        <f t="shared" si="2"/>
        <v>33</v>
      </c>
      <c r="AW19" s="144">
        <f t="shared" si="3"/>
        <v>55</v>
      </c>
      <c r="AX19" s="144">
        <f t="shared" si="4"/>
        <v>88</v>
      </c>
      <c r="AY19" s="146">
        <f t="shared" si="1"/>
        <v>37.5</v>
      </c>
    </row>
    <row r="20" spans="1:51" s="1" customFormat="1" ht="12.65" customHeight="1" x14ac:dyDescent="0.25">
      <c r="A20" s="137" t="s">
        <v>43</v>
      </c>
      <c r="B20" s="145">
        <v>4</v>
      </c>
      <c r="C20" s="145">
        <v>10</v>
      </c>
      <c r="D20" s="145">
        <v>4</v>
      </c>
      <c r="E20" s="145">
        <v>8</v>
      </c>
      <c r="F20" s="145">
        <v>6</v>
      </c>
      <c r="G20" s="145">
        <v>8</v>
      </c>
      <c r="H20" s="145">
        <v>2</v>
      </c>
      <c r="I20" s="145">
        <v>12</v>
      </c>
      <c r="J20" s="145"/>
      <c r="K20" s="145"/>
      <c r="L20" s="145"/>
      <c r="M20" s="145"/>
      <c r="N20" s="145">
        <v>3</v>
      </c>
      <c r="O20" s="145">
        <v>4</v>
      </c>
      <c r="P20" s="145"/>
      <c r="Q20" s="145"/>
      <c r="R20" s="145"/>
      <c r="S20" s="145"/>
      <c r="T20" s="145"/>
      <c r="U20" s="145"/>
      <c r="V20" s="145"/>
      <c r="W20" s="145"/>
      <c r="X20" s="145"/>
      <c r="Y20" s="145"/>
      <c r="Z20" s="145"/>
      <c r="AA20" s="145"/>
      <c r="AB20" s="145">
        <v>6</v>
      </c>
      <c r="AC20" s="145">
        <v>8</v>
      </c>
      <c r="AD20" s="145"/>
      <c r="AE20" s="145"/>
      <c r="AF20" s="145"/>
      <c r="AG20" s="145"/>
      <c r="AH20" s="144"/>
      <c r="AI20" s="144"/>
      <c r="AJ20" s="145"/>
      <c r="AK20" s="145">
        <v>3</v>
      </c>
      <c r="AL20" s="145">
        <v>4</v>
      </c>
      <c r="AM20" s="145">
        <v>3</v>
      </c>
      <c r="AN20" s="145"/>
      <c r="AO20" s="143"/>
      <c r="AP20" s="144"/>
      <c r="AQ20" s="144"/>
      <c r="AR20" s="144"/>
      <c r="AS20" s="144"/>
      <c r="AT20" s="144"/>
      <c r="AU20" s="144"/>
      <c r="AV20" s="144">
        <f t="shared" si="2"/>
        <v>29</v>
      </c>
      <c r="AW20" s="144">
        <f t="shared" si="3"/>
        <v>56</v>
      </c>
      <c r="AX20" s="144">
        <f t="shared" si="4"/>
        <v>85</v>
      </c>
      <c r="AY20" s="146">
        <f t="shared" si="1"/>
        <v>34.117647058823529</v>
      </c>
    </row>
    <row r="21" spans="1:51" s="1" customFormat="1" ht="12.65" customHeight="1" x14ac:dyDescent="0.25">
      <c r="A21" s="137" t="s">
        <v>44</v>
      </c>
      <c r="B21" s="145">
        <v>3</v>
      </c>
      <c r="C21" s="145">
        <v>3</v>
      </c>
      <c r="D21" s="145"/>
      <c r="E21" s="145"/>
      <c r="F21" s="145">
        <v>1</v>
      </c>
      <c r="G21" s="145">
        <v>1</v>
      </c>
      <c r="H21" s="145"/>
      <c r="I21" s="145">
        <v>6</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4"/>
      <c r="AI21" s="144"/>
      <c r="AJ21" s="145"/>
      <c r="AK21" s="145"/>
      <c r="AL21" s="145"/>
      <c r="AM21" s="145"/>
      <c r="AN21" s="145"/>
      <c r="AO21" s="143"/>
      <c r="AP21" s="144"/>
      <c r="AQ21" s="144"/>
      <c r="AR21" s="144"/>
      <c r="AS21" s="144"/>
      <c r="AT21" s="144"/>
      <c r="AU21" s="144"/>
      <c r="AV21" s="144">
        <f t="shared" si="2"/>
        <v>4</v>
      </c>
      <c r="AW21" s="144">
        <f t="shared" si="3"/>
        <v>10</v>
      </c>
      <c r="AX21" s="144">
        <f t="shared" si="4"/>
        <v>14</v>
      </c>
      <c r="AY21" s="146">
        <f t="shared" si="1"/>
        <v>28.571428571428569</v>
      </c>
    </row>
    <row r="22" spans="1:51" s="1" customFormat="1" ht="12.65" hidden="1" customHeight="1" x14ac:dyDescent="0.25">
      <c r="A22" s="137"/>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4"/>
      <c r="AI22" s="144"/>
      <c r="AJ22" s="145"/>
      <c r="AK22" s="145"/>
      <c r="AL22" s="145"/>
      <c r="AM22" s="145"/>
      <c r="AN22" s="145"/>
      <c r="AO22" s="143"/>
      <c r="AP22" s="144"/>
      <c r="AQ22" s="144"/>
      <c r="AR22" s="144"/>
      <c r="AS22" s="144"/>
      <c r="AT22" s="144"/>
      <c r="AU22" s="144"/>
      <c r="AV22" s="144">
        <f t="shared" si="2"/>
        <v>0</v>
      </c>
      <c r="AW22" s="144">
        <f t="shared" si="3"/>
        <v>0</v>
      </c>
      <c r="AX22" s="144"/>
      <c r="AY22" s="146"/>
    </row>
    <row r="23" spans="1:51" s="1" customFormat="1" ht="21.4" customHeight="1" x14ac:dyDescent="0.25">
      <c r="A23" s="137" t="s">
        <v>46</v>
      </c>
      <c r="B23" s="145">
        <v>12</v>
      </c>
      <c r="C23" s="145">
        <v>36</v>
      </c>
      <c r="D23" s="145">
        <v>8</v>
      </c>
      <c r="E23" s="145">
        <v>16</v>
      </c>
      <c r="F23" s="145">
        <v>20</v>
      </c>
      <c r="G23" s="145">
        <v>28</v>
      </c>
      <c r="H23" s="145">
        <v>1</v>
      </c>
      <c r="I23" s="145">
        <v>11</v>
      </c>
      <c r="J23" s="145"/>
      <c r="K23" s="145"/>
      <c r="L23" s="145"/>
      <c r="M23" s="145"/>
      <c r="N23" s="145">
        <v>6</v>
      </c>
      <c r="O23" s="145">
        <v>18</v>
      </c>
      <c r="P23" s="145"/>
      <c r="Q23" s="145"/>
      <c r="R23" s="145">
        <v>5</v>
      </c>
      <c r="S23" s="145">
        <v>7</v>
      </c>
      <c r="T23" s="145"/>
      <c r="U23" s="145"/>
      <c r="V23" s="145"/>
      <c r="W23" s="145"/>
      <c r="X23" s="145"/>
      <c r="Y23" s="145"/>
      <c r="Z23" s="145"/>
      <c r="AA23" s="145"/>
      <c r="AB23" s="145">
        <v>18</v>
      </c>
      <c r="AC23" s="145">
        <v>18</v>
      </c>
      <c r="AD23" s="145"/>
      <c r="AE23" s="145"/>
      <c r="AF23" s="145"/>
      <c r="AG23" s="145"/>
      <c r="AH23" s="144"/>
      <c r="AI23" s="144"/>
      <c r="AJ23" s="145">
        <v>2</v>
      </c>
      <c r="AK23" s="145">
        <v>10</v>
      </c>
      <c r="AL23" s="145">
        <v>2</v>
      </c>
      <c r="AM23" s="145">
        <v>7</v>
      </c>
      <c r="AN23" s="145"/>
      <c r="AO23" s="143"/>
      <c r="AP23" s="144"/>
      <c r="AQ23" s="144"/>
      <c r="AR23" s="144"/>
      <c r="AS23" s="144"/>
      <c r="AT23" s="144">
        <v>2</v>
      </c>
      <c r="AU23" s="144">
        <v>4</v>
      </c>
      <c r="AV23" s="144">
        <f t="shared" si="2"/>
        <v>76</v>
      </c>
      <c r="AW23" s="144">
        <f t="shared" si="3"/>
        <v>155</v>
      </c>
      <c r="AX23" s="144">
        <f t="shared" si="4"/>
        <v>231</v>
      </c>
      <c r="AY23" s="146">
        <f t="shared" ref="AY23:AY32" si="5">AV23/AX23*100</f>
        <v>32.900432900432904</v>
      </c>
    </row>
    <row r="24" spans="1:51" s="1" customFormat="1" ht="12.65" customHeight="1" x14ac:dyDescent="0.25">
      <c r="A24" s="137" t="s">
        <v>47</v>
      </c>
      <c r="B24" s="145">
        <v>3</v>
      </c>
      <c r="C24" s="145">
        <v>12</v>
      </c>
      <c r="D24" s="145">
        <v>6</v>
      </c>
      <c r="E24" s="145">
        <v>9</v>
      </c>
      <c r="F24" s="145">
        <v>6</v>
      </c>
      <c r="G24" s="145">
        <v>9</v>
      </c>
      <c r="H24" s="145">
        <v>4</v>
      </c>
      <c r="I24" s="145">
        <v>6</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4"/>
      <c r="AI24" s="144"/>
      <c r="AJ24" s="145"/>
      <c r="AK24" s="145"/>
      <c r="AL24" s="145">
        <v>3</v>
      </c>
      <c r="AM24" s="145">
        <v>2</v>
      </c>
      <c r="AN24" s="145"/>
      <c r="AO24" s="143"/>
      <c r="AP24" s="144"/>
      <c r="AQ24" s="144"/>
      <c r="AR24" s="144"/>
      <c r="AS24" s="144"/>
      <c r="AT24" s="144"/>
      <c r="AU24" s="144">
        <v>1</v>
      </c>
      <c r="AV24" s="144">
        <f t="shared" si="2"/>
        <v>22</v>
      </c>
      <c r="AW24" s="144">
        <f t="shared" si="3"/>
        <v>39</v>
      </c>
      <c r="AX24" s="144">
        <f t="shared" si="4"/>
        <v>61</v>
      </c>
      <c r="AY24" s="146">
        <f t="shared" si="5"/>
        <v>36.065573770491802</v>
      </c>
    </row>
    <row r="25" spans="1:51" s="1" customFormat="1" ht="12.65" customHeight="1" x14ac:dyDescent="0.25">
      <c r="A25" s="137" t="s">
        <v>48</v>
      </c>
      <c r="B25" s="145">
        <v>10</v>
      </c>
      <c r="C25" s="145">
        <v>19</v>
      </c>
      <c r="D25" s="145">
        <v>9</v>
      </c>
      <c r="E25" s="145">
        <v>19</v>
      </c>
      <c r="F25" s="145">
        <v>22</v>
      </c>
      <c r="G25" s="145">
        <v>23</v>
      </c>
      <c r="H25" s="145">
        <v>5</v>
      </c>
      <c r="I25" s="145">
        <v>25</v>
      </c>
      <c r="J25" s="145"/>
      <c r="K25" s="145"/>
      <c r="L25" s="145"/>
      <c r="M25" s="145"/>
      <c r="N25" s="145">
        <v>11</v>
      </c>
      <c r="O25" s="145">
        <v>19</v>
      </c>
      <c r="P25" s="145"/>
      <c r="Q25" s="145"/>
      <c r="R25" s="145"/>
      <c r="S25" s="145"/>
      <c r="T25" s="145"/>
      <c r="U25" s="145"/>
      <c r="V25" s="145"/>
      <c r="W25" s="145"/>
      <c r="X25" s="145"/>
      <c r="Y25" s="145"/>
      <c r="Z25" s="145"/>
      <c r="AA25" s="145"/>
      <c r="AB25" s="145">
        <v>16</v>
      </c>
      <c r="AC25" s="145">
        <v>14</v>
      </c>
      <c r="AD25" s="145"/>
      <c r="AE25" s="145"/>
      <c r="AF25" s="145"/>
      <c r="AG25" s="145"/>
      <c r="AH25" s="144"/>
      <c r="AI25" s="144"/>
      <c r="AJ25" s="145">
        <v>1</v>
      </c>
      <c r="AK25" s="145">
        <v>10</v>
      </c>
      <c r="AL25" s="145">
        <v>5</v>
      </c>
      <c r="AM25" s="145">
        <v>10</v>
      </c>
      <c r="AN25" s="145"/>
      <c r="AO25" s="143"/>
      <c r="AP25" s="144"/>
      <c r="AQ25" s="144"/>
      <c r="AR25" s="144"/>
      <c r="AS25" s="144"/>
      <c r="AT25" s="144">
        <v>7</v>
      </c>
      <c r="AU25" s="144">
        <v>14</v>
      </c>
      <c r="AV25" s="144">
        <f t="shared" si="2"/>
        <v>86</v>
      </c>
      <c r="AW25" s="144">
        <f t="shared" si="3"/>
        <v>153</v>
      </c>
      <c r="AX25" s="144">
        <f t="shared" si="4"/>
        <v>239</v>
      </c>
      <c r="AY25" s="146">
        <f t="shared" si="5"/>
        <v>35.98326359832636</v>
      </c>
    </row>
    <row r="26" spans="1:51" s="1" customFormat="1" ht="12.65" customHeight="1" x14ac:dyDescent="0.25">
      <c r="A26" s="137" t="s">
        <v>49</v>
      </c>
      <c r="B26" s="145">
        <v>4</v>
      </c>
      <c r="C26" s="145">
        <v>8</v>
      </c>
      <c r="D26" s="145">
        <v>3</v>
      </c>
      <c r="E26" s="145">
        <v>3</v>
      </c>
      <c r="F26" s="145">
        <v>4</v>
      </c>
      <c r="G26" s="145">
        <v>2</v>
      </c>
      <c r="H26" s="145">
        <v>4</v>
      </c>
      <c r="I26" s="145">
        <v>8</v>
      </c>
      <c r="J26" s="145"/>
      <c r="K26" s="145"/>
      <c r="L26" s="145"/>
      <c r="M26" s="145"/>
      <c r="N26" s="145">
        <v>3</v>
      </c>
      <c r="O26" s="145">
        <v>3</v>
      </c>
      <c r="P26" s="145"/>
      <c r="Q26" s="145"/>
      <c r="R26" s="145"/>
      <c r="S26" s="145"/>
      <c r="T26" s="145"/>
      <c r="U26" s="145"/>
      <c r="V26" s="145"/>
      <c r="W26" s="145"/>
      <c r="X26" s="145"/>
      <c r="Y26" s="145"/>
      <c r="Z26" s="145"/>
      <c r="AA26" s="145"/>
      <c r="AB26" s="145">
        <v>6</v>
      </c>
      <c r="AC26" s="145">
        <v>6</v>
      </c>
      <c r="AD26" s="145"/>
      <c r="AE26" s="145"/>
      <c r="AF26" s="145"/>
      <c r="AG26" s="145"/>
      <c r="AH26" s="144"/>
      <c r="AI26" s="144"/>
      <c r="AJ26" s="145"/>
      <c r="AK26" s="145">
        <v>3</v>
      </c>
      <c r="AL26" s="145">
        <v>4</v>
      </c>
      <c r="AM26" s="145">
        <v>8</v>
      </c>
      <c r="AN26" s="145"/>
      <c r="AO26" s="143"/>
      <c r="AP26" s="144"/>
      <c r="AQ26" s="144"/>
      <c r="AR26" s="144"/>
      <c r="AS26" s="144"/>
      <c r="AT26" s="144">
        <v>2</v>
      </c>
      <c r="AU26" s="144">
        <v>4</v>
      </c>
      <c r="AV26" s="144">
        <f t="shared" si="2"/>
        <v>30</v>
      </c>
      <c r="AW26" s="144">
        <f t="shared" si="3"/>
        <v>45</v>
      </c>
      <c r="AX26" s="144">
        <f t="shared" si="4"/>
        <v>75</v>
      </c>
      <c r="AY26" s="146">
        <f t="shared" si="5"/>
        <v>40</v>
      </c>
    </row>
    <row r="27" spans="1:51" s="1" customFormat="1" ht="12.65" customHeight="1" x14ac:dyDescent="0.25">
      <c r="A27" s="137" t="s">
        <v>2</v>
      </c>
      <c r="B27" s="145">
        <v>2</v>
      </c>
      <c r="C27" s="145">
        <v>12</v>
      </c>
      <c r="D27" s="145">
        <v>5</v>
      </c>
      <c r="E27" s="145">
        <v>11</v>
      </c>
      <c r="F27" s="145">
        <v>4</v>
      </c>
      <c r="G27" s="145">
        <v>4</v>
      </c>
      <c r="H27" s="145">
        <v>1</v>
      </c>
      <c r="I27" s="145">
        <v>7</v>
      </c>
      <c r="J27" s="145"/>
      <c r="K27" s="145"/>
      <c r="L27" s="145"/>
      <c r="M27" s="145"/>
      <c r="N27" s="145"/>
      <c r="O27" s="145"/>
      <c r="P27" s="145"/>
      <c r="Q27" s="145"/>
      <c r="R27" s="145"/>
      <c r="S27" s="145"/>
      <c r="T27" s="145"/>
      <c r="U27" s="145"/>
      <c r="V27" s="145">
        <v>2</v>
      </c>
      <c r="W27" s="145">
        <v>6</v>
      </c>
      <c r="X27" s="145"/>
      <c r="Y27" s="145"/>
      <c r="Z27" s="145"/>
      <c r="AA27" s="145"/>
      <c r="AB27" s="145">
        <v>3</v>
      </c>
      <c r="AC27" s="145">
        <v>5</v>
      </c>
      <c r="AD27" s="145"/>
      <c r="AE27" s="145"/>
      <c r="AF27" s="145"/>
      <c r="AG27" s="145"/>
      <c r="AH27" s="144"/>
      <c r="AI27" s="144"/>
      <c r="AJ27" s="145"/>
      <c r="AK27" s="145"/>
      <c r="AL27" s="145"/>
      <c r="AM27" s="145"/>
      <c r="AN27" s="145"/>
      <c r="AO27" s="143"/>
      <c r="AP27" s="144">
        <v>1</v>
      </c>
      <c r="AQ27" s="144">
        <v>7</v>
      </c>
      <c r="AR27" s="144"/>
      <c r="AS27" s="144"/>
      <c r="AT27" s="144">
        <v>4</v>
      </c>
      <c r="AU27" s="144">
        <v>5</v>
      </c>
      <c r="AV27" s="144">
        <f t="shared" si="2"/>
        <v>22</v>
      </c>
      <c r="AW27" s="144">
        <f t="shared" si="3"/>
        <v>57</v>
      </c>
      <c r="AX27" s="144">
        <f t="shared" si="4"/>
        <v>79</v>
      </c>
      <c r="AY27" s="146">
        <f t="shared" si="5"/>
        <v>27.848101265822784</v>
      </c>
    </row>
    <row r="28" spans="1:51" s="1" customFormat="1" ht="17.649999999999999" customHeight="1" x14ac:dyDescent="0.25">
      <c r="A28" s="137" t="s">
        <v>50</v>
      </c>
      <c r="B28" s="145">
        <v>8</v>
      </c>
      <c r="C28" s="145">
        <v>17</v>
      </c>
      <c r="D28" s="145">
        <v>10</v>
      </c>
      <c r="E28" s="145">
        <v>26</v>
      </c>
      <c r="F28" s="145">
        <v>9</v>
      </c>
      <c r="G28" s="145">
        <v>9</v>
      </c>
      <c r="H28" s="145">
        <v>2</v>
      </c>
      <c r="I28" s="145">
        <v>16</v>
      </c>
      <c r="J28" s="145">
        <v>3</v>
      </c>
      <c r="K28" s="145">
        <v>15</v>
      </c>
      <c r="L28" s="145"/>
      <c r="M28" s="145"/>
      <c r="N28" s="145">
        <v>7</v>
      </c>
      <c r="O28" s="145">
        <v>4</v>
      </c>
      <c r="P28" s="145"/>
      <c r="Q28" s="145"/>
      <c r="R28" s="145"/>
      <c r="S28" s="145"/>
      <c r="T28" s="145"/>
      <c r="U28" s="145"/>
      <c r="V28" s="145">
        <v>8</v>
      </c>
      <c r="W28" s="145">
        <v>10</v>
      </c>
      <c r="X28" s="145"/>
      <c r="Y28" s="145"/>
      <c r="Z28" s="145"/>
      <c r="AA28" s="145"/>
      <c r="AB28" s="145">
        <v>9</v>
      </c>
      <c r="AC28" s="145">
        <v>8</v>
      </c>
      <c r="AD28" s="145"/>
      <c r="AE28" s="145"/>
      <c r="AF28" s="145">
        <v>10</v>
      </c>
      <c r="AG28" s="145">
        <v>8</v>
      </c>
      <c r="AH28" s="144"/>
      <c r="AI28" s="144"/>
      <c r="AJ28" s="145">
        <v>3</v>
      </c>
      <c r="AK28" s="145">
        <v>6</v>
      </c>
      <c r="AL28" s="145">
        <v>3</v>
      </c>
      <c r="AM28" s="145">
        <v>15</v>
      </c>
      <c r="AN28" s="145"/>
      <c r="AO28" s="143"/>
      <c r="AP28" s="144"/>
      <c r="AQ28" s="144"/>
      <c r="AR28" s="144"/>
      <c r="AS28" s="144"/>
      <c r="AT28" s="144">
        <v>6</v>
      </c>
      <c r="AU28" s="144">
        <v>12</v>
      </c>
      <c r="AV28" s="144">
        <f t="shared" si="2"/>
        <v>78</v>
      </c>
      <c r="AW28" s="144">
        <f t="shared" si="3"/>
        <v>146</v>
      </c>
      <c r="AX28" s="144">
        <f t="shared" si="4"/>
        <v>224</v>
      </c>
      <c r="AY28" s="146">
        <f t="shared" si="5"/>
        <v>34.821428571428569</v>
      </c>
    </row>
    <row r="29" spans="1:51" s="1" customFormat="1" ht="12.65" customHeight="1" x14ac:dyDescent="0.25">
      <c r="A29" s="137" t="s">
        <v>51</v>
      </c>
      <c r="B29" s="145">
        <v>5</v>
      </c>
      <c r="C29" s="145">
        <v>18</v>
      </c>
      <c r="D29" s="145">
        <v>8</v>
      </c>
      <c r="E29" s="145">
        <v>20</v>
      </c>
      <c r="F29" s="145">
        <v>12</v>
      </c>
      <c r="G29" s="145">
        <v>10</v>
      </c>
      <c r="H29" s="145">
        <v>5</v>
      </c>
      <c r="I29" s="145">
        <v>22</v>
      </c>
      <c r="J29" s="145"/>
      <c r="K29" s="145">
        <v>2</v>
      </c>
      <c r="L29" s="145"/>
      <c r="M29" s="145"/>
      <c r="N29" s="145"/>
      <c r="O29" s="145"/>
      <c r="P29" s="145">
        <v>1</v>
      </c>
      <c r="Q29" s="145">
        <v>5</v>
      </c>
      <c r="R29" s="145"/>
      <c r="S29" s="145"/>
      <c r="T29" s="145"/>
      <c r="U29" s="145"/>
      <c r="V29" s="145"/>
      <c r="W29" s="145"/>
      <c r="X29" s="145"/>
      <c r="Y29" s="145"/>
      <c r="Z29" s="145"/>
      <c r="AA29" s="145"/>
      <c r="AB29" s="145">
        <v>4</v>
      </c>
      <c r="AC29" s="145">
        <v>7</v>
      </c>
      <c r="AD29" s="145"/>
      <c r="AE29" s="145"/>
      <c r="AF29" s="145"/>
      <c r="AG29" s="145"/>
      <c r="AH29" s="144"/>
      <c r="AI29" s="144"/>
      <c r="AJ29" s="145"/>
      <c r="AK29" s="145"/>
      <c r="AL29" s="145"/>
      <c r="AM29" s="145"/>
      <c r="AN29" s="145"/>
      <c r="AO29" s="143"/>
      <c r="AP29" s="144"/>
      <c r="AQ29" s="144"/>
      <c r="AR29" s="144"/>
      <c r="AS29" s="144"/>
      <c r="AT29" s="144">
        <v>3</v>
      </c>
      <c r="AU29" s="144">
        <v>10</v>
      </c>
      <c r="AV29" s="144">
        <f t="shared" si="2"/>
        <v>38</v>
      </c>
      <c r="AW29" s="144">
        <f t="shared" si="3"/>
        <v>94</v>
      </c>
      <c r="AX29" s="144">
        <f t="shared" si="4"/>
        <v>132</v>
      </c>
      <c r="AY29" s="146">
        <f t="shared" si="5"/>
        <v>28.787878787878789</v>
      </c>
    </row>
    <row r="30" spans="1:51" s="1" customFormat="1" ht="12.65" customHeight="1" x14ac:dyDescent="0.25">
      <c r="A30" s="137" t="s">
        <v>52</v>
      </c>
      <c r="B30" s="145">
        <v>1</v>
      </c>
      <c r="C30" s="145">
        <v>4</v>
      </c>
      <c r="D30" s="145">
        <v>2</v>
      </c>
      <c r="E30" s="145">
        <v>3</v>
      </c>
      <c r="F30" s="145">
        <v>5</v>
      </c>
      <c r="G30" s="145">
        <v>5</v>
      </c>
      <c r="H30" s="145">
        <v>1</v>
      </c>
      <c r="I30" s="145">
        <v>4</v>
      </c>
      <c r="J30" s="145">
        <v>5</v>
      </c>
      <c r="K30" s="145">
        <v>5</v>
      </c>
      <c r="L30" s="145"/>
      <c r="M30" s="145"/>
      <c r="N30" s="145">
        <v>1</v>
      </c>
      <c r="O30" s="145">
        <v>3</v>
      </c>
      <c r="P30" s="145"/>
      <c r="Q30" s="145"/>
      <c r="R30" s="145"/>
      <c r="S30" s="145"/>
      <c r="T30" s="145"/>
      <c r="U30" s="145"/>
      <c r="V30" s="145">
        <v>2</v>
      </c>
      <c r="W30" s="145">
        <v>3</v>
      </c>
      <c r="X30" s="145"/>
      <c r="Y30" s="145"/>
      <c r="Z30" s="145"/>
      <c r="AA30" s="145"/>
      <c r="AB30" s="145">
        <v>2</v>
      </c>
      <c r="AC30" s="145">
        <v>3</v>
      </c>
      <c r="AD30" s="145"/>
      <c r="AE30" s="145"/>
      <c r="AF30" s="145"/>
      <c r="AG30" s="145"/>
      <c r="AH30" s="144"/>
      <c r="AI30" s="144"/>
      <c r="AJ30" s="145"/>
      <c r="AK30" s="145"/>
      <c r="AL30" s="145"/>
      <c r="AM30" s="145"/>
      <c r="AN30" s="145"/>
      <c r="AO30" s="143"/>
      <c r="AP30" s="144"/>
      <c r="AQ30" s="144"/>
      <c r="AR30" s="144"/>
      <c r="AS30" s="144"/>
      <c r="AT30" s="144">
        <v>1</v>
      </c>
      <c r="AU30" s="144">
        <v>5</v>
      </c>
      <c r="AV30" s="144">
        <f t="shared" si="2"/>
        <v>20</v>
      </c>
      <c r="AW30" s="144">
        <f t="shared" si="3"/>
        <v>35</v>
      </c>
      <c r="AX30" s="144">
        <f t="shared" si="4"/>
        <v>55</v>
      </c>
      <c r="AY30" s="146">
        <f t="shared" si="5"/>
        <v>36.363636363636367</v>
      </c>
    </row>
    <row r="31" spans="1:51" s="1" customFormat="1" ht="12.65" customHeight="1" x14ac:dyDescent="0.25">
      <c r="A31" s="137" t="s">
        <v>53</v>
      </c>
      <c r="B31" s="145">
        <v>3</v>
      </c>
      <c r="C31" s="145">
        <v>7</v>
      </c>
      <c r="D31" s="145">
        <v>3</v>
      </c>
      <c r="E31" s="145">
        <v>5</v>
      </c>
      <c r="F31" s="145">
        <v>4</v>
      </c>
      <c r="G31" s="145">
        <v>5</v>
      </c>
      <c r="H31" s="145">
        <v>3</v>
      </c>
      <c r="I31" s="145">
        <v>12</v>
      </c>
      <c r="J31" s="145">
        <v>2</v>
      </c>
      <c r="K31" s="145">
        <v>3</v>
      </c>
      <c r="L31" s="145"/>
      <c r="M31" s="145"/>
      <c r="N31" s="145">
        <v>2</v>
      </c>
      <c r="O31" s="145">
        <v>4</v>
      </c>
      <c r="P31" s="145"/>
      <c r="Q31" s="145"/>
      <c r="R31" s="145"/>
      <c r="S31" s="145"/>
      <c r="T31" s="145"/>
      <c r="U31" s="145"/>
      <c r="V31" s="145">
        <v>6</v>
      </c>
      <c r="W31" s="145">
        <v>5</v>
      </c>
      <c r="X31" s="145"/>
      <c r="Y31" s="145"/>
      <c r="Z31" s="145"/>
      <c r="AA31" s="145"/>
      <c r="AB31" s="145">
        <v>4</v>
      </c>
      <c r="AC31" s="145">
        <v>4</v>
      </c>
      <c r="AD31" s="145"/>
      <c r="AE31" s="145"/>
      <c r="AF31" s="145">
        <v>6</v>
      </c>
      <c r="AG31" s="145">
        <v>4</v>
      </c>
      <c r="AH31" s="144"/>
      <c r="AI31" s="144"/>
      <c r="AJ31" s="145"/>
      <c r="AK31" s="145"/>
      <c r="AL31" s="145"/>
      <c r="AM31" s="145"/>
      <c r="AN31" s="145"/>
      <c r="AO31" s="143"/>
      <c r="AP31" s="144"/>
      <c r="AQ31" s="144"/>
      <c r="AR31" s="144">
        <v>1</v>
      </c>
      <c r="AS31" s="144">
        <v>7</v>
      </c>
      <c r="AT31" s="144">
        <v>1</v>
      </c>
      <c r="AU31" s="144">
        <v>6</v>
      </c>
      <c r="AV31" s="144">
        <f t="shared" si="2"/>
        <v>35</v>
      </c>
      <c r="AW31" s="144">
        <f t="shared" si="3"/>
        <v>62</v>
      </c>
      <c r="AX31" s="144">
        <f t="shared" si="4"/>
        <v>97</v>
      </c>
      <c r="AY31" s="146">
        <f t="shared" si="5"/>
        <v>36.082474226804123</v>
      </c>
    </row>
    <row r="32" spans="1:51" s="1" customFormat="1" ht="12.65" customHeight="1" x14ac:dyDescent="0.25">
      <c r="A32" s="137" t="s">
        <v>5</v>
      </c>
      <c r="B32" s="145"/>
      <c r="C32" s="145">
        <v>4</v>
      </c>
      <c r="D32" s="145"/>
      <c r="E32" s="145">
        <v>2</v>
      </c>
      <c r="F32" s="145">
        <v>1</v>
      </c>
      <c r="G32" s="145">
        <v>3</v>
      </c>
      <c r="H32" s="145">
        <v>1</v>
      </c>
      <c r="I32" s="145">
        <v>3</v>
      </c>
      <c r="J32" s="145"/>
      <c r="K32" s="145"/>
      <c r="L32" s="145"/>
      <c r="M32" s="145"/>
      <c r="N32" s="145"/>
      <c r="O32" s="145"/>
      <c r="P32" s="145"/>
      <c r="Q32" s="145">
        <v>2</v>
      </c>
      <c r="R32" s="145"/>
      <c r="S32" s="145"/>
      <c r="T32" s="145"/>
      <c r="U32" s="145"/>
      <c r="V32" s="145"/>
      <c r="W32" s="145"/>
      <c r="X32" s="145"/>
      <c r="Y32" s="145"/>
      <c r="Z32" s="145"/>
      <c r="AA32" s="145"/>
      <c r="AB32" s="145"/>
      <c r="AC32" s="145"/>
      <c r="AD32" s="145"/>
      <c r="AE32" s="145"/>
      <c r="AF32" s="145"/>
      <c r="AG32" s="145"/>
      <c r="AH32" s="144"/>
      <c r="AI32" s="144"/>
      <c r="AJ32" s="145"/>
      <c r="AK32" s="145"/>
      <c r="AL32" s="145"/>
      <c r="AM32" s="145"/>
      <c r="AN32" s="145"/>
      <c r="AO32" s="143"/>
      <c r="AP32" s="144"/>
      <c r="AQ32" s="144"/>
      <c r="AR32" s="144"/>
      <c r="AS32" s="144"/>
      <c r="AT32" s="144"/>
      <c r="AU32" s="144"/>
      <c r="AV32" s="144">
        <f t="shared" si="2"/>
        <v>2</v>
      </c>
      <c r="AW32" s="144">
        <f t="shared" si="3"/>
        <v>14</v>
      </c>
      <c r="AX32" s="144">
        <f t="shared" si="4"/>
        <v>16</v>
      </c>
      <c r="AY32" s="146">
        <f t="shared" si="5"/>
        <v>12.5</v>
      </c>
    </row>
    <row r="33" spans="1:51"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4"/>
      <c r="AI33" s="144"/>
      <c r="AJ33" s="145"/>
      <c r="AK33" s="145"/>
      <c r="AL33" s="145"/>
      <c r="AM33" s="145"/>
      <c r="AN33" s="145"/>
      <c r="AO33" s="143"/>
      <c r="AP33" s="144"/>
      <c r="AQ33" s="144"/>
      <c r="AR33" s="144"/>
      <c r="AS33" s="144"/>
      <c r="AT33" s="144"/>
      <c r="AU33" s="144"/>
      <c r="AV33" s="144"/>
      <c r="AW33" s="144"/>
      <c r="AX33" s="144"/>
      <c r="AY33" s="144"/>
    </row>
    <row r="34" spans="1:51" x14ac:dyDescent="0.25">
      <c r="A34" s="89" t="s">
        <v>29</v>
      </c>
      <c r="B34" s="205">
        <f>100/(B10+C10)*B10</f>
        <v>27.777777777777779</v>
      </c>
      <c r="C34" s="206"/>
      <c r="D34" s="205">
        <f>100/(D10+E10)*D10</f>
        <v>35.654596100278553</v>
      </c>
      <c r="E34" s="206"/>
      <c r="F34" s="205">
        <f>100/(F10+G10)*F10</f>
        <v>48.258706467661696</v>
      </c>
      <c r="G34" s="206"/>
      <c r="H34" s="205">
        <f>100/(H10+I10)*H10</f>
        <v>20.297029702970296</v>
      </c>
      <c r="I34" s="206"/>
      <c r="J34" s="205">
        <f>100/(J10+K10)*J10</f>
        <v>34</v>
      </c>
      <c r="K34" s="206"/>
      <c r="L34" s="205"/>
      <c r="M34" s="206"/>
      <c r="N34" s="205">
        <f>100/(N10+O10)*N10</f>
        <v>39.080459770114942</v>
      </c>
      <c r="O34" s="206"/>
      <c r="P34" s="205">
        <f>100/(P10+Q10)*P10</f>
        <v>40.816326530612244</v>
      </c>
      <c r="Q34" s="206"/>
      <c r="R34" s="205">
        <f>100/(R10+S10)*R10</f>
        <v>45.652173913043477</v>
      </c>
      <c r="S34" s="206"/>
      <c r="T34" s="205"/>
      <c r="U34" s="206"/>
      <c r="V34" s="205">
        <f>100/(V10+W10)*V10</f>
        <v>39.473684210526315</v>
      </c>
      <c r="W34" s="206"/>
      <c r="X34" s="90"/>
      <c r="Y34" s="90"/>
      <c r="Z34" s="205"/>
      <c r="AA34" s="206"/>
      <c r="AB34" s="205">
        <f>100/(AB10+AC10)*AB10</f>
        <v>48.113207547169814</v>
      </c>
      <c r="AC34" s="206"/>
      <c r="AD34" s="205">
        <f>100/(AD10+AE10)*AD10</f>
        <v>47.058823529411768</v>
      </c>
      <c r="AE34" s="206"/>
      <c r="AF34" s="205">
        <f>100/(AF10+AG10)*AF10</f>
        <v>57.142857142857146</v>
      </c>
      <c r="AG34" s="206"/>
      <c r="AH34" s="205"/>
      <c r="AI34" s="206"/>
      <c r="AJ34" s="205">
        <f>100/(AJ10+AK10)*AJ10</f>
        <v>20.754716981132077</v>
      </c>
      <c r="AK34" s="206"/>
      <c r="AL34" s="205">
        <f>100/(AL10+AM10)*AL10</f>
        <v>26.219512195121951</v>
      </c>
      <c r="AM34" s="206"/>
      <c r="AN34" s="205">
        <f>100/(AN10+AO10)*AN10</f>
        <v>24.390243902439025</v>
      </c>
      <c r="AO34" s="206"/>
      <c r="AP34" s="205">
        <f>100/(AP10+AQ10)*AP10</f>
        <v>12.5</v>
      </c>
      <c r="AQ34" s="206"/>
      <c r="AR34" s="205">
        <f>100/(AR10+AS10)*AR10</f>
        <v>12.5</v>
      </c>
      <c r="AS34" s="206"/>
      <c r="AT34" s="205">
        <f>100/(AT10+AU10)*AT10</f>
        <v>27.607361963190186</v>
      </c>
      <c r="AU34" s="206"/>
      <c r="AV34" s="205"/>
      <c r="AW34" s="206"/>
      <c r="AX34" s="90"/>
      <c r="AY34" s="147">
        <f>100/(AV10+AW10)*AV10</f>
        <v>35.221754613143418</v>
      </c>
    </row>
    <row r="35" spans="1:51"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4"/>
      <c r="AI35" s="144"/>
      <c r="AJ35" s="145"/>
      <c r="AK35" s="145"/>
      <c r="AL35" s="145"/>
      <c r="AM35" s="145"/>
      <c r="AN35" s="145"/>
      <c r="AO35" s="143"/>
      <c r="AP35" s="144"/>
      <c r="AQ35" s="144"/>
      <c r="AR35" s="144"/>
      <c r="AS35" s="144"/>
      <c r="AT35" s="144"/>
      <c r="AU35" s="144"/>
      <c r="AV35" s="144"/>
      <c r="AW35" s="144"/>
      <c r="AX35" s="144"/>
      <c r="AY35" s="144"/>
    </row>
    <row r="36" spans="1:51"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4"/>
      <c r="AI36" s="144"/>
      <c r="AJ36" s="145"/>
      <c r="AK36" s="145"/>
      <c r="AL36" s="145"/>
      <c r="AM36" s="145"/>
      <c r="AN36" s="145"/>
      <c r="AO36" s="143"/>
      <c r="AP36" s="144"/>
      <c r="AQ36" s="144"/>
      <c r="AR36" s="144"/>
      <c r="AS36" s="144"/>
      <c r="AT36" s="144"/>
      <c r="AU36" s="144"/>
      <c r="AV36" s="144"/>
      <c r="AW36" s="144"/>
      <c r="AX36" s="144"/>
      <c r="AY36" s="144"/>
    </row>
    <row r="37" spans="1:51"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4"/>
      <c r="AI37" s="144"/>
      <c r="AJ37" s="145"/>
      <c r="AK37" s="145"/>
      <c r="AL37" s="145"/>
      <c r="AM37" s="145"/>
      <c r="AN37" s="145"/>
      <c r="AO37" s="143"/>
      <c r="AP37" s="144"/>
      <c r="AQ37" s="144"/>
      <c r="AR37" s="144"/>
      <c r="AS37" s="144"/>
      <c r="AT37" s="144"/>
      <c r="AU37" s="144"/>
      <c r="AV37" s="144"/>
      <c r="AW37" s="144"/>
      <c r="AX37" s="144"/>
      <c r="AY37" s="144"/>
    </row>
    <row r="38" spans="1:51" s="1" customFormat="1" ht="12.65" customHeight="1" x14ac:dyDescent="0.25">
      <c r="A38" s="148" t="s">
        <v>59</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4"/>
      <c r="AI38" s="144"/>
      <c r="AJ38" s="145"/>
      <c r="AK38" s="145"/>
      <c r="AL38" s="145"/>
      <c r="AM38" s="145"/>
      <c r="AN38" s="145"/>
      <c r="AO38" s="143"/>
      <c r="AP38" s="144"/>
      <c r="AQ38" s="144"/>
      <c r="AR38" s="144"/>
      <c r="AS38" s="144"/>
      <c r="AT38" s="144"/>
      <c r="AU38" s="144"/>
      <c r="AV38" s="144"/>
      <c r="AW38" s="144"/>
      <c r="AX38" s="144"/>
      <c r="AY38" s="144"/>
    </row>
    <row r="39" spans="1:51" x14ac:dyDescent="0.25">
      <c r="A39" s="149"/>
      <c r="B39" s="150"/>
      <c r="C39" s="151"/>
      <c r="D39" s="150"/>
      <c r="E39" s="151"/>
      <c r="F39" s="150"/>
      <c r="G39" s="151"/>
      <c r="H39" s="150"/>
      <c r="I39" s="151"/>
      <c r="J39" s="150"/>
      <c r="K39" s="151"/>
      <c r="L39" s="145"/>
      <c r="M39" s="145"/>
      <c r="N39" s="150"/>
      <c r="O39" s="151"/>
      <c r="P39" s="150"/>
      <c r="Q39" s="151"/>
      <c r="R39" s="150"/>
      <c r="S39" s="151"/>
      <c r="T39" s="145"/>
      <c r="U39" s="145"/>
      <c r="V39" s="150"/>
      <c r="W39" s="151"/>
      <c r="X39" s="8"/>
      <c r="Y39" s="152"/>
      <c r="Z39" s="150"/>
      <c r="AA39" s="151"/>
      <c r="AB39" s="150"/>
      <c r="AC39" s="151"/>
      <c r="AD39" s="149"/>
      <c r="AE39" s="153"/>
      <c r="AF39" s="8"/>
      <c r="AG39" s="154"/>
      <c r="AH39" s="8"/>
      <c r="AI39" s="152"/>
      <c r="AJ39" s="151"/>
      <c r="AK39" s="152"/>
      <c r="AL39" s="8"/>
      <c r="AM39" s="152"/>
      <c r="AN39" s="8"/>
      <c r="AO39" s="152"/>
      <c r="AP39" s="8"/>
      <c r="AQ39" s="152"/>
      <c r="AR39" s="152"/>
      <c r="AS39" s="152"/>
      <c r="AT39" s="8"/>
      <c r="AU39" s="152"/>
      <c r="AV39" s="8"/>
      <c r="AW39" s="152"/>
      <c r="AX39" s="152"/>
      <c r="AY39" s="155"/>
    </row>
    <row r="40" spans="1:51" x14ac:dyDescent="0.25">
      <c r="A40" s="48" t="s">
        <v>102</v>
      </c>
      <c r="B40" s="150"/>
      <c r="C40" s="151"/>
      <c r="D40" s="150"/>
      <c r="E40" s="151"/>
      <c r="F40" s="150"/>
      <c r="G40" s="151"/>
      <c r="H40" s="150"/>
      <c r="I40" s="151"/>
      <c r="J40" s="150"/>
      <c r="K40" s="151"/>
      <c r="L40" s="8"/>
      <c r="M40" s="152"/>
      <c r="N40" s="150"/>
      <c r="O40" s="151"/>
      <c r="P40" s="150"/>
      <c r="Q40" s="151"/>
      <c r="R40" s="150"/>
      <c r="S40" s="151"/>
      <c r="T40" s="8"/>
      <c r="U40" s="152"/>
      <c r="V40" s="150"/>
      <c r="W40" s="151"/>
      <c r="X40" s="8"/>
      <c r="Y40" s="152"/>
      <c r="Z40" s="150"/>
      <c r="AA40" s="151"/>
      <c r="AB40" s="150"/>
      <c r="AC40" s="151"/>
      <c r="AD40" s="149"/>
      <c r="AE40" s="153"/>
      <c r="AF40" s="8"/>
      <c r="AG40" s="154"/>
      <c r="AH40" s="8"/>
      <c r="AI40" s="152"/>
      <c r="AJ40" s="151"/>
      <c r="AK40" s="152"/>
      <c r="AL40" s="8"/>
      <c r="AM40" s="152"/>
      <c r="AN40" s="8"/>
      <c r="AO40" s="152"/>
      <c r="AP40" s="8"/>
      <c r="AQ40" s="152"/>
      <c r="AR40" s="152"/>
      <c r="AS40" s="152"/>
      <c r="AT40" s="8"/>
      <c r="AU40" s="152"/>
      <c r="AV40" s="8"/>
      <c r="AW40" s="152"/>
      <c r="AX40" s="152"/>
      <c r="AY40" s="155"/>
    </row>
    <row r="41" spans="1:51" x14ac:dyDescent="0.25">
      <c r="A41" s="48"/>
      <c r="B41" s="150"/>
      <c r="C41" s="151"/>
      <c r="D41" s="150"/>
      <c r="E41" s="151"/>
      <c r="F41" s="150"/>
      <c r="G41" s="151"/>
      <c r="H41" s="150"/>
      <c r="I41" s="151"/>
      <c r="J41" s="150"/>
      <c r="K41" s="151"/>
      <c r="L41" s="145"/>
      <c r="M41" s="145"/>
      <c r="N41" s="150"/>
      <c r="O41" s="151"/>
      <c r="P41" s="150"/>
      <c r="Q41" s="151"/>
      <c r="R41" s="150"/>
      <c r="S41" s="151"/>
      <c r="T41" s="145"/>
      <c r="U41" s="145"/>
      <c r="V41" s="150"/>
      <c r="W41" s="151"/>
      <c r="X41" s="8"/>
      <c r="Y41" s="152"/>
      <c r="Z41" s="150"/>
      <c r="AA41" s="151"/>
      <c r="AB41" s="150"/>
      <c r="AC41" s="151"/>
      <c r="AD41" s="149"/>
      <c r="AE41" s="153"/>
      <c r="AF41" s="8"/>
      <c r="AG41" s="154"/>
      <c r="AH41" s="8"/>
      <c r="AI41" s="8"/>
      <c r="AJ41" s="151"/>
      <c r="AK41" s="152"/>
      <c r="AL41" s="8"/>
      <c r="AM41" s="152"/>
      <c r="AN41" s="8"/>
      <c r="AO41" s="152"/>
      <c r="AP41" s="8"/>
      <c r="AQ41" s="152"/>
      <c r="AR41" s="152"/>
      <c r="AS41" s="152"/>
      <c r="AT41" s="8"/>
      <c r="AU41" s="152"/>
      <c r="AV41" s="8"/>
      <c r="AW41" s="152"/>
      <c r="AX41" s="152"/>
      <c r="AY41" s="155"/>
    </row>
    <row r="42" spans="1:51" x14ac:dyDescent="0.25">
      <c r="A42" s="48" t="s">
        <v>85</v>
      </c>
      <c r="B42" s="150"/>
      <c r="C42" s="151"/>
      <c r="D42" s="150"/>
      <c r="E42" s="151"/>
      <c r="F42" s="150"/>
      <c r="G42" s="151"/>
      <c r="H42" s="150"/>
      <c r="I42" s="151"/>
      <c r="J42" s="150"/>
      <c r="K42" s="151"/>
      <c r="L42" s="8"/>
      <c r="M42" s="152"/>
      <c r="N42" s="150"/>
      <c r="O42" s="151"/>
      <c r="P42" s="150"/>
      <c r="Q42" s="151"/>
      <c r="R42" s="150"/>
      <c r="S42" s="151"/>
      <c r="T42" s="8"/>
      <c r="U42" s="152"/>
      <c r="V42" s="150"/>
      <c r="W42" s="151"/>
      <c r="X42" s="8"/>
      <c r="Y42" s="8"/>
      <c r="Z42" s="150"/>
      <c r="AA42" s="151"/>
      <c r="AB42" s="150"/>
      <c r="AC42" s="151"/>
      <c r="AD42" s="149"/>
      <c r="AE42" s="153"/>
      <c r="AF42" s="8"/>
      <c r="AG42" s="8"/>
      <c r="AH42" s="8"/>
      <c r="AI42" s="8"/>
      <c r="AJ42" s="151"/>
      <c r="AK42" s="152"/>
      <c r="AL42" s="8"/>
      <c r="AM42" s="152"/>
      <c r="AN42" s="8"/>
      <c r="AO42" s="152"/>
      <c r="AP42" s="8"/>
      <c r="AQ42" s="152"/>
      <c r="AR42" s="152"/>
      <c r="AS42" s="152"/>
      <c r="AT42" s="8"/>
      <c r="AU42" s="152"/>
      <c r="AV42" s="8"/>
      <c r="AW42" s="152"/>
      <c r="AX42" s="152"/>
      <c r="AY42" s="155"/>
    </row>
    <row r="43" spans="1:51" x14ac:dyDescent="0.25">
      <c r="A43" s="48" t="s">
        <v>86</v>
      </c>
      <c r="B43" s="155"/>
      <c r="C43" s="155"/>
      <c r="D43" s="155"/>
      <c r="E43" s="158"/>
      <c r="F43" s="155"/>
      <c r="G43" s="152"/>
      <c r="H43" s="8"/>
      <c r="I43" s="152"/>
      <c r="J43" s="8"/>
      <c r="K43" s="152"/>
      <c r="L43" s="8"/>
      <c r="M43" s="8"/>
      <c r="N43" s="8"/>
      <c r="O43" s="152"/>
      <c r="P43" s="8"/>
      <c r="Q43" s="152"/>
      <c r="R43" s="8"/>
      <c r="S43" s="152"/>
      <c r="T43" s="8"/>
      <c r="U43" s="8"/>
      <c r="V43" s="8"/>
      <c r="W43" s="152"/>
      <c r="X43" s="8"/>
      <c r="Y43" s="159"/>
      <c r="Z43" s="8"/>
      <c r="AA43" s="152"/>
      <c r="AB43" s="8"/>
      <c r="AC43" s="152"/>
      <c r="AD43" s="8"/>
      <c r="AE43" s="154"/>
      <c r="AF43" s="8"/>
      <c r="AG43" s="159"/>
      <c r="AH43" s="8"/>
      <c r="AI43" s="159"/>
      <c r="AJ43" s="152"/>
      <c r="AK43" s="152"/>
      <c r="AL43" s="8"/>
      <c r="AM43" s="152"/>
      <c r="AN43" s="8"/>
      <c r="AO43" s="152"/>
      <c r="AP43" s="8"/>
      <c r="AQ43" s="152"/>
      <c r="AR43" s="152"/>
      <c r="AS43" s="152"/>
      <c r="AT43" s="8"/>
      <c r="AU43" s="152"/>
      <c r="AV43" s="8"/>
      <c r="AW43" s="152"/>
      <c r="AX43" s="152"/>
      <c r="AY43" s="155"/>
    </row>
    <row r="44" spans="1:51" x14ac:dyDescent="0.25">
      <c r="A44" s="48" t="s">
        <v>87</v>
      </c>
      <c r="B44" s="155"/>
      <c r="C44" s="155"/>
      <c r="D44" s="155"/>
      <c r="E44" s="158"/>
      <c r="F44" s="155"/>
      <c r="G44" s="8"/>
      <c r="H44" s="8"/>
      <c r="I44" s="8"/>
      <c r="J44" s="8"/>
      <c r="K44" s="8"/>
      <c r="L44" s="8"/>
      <c r="M44" s="8"/>
      <c r="N44" s="8"/>
      <c r="O44" s="8"/>
      <c r="P44" s="8"/>
      <c r="Q44" s="8"/>
      <c r="R44" s="8"/>
      <c r="S44" s="8"/>
      <c r="T44" s="8"/>
      <c r="U44" s="8"/>
      <c r="V44" s="8"/>
      <c r="W44" s="8"/>
      <c r="X44" s="8"/>
      <c r="Y44" s="159"/>
      <c r="Z44" s="8"/>
      <c r="AA44" s="8"/>
      <c r="AB44" s="8"/>
      <c r="AC44" s="8"/>
      <c r="AD44" s="8"/>
      <c r="AE44" s="8"/>
      <c r="AF44" s="8"/>
      <c r="AG44" s="159"/>
      <c r="AH44" s="8"/>
      <c r="AI44" s="159"/>
      <c r="AJ44" s="8"/>
      <c r="AK44" s="8"/>
      <c r="AL44" s="8"/>
      <c r="AM44" s="8"/>
      <c r="AN44" s="8"/>
      <c r="AO44" s="8"/>
      <c r="AP44" s="8"/>
      <c r="AQ44" s="8"/>
      <c r="AR44" s="8"/>
      <c r="AS44" s="8"/>
      <c r="AT44" s="8"/>
      <c r="AU44" s="8"/>
      <c r="AV44" s="8"/>
      <c r="AW44" s="8"/>
      <c r="AX44" s="8"/>
      <c r="AY44" s="155"/>
    </row>
    <row r="45" spans="1:51" ht="12.5" x14ac:dyDescent="0.25">
      <c r="A45" s="48" t="s">
        <v>88</v>
      </c>
      <c r="B45" s="160"/>
      <c r="C45" s="160"/>
      <c r="D45" s="155"/>
      <c r="E45" s="158"/>
      <c r="F45" s="155"/>
      <c r="G45" s="159"/>
      <c r="H45" s="8"/>
      <c r="I45" s="159"/>
      <c r="J45" s="8"/>
      <c r="K45" s="159"/>
      <c r="L45" s="8"/>
      <c r="M45" s="159"/>
      <c r="N45" s="8"/>
      <c r="O45" s="159"/>
      <c r="P45" s="8"/>
      <c r="Q45" s="159"/>
      <c r="R45" s="8"/>
      <c r="S45" s="159"/>
      <c r="T45" s="8"/>
      <c r="U45" s="159"/>
      <c r="V45" s="8"/>
      <c r="W45" s="159"/>
      <c r="X45" s="8"/>
      <c r="Y45" s="8"/>
      <c r="Z45" s="8"/>
      <c r="AA45" s="159"/>
      <c r="AB45" s="8"/>
      <c r="AC45" s="159"/>
      <c r="AD45" s="8"/>
      <c r="AE45" s="159"/>
      <c r="AF45" s="8"/>
      <c r="AG45" s="8"/>
      <c r="AH45" s="8"/>
      <c r="AI45" s="8"/>
      <c r="AJ45" s="8"/>
      <c r="AK45" s="159"/>
      <c r="AL45" s="8"/>
      <c r="AM45" s="159"/>
      <c r="AN45" s="8"/>
      <c r="AO45" s="159"/>
      <c r="AP45" s="8"/>
      <c r="AQ45" s="159"/>
      <c r="AR45" s="159"/>
      <c r="AS45" s="159"/>
      <c r="AT45" s="8"/>
      <c r="AU45" s="159"/>
      <c r="AV45" s="8"/>
      <c r="AW45" s="8"/>
      <c r="AX45" s="159"/>
      <c r="AY45" s="155"/>
    </row>
    <row r="46" spans="1:51" ht="12.5" x14ac:dyDescent="0.25">
      <c r="A46" s="155"/>
      <c r="B46" s="160"/>
      <c r="C46" s="160"/>
      <c r="D46" s="155"/>
      <c r="E46" s="158"/>
      <c r="F46" s="155"/>
      <c r="G46" s="159"/>
      <c r="H46" s="8"/>
      <c r="I46" s="159"/>
      <c r="J46" s="8"/>
      <c r="K46" s="159"/>
      <c r="L46" s="8"/>
      <c r="M46" s="159"/>
      <c r="N46" s="8"/>
      <c r="O46" s="159"/>
      <c r="P46" s="8"/>
      <c r="Q46" s="159"/>
      <c r="R46" s="8"/>
      <c r="S46" s="159"/>
      <c r="T46" s="8"/>
      <c r="U46" s="159"/>
      <c r="V46" s="8"/>
      <c r="W46" s="159"/>
      <c r="X46" s="8"/>
      <c r="Y46" s="8"/>
      <c r="Z46" s="8"/>
      <c r="AA46" s="159"/>
      <c r="AB46" s="8"/>
      <c r="AC46" s="159"/>
      <c r="AD46" s="8"/>
      <c r="AE46" s="159"/>
      <c r="AF46" s="8"/>
      <c r="AG46" s="8"/>
      <c r="AH46" s="8"/>
      <c r="AI46" s="8"/>
      <c r="AJ46" s="8"/>
      <c r="AK46" s="159"/>
      <c r="AL46" s="8"/>
      <c r="AM46" s="159"/>
      <c r="AN46" s="8"/>
      <c r="AO46" s="159"/>
      <c r="AP46" s="8"/>
      <c r="AQ46" s="159"/>
      <c r="AR46" s="159"/>
      <c r="AS46" s="159"/>
      <c r="AT46" s="8"/>
      <c r="AU46" s="159"/>
      <c r="AV46" s="8"/>
      <c r="AW46" s="159"/>
      <c r="AX46" s="8"/>
      <c r="AY46" s="155"/>
    </row>
    <row r="47" spans="1:51" x14ac:dyDescent="0.25">
      <c r="A47" s="161"/>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1" ht="13" x14ac:dyDescent="0.3">
      <c r="A48" s="16"/>
      <c r="B48" s="30"/>
      <c r="C48" s="30"/>
      <c r="D48" s="30"/>
      <c r="E48" s="30"/>
      <c r="F48" s="31"/>
    </row>
  </sheetData>
  <mergeCells count="45">
    <mergeCell ref="Z5:AA5"/>
    <mergeCell ref="AJ5:AK5"/>
    <mergeCell ref="AB5:AC5"/>
    <mergeCell ref="AP34:AQ34"/>
    <mergeCell ref="AL5:AM5"/>
    <mergeCell ref="AN5:AO5"/>
    <mergeCell ref="AP5:AQ5"/>
    <mergeCell ref="AF34:AG34"/>
    <mergeCell ref="AH34:AI34"/>
    <mergeCell ref="AJ34:AK34"/>
    <mergeCell ref="AT34:AU34"/>
    <mergeCell ref="AL34:AM34"/>
    <mergeCell ref="AN34:AO34"/>
    <mergeCell ref="AR34:AS34"/>
    <mergeCell ref="AV34:AW34"/>
    <mergeCell ref="AT5:AU5"/>
    <mergeCell ref="B5:C5"/>
    <mergeCell ref="D5:E5"/>
    <mergeCell ref="F5:G5"/>
    <mergeCell ref="H5:I5"/>
    <mergeCell ref="J5:K5"/>
    <mergeCell ref="AR5:AS5"/>
    <mergeCell ref="AF5:AG5"/>
    <mergeCell ref="AH5:AI5"/>
    <mergeCell ref="N5:O5"/>
    <mergeCell ref="L5:M5"/>
    <mergeCell ref="P5:Q5"/>
    <mergeCell ref="V5:W5"/>
    <mergeCell ref="R5:S5"/>
    <mergeCell ref="AD5:AE5"/>
    <mergeCell ref="T5:U5"/>
    <mergeCell ref="B34:C34"/>
    <mergeCell ref="D34:E34"/>
    <mergeCell ref="F34:G34"/>
    <mergeCell ref="H34:I34"/>
    <mergeCell ref="AD34:AE34"/>
    <mergeCell ref="P34:Q34"/>
    <mergeCell ref="N34:O34"/>
    <mergeCell ref="V34:W34"/>
    <mergeCell ref="T34:U34"/>
    <mergeCell ref="R34:S34"/>
    <mergeCell ref="J34:K34"/>
    <mergeCell ref="AB34:AC34"/>
    <mergeCell ref="L34:M34"/>
    <mergeCell ref="Z34:AA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hidden="1" customWidth="1"/>
    <col min="13" max="13" width="4.59765625" style="10" hidden="1" customWidth="1"/>
    <col min="14" max="14" width="4.3984375" style="10" customWidth="1"/>
    <col min="15" max="15" width="4.59765625" style="10" customWidth="1"/>
    <col min="16" max="17" width="4.09765625" style="10" hidden="1" customWidth="1"/>
    <col min="18" max="19" width="4.09765625" style="10" customWidth="1"/>
    <col min="20" max="20" width="4.3984375" style="10" hidden="1" customWidth="1"/>
    <col min="21" max="21" width="4.59765625" style="10" hidden="1" customWidth="1"/>
    <col min="22" max="23" width="4.296875" style="10" customWidth="1"/>
    <col min="24" max="24" width="3.8984375" style="10" hidden="1" customWidth="1"/>
    <col min="25" max="25" width="4" style="10" hidden="1" customWidth="1"/>
    <col min="26" max="26" width="3.8984375" style="10" customWidth="1"/>
    <col min="27" max="27" width="4" style="10" customWidth="1"/>
    <col min="28" max="28" width="3.8984375" style="10" customWidth="1"/>
    <col min="29" max="29" width="4" style="10" customWidth="1"/>
    <col min="30" max="31" width="4.296875" style="10" customWidth="1"/>
    <col min="32" max="32" width="3.8984375" style="10" hidden="1" customWidth="1"/>
    <col min="33" max="33" width="4" style="10" hidden="1" customWidth="1"/>
    <col min="34" max="34" width="3.59765625" style="10" hidden="1" customWidth="1"/>
    <col min="35" max="35" width="3.69921875" style="10" hidden="1" customWidth="1"/>
    <col min="36" max="36" width="3.8984375" style="10" customWidth="1"/>
    <col min="37" max="37" width="4" style="10" customWidth="1"/>
    <col min="38" max="38" width="3.8984375" style="10" customWidth="1"/>
    <col min="39" max="39" width="4" style="10" customWidth="1"/>
    <col min="40" max="40" width="3.8984375" style="10" customWidth="1"/>
    <col min="41" max="41" width="4.8984375" style="10" bestFit="1" customWidth="1"/>
    <col min="42" max="42" width="3.59765625" style="10" customWidth="1"/>
    <col min="43" max="43" width="3.69921875" style="10" customWidth="1"/>
    <col min="44" max="45" width="3.69921875" style="10" hidden="1" customWidth="1"/>
    <col min="46" max="47" width="4.296875" style="10" customWidth="1"/>
    <col min="48" max="48" width="4.3984375" style="10" customWidth="1"/>
    <col min="49" max="50" width="5.3984375" style="10" customWidth="1"/>
    <col min="51" max="51" width="9" style="16" customWidth="1"/>
    <col min="52" max="16384" width="11.3984375" style="10"/>
  </cols>
  <sheetData>
    <row r="1" spans="1:51" s="8" customFormat="1" ht="12.75" customHeight="1" x14ac:dyDescent="0.25">
      <c r="A1" s="5" t="s">
        <v>93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8"/>
      <c r="P2" s="6"/>
      <c r="Q2" s="6"/>
      <c r="R2" s="6"/>
      <c r="S2" s="6"/>
      <c r="T2" s="6"/>
      <c r="U2" s="8"/>
      <c r="V2" s="6"/>
      <c r="W2" s="6"/>
      <c r="X2" s="6"/>
      <c r="Y2" s="6"/>
      <c r="Z2" s="6"/>
      <c r="AA2" s="6"/>
      <c r="AB2" s="6"/>
      <c r="AC2" s="106"/>
      <c r="AD2" s="6"/>
      <c r="AE2" s="6"/>
      <c r="AF2" s="6"/>
      <c r="AG2" s="106"/>
      <c r="AH2" s="6"/>
      <c r="AI2" s="6"/>
      <c r="AJ2" s="6"/>
      <c r="AK2" s="6"/>
      <c r="AL2" s="6"/>
      <c r="AM2" s="6"/>
      <c r="AN2" s="6"/>
      <c r="AO2" s="6"/>
      <c r="AP2" s="6"/>
      <c r="AQ2" s="6"/>
      <c r="AR2" s="6"/>
      <c r="AS2" s="6"/>
      <c r="AT2" s="6"/>
      <c r="AU2" s="6"/>
      <c r="AV2" s="6"/>
      <c r="AW2" s="6"/>
      <c r="AX2" s="6"/>
      <c r="AY2" s="6"/>
    </row>
    <row r="3" spans="1:51" ht="9"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8"/>
      <c r="Y3" s="108"/>
      <c r="Z3" s="108"/>
      <c r="AA3" s="108"/>
      <c r="AB3" s="109"/>
      <c r="AC3" s="108"/>
      <c r="AD3" s="108"/>
      <c r="AE3" s="108"/>
      <c r="AF3" s="109"/>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63</v>
      </c>
      <c r="Q5" s="191"/>
      <c r="R5" s="190" t="s">
        <v>16</v>
      </c>
      <c r="S5" s="191"/>
      <c r="T5" s="190" t="s">
        <v>65</v>
      </c>
      <c r="U5" s="191"/>
      <c r="V5" s="190" t="s">
        <v>17</v>
      </c>
      <c r="W5" s="191"/>
      <c r="X5" s="115" t="s">
        <v>4</v>
      </c>
      <c r="Y5" s="162"/>
      <c r="Z5" s="190" t="s">
        <v>22</v>
      </c>
      <c r="AA5" s="191"/>
      <c r="AB5" s="190" t="s">
        <v>21</v>
      </c>
      <c r="AC5" s="191"/>
      <c r="AD5" s="190" t="s">
        <v>7</v>
      </c>
      <c r="AE5" s="191"/>
      <c r="AF5" s="190" t="s">
        <v>3</v>
      </c>
      <c r="AG5" s="191"/>
      <c r="AH5" s="190" t="s">
        <v>64</v>
      </c>
      <c r="AI5" s="191"/>
      <c r="AJ5" s="190" t="s">
        <v>18</v>
      </c>
      <c r="AK5" s="191"/>
      <c r="AL5" s="190" t="s">
        <v>23</v>
      </c>
      <c r="AM5" s="191"/>
      <c r="AN5" s="190" t="s">
        <v>24</v>
      </c>
      <c r="AO5" s="191"/>
      <c r="AP5" s="190" t="s">
        <v>6</v>
      </c>
      <c r="AQ5" s="191"/>
      <c r="AR5" s="164"/>
      <c r="AS5" s="164"/>
      <c r="AT5" s="190" t="s">
        <v>19</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1"/>
      <c r="AP6" s="120"/>
      <c r="AQ6" s="121"/>
      <c r="AR6" s="122"/>
      <c r="AS6" s="122"/>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8</v>
      </c>
      <c r="R7" s="124" t="s">
        <v>1</v>
      </c>
      <c r="S7" s="125" t="s">
        <v>20</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5"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 t="shared" ref="B10:AX10" si="0">SUM(B12:B32)</f>
        <v>148</v>
      </c>
      <c r="C10" s="165">
        <f t="shared" si="0"/>
        <v>272</v>
      </c>
      <c r="D10" s="165">
        <f t="shared" si="0"/>
        <v>86</v>
      </c>
      <c r="E10" s="165">
        <f t="shared" si="0"/>
        <v>229</v>
      </c>
      <c r="F10" s="165">
        <f t="shared" si="0"/>
        <v>168</v>
      </c>
      <c r="G10" s="165">
        <f t="shared" si="0"/>
        <v>182</v>
      </c>
      <c r="H10" s="165">
        <f t="shared" si="0"/>
        <v>73</v>
      </c>
      <c r="I10" s="165">
        <f t="shared" si="0"/>
        <v>310</v>
      </c>
      <c r="J10" s="165">
        <f t="shared" si="0"/>
        <v>10</v>
      </c>
      <c r="K10" s="165">
        <f t="shared" si="0"/>
        <v>37</v>
      </c>
      <c r="L10" s="165"/>
      <c r="M10" s="165"/>
      <c r="N10" s="165">
        <f t="shared" si="0"/>
        <v>101</v>
      </c>
      <c r="O10" s="165">
        <f t="shared" si="0"/>
        <v>159</v>
      </c>
      <c r="P10" s="165">
        <f t="shared" si="0"/>
        <v>0</v>
      </c>
      <c r="Q10" s="165">
        <f t="shared" si="0"/>
        <v>0</v>
      </c>
      <c r="R10" s="165">
        <f t="shared" si="0"/>
        <v>4</v>
      </c>
      <c r="S10" s="165">
        <f t="shared" si="0"/>
        <v>3</v>
      </c>
      <c r="T10" s="165"/>
      <c r="U10" s="165"/>
      <c r="V10" s="165">
        <f t="shared" si="0"/>
        <v>13</v>
      </c>
      <c r="W10" s="165">
        <f t="shared" si="0"/>
        <v>17</v>
      </c>
      <c r="X10" s="165"/>
      <c r="Y10" s="165"/>
      <c r="Z10" s="165">
        <f t="shared" ref="Z10:AE10" si="1">SUM(Z12:Z32)</f>
        <v>141</v>
      </c>
      <c r="AA10" s="165">
        <f t="shared" si="1"/>
        <v>140</v>
      </c>
      <c r="AB10" s="165">
        <f t="shared" si="1"/>
        <v>58</v>
      </c>
      <c r="AC10" s="165">
        <f t="shared" si="1"/>
        <v>57</v>
      </c>
      <c r="AD10" s="165">
        <f t="shared" si="1"/>
        <v>16</v>
      </c>
      <c r="AE10" s="165">
        <f t="shared" si="1"/>
        <v>17</v>
      </c>
      <c r="AF10" s="165"/>
      <c r="AG10" s="165"/>
      <c r="AH10" s="165"/>
      <c r="AI10" s="165"/>
      <c r="AJ10" s="165">
        <f t="shared" si="0"/>
        <v>24</v>
      </c>
      <c r="AK10" s="165">
        <f t="shared" si="0"/>
        <v>102</v>
      </c>
      <c r="AL10" s="165">
        <f t="shared" si="0"/>
        <v>23</v>
      </c>
      <c r="AM10" s="165">
        <f t="shared" si="0"/>
        <v>83</v>
      </c>
      <c r="AN10" s="165">
        <f t="shared" si="0"/>
        <v>15</v>
      </c>
      <c r="AO10" s="165">
        <f t="shared" si="0"/>
        <v>61</v>
      </c>
      <c r="AP10" s="165">
        <f t="shared" si="0"/>
        <v>1</v>
      </c>
      <c r="AQ10" s="165">
        <f t="shared" si="0"/>
        <v>7</v>
      </c>
      <c r="AR10" s="165"/>
      <c r="AS10" s="165"/>
      <c r="AT10" s="165">
        <f t="shared" si="0"/>
        <v>112</v>
      </c>
      <c r="AU10" s="165">
        <f t="shared" si="0"/>
        <v>167</v>
      </c>
      <c r="AV10" s="78">
        <f t="shared" si="0"/>
        <v>993</v>
      </c>
      <c r="AW10" s="78">
        <f t="shared" si="0"/>
        <v>1843</v>
      </c>
      <c r="AX10" s="78">
        <f t="shared" si="0"/>
        <v>2836</v>
      </c>
      <c r="AY10" s="163">
        <f>AV10/AX10*100</f>
        <v>35.014104372355433</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4"/>
      <c r="AI11" s="144"/>
      <c r="AJ11" s="140"/>
      <c r="AK11" s="141"/>
      <c r="AL11" s="140"/>
      <c r="AM11" s="141"/>
      <c r="AN11" s="142"/>
      <c r="AO11" s="143"/>
      <c r="AP11" s="144"/>
      <c r="AQ11" s="144"/>
      <c r="AR11" s="144"/>
      <c r="AS11" s="144"/>
      <c r="AT11" s="144"/>
      <c r="AU11" s="144"/>
      <c r="AV11" s="144"/>
      <c r="AW11" s="144"/>
      <c r="AX11" s="144"/>
      <c r="AY11" s="144"/>
    </row>
    <row r="12" spans="1:51" s="1" customFormat="1" ht="12.65" customHeight="1" x14ac:dyDescent="0.25">
      <c r="A12" s="137" t="s">
        <v>35</v>
      </c>
      <c r="B12" s="145">
        <v>34</v>
      </c>
      <c r="C12" s="145">
        <v>68</v>
      </c>
      <c r="D12" s="145">
        <v>24</v>
      </c>
      <c r="E12" s="145">
        <v>44</v>
      </c>
      <c r="F12" s="145">
        <v>55</v>
      </c>
      <c r="G12" s="145">
        <v>46</v>
      </c>
      <c r="H12" s="145">
        <v>19</v>
      </c>
      <c r="I12" s="145">
        <v>93</v>
      </c>
      <c r="J12" s="145"/>
      <c r="K12" s="145"/>
      <c r="L12" s="145"/>
      <c r="M12" s="145"/>
      <c r="N12" s="145">
        <v>39</v>
      </c>
      <c r="O12" s="145">
        <v>63</v>
      </c>
      <c r="P12" s="145"/>
      <c r="Q12" s="145"/>
      <c r="R12" s="145"/>
      <c r="S12" s="145"/>
      <c r="T12" s="145"/>
      <c r="U12" s="145"/>
      <c r="V12" s="145"/>
      <c r="W12" s="145"/>
      <c r="X12" s="145"/>
      <c r="Y12" s="145"/>
      <c r="Z12" s="145">
        <v>45</v>
      </c>
      <c r="AA12" s="145">
        <v>57</v>
      </c>
      <c r="AB12" s="145">
        <v>51</v>
      </c>
      <c r="AC12" s="145">
        <v>51</v>
      </c>
      <c r="AD12" s="145"/>
      <c r="AE12" s="145"/>
      <c r="AF12" s="145"/>
      <c r="AG12" s="145"/>
      <c r="AH12" s="144"/>
      <c r="AI12" s="144"/>
      <c r="AJ12" s="145">
        <v>9</v>
      </c>
      <c r="AK12" s="145">
        <v>25</v>
      </c>
      <c r="AL12" s="145">
        <v>4</v>
      </c>
      <c r="AM12" s="145">
        <v>30</v>
      </c>
      <c r="AN12" s="145">
        <v>8</v>
      </c>
      <c r="AO12" s="143">
        <v>26</v>
      </c>
      <c r="AP12" s="144"/>
      <c r="AQ12" s="144"/>
      <c r="AR12" s="144"/>
      <c r="AS12" s="144"/>
      <c r="AT12" s="144">
        <v>82</v>
      </c>
      <c r="AU12" s="144">
        <v>91</v>
      </c>
      <c r="AV12" s="144">
        <f t="shared" ref="AV12:AV21" si="2">SUM(B12+D12+F12+H12+J12++N12+P12+T12+R12+V12+AF12+X12+AH12+L12+AD12+AB12+Z12+AJ12+AL12+AN12+AP12+AT12)</f>
        <v>370</v>
      </c>
      <c r="AW12" s="144">
        <f t="shared" ref="AW12:AW21" si="3">SUM(C12+E12+G12+I12+K12++O12+Q12+U12+S12+W12+AG12+Y12+AI12+M12+AE12+AC12+AA12+AK12+AM12+AO12+AQ12+AU12)</f>
        <v>594</v>
      </c>
      <c r="AX12" s="144">
        <f>AV12+AW12</f>
        <v>964</v>
      </c>
      <c r="AY12" s="146">
        <f t="shared" ref="AY12:AY21" si="4">AV12/AX12*100</f>
        <v>38.381742738589217</v>
      </c>
    </row>
    <row r="13" spans="1:51" s="1" customFormat="1" ht="12.65" customHeight="1" x14ac:dyDescent="0.25">
      <c r="A13" s="137" t="s">
        <v>36</v>
      </c>
      <c r="B13" s="145">
        <v>48</v>
      </c>
      <c r="C13" s="145">
        <v>47</v>
      </c>
      <c r="D13" s="145">
        <v>5</v>
      </c>
      <c r="E13" s="145">
        <v>21</v>
      </c>
      <c r="F13" s="145">
        <v>26</v>
      </c>
      <c r="G13" s="145">
        <v>26</v>
      </c>
      <c r="H13" s="145">
        <v>16</v>
      </c>
      <c r="I13" s="145">
        <v>49</v>
      </c>
      <c r="J13" s="145"/>
      <c r="K13" s="145"/>
      <c r="L13" s="145"/>
      <c r="M13" s="145"/>
      <c r="N13" s="145">
        <v>31</v>
      </c>
      <c r="O13" s="145">
        <v>47</v>
      </c>
      <c r="P13" s="145"/>
      <c r="Q13" s="145"/>
      <c r="R13" s="145"/>
      <c r="S13" s="145"/>
      <c r="T13" s="145"/>
      <c r="U13" s="145"/>
      <c r="V13" s="145"/>
      <c r="W13" s="145"/>
      <c r="X13" s="145"/>
      <c r="Y13" s="145"/>
      <c r="Z13" s="145">
        <v>17</v>
      </c>
      <c r="AA13" s="145">
        <v>7</v>
      </c>
      <c r="AB13" s="145"/>
      <c r="AC13" s="145"/>
      <c r="AD13" s="145"/>
      <c r="AE13" s="145"/>
      <c r="AF13" s="145"/>
      <c r="AG13" s="145"/>
      <c r="AH13" s="144"/>
      <c r="AI13" s="144"/>
      <c r="AJ13" s="145">
        <v>10</v>
      </c>
      <c r="AK13" s="145">
        <v>26</v>
      </c>
      <c r="AL13" s="145">
        <v>8</v>
      </c>
      <c r="AM13" s="145">
        <v>18</v>
      </c>
      <c r="AN13" s="145">
        <v>5</v>
      </c>
      <c r="AO13" s="143">
        <v>18</v>
      </c>
      <c r="AP13" s="144"/>
      <c r="AQ13" s="144"/>
      <c r="AR13" s="144"/>
      <c r="AS13" s="144"/>
      <c r="AT13" s="144">
        <v>9</v>
      </c>
      <c r="AU13" s="144">
        <v>28</v>
      </c>
      <c r="AV13" s="144">
        <f t="shared" si="2"/>
        <v>175</v>
      </c>
      <c r="AW13" s="144">
        <f t="shared" si="3"/>
        <v>287</v>
      </c>
      <c r="AX13" s="144">
        <f t="shared" ref="AX13:AX32" si="5">AV13+AW13</f>
        <v>462</v>
      </c>
      <c r="AY13" s="146">
        <f t="shared" si="4"/>
        <v>37.878787878787875</v>
      </c>
    </row>
    <row r="14" spans="1:51" s="1" customFormat="1" ht="12.65" customHeight="1" x14ac:dyDescent="0.25">
      <c r="A14" s="137" t="s">
        <v>37</v>
      </c>
      <c r="B14" s="145">
        <v>4</v>
      </c>
      <c r="C14" s="145">
        <v>18</v>
      </c>
      <c r="D14" s="145">
        <v>6</v>
      </c>
      <c r="E14" s="145">
        <v>10</v>
      </c>
      <c r="F14" s="145">
        <v>5</v>
      </c>
      <c r="G14" s="145">
        <v>5</v>
      </c>
      <c r="H14" s="145"/>
      <c r="I14" s="145">
        <v>14</v>
      </c>
      <c r="J14" s="145"/>
      <c r="K14" s="145"/>
      <c r="L14" s="145"/>
      <c r="M14" s="145"/>
      <c r="N14" s="145">
        <v>1</v>
      </c>
      <c r="O14" s="145">
        <v>4</v>
      </c>
      <c r="P14" s="145"/>
      <c r="Q14" s="145"/>
      <c r="R14" s="145"/>
      <c r="S14" s="145"/>
      <c r="T14" s="145"/>
      <c r="U14" s="145"/>
      <c r="V14" s="145"/>
      <c r="W14" s="145"/>
      <c r="X14" s="145"/>
      <c r="Y14" s="145"/>
      <c r="Z14" s="145">
        <v>9</v>
      </c>
      <c r="AA14" s="145">
        <v>10</v>
      </c>
      <c r="AB14" s="145"/>
      <c r="AC14" s="145"/>
      <c r="AD14" s="145"/>
      <c r="AE14" s="145"/>
      <c r="AF14" s="145"/>
      <c r="AG14" s="145"/>
      <c r="AH14" s="144"/>
      <c r="AI14" s="144"/>
      <c r="AJ14" s="145"/>
      <c r="AK14" s="145">
        <v>3</v>
      </c>
      <c r="AL14" s="145"/>
      <c r="AM14" s="145"/>
      <c r="AN14" s="145"/>
      <c r="AO14" s="143"/>
      <c r="AP14" s="144"/>
      <c r="AQ14" s="144"/>
      <c r="AR14" s="144"/>
      <c r="AS14" s="144"/>
      <c r="AT14" s="144">
        <v>4</v>
      </c>
      <c r="AU14" s="144">
        <v>9</v>
      </c>
      <c r="AV14" s="144">
        <f t="shared" si="2"/>
        <v>29</v>
      </c>
      <c r="AW14" s="144">
        <f t="shared" si="3"/>
        <v>73</v>
      </c>
      <c r="AX14" s="144">
        <f t="shared" si="5"/>
        <v>102</v>
      </c>
      <c r="AY14" s="146">
        <f t="shared" si="4"/>
        <v>28.431372549019606</v>
      </c>
    </row>
    <row r="15" spans="1:51" s="1" customFormat="1" ht="12.65" customHeight="1" x14ac:dyDescent="0.25">
      <c r="A15" s="137" t="s">
        <v>38</v>
      </c>
      <c r="B15" s="145">
        <v>1</v>
      </c>
      <c r="C15" s="145">
        <v>3</v>
      </c>
      <c r="D15" s="145">
        <v>1</v>
      </c>
      <c r="E15" s="145">
        <v>6</v>
      </c>
      <c r="F15" s="145">
        <v>1</v>
      </c>
      <c r="G15" s="145">
        <v>7</v>
      </c>
      <c r="H15" s="145">
        <v>1</v>
      </c>
      <c r="I15" s="145">
        <v>7</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4"/>
      <c r="AI15" s="144"/>
      <c r="AJ15" s="145"/>
      <c r="AK15" s="145"/>
      <c r="AL15" s="145"/>
      <c r="AM15" s="145"/>
      <c r="AN15" s="145"/>
      <c r="AO15" s="143"/>
      <c r="AP15" s="144"/>
      <c r="AQ15" s="144"/>
      <c r="AR15" s="144"/>
      <c r="AS15" s="144"/>
      <c r="AT15" s="144"/>
      <c r="AU15" s="144"/>
      <c r="AV15" s="144">
        <f t="shared" si="2"/>
        <v>4</v>
      </c>
      <c r="AW15" s="144">
        <f t="shared" si="3"/>
        <v>23</v>
      </c>
      <c r="AX15" s="144">
        <f t="shared" si="5"/>
        <v>27</v>
      </c>
      <c r="AY15" s="146">
        <f t="shared" si="4"/>
        <v>14.814814814814813</v>
      </c>
    </row>
    <row r="16" spans="1:51" s="1" customFormat="1" ht="12.65" customHeight="1" x14ac:dyDescent="0.25">
      <c r="A16" s="137" t="s">
        <v>54</v>
      </c>
      <c r="B16" s="145">
        <v>2</v>
      </c>
      <c r="C16" s="145">
        <v>4</v>
      </c>
      <c r="D16" s="145"/>
      <c r="E16" s="145">
        <v>6</v>
      </c>
      <c r="F16" s="145">
        <v>1</v>
      </c>
      <c r="G16" s="145">
        <v>2</v>
      </c>
      <c r="H16" s="145">
        <v>1</v>
      </c>
      <c r="I16" s="145">
        <v>5</v>
      </c>
      <c r="J16" s="145"/>
      <c r="K16" s="145"/>
      <c r="L16" s="145"/>
      <c r="M16" s="145"/>
      <c r="N16" s="145"/>
      <c r="O16" s="145"/>
      <c r="P16" s="145"/>
      <c r="Q16" s="145"/>
      <c r="R16" s="145"/>
      <c r="S16" s="145"/>
      <c r="T16" s="145"/>
      <c r="U16" s="145"/>
      <c r="V16" s="145"/>
      <c r="W16" s="145"/>
      <c r="X16" s="145"/>
      <c r="Y16" s="145"/>
      <c r="Z16" s="145"/>
      <c r="AA16" s="145"/>
      <c r="AB16" s="145">
        <v>2</v>
      </c>
      <c r="AC16" s="145">
        <v>1</v>
      </c>
      <c r="AD16" s="145"/>
      <c r="AE16" s="145"/>
      <c r="AF16" s="145"/>
      <c r="AG16" s="145"/>
      <c r="AH16" s="144"/>
      <c r="AI16" s="144"/>
      <c r="AJ16" s="145"/>
      <c r="AK16" s="145"/>
      <c r="AL16" s="145"/>
      <c r="AM16" s="145"/>
      <c r="AN16" s="145"/>
      <c r="AO16" s="143"/>
      <c r="AP16" s="144"/>
      <c r="AQ16" s="144"/>
      <c r="AR16" s="144"/>
      <c r="AS16" s="144"/>
      <c r="AT16" s="144"/>
      <c r="AU16" s="144"/>
      <c r="AV16" s="144">
        <f t="shared" si="2"/>
        <v>6</v>
      </c>
      <c r="AW16" s="144">
        <f t="shared" si="3"/>
        <v>18</v>
      </c>
      <c r="AX16" s="144">
        <f t="shared" si="5"/>
        <v>24</v>
      </c>
      <c r="AY16" s="146">
        <f t="shared" si="4"/>
        <v>25</v>
      </c>
    </row>
    <row r="17" spans="1:51" s="1" customFormat="1" ht="21.75" customHeight="1" x14ac:dyDescent="0.25">
      <c r="A17" s="137" t="s">
        <v>40</v>
      </c>
      <c r="B17" s="145">
        <v>4</v>
      </c>
      <c r="C17" s="145">
        <v>3</v>
      </c>
      <c r="D17" s="145">
        <v>2</v>
      </c>
      <c r="E17" s="145">
        <v>5</v>
      </c>
      <c r="F17" s="145">
        <v>6</v>
      </c>
      <c r="G17" s="145">
        <v>6</v>
      </c>
      <c r="H17" s="145">
        <v>1</v>
      </c>
      <c r="I17" s="145">
        <v>6</v>
      </c>
      <c r="J17" s="145"/>
      <c r="K17" s="145"/>
      <c r="L17" s="145"/>
      <c r="M17" s="145"/>
      <c r="N17" s="145">
        <v>1</v>
      </c>
      <c r="O17" s="145">
        <v>2</v>
      </c>
      <c r="P17" s="145"/>
      <c r="Q17" s="145"/>
      <c r="R17" s="145">
        <v>4</v>
      </c>
      <c r="S17" s="145">
        <v>3</v>
      </c>
      <c r="T17" s="145"/>
      <c r="U17" s="145"/>
      <c r="V17" s="145"/>
      <c r="W17" s="145"/>
      <c r="X17" s="145"/>
      <c r="Y17" s="145"/>
      <c r="Z17" s="145">
        <v>4</v>
      </c>
      <c r="AA17" s="145">
        <v>3</v>
      </c>
      <c r="AB17" s="145"/>
      <c r="AC17" s="145"/>
      <c r="AD17" s="145"/>
      <c r="AE17" s="145"/>
      <c r="AF17" s="145"/>
      <c r="AG17" s="145"/>
      <c r="AH17" s="144"/>
      <c r="AI17" s="144"/>
      <c r="AJ17" s="145"/>
      <c r="AK17" s="145"/>
      <c r="AL17" s="145"/>
      <c r="AM17" s="145">
        <v>3</v>
      </c>
      <c r="AN17" s="145"/>
      <c r="AO17" s="143"/>
      <c r="AP17" s="144"/>
      <c r="AQ17" s="144"/>
      <c r="AR17" s="144"/>
      <c r="AS17" s="144"/>
      <c r="AT17" s="144">
        <v>2</v>
      </c>
      <c r="AU17" s="144">
        <v>6</v>
      </c>
      <c r="AV17" s="144">
        <f t="shared" si="2"/>
        <v>24</v>
      </c>
      <c r="AW17" s="144">
        <f t="shared" si="3"/>
        <v>37</v>
      </c>
      <c r="AX17" s="144">
        <f t="shared" si="5"/>
        <v>61</v>
      </c>
      <c r="AY17" s="146">
        <f t="shared" si="4"/>
        <v>39.344262295081968</v>
      </c>
    </row>
    <row r="18" spans="1:51" s="1" customFormat="1" ht="12.65" customHeight="1" x14ac:dyDescent="0.25">
      <c r="A18" s="137" t="s">
        <v>41</v>
      </c>
      <c r="B18" s="145">
        <v>6</v>
      </c>
      <c r="C18" s="145">
        <v>15</v>
      </c>
      <c r="D18" s="145">
        <v>2</v>
      </c>
      <c r="E18" s="145">
        <v>12</v>
      </c>
      <c r="F18" s="145">
        <v>7</v>
      </c>
      <c r="G18" s="145">
        <v>7</v>
      </c>
      <c r="H18" s="145">
        <v>2</v>
      </c>
      <c r="I18" s="145">
        <v>10</v>
      </c>
      <c r="J18" s="145"/>
      <c r="K18" s="145"/>
      <c r="L18" s="145"/>
      <c r="M18" s="145"/>
      <c r="N18" s="145">
        <v>3</v>
      </c>
      <c r="O18" s="145">
        <v>4</v>
      </c>
      <c r="P18" s="145"/>
      <c r="Q18" s="145"/>
      <c r="R18" s="145"/>
      <c r="S18" s="145"/>
      <c r="T18" s="145"/>
      <c r="U18" s="145"/>
      <c r="V18" s="145"/>
      <c r="W18" s="145"/>
      <c r="X18" s="145"/>
      <c r="Y18" s="145"/>
      <c r="Z18" s="145">
        <v>3</v>
      </c>
      <c r="AA18" s="145">
        <v>4</v>
      </c>
      <c r="AB18" s="145"/>
      <c r="AC18" s="145"/>
      <c r="AD18" s="145"/>
      <c r="AE18" s="145"/>
      <c r="AF18" s="145"/>
      <c r="AG18" s="145"/>
      <c r="AH18" s="144"/>
      <c r="AI18" s="144"/>
      <c r="AJ18" s="145"/>
      <c r="AK18" s="145"/>
      <c r="AL18" s="145"/>
      <c r="AM18" s="145"/>
      <c r="AN18" s="145"/>
      <c r="AO18" s="143"/>
      <c r="AP18" s="144"/>
      <c r="AQ18" s="144"/>
      <c r="AR18" s="144"/>
      <c r="AS18" s="144"/>
      <c r="AT18" s="144"/>
      <c r="AU18" s="144"/>
      <c r="AV18" s="144">
        <f t="shared" si="2"/>
        <v>23</v>
      </c>
      <c r="AW18" s="144">
        <f t="shared" si="3"/>
        <v>52</v>
      </c>
      <c r="AX18" s="144">
        <f t="shared" si="5"/>
        <v>75</v>
      </c>
      <c r="AY18" s="146">
        <f t="shared" si="4"/>
        <v>30.666666666666664</v>
      </c>
    </row>
    <row r="19" spans="1:51" s="1" customFormat="1" ht="12.65" customHeight="1" x14ac:dyDescent="0.25">
      <c r="A19" s="137" t="s">
        <v>42</v>
      </c>
      <c r="B19" s="145">
        <v>3</v>
      </c>
      <c r="C19" s="145">
        <v>7</v>
      </c>
      <c r="D19" s="145">
        <v>2</v>
      </c>
      <c r="E19" s="145">
        <v>3</v>
      </c>
      <c r="F19" s="145">
        <v>3</v>
      </c>
      <c r="G19" s="145">
        <v>7</v>
      </c>
      <c r="H19" s="145">
        <v>2</v>
      </c>
      <c r="I19" s="145">
        <v>6</v>
      </c>
      <c r="J19" s="145">
        <v>1</v>
      </c>
      <c r="K19" s="145">
        <v>4</v>
      </c>
      <c r="L19" s="145"/>
      <c r="M19" s="145"/>
      <c r="N19" s="145">
        <v>2</v>
      </c>
      <c r="O19" s="145">
        <v>3</v>
      </c>
      <c r="P19" s="145"/>
      <c r="Q19" s="145"/>
      <c r="R19" s="145"/>
      <c r="S19" s="145"/>
      <c r="T19" s="145"/>
      <c r="U19" s="145"/>
      <c r="V19" s="145"/>
      <c r="W19" s="145"/>
      <c r="X19" s="145"/>
      <c r="Y19" s="145"/>
      <c r="Z19" s="145">
        <v>8</v>
      </c>
      <c r="AA19" s="145">
        <v>2</v>
      </c>
      <c r="AB19" s="145"/>
      <c r="AC19" s="145"/>
      <c r="AD19" s="145"/>
      <c r="AE19" s="145"/>
      <c r="AF19" s="145"/>
      <c r="AG19" s="145"/>
      <c r="AH19" s="144"/>
      <c r="AI19" s="144"/>
      <c r="AJ19" s="145"/>
      <c r="AK19" s="145">
        <v>5</v>
      </c>
      <c r="AL19" s="145">
        <v>2</v>
      </c>
      <c r="AM19" s="145">
        <v>3</v>
      </c>
      <c r="AN19" s="145"/>
      <c r="AO19" s="143"/>
      <c r="AP19" s="144"/>
      <c r="AQ19" s="144"/>
      <c r="AR19" s="144"/>
      <c r="AS19" s="144"/>
      <c r="AT19" s="144">
        <v>2</v>
      </c>
      <c r="AU19" s="144">
        <v>2</v>
      </c>
      <c r="AV19" s="144">
        <f t="shared" si="2"/>
        <v>25</v>
      </c>
      <c r="AW19" s="144">
        <f t="shared" si="3"/>
        <v>42</v>
      </c>
      <c r="AX19" s="144">
        <f t="shared" si="5"/>
        <v>67</v>
      </c>
      <c r="AY19" s="146">
        <f t="shared" si="4"/>
        <v>37.313432835820898</v>
      </c>
    </row>
    <row r="20" spans="1:51" s="1" customFormat="1" ht="12.65" customHeight="1" x14ac:dyDescent="0.25">
      <c r="A20" s="137" t="s">
        <v>43</v>
      </c>
      <c r="B20" s="145">
        <v>5</v>
      </c>
      <c r="C20" s="145">
        <v>9</v>
      </c>
      <c r="D20" s="145">
        <v>3</v>
      </c>
      <c r="E20" s="145">
        <v>4</v>
      </c>
      <c r="F20" s="145">
        <v>3</v>
      </c>
      <c r="G20" s="145">
        <v>4</v>
      </c>
      <c r="H20" s="145">
        <v>1</v>
      </c>
      <c r="I20" s="145">
        <v>13</v>
      </c>
      <c r="J20" s="145"/>
      <c r="K20" s="145"/>
      <c r="L20" s="145"/>
      <c r="M20" s="145"/>
      <c r="N20" s="145">
        <v>4</v>
      </c>
      <c r="O20" s="145">
        <v>3</v>
      </c>
      <c r="P20" s="145"/>
      <c r="Q20" s="145"/>
      <c r="R20" s="145"/>
      <c r="S20" s="145"/>
      <c r="T20" s="145"/>
      <c r="U20" s="145"/>
      <c r="V20" s="145"/>
      <c r="W20" s="145"/>
      <c r="X20" s="145"/>
      <c r="Y20" s="145"/>
      <c r="Z20" s="145">
        <v>9</v>
      </c>
      <c r="AA20" s="145">
        <v>5</v>
      </c>
      <c r="AB20" s="145"/>
      <c r="AC20" s="145"/>
      <c r="AD20" s="145"/>
      <c r="AE20" s="145"/>
      <c r="AF20" s="145"/>
      <c r="AG20" s="145"/>
      <c r="AH20" s="144"/>
      <c r="AI20" s="144"/>
      <c r="AJ20" s="145">
        <v>1</v>
      </c>
      <c r="AK20" s="145">
        <v>6</v>
      </c>
      <c r="AL20" s="145"/>
      <c r="AM20" s="145"/>
      <c r="AN20" s="145"/>
      <c r="AO20" s="143">
        <v>4</v>
      </c>
      <c r="AP20" s="144"/>
      <c r="AQ20" s="144"/>
      <c r="AR20" s="144"/>
      <c r="AS20" s="144"/>
      <c r="AT20" s="144"/>
      <c r="AU20" s="144">
        <v>5</v>
      </c>
      <c r="AV20" s="144">
        <f t="shared" si="2"/>
        <v>26</v>
      </c>
      <c r="AW20" s="144">
        <f t="shared" si="3"/>
        <v>53</v>
      </c>
      <c r="AX20" s="144">
        <f t="shared" si="5"/>
        <v>79</v>
      </c>
      <c r="AY20" s="146">
        <f t="shared" si="4"/>
        <v>32.911392405063289</v>
      </c>
    </row>
    <row r="21" spans="1:51" s="1" customFormat="1" ht="12.65" customHeight="1" x14ac:dyDescent="0.25">
      <c r="A21" s="137" t="s">
        <v>44</v>
      </c>
      <c r="B21" s="145"/>
      <c r="C21" s="145">
        <v>2</v>
      </c>
      <c r="D21" s="145"/>
      <c r="E21" s="145">
        <v>1</v>
      </c>
      <c r="F21" s="145">
        <v>1</v>
      </c>
      <c r="G21" s="145">
        <v>1</v>
      </c>
      <c r="H21" s="145"/>
      <c r="I21" s="145">
        <v>4</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4"/>
      <c r="AI21" s="144"/>
      <c r="AJ21" s="145"/>
      <c r="AK21" s="145"/>
      <c r="AL21" s="145"/>
      <c r="AM21" s="145"/>
      <c r="AN21" s="145"/>
      <c r="AO21" s="143"/>
      <c r="AP21" s="144"/>
      <c r="AQ21" s="144"/>
      <c r="AR21" s="144"/>
      <c r="AS21" s="144"/>
      <c r="AT21" s="144"/>
      <c r="AU21" s="144"/>
      <c r="AV21" s="144">
        <f t="shared" si="2"/>
        <v>1</v>
      </c>
      <c r="AW21" s="144">
        <f t="shared" si="3"/>
        <v>8</v>
      </c>
      <c r="AX21" s="144">
        <f t="shared" si="5"/>
        <v>9</v>
      </c>
      <c r="AY21" s="146">
        <f t="shared" si="4"/>
        <v>11.111111111111111</v>
      </c>
    </row>
    <row r="22" spans="1:51" s="1" customFormat="1" ht="12.65" hidden="1" customHeight="1" x14ac:dyDescent="0.25">
      <c r="A22" s="137"/>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4"/>
      <c r="AI22" s="144"/>
      <c r="AJ22" s="145"/>
      <c r="AK22" s="145"/>
      <c r="AL22" s="145"/>
      <c r="AM22" s="145"/>
      <c r="AN22" s="145"/>
      <c r="AO22" s="143"/>
      <c r="AP22" s="144"/>
      <c r="AQ22" s="144"/>
      <c r="AR22" s="144"/>
      <c r="AS22" s="144"/>
      <c r="AT22" s="144"/>
      <c r="AU22" s="144"/>
      <c r="AV22" s="144"/>
      <c r="AW22" s="144"/>
      <c r="AX22" s="144"/>
      <c r="AY22" s="146"/>
    </row>
    <row r="23" spans="1:51" s="1" customFormat="1" ht="21.4" customHeight="1" x14ac:dyDescent="0.25">
      <c r="A23" s="137" t="s">
        <v>46</v>
      </c>
      <c r="B23" s="145">
        <v>3</v>
      </c>
      <c r="C23" s="145">
        <v>15</v>
      </c>
      <c r="D23" s="145">
        <v>5</v>
      </c>
      <c r="E23" s="145">
        <v>18</v>
      </c>
      <c r="F23" s="145">
        <v>16</v>
      </c>
      <c r="G23" s="145">
        <v>20</v>
      </c>
      <c r="H23" s="145">
        <v>4</v>
      </c>
      <c r="I23" s="145">
        <v>8</v>
      </c>
      <c r="J23" s="145"/>
      <c r="K23" s="145"/>
      <c r="L23" s="145"/>
      <c r="M23" s="145"/>
      <c r="N23" s="145">
        <v>3</v>
      </c>
      <c r="O23" s="145">
        <v>5</v>
      </c>
      <c r="P23" s="145"/>
      <c r="Q23" s="145"/>
      <c r="R23" s="145"/>
      <c r="S23" s="145"/>
      <c r="T23" s="145"/>
      <c r="U23" s="145"/>
      <c r="V23" s="145"/>
      <c r="W23" s="145"/>
      <c r="X23" s="145"/>
      <c r="Y23" s="145"/>
      <c r="Z23" s="145">
        <v>16</v>
      </c>
      <c r="AA23" s="145">
        <v>20</v>
      </c>
      <c r="AB23" s="145"/>
      <c r="AC23" s="145"/>
      <c r="AD23" s="145"/>
      <c r="AE23" s="145"/>
      <c r="AF23" s="145"/>
      <c r="AG23" s="145"/>
      <c r="AH23" s="144"/>
      <c r="AI23" s="144"/>
      <c r="AJ23" s="145"/>
      <c r="AK23" s="145">
        <v>10</v>
      </c>
      <c r="AL23" s="145">
        <v>4</v>
      </c>
      <c r="AM23" s="145">
        <v>7</v>
      </c>
      <c r="AN23" s="145"/>
      <c r="AO23" s="143"/>
      <c r="AP23" s="144"/>
      <c r="AQ23" s="144"/>
      <c r="AR23" s="144"/>
      <c r="AS23" s="144"/>
      <c r="AT23" s="144">
        <v>5</v>
      </c>
      <c r="AU23" s="144">
        <v>4</v>
      </c>
      <c r="AV23" s="144">
        <f t="shared" ref="AV23:AV32" si="6">SUM(B23+D23+F23+H23+J23++N23+P23+T23+R23+V23+AF23+X23+AH23+L23+AD23+AB23+Z23+AJ23+AL23+AN23+AP23+AT23)</f>
        <v>56</v>
      </c>
      <c r="AW23" s="144">
        <f t="shared" ref="AW23:AW32" si="7">SUM(C23+E23+G23+I23+K23++O23+Q23+U23+S23+W23+AG23+Y23+AI23+M23+AE23+AC23+AA23+AK23+AM23+AO23+AQ23+AU23)</f>
        <v>107</v>
      </c>
      <c r="AX23" s="144">
        <f t="shared" si="5"/>
        <v>163</v>
      </c>
      <c r="AY23" s="146">
        <f t="shared" ref="AY23:AY32" si="8">AV23/AX23*100</f>
        <v>34.355828220858896</v>
      </c>
    </row>
    <row r="24" spans="1:51" s="1" customFormat="1" ht="12.65" customHeight="1" x14ac:dyDescent="0.25">
      <c r="A24" s="137" t="s">
        <v>47</v>
      </c>
      <c r="B24" s="145">
        <v>2</v>
      </c>
      <c r="C24" s="145">
        <v>8</v>
      </c>
      <c r="D24" s="145">
        <v>1</v>
      </c>
      <c r="E24" s="145">
        <v>9</v>
      </c>
      <c r="F24" s="145">
        <v>5</v>
      </c>
      <c r="G24" s="145">
        <v>5</v>
      </c>
      <c r="H24" s="145">
        <v>3</v>
      </c>
      <c r="I24" s="145">
        <v>7</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4"/>
      <c r="AI24" s="144"/>
      <c r="AJ24" s="145"/>
      <c r="AK24" s="145"/>
      <c r="AL24" s="145">
        <v>2</v>
      </c>
      <c r="AM24" s="145">
        <v>1</v>
      </c>
      <c r="AN24" s="145"/>
      <c r="AO24" s="143"/>
      <c r="AP24" s="144"/>
      <c r="AQ24" s="144"/>
      <c r="AR24" s="144"/>
      <c r="AS24" s="144"/>
      <c r="AT24" s="144"/>
      <c r="AU24" s="144"/>
      <c r="AV24" s="144">
        <f t="shared" si="6"/>
        <v>13</v>
      </c>
      <c r="AW24" s="144">
        <f t="shared" si="7"/>
        <v>30</v>
      </c>
      <c r="AX24" s="144">
        <f t="shared" si="5"/>
        <v>43</v>
      </c>
      <c r="AY24" s="146">
        <f t="shared" si="8"/>
        <v>30.232558139534881</v>
      </c>
    </row>
    <row r="25" spans="1:51" s="1" customFormat="1" ht="12.65" customHeight="1" x14ac:dyDescent="0.25">
      <c r="A25" s="137" t="s">
        <v>48</v>
      </c>
      <c r="B25" s="145">
        <v>10</v>
      </c>
      <c r="C25" s="145">
        <v>17</v>
      </c>
      <c r="D25" s="145">
        <v>12</v>
      </c>
      <c r="E25" s="145">
        <v>31</v>
      </c>
      <c r="F25" s="145">
        <v>7</v>
      </c>
      <c r="G25" s="145">
        <v>8</v>
      </c>
      <c r="H25" s="145">
        <v>7</v>
      </c>
      <c r="I25" s="145">
        <v>23</v>
      </c>
      <c r="J25" s="145"/>
      <c r="K25" s="145"/>
      <c r="L25" s="145"/>
      <c r="M25" s="145"/>
      <c r="N25" s="145">
        <v>11</v>
      </c>
      <c r="O25" s="145">
        <v>19</v>
      </c>
      <c r="P25" s="145"/>
      <c r="Q25" s="145"/>
      <c r="R25" s="145"/>
      <c r="S25" s="145"/>
      <c r="T25" s="145"/>
      <c r="U25" s="145"/>
      <c r="V25" s="145"/>
      <c r="W25" s="145"/>
      <c r="X25" s="145"/>
      <c r="Y25" s="145"/>
      <c r="Z25" s="145">
        <v>8</v>
      </c>
      <c r="AA25" s="145">
        <v>7</v>
      </c>
      <c r="AB25" s="145">
        <v>5</v>
      </c>
      <c r="AC25" s="145">
        <v>5</v>
      </c>
      <c r="AD25" s="145"/>
      <c r="AE25" s="145"/>
      <c r="AF25" s="145"/>
      <c r="AG25" s="145"/>
      <c r="AH25" s="144"/>
      <c r="AI25" s="144"/>
      <c r="AJ25" s="145">
        <v>2</v>
      </c>
      <c r="AK25" s="145">
        <v>17</v>
      </c>
      <c r="AL25" s="145"/>
      <c r="AM25" s="145"/>
      <c r="AN25" s="145">
        <v>1</v>
      </c>
      <c r="AO25" s="143">
        <v>11</v>
      </c>
      <c r="AP25" s="144"/>
      <c r="AQ25" s="144"/>
      <c r="AR25" s="144"/>
      <c r="AS25" s="144"/>
      <c r="AT25" s="144">
        <v>1</v>
      </c>
      <c r="AU25" s="144">
        <v>5</v>
      </c>
      <c r="AV25" s="144">
        <f t="shared" si="6"/>
        <v>64</v>
      </c>
      <c r="AW25" s="144">
        <f t="shared" si="7"/>
        <v>143</v>
      </c>
      <c r="AX25" s="144">
        <f t="shared" si="5"/>
        <v>207</v>
      </c>
      <c r="AY25" s="146">
        <f t="shared" si="8"/>
        <v>30.917874396135264</v>
      </c>
    </row>
    <row r="26" spans="1:51" s="1" customFormat="1" ht="12.65" customHeight="1" x14ac:dyDescent="0.25">
      <c r="A26" s="137" t="s">
        <v>49</v>
      </c>
      <c r="B26" s="145">
        <v>5</v>
      </c>
      <c r="C26" s="145">
        <v>7</v>
      </c>
      <c r="D26" s="145">
        <v>3</v>
      </c>
      <c r="E26" s="145">
        <v>3</v>
      </c>
      <c r="F26" s="145">
        <v>4</v>
      </c>
      <c r="G26" s="145">
        <v>2</v>
      </c>
      <c r="H26" s="145">
        <v>3</v>
      </c>
      <c r="I26" s="145">
        <v>9</v>
      </c>
      <c r="J26" s="145"/>
      <c r="K26" s="145"/>
      <c r="L26" s="145"/>
      <c r="M26" s="145"/>
      <c r="N26" s="145">
        <v>2</v>
      </c>
      <c r="O26" s="145">
        <v>4</v>
      </c>
      <c r="P26" s="145"/>
      <c r="Q26" s="145"/>
      <c r="R26" s="145"/>
      <c r="S26" s="145"/>
      <c r="T26" s="145"/>
      <c r="U26" s="145"/>
      <c r="V26" s="145"/>
      <c r="W26" s="145"/>
      <c r="X26" s="145"/>
      <c r="Y26" s="145"/>
      <c r="Z26" s="145">
        <v>3</v>
      </c>
      <c r="AA26" s="145">
        <v>3</v>
      </c>
      <c r="AB26" s="145"/>
      <c r="AC26" s="145"/>
      <c r="AD26" s="145"/>
      <c r="AE26" s="145"/>
      <c r="AF26" s="145"/>
      <c r="AG26" s="145"/>
      <c r="AH26" s="144"/>
      <c r="AI26" s="144"/>
      <c r="AJ26" s="145"/>
      <c r="AK26" s="145">
        <v>3</v>
      </c>
      <c r="AL26" s="145"/>
      <c r="AM26" s="145">
        <v>4</v>
      </c>
      <c r="AN26" s="145">
        <v>1</v>
      </c>
      <c r="AO26" s="143">
        <v>2</v>
      </c>
      <c r="AP26" s="144"/>
      <c r="AQ26" s="144"/>
      <c r="AR26" s="144"/>
      <c r="AS26" s="144"/>
      <c r="AT26" s="144">
        <v>1</v>
      </c>
      <c r="AU26" s="144">
        <v>4</v>
      </c>
      <c r="AV26" s="144">
        <f t="shared" si="6"/>
        <v>22</v>
      </c>
      <c r="AW26" s="144">
        <f t="shared" si="7"/>
        <v>41</v>
      </c>
      <c r="AX26" s="144">
        <f t="shared" si="5"/>
        <v>63</v>
      </c>
      <c r="AY26" s="146">
        <f t="shared" si="8"/>
        <v>34.920634920634917</v>
      </c>
    </row>
    <row r="27" spans="1:51" s="1" customFormat="1" ht="12.65" customHeight="1" x14ac:dyDescent="0.25">
      <c r="A27" s="137" t="s">
        <v>2</v>
      </c>
      <c r="B27" s="145">
        <v>3</v>
      </c>
      <c r="C27" s="145">
        <v>5</v>
      </c>
      <c r="D27" s="145">
        <v>2</v>
      </c>
      <c r="E27" s="145">
        <v>6</v>
      </c>
      <c r="F27" s="145">
        <v>4</v>
      </c>
      <c r="G27" s="145">
        <v>4</v>
      </c>
      <c r="H27" s="145"/>
      <c r="I27" s="145">
        <v>8</v>
      </c>
      <c r="J27" s="145"/>
      <c r="K27" s="145"/>
      <c r="L27" s="145"/>
      <c r="M27" s="145"/>
      <c r="N27" s="145"/>
      <c r="O27" s="145"/>
      <c r="P27" s="145"/>
      <c r="Q27" s="145"/>
      <c r="R27" s="145"/>
      <c r="S27" s="145"/>
      <c r="T27" s="145"/>
      <c r="U27" s="145"/>
      <c r="V27" s="145"/>
      <c r="W27" s="145"/>
      <c r="X27" s="145"/>
      <c r="Y27" s="145"/>
      <c r="Z27" s="145">
        <v>4</v>
      </c>
      <c r="AA27" s="145">
        <v>4</v>
      </c>
      <c r="AB27" s="145"/>
      <c r="AC27" s="145"/>
      <c r="AD27" s="145"/>
      <c r="AE27" s="145"/>
      <c r="AF27" s="145"/>
      <c r="AG27" s="145"/>
      <c r="AH27" s="144"/>
      <c r="AI27" s="144"/>
      <c r="AJ27" s="145"/>
      <c r="AK27" s="145"/>
      <c r="AL27" s="145"/>
      <c r="AM27" s="145"/>
      <c r="AN27" s="145"/>
      <c r="AO27" s="143"/>
      <c r="AP27" s="144">
        <v>1</v>
      </c>
      <c r="AQ27" s="144">
        <v>7</v>
      </c>
      <c r="AR27" s="144"/>
      <c r="AS27" s="144"/>
      <c r="AT27" s="144"/>
      <c r="AU27" s="144">
        <v>1</v>
      </c>
      <c r="AV27" s="144">
        <f t="shared" si="6"/>
        <v>14</v>
      </c>
      <c r="AW27" s="144">
        <f t="shared" si="7"/>
        <v>35</v>
      </c>
      <c r="AX27" s="144">
        <f t="shared" si="5"/>
        <v>49</v>
      </c>
      <c r="AY27" s="146">
        <f t="shared" si="8"/>
        <v>28.571428571428569</v>
      </c>
    </row>
    <row r="28" spans="1:51" s="1" customFormat="1" ht="17.649999999999999" customHeight="1" x14ac:dyDescent="0.25">
      <c r="A28" s="137" t="s">
        <v>50</v>
      </c>
      <c r="B28" s="145">
        <v>6</v>
      </c>
      <c r="C28" s="145">
        <v>20</v>
      </c>
      <c r="D28" s="145">
        <v>5</v>
      </c>
      <c r="E28" s="145">
        <v>13</v>
      </c>
      <c r="F28" s="145">
        <v>9</v>
      </c>
      <c r="G28" s="145">
        <v>9</v>
      </c>
      <c r="H28" s="145">
        <v>3</v>
      </c>
      <c r="I28" s="145">
        <v>15</v>
      </c>
      <c r="J28" s="145">
        <v>4</v>
      </c>
      <c r="K28" s="145">
        <v>23</v>
      </c>
      <c r="L28" s="145"/>
      <c r="M28" s="145"/>
      <c r="N28" s="145">
        <v>4</v>
      </c>
      <c r="O28" s="145">
        <v>5</v>
      </c>
      <c r="P28" s="145"/>
      <c r="Q28" s="145"/>
      <c r="R28" s="145"/>
      <c r="S28" s="145"/>
      <c r="T28" s="145"/>
      <c r="U28" s="145"/>
      <c r="V28" s="145">
        <v>9</v>
      </c>
      <c r="W28" s="145">
        <v>9</v>
      </c>
      <c r="X28" s="145"/>
      <c r="Y28" s="145"/>
      <c r="Z28" s="145">
        <v>9</v>
      </c>
      <c r="AA28" s="145">
        <v>9</v>
      </c>
      <c r="AB28" s="145"/>
      <c r="AC28" s="145"/>
      <c r="AD28" s="145">
        <v>9</v>
      </c>
      <c r="AE28" s="145">
        <v>9</v>
      </c>
      <c r="AF28" s="145"/>
      <c r="AG28" s="145"/>
      <c r="AH28" s="144"/>
      <c r="AI28" s="144"/>
      <c r="AJ28" s="145">
        <v>2</v>
      </c>
      <c r="AK28" s="145">
        <v>7</v>
      </c>
      <c r="AL28" s="145">
        <v>3</v>
      </c>
      <c r="AM28" s="145">
        <v>15</v>
      </c>
      <c r="AN28" s="145"/>
      <c r="AO28" s="143"/>
      <c r="AP28" s="144"/>
      <c r="AQ28" s="144"/>
      <c r="AR28" s="144"/>
      <c r="AS28" s="144"/>
      <c r="AT28" s="144">
        <v>2</v>
      </c>
      <c r="AU28" s="144">
        <v>5</v>
      </c>
      <c r="AV28" s="144">
        <f t="shared" si="6"/>
        <v>65</v>
      </c>
      <c r="AW28" s="144">
        <f t="shared" si="7"/>
        <v>139</v>
      </c>
      <c r="AX28" s="144">
        <f t="shared" si="5"/>
        <v>204</v>
      </c>
      <c r="AY28" s="146">
        <f t="shared" si="8"/>
        <v>31.862745098039213</v>
      </c>
    </row>
    <row r="29" spans="1:51" s="1" customFormat="1" ht="12.65" customHeight="1" x14ac:dyDescent="0.25">
      <c r="A29" s="137" t="s">
        <v>51</v>
      </c>
      <c r="B29" s="145">
        <v>4</v>
      </c>
      <c r="C29" s="145">
        <v>8</v>
      </c>
      <c r="D29" s="145">
        <v>7</v>
      </c>
      <c r="E29" s="145">
        <v>22</v>
      </c>
      <c r="F29" s="145">
        <v>4</v>
      </c>
      <c r="G29" s="145">
        <v>13</v>
      </c>
      <c r="H29" s="145">
        <v>9</v>
      </c>
      <c r="I29" s="145">
        <v>21</v>
      </c>
      <c r="J29" s="145"/>
      <c r="K29" s="145"/>
      <c r="L29" s="145"/>
      <c r="M29" s="145"/>
      <c r="N29" s="145"/>
      <c r="O29" s="145"/>
      <c r="P29" s="145"/>
      <c r="Q29" s="145"/>
      <c r="R29" s="145"/>
      <c r="S29" s="145"/>
      <c r="T29" s="145"/>
      <c r="U29" s="145"/>
      <c r="V29" s="145"/>
      <c r="W29" s="145"/>
      <c r="X29" s="145"/>
      <c r="Y29" s="145"/>
      <c r="Z29" s="145">
        <v>1</v>
      </c>
      <c r="AA29" s="145">
        <v>2</v>
      </c>
      <c r="AB29" s="145"/>
      <c r="AC29" s="145"/>
      <c r="AD29" s="145"/>
      <c r="AE29" s="145"/>
      <c r="AF29" s="145"/>
      <c r="AG29" s="145"/>
      <c r="AH29" s="144"/>
      <c r="AI29" s="144"/>
      <c r="AJ29" s="145"/>
      <c r="AK29" s="145"/>
      <c r="AL29" s="145"/>
      <c r="AM29" s="145"/>
      <c r="AN29" s="145"/>
      <c r="AO29" s="143"/>
      <c r="AP29" s="144"/>
      <c r="AQ29" s="144"/>
      <c r="AR29" s="144"/>
      <c r="AS29" s="144"/>
      <c r="AT29" s="144"/>
      <c r="AU29" s="144"/>
      <c r="AV29" s="144">
        <f t="shared" si="6"/>
        <v>25</v>
      </c>
      <c r="AW29" s="144">
        <f t="shared" si="7"/>
        <v>66</v>
      </c>
      <c r="AX29" s="144">
        <f t="shared" si="5"/>
        <v>91</v>
      </c>
      <c r="AY29" s="146">
        <f t="shared" si="8"/>
        <v>27.472527472527474</v>
      </c>
    </row>
    <row r="30" spans="1:51" s="1" customFormat="1" ht="12.65" customHeight="1" x14ac:dyDescent="0.25">
      <c r="A30" s="137" t="s">
        <v>52</v>
      </c>
      <c r="B30" s="145">
        <v>6</v>
      </c>
      <c r="C30" s="145">
        <v>9</v>
      </c>
      <c r="D30" s="145"/>
      <c r="E30" s="145"/>
      <c r="F30" s="145">
        <v>5</v>
      </c>
      <c r="G30" s="145">
        <v>5</v>
      </c>
      <c r="H30" s="145">
        <v>1</v>
      </c>
      <c r="I30" s="145">
        <v>4</v>
      </c>
      <c r="J30" s="145">
        <v>3</v>
      </c>
      <c r="K30" s="145">
        <v>7</v>
      </c>
      <c r="L30" s="145"/>
      <c r="M30" s="145"/>
      <c r="N30" s="145"/>
      <c r="O30" s="145"/>
      <c r="P30" s="145"/>
      <c r="Q30" s="145"/>
      <c r="R30" s="145"/>
      <c r="S30" s="145"/>
      <c r="T30" s="145"/>
      <c r="U30" s="145"/>
      <c r="V30" s="145">
        <v>2</v>
      </c>
      <c r="W30" s="145">
        <v>3</v>
      </c>
      <c r="X30" s="145"/>
      <c r="Y30" s="145"/>
      <c r="Z30" s="145">
        <v>2</v>
      </c>
      <c r="AA30" s="145">
        <v>3</v>
      </c>
      <c r="AB30" s="145"/>
      <c r="AC30" s="145"/>
      <c r="AD30" s="145">
        <v>2</v>
      </c>
      <c r="AE30" s="145">
        <v>3</v>
      </c>
      <c r="AF30" s="145"/>
      <c r="AG30" s="145"/>
      <c r="AH30" s="144"/>
      <c r="AI30" s="144"/>
      <c r="AJ30" s="145"/>
      <c r="AK30" s="145"/>
      <c r="AL30" s="145"/>
      <c r="AM30" s="145"/>
      <c r="AN30" s="145"/>
      <c r="AO30" s="143"/>
      <c r="AP30" s="144"/>
      <c r="AQ30" s="144"/>
      <c r="AR30" s="144"/>
      <c r="AS30" s="144"/>
      <c r="AT30" s="144"/>
      <c r="AU30" s="144"/>
      <c r="AV30" s="144">
        <f t="shared" si="6"/>
        <v>21</v>
      </c>
      <c r="AW30" s="144">
        <f t="shared" si="7"/>
        <v>34</v>
      </c>
      <c r="AX30" s="144">
        <f t="shared" si="5"/>
        <v>55</v>
      </c>
      <c r="AY30" s="146">
        <f t="shared" si="8"/>
        <v>38.181818181818187</v>
      </c>
    </row>
    <row r="31" spans="1:51" s="1" customFormat="1" ht="12.65" customHeight="1" x14ac:dyDescent="0.25">
      <c r="A31" s="137" t="s">
        <v>53</v>
      </c>
      <c r="B31" s="145">
        <v>2</v>
      </c>
      <c r="C31" s="145">
        <v>3</v>
      </c>
      <c r="D31" s="145">
        <v>6</v>
      </c>
      <c r="E31" s="145">
        <v>11</v>
      </c>
      <c r="F31" s="145">
        <v>4</v>
      </c>
      <c r="G31" s="145">
        <v>3</v>
      </c>
      <c r="H31" s="145"/>
      <c r="I31" s="145">
        <v>6</v>
      </c>
      <c r="J31" s="145">
        <v>2</v>
      </c>
      <c r="K31" s="145">
        <v>3</v>
      </c>
      <c r="L31" s="145"/>
      <c r="M31" s="145"/>
      <c r="N31" s="145"/>
      <c r="O31" s="145"/>
      <c r="P31" s="145"/>
      <c r="Q31" s="145"/>
      <c r="R31" s="145"/>
      <c r="S31" s="145"/>
      <c r="T31" s="145"/>
      <c r="U31" s="145"/>
      <c r="V31" s="145">
        <v>2</v>
      </c>
      <c r="W31" s="145">
        <v>5</v>
      </c>
      <c r="X31" s="145"/>
      <c r="Y31" s="145"/>
      <c r="Z31" s="145">
        <v>3</v>
      </c>
      <c r="AA31" s="145">
        <v>4</v>
      </c>
      <c r="AB31" s="145"/>
      <c r="AC31" s="145"/>
      <c r="AD31" s="145">
        <v>5</v>
      </c>
      <c r="AE31" s="145">
        <v>5</v>
      </c>
      <c r="AF31" s="145"/>
      <c r="AG31" s="145"/>
      <c r="AH31" s="144"/>
      <c r="AI31" s="144"/>
      <c r="AJ31" s="145"/>
      <c r="AK31" s="145"/>
      <c r="AL31" s="145"/>
      <c r="AM31" s="145"/>
      <c r="AN31" s="145"/>
      <c r="AO31" s="143"/>
      <c r="AP31" s="144"/>
      <c r="AQ31" s="144"/>
      <c r="AR31" s="144"/>
      <c r="AS31" s="144"/>
      <c r="AT31" s="144">
        <v>4</v>
      </c>
      <c r="AU31" s="144">
        <v>7</v>
      </c>
      <c r="AV31" s="144">
        <f t="shared" si="6"/>
        <v>28</v>
      </c>
      <c r="AW31" s="144">
        <f t="shared" si="7"/>
        <v>47</v>
      </c>
      <c r="AX31" s="144">
        <f t="shared" si="5"/>
        <v>75</v>
      </c>
      <c r="AY31" s="146">
        <f t="shared" si="8"/>
        <v>37.333333333333336</v>
      </c>
    </row>
    <row r="32" spans="1:51" s="1" customFormat="1" ht="12.65" customHeight="1" x14ac:dyDescent="0.25">
      <c r="A32" s="137" t="s">
        <v>5</v>
      </c>
      <c r="B32" s="145"/>
      <c r="C32" s="145">
        <v>4</v>
      </c>
      <c r="D32" s="145"/>
      <c r="E32" s="145">
        <v>4</v>
      </c>
      <c r="F32" s="145">
        <v>2</v>
      </c>
      <c r="G32" s="145">
        <v>2</v>
      </c>
      <c r="H32" s="145"/>
      <c r="I32" s="145">
        <v>2</v>
      </c>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4"/>
      <c r="AI32" s="144"/>
      <c r="AJ32" s="145"/>
      <c r="AK32" s="145"/>
      <c r="AL32" s="145"/>
      <c r="AM32" s="145">
        <v>2</v>
      </c>
      <c r="AN32" s="145"/>
      <c r="AO32" s="143"/>
      <c r="AP32" s="144"/>
      <c r="AQ32" s="144"/>
      <c r="AR32" s="144"/>
      <c r="AS32" s="144"/>
      <c r="AT32" s="144"/>
      <c r="AU32" s="144"/>
      <c r="AV32" s="144">
        <f t="shared" si="6"/>
        <v>2</v>
      </c>
      <c r="AW32" s="144">
        <f t="shared" si="7"/>
        <v>14</v>
      </c>
      <c r="AX32" s="144">
        <f t="shared" si="5"/>
        <v>16</v>
      </c>
      <c r="AY32" s="146">
        <f t="shared" si="8"/>
        <v>12.5</v>
      </c>
    </row>
    <row r="33" spans="1:51"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4"/>
      <c r="AI33" s="144"/>
      <c r="AJ33" s="145"/>
      <c r="AK33" s="145"/>
      <c r="AL33" s="145"/>
      <c r="AM33" s="145"/>
      <c r="AN33" s="145"/>
      <c r="AO33" s="143"/>
      <c r="AP33" s="144"/>
      <c r="AQ33" s="144"/>
      <c r="AR33" s="144"/>
      <c r="AS33" s="144"/>
      <c r="AT33" s="144"/>
      <c r="AU33" s="144"/>
      <c r="AV33" s="144"/>
      <c r="AW33" s="144"/>
      <c r="AX33" s="144"/>
      <c r="AY33" s="144"/>
    </row>
    <row r="34" spans="1:51" x14ac:dyDescent="0.25">
      <c r="A34" s="89" t="s">
        <v>29</v>
      </c>
      <c r="B34" s="205">
        <f>100/(B10+C10)*B10</f>
        <v>35.238095238095234</v>
      </c>
      <c r="C34" s="206"/>
      <c r="D34" s="205">
        <f>100/(D10+E10)*D10</f>
        <v>27.301587301587301</v>
      </c>
      <c r="E34" s="206"/>
      <c r="F34" s="205">
        <f>100/(F10+G10)*F10</f>
        <v>48</v>
      </c>
      <c r="G34" s="206"/>
      <c r="H34" s="205">
        <f>100/(H10+I10)*H10</f>
        <v>19.06005221932115</v>
      </c>
      <c r="I34" s="206"/>
      <c r="J34" s="205">
        <f>100/(J10+K10)*J10</f>
        <v>21.276595744680851</v>
      </c>
      <c r="K34" s="206"/>
      <c r="L34" s="205"/>
      <c r="M34" s="206"/>
      <c r="N34" s="205">
        <f>100/(N10+O10)*N10</f>
        <v>38.846153846153847</v>
      </c>
      <c r="O34" s="206"/>
      <c r="P34" s="205"/>
      <c r="Q34" s="206"/>
      <c r="R34" s="205">
        <f>100/(R10+S10)*R10</f>
        <v>57.142857142857146</v>
      </c>
      <c r="S34" s="206"/>
      <c r="T34" s="205"/>
      <c r="U34" s="206"/>
      <c r="V34" s="205">
        <f>100/(V10+W10)*V10</f>
        <v>43.333333333333336</v>
      </c>
      <c r="W34" s="206"/>
      <c r="X34" s="90"/>
      <c r="Y34" s="90"/>
      <c r="Z34" s="205">
        <f>100/(Z10+AA10)*Z10</f>
        <v>50.177935943060504</v>
      </c>
      <c r="AA34" s="206"/>
      <c r="AB34" s="205">
        <f>100/(AB10+AC10)*AB10</f>
        <v>50.434782608695649</v>
      </c>
      <c r="AC34" s="206"/>
      <c r="AD34" s="205">
        <f>100/(AD10+AE10)*AD10</f>
        <v>48.484848484848484</v>
      </c>
      <c r="AE34" s="206"/>
      <c r="AF34" s="205"/>
      <c r="AG34" s="206"/>
      <c r="AH34" s="205"/>
      <c r="AI34" s="206"/>
      <c r="AJ34" s="205">
        <f>100/(AJ10+AK10)*AJ10</f>
        <v>19.047619047619047</v>
      </c>
      <c r="AK34" s="206"/>
      <c r="AL34" s="205">
        <f>100/(AL10+AM10)*AL10</f>
        <v>21.69811320754717</v>
      </c>
      <c r="AM34" s="206"/>
      <c r="AN34" s="205">
        <f>100/(AN10+AO10)*AN10</f>
        <v>19.736842105263158</v>
      </c>
      <c r="AO34" s="206"/>
      <c r="AP34" s="205">
        <f>100/(AP10+AQ10)*AP10</f>
        <v>12.5</v>
      </c>
      <c r="AQ34" s="206"/>
      <c r="AR34" s="90"/>
      <c r="AS34" s="90"/>
      <c r="AT34" s="205">
        <f>100/(AT10+AU10)*AT10</f>
        <v>40.143369175627242</v>
      </c>
      <c r="AU34" s="206"/>
      <c r="AV34" s="205"/>
      <c r="AW34" s="206"/>
      <c r="AX34" s="90"/>
      <c r="AY34" s="147">
        <f>100/(AV10+AW10)*AV10</f>
        <v>35.014104372355433</v>
      </c>
    </row>
    <row r="35" spans="1:51"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4"/>
      <c r="AI35" s="144"/>
      <c r="AJ35" s="145"/>
      <c r="AK35" s="145"/>
      <c r="AL35" s="145"/>
      <c r="AM35" s="145"/>
      <c r="AN35" s="145"/>
      <c r="AO35" s="143"/>
      <c r="AP35" s="144"/>
      <c r="AQ35" s="144"/>
      <c r="AR35" s="144"/>
      <c r="AS35" s="144"/>
      <c r="AT35" s="144"/>
      <c r="AU35" s="144"/>
      <c r="AV35" s="144"/>
      <c r="AW35" s="144"/>
      <c r="AX35" s="144"/>
      <c r="AY35" s="144"/>
    </row>
    <row r="36" spans="1:51"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4"/>
      <c r="AI36" s="144"/>
      <c r="AJ36" s="145"/>
      <c r="AK36" s="145"/>
      <c r="AL36" s="145"/>
      <c r="AM36" s="145"/>
      <c r="AN36" s="145"/>
      <c r="AO36" s="143"/>
      <c r="AP36" s="144"/>
      <c r="AQ36" s="144"/>
      <c r="AR36" s="144"/>
      <c r="AS36" s="144"/>
      <c r="AT36" s="144"/>
      <c r="AU36" s="144"/>
      <c r="AV36" s="144"/>
      <c r="AW36" s="144"/>
      <c r="AX36" s="144"/>
      <c r="AY36" s="144"/>
    </row>
    <row r="37" spans="1:51"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4"/>
      <c r="AI37" s="144"/>
      <c r="AJ37" s="145"/>
      <c r="AK37" s="145"/>
      <c r="AL37" s="145"/>
      <c r="AM37" s="145"/>
      <c r="AN37" s="145"/>
      <c r="AO37" s="143"/>
      <c r="AP37" s="144"/>
      <c r="AQ37" s="144"/>
      <c r="AR37" s="144"/>
      <c r="AS37" s="144"/>
      <c r="AT37" s="144"/>
      <c r="AU37" s="144"/>
      <c r="AV37" s="144"/>
      <c r="AW37" s="144"/>
      <c r="AX37" s="144"/>
      <c r="AY37" s="144"/>
    </row>
    <row r="38" spans="1:51" s="1" customFormat="1" ht="12.65" customHeight="1" x14ac:dyDescent="0.25">
      <c r="A38" s="148" t="s">
        <v>59</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4"/>
      <c r="AI38" s="144"/>
      <c r="AJ38" s="145"/>
      <c r="AK38" s="145"/>
      <c r="AL38" s="145"/>
      <c r="AM38" s="145"/>
      <c r="AN38" s="145"/>
      <c r="AO38" s="143"/>
      <c r="AP38" s="144"/>
      <c r="AQ38" s="144"/>
      <c r="AR38" s="144"/>
      <c r="AS38" s="144"/>
      <c r="AT38" s="144"/>
      <c r="AU38" s="144"/>
      <c r="AV38" s="144"/>
      <c r="AW38" s="144"/>
      <c r="AX38" s="144"/>
      <c r="AY38" s="144"/>
    </row>
    <row r="39" spans="1:51" x14ac:dyDescent="0.25">
      <c r="A39" s="149"/>
      <c r="B39" s="150"/>
      <c r="C39" s="151"/>
      <c r="D39" s="150"/>
      <c r="E39" s="151"/>
      <c r="F39" s="150"/>
      <c r="G39" s="151"/>
      <c r="H39" s="150"/>
      <c r="I39" s="151"/>
      <c r="J39" s="150"/>
      <c r="K39" s="151"/>
      <c r="L39" s="145"/>
      <c r="M39" s="145"/>
      <c r="N39" s="150"/>
      <c r="O39" s="151"/>
      <c r="P39" s="150"/>
      <c r="Q39" s="151"/>
      <c r="R39" s="150"/>
      <c r="S39" s="151"/>
      <c r="T39" s="145"/>
      <c r="U39" s="145"/>
      <c r="V39" s="150"/>
      <c r="W39" s="151"/>
      <c r="X39" s="8"/>
      <c r="Y39" s="152"/>
      <c r="Z39" s="150"/>
      <c r="AA39" s="151"/>
      <c r="AB39" s="149"/>
      <c r="AC39" s="153"/>
      <c r="AD39" s="150"/>
      <c r="AE39" s="151"/>
      <c r="AF39" s="8"/>
      <c r="AG39" s="154"/>
      <c r="AH39" s="8"/>
      <c r="AI39" s="152"/>
      <c r="AJ39" s="151"/>
      <c r="AK39" s="152"/>
      <c r="AL39" s="8"/>
      <c r="AM39" s="152"/>
      <c r="AN39" s="8"/>
      <c r="AO39" s="152"/>
      <c r="AP39" s="8"/>
      <c r="AQ39" s="152"/>
      <c r="AR39" s="152"/>
      <c r="AS39" s="152"/>
      <c r="AT39" s="8"/>
      <c r="AU39" s="152"/>
      <c r="AV39" s="8"/>
      <c r="AW39" s="152"/>
      <c r="AX39" s="152"/>
      <c r="AY39" s="155"/>
    </row>
    <row r="40" spans="1:51" x14ac:dyDescent="0.25">
      <c r="A40" s="48" t="s">
        <v>102</v>
      </c>
      <c r="B40" s="150"/>
      <c r="C40" s="151"/>
      <c r="D40" s="150"/>
      <c r="E40" s="151"/>
      <c r="F40" s="150"/>
      <c r="G40" s="151"/>
      <c r="H40" s="150"/>
      <c r="I40" s="151"/>
      <c r="J40" s="150"/>
      <c r="K40" s="151"/>
      <c r="L40" s="8"/>
      <c r="M40" s="152"/>
      <c r="N40" s="150"/>
      <c r="O40" s="151"/>
      <c r="P40" s="150"/>
      <c r="Q40" s="151"/>
      <c r="R40" s="150"/>
      <c r="S40" s="151"/>
      <c r="T40" s="8"/>
      <c r="U40" s="152"/>
      <c r="V40" s="150"/>
      <c r="W40" s="151"/>
      <c r="X40" s="8"/>
      <c r="Y40" s="152"/>
      <c r="Z40" s="150"/>
      <c r="AA40" s="151"/>
      <c r="AB40" s="149"/>
      <c r="AC40" s="153"/>
      <c r="AD40" s="150"/>
      <c r="AE40" s="151"/>
      <c r="AF40" s="8"/>
      <c r="AG40" s="154"/>
      <c r="AH40" s="8"/>
      <c r="AI40" s="152"/>
      <c r="AJ40" s="151"/>
      <c r="AK40" s="152"/>
      <c r="AL40" s="8"/>
      <c r="AM40" s="152"/>
      <c r="AN40" s="8"/>
      <c r="AO40" s="152"/>
      <c r="AP40" s="8"/>
      <c r="AQ40" s="152"/>
      <c r="AR40" s="152"/>
      <c r="AS40" s="152"/>
      <c r="AT40" s="8"/>
      <c r="AU40" s="152"/>
      <c r="AV40" s="8"/>
      <c r="AW40" s="152"/>
      <c r="AX40" s="152"/>
      <c r="AY40" s="155"/>
    </row>
    <row r="41" spans="1:51" x14ac:dyDescent="0.25">
      <c r="A41" s="48"/>
      <c r="B41" s="150"/>
      <c r="C41" s="151"/>
      <c r="D41" s="150"/>
      <c r="E41" s="151"/>
      <c r="F41" s="150"/>
      <c r="G41" s="151"/>
      <c r="H41" s="150"/>
      <c r="I41" s="151"/>
      <c r="J41" s="150"/>
      <c r="K41" s="151"/>
      <c r="L41" s="145"/>
      <c r="M41" s="145"/>
      <c r="N41" s="150"/>
      <c r="O41" s="151"/>
      <c r="P41" s="150"/>
      <c r="Q41" s="151"/>
      <c r="R41" s="150"/>
      <c r="S41" s="151"/>
      <c r="T41" s="145"/>
      <c r="U41" s="145"/>
      <c r="V41" s="150"/>
      <c r="W41" s="151"/>
      <c r="X41" s="8"/>
      <c r="Y41" s="152"/>
      <c r="Z41" s="150"/>
      <c r="AA41" s="151"/>
      <c r="AB41" s="149"/>
      <c r="AC41" s="153"/>
      <c r="AD41" s="150"/>
      <c r="AE41" s="151"/>
      <c r="AF41" s="8"/>
      <c r="AG41" s="154"/>
      <c r="AH41" s="8"/>
      <c r="AI41" s="8"/>
      <c r="AJ41" s="151"/>
      <c r="AK41" s="152"/>
      <c r="AL41" s="8"/>
      <c r="AM41" s="152"/>
      <c r="AN41" s="8"/>
      <c r="AO41" s="152"/>
      <c r="AP41" s="8"/>
      <c r="AQ41" s="152"/>
      <c r="AR41" s="152"/>
      <c r="AS41" s="152"/>
      <c r="AT41" s="8"/>
      <c r="AU41" s="152"/>
      <c r="AV41" s="8"/>
      <c r="AW41" s="152"/>
      <c r="AX41" s="152"/>
      <c r="AY41" s="155"/>
    </row>
    <row r="42" spans="1:51" x14ac:dyDescent="0.25">
      <c r="A42" s="48" t="s">
        <v>85</v>
      </c>
      <c r="B42" s="150"/>
      <c r="C42" s="151"/>
      <c r="D42" s="150"/>
      <c r="E42" s="151"/>
      <c r="F42" s="150"/>
      <c r="G42" s="151"/>
      <c r="H42" s="150"/>
      <c r="I42" s="151"/>
      <c r="J42" s="150"/>
      <c r="K42" s="151"/>
      <c r="L42" s="8"/>
      <c r="M42" s="152"/>
      <c r="N42" s="150"/>
      <c r="O42" s="151"/>
      <c r="P42" s="150"/>
      <c r="Q42" s="151"/>
      <c r="R42" s="150"/>
      <c r="S42" s="151"/>
      <c r="T42" s="8"/>
      <c r="U42" s="152"/>
      <c r="V42" s="150"/>
      <c r="W42" s="151"/>
      <c r="X42" s="8"/>
      <c r="Y42" s="8"/>
      <c r="Z42" s="150"/>
      <c r="AA42" s="151"/>
      <c r="AB42" s="149"/>
      <c r="AC42" s="153"/>
      <c r="AD42" s="150"/>
      <c r="AE42" s="151"/>
      <c r="AF42" s="8"/>
      <c r="AG42" s="8"/>
      <c r="AH42" s="8"/>
      <c r="AI42" s="8"/>
      <c r="AJ42" s="151"/>
      <c r="AK42" s="152"/>
      <c r="AL42" s="8"/>
      <c r="AM42" s="152"/>
      <c r="AN42" s="8"/>
      <c r="AO42" s="152"/>
      <c r="AP42" s="8"/>
      <c r="AQ42" s="152"/>
      <c r="AR42" s="152"/>
      <c r="AS42" s="152"/>
      <c r="AT42" s="8"/>
      <c r="AU42" s="152"/>
      <c r="AV42" s="8"/>
      <c r="AW42" s="152"/>
      <c r="AX42" s="152"/>
      <c r="AY42" s="155"/>
    </row>
    <row r="43" spans="1:51" x14ac:dyDescent="0.25">
      <c r="A43" s="48" t="s">
        <v>86</v>
      </c>
      <c r="B43" s="155"/>
      <c r="C43" s="155"/>
      <c r="D43" s="155"/>
      <c r="E43" s="158"/>
      <c r="F43" s="155"/>
      <c r="G43" s="152"/>
      <c r="H43" s="8"/>
      <c r="I43" s="152"/>
      <c r="J43" s="8"/>
      <c r="K43" s="152"/>
      <c r="L43" s="8"/>
      <c r="M43" s="8"/>
      <c r="N43" s="8"/>
      <c r="O43" s="152"/>
      <c r="P43" s="8"/>
      <c r="Q43" s="152"/>
      <c r="R43" s="8"/>
      <c r="S43" s="152"/>
      <c r="T43" s="8"/>
      <c r="U43" s="8"/>
      <c r="V43" s="8"/>
      <c r="W43" s="152"/>
      <c r="X43" s="8"/>
      <c r="Y43" s="159"/>
      <c r="Z43" s="8"/>
      <c r="AA43" s="152"/>
      <c r="AB43" s="8"/>
      <c r="AC43" s="154"/>
      <c r="AD43" s="8"/>
      <c r="AE43" s="152"/>
      <c r="AF43" s="8"/>
      <c r="AG43" s="159"/>
      <c r="AH43" s="8"/>
      <c r="AI43" s="159"/>
      <c r="AJ43" s="152"/>
      <c r="AK43" s="152"/>
      <c r="AL43" s="8"/>
      <c r="AM43" s="152"/>
      <c r="AN43" s="8"/>
      <c r="AO43" s="152"/>
      <c r="AP43" s="8"/>
      <c r="AQ43" s="152"/>
      <c r="AR43" s="152"/>
      <c r="AS43" s="152"/>
      <c r="AT43" s="8"/>
      <c r="AU43" s="152"/>
      <c r="AV43" s="8"/>
      <c r="AW43" s="152"/>
      <c r="AX43" s="152"/>
      <c r="AY43" s="155"/>
    </row>
    <row r="44" spans="1:51" x14ac:dyDescent="0.25">
      <c r="A44" s="48" t="s">
        <v>87</v>
      </c>
      <c r="B44" s="155"/>
      <c r="C44" s="155"/>
      <c r="D44" s="155"/>
      <c r="E44" s="158"/>
      <c r="F44" s="155"/>
      <c r="G44" s="8"/>
      <c r="H44" s="8"/>
      <c r="I44" s="8"/>
      <c r="J44" s="8"/>
      <c r="K44" s="8"/>
      <c r="L44" s="8"/>
      <c r="M44" s="8"/>
      <c r="N44" s="8"/>
      <c r="O44" s="8"/>
      <c r="P44" s="8"/>
      <c r="Q44" s="8"/>
      <c r="R44" s="8"/>
      <c r="S44" s="8"/>
      <c r="T44" s="8"/>
      <c r="U44" s="8"/>
      <c r="V44" s="8"/>
      <c r="W44" s="8"/>
      <c r="X44" s="8"/>
      <c r="Y44" s="159"/>
      <c r="Z44" s="8"/>
      <c r="AA44" s="8"/>
      <c r="AB44" s="8"/>
      <c r="AC44" s="8"/>
      <c r="AD44" s="8"/>
      <c r="AE44" s="8"/>
      <c r="AF44" s="8"/>
      <c r="AG44" s="159"/>
      <c r="AH44" s="8"/>
      <c r="AI44" s="159"/>
      <c r="AJ44" s="8"/>
      <c r="AK44" s="8"/>
      <c r="AL44" s="8"/>
      <c r="AM44" s="8"/>
      <c r="AN44" s="8"/>
      <c r="AO44" s="8"/>
      <c r="AP44" s="8"/>
      <c r="AQ44" s="8"/>
      <c r="AR44" s="8"/>
      <c r="AS44" s="8"/>
      <c r="AT44" s="8"/>
      <c r="AU44" s="8"/>
      <c r="AV44" s="8"/>
      <c r="AW44" s="8"/>
      <c r="AX44" s="8"/>
      <c r="AY44" s="155"/>
    </row>
    <row r="45" spans="1:51" ht="12.5" x14ac:dyDescent="0.25">
      <c r="A45" s="48" t="s">
        <v>88</v>
      </c>
      <c r="B45" s="160"/>
      <c r="C45" s="160"/>
      <c r="D45" s="155"/>
      <c r="E45" s="158"/>
      <c r="F45" s="155"/>
      <c r="G45" s="159"/>
      <c r="H45" s="8"/>
      <c r="I45" s="159"/>
      <c r="J45" s="8"/>
      <c r="K45" s="159"/>
      <c r="L45" s="8"/>
      <c r="M45" s="159"/>
      <c r="N45" s="8"/>
      <c r="O45" s="159"/>
      <c r="P45" s="8"/>
      <c r="Q45" s="159"/>
      <c r="R45" s="8"/>
      <c r="S45" s="159"/>
      <c r="T45" s="8"/>
      <c r="U45" s="159"/>
      <c r="V45" s="8"/>
      <c r="W45" s="159"/>
      <c r="X45" s="8"/>
      <c r="Y45" s="8"/>
      <c r="Z45" s="8"/>
      <c r="AA45" s="159"/>
      <c r="AB45" s="8"/>
      <c r="AC45" s="159"/>
      <c r="AD45" s="8"/>
      <c r="AE45" s="159"/>
      <c r="AF45" s="8"/>
      <c r="AG45" s="8"/>
      <c r="AH45" s="8"/>
      <c r="AI45" s="8"/>
      <c r="AJ45" s="8"/>
      <c r="AK45" s="159"/>
      <c r="AL45" s="8"/>
      <c r="AM45" s="159"/>
      <c r="AN45" s="8"/>
      <c r="AO45" s="159"/>
      <c r="AP45" s="8"/>
      <c r="AQ45" s="159"/>
      <c r="AR45" s="159"/>
      <c r="AS45" s="159"/>
      <c r="AT45" s="8"/>
      <c r="AU45" s="159"/>
      <c r="AV45" s="8"/>
      <c r="AW45" s="8"/>
      <c r="AX45" s="159"/>
      <c r="AY45" s="155"/>
    </row>
    <row r="46" spans="1:51" ht="12.5" x14ac:dyDescent="0.25">
      <c r="A46" s="155"/>
      <c r="B46" s="160"/>
      <c r="C46" s="160"/>
      <c r="D46" s="155"/>
      <c r="E46" s="158"/>
      <c r="F46" s="155"/>
      <c r="G46" s="159"/>
      <c r="H46" s="8"/>
      <c r="I46" s="159"/>
      <c r="J46" s="8"/>
      <c r="K46" s="159"/>
      <c r="L46" s="8"/>
      <c r="M46" s="159"/>
      <c r="N46" s="8"/>
      <c r="O46" s="159"/>
      <c r="P46" s="8"/>
      <c r="Q46" s="159"/>
      <c r="R46" s="8"/>
      <c r="S46" s="159"/>
      <c r="T46" s="8"/>
      <c r="U46" s="159"/>
      <c r="V46" s="8"/>
      <c r="W46" s="159"/>
      <c r="X46" s="8"/>
      <c r="Y46" s="8"/>
      <c r="Z46" s="8"/>
      <c r="AA46" s="159"/>
      <c r="AB46" s="8"/>
      <c r="AC46" s="159"/>
      <c r="AD46" s="8"/>
      <c r="AE46" s="159"/>
      <c r="AF46" s="8"/>
      <c r="AG46" s="8"/>
      <c r="AH46" s="8"/>
      <c r="AI46" s="8"/>
      <c r="AJ46" s="8"/>
      <c r="AK46" s="159"/>
      <c r="AL46" s="8"/>
      <c r="AM46" s="159"/>
      <c r="AN46" s="8"/>
      <c r="AO46" s="159"/>
      <c r="AP46" s="8"/>
      <c r="AQ46" s="159"/>
      <c r="AR46" s="159"/>
      <c r="AS46" s="159"/>
      <c r="AT46" s="8"/>
      <c r="AU46" s="159"/>
      <c r="AV46" s="8"/>
      <c r="AW46" s="159"/>
      <c r="AX46" s="8"/>
      <c r="AY46" s="155"/>
    </row>
    <row r="47" spans="1:51" x14ac:dyDescent="0.25">
      <c r="A47" s="161"/>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1" ht="13" x14ac:dyDescent="0.3">
      <c r="A48" s="16"/>
      <c r="B48" s="30"/>
      <c r="C48" s="30"/>
      <c r="D48" s="30"/>
      <c r="E48" s="30"/>
      <c r="F48" s="31"/>
    </row>
  </sheetData>
  <mergeCells count="43">
    <mergeCell ref="B34:C34"/>
    <mergeCell ref="D34:E34"/>
    <mergeCell ref="F34:G34"/>
    <mergeCell ref="H34:I34"/>
    <mergeCell ref="L34:M34"/>
    <mergeCell ref="J34:K34"/>
    <mergeCell ref="B5:C5"/>
    <mergeCell ref="D5:E5"/>
    <mergeCell ref="F5:G5"/>
    <mergeCell ref="H5:I5"/>
    <mergeCell ref="P5:Q5"/>
    <mergeCell ref="L5:M5"/>
    <mergeCell ref="N34:O34"/>
    <mergeCell ref="V34:W34"/>
    <mergeCell ref="J5:K5"/>
    <mergeCell ref="N5:O5"/>
    <mergeCell ref="R5:S5"/>
    <mergeCell ref="P34:Q34"/>
    <mergeCell ref="R34:S34"/>
    <mergeCell ref="AV34:AW34"/>
    <mergeCell ref="AL5:AM5"/>
    <mergeCell ref="AN5:AO5"/>
    <mergeCell ref="AP5:AQ5"/>
    <mergeCell ref="AT5:AU5"/>
    <mergeCell ref="AP34:AQ34"/>
    <mergeCell ref="AT34:AU34"/>
    <mergeCell ref="AL34:AM34"/>
    <mergeCell ref="AN34:AO34"/>
    <mergeCell ref="AJ34:AK34"/>
    <mergeCell ref="AH5:AI5"/>
    <mergeCell ref="AH34:AI34"/>
    <mergeCell ref="T5:U5"/>
    <mergeCell ref="T34:U34"/>
    <mergeCell ref="AF5:AG5"/>
    <mergeCell ref="AJ5:AK5"/>
    <mergeCell ref="AF34:AG34"/>
    <mergeCell ref="V5:W5"/>
    <mergeCell ref="AD5:AE5"/>
    <mergeCell ref="AD34:AE34"/>
    <mergeCell ref="AB5:AC5"/>
    <mergeCell ref="Z5:AA5"/>
    <mergeCell ref="Z34:AA34"/>
    <mergeCell ref="AB34:AC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7" width="4.296875" style="10" customWidth="1"/>
    <col min="18" max="19" width="4.09765625" style="10" hidden="1" customWidth="1"/>
    <col min="20" max="20" width="4.3984375" style="10" hidden="1" customWidth="1"/>
    <col min="21" max="21" width="4.59765625" style="10" hidden="1" customWidth="1"/>
    <col min="22" max="23" width="4.296875" style="10" customWidth="1"/>
    <col min="24" max="24" width="3.8984375" style="10" hidden="1" customWidth="1"/>
    <col min="25" max="25" width="4" style="10" hidden="1" customWidth="1"/>
    <col min="26" max="26" width="3.8984375" style="10" customWidth="1"/>
    <col min="27" max="27" width="4" style="10" customWidth="1"/>
    <col min="28" max="28" width="3.8984375" style="10" customWidth="1"/>
    <col min="29" max="29" width="4" style="10" customWidth="1"/>
    <col min="30" max="30" width="3.8984375" style="10" customWidth="1"/>
    <col min="31" max="31" width="4" style="10" customWidth="1"/>
    <col min="32" max="32" width="3.8984375" style="10" hidden="1" customWidth="1"/>
    <col min="33" max="33" width="4" style="10" hidden="1" customWidth="1"/>
    <col min="34" max="34" width="3.59765625" style="10" hidden="1" customWidth="1"/>
    <col min="35" max="35" width="3.69921875" style="10" hidden="1" customWidth="1"/>
    <col min="36" max="36" width="3.8984375" style="10" customWidth="1"/>
    <col min="37" max="37" width="4" style="10" customWidth="1"/>
    <col min="38" max="38" width="3.8984375" style="10" customWidth="1"/>
    <col min="39" max="39" width="4.8984375" style="10" bestFit="1" customWidth="1"/>
    <col min="40" max="40" width="3.59765625" style="10" customWidth="1"/>
    <col min="41" max="41" width="3.69921875" style="10" customWidth="1"/>
    <col min="42" max="43" width="4.296875" style="10" customWidth="1"/>
    <col min="44" max="45" width="4.296875" style="10" hidden="1" customWidth="1"/>
    <col min="46" max="47" width="4.296875" style="10" customWidth="1"/>
    <col min="48" max="48" width="4.3984375" style="10" customWidth="1"/>
    <col min="49" max="50" width="5.3984375" style="10" customWidth="1"/>
    <col min="51" max="51" width="9" style="16" customWidth="1"/>
    <col min="52" max="52" width="5.3984375" style="10" hidden="1" customWidth="1"/>
    <col min="53" max="53" width="9" style="16" hidden="1" customWidth="1"/>
    <col min="54" max="16384" width="11.3984375" style="10"/>
  </cols>
  <sheetData>
    <row r="1" spans="1:53" s="8" customFormat="1" ht="12.75" customHeight="1" x14ac:dyDescent="0.25">
      <c r="A1" s="5" t="s">
        <v>94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c r="AZ1" s="6"/>
      <c r="BA1" s="7"/>
    </row>
    <row r="2" spans="1:53" ht="13.15" customHeight="1" x14ac:dyDescent="0.25">
      <c r="A2" s="5" t="s">
        <v>9</v>
      </c>
      <c r="B2" s="6"/>
      <c r="C2" s="6"/>
      <c r="D2" s="6"/>
      <c r="E2" s="6"/>
      <c r="F2" s="6"/>
      <c r="G2" s="6"/>
      <c r="H2" s="6"/>
      <c r="I2" s="6"/>
      <c r="J2" s="6"/>
      <c r="K2" s="6"/>
      <c r="L2" s="6"/>
      <c r="M2" s="8"/>
      <c r="N2" s="6"/>
      <c r="O2" s="6"/>
      <c r="P2" s="6"/>
      <c r="Q2" s="6"/>
      <c r="R2" s="6"/>
      <c r="S2" s="6"/>
      <c r="T2" s="6"/>
      <c r="U2" s="8"/>
      <c r="V2" s="6"/>
      <c r="W2" s="6"/>
      <c r="X2" s="6"/>
      <c r="Y2" s="6"/>
      <c r="Z2" s="6"/>
      <c r="AA2" s="6"/>
      <c r="AB2" s="6"/>
      <c r="AC2" s="6"/>
      <c r="AD2" s="6"/>
      <c r="AE2" s="106"/>
      <c r="AF2" s="6"/>
      <c r="AG2" s="106"/>
      <c r="AH2" s="6"/>
      <c r="AI2" s="6"/>
      <c r="AJ2" s="6"/>
      <c r="AK2" s="6"/>
      <c r="AL2" s="6"/>
      <c r="AM2" s="6"/>
      <c r="AN2" s="6"/>
      <c r="AO2" s="6"/>
      <c r="AP2" s="6"/>
      <c r="AQ2" s="6"/>
      <c r="AR2" s="6"/>
      <c r="AS2" s="6"/>
      <c r="AT2" s="6"/>
      <c r="AU2" s="6"/>
      <c r="AV2" s="6"/>
      <c r="AW2" s="6"/>
      <c r="AX2" s="6"/>
      <c r="AY2" s="6"/>
      <c r="AZ2" s="9"/>
      <c r="BA2" s="9"/>
    </row>
    <row r="3" spans="1:53"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8"/>
      <c r="Y3" s="108"/>
      <c r="Z3" s="108"/>
      <c r="AA3" s="108"/>
      <c r="AB3" s="108"/>
      <c r="AC3" s="108"/>
      <c r="AD3" s="109"/>
      <c r="AE3" s="108"/>
      <c r="AF3" s="109"/>
      <c r="AG3" s="108"/>
      <c r="AH3" s="108"/>
      <c r="AI3" s="108"/>
      <c r="AJ3" s="108"/>
      <c r="AK3" s="108"/>
      <c r="AL3" s="108"/>
      <c r="AM3" s="108"/>
      <c r="AN3" s="108"/>
      <c r="AO3" s="108"/>
      <c r="AP3" s="108"/>
      <c r="AQ3" s="108"/>
      <c r="AR3" s="108"/>
      <c r="AS3" s="108"/>
      <c r="AT3" s="108"/>
      <c r="AU3" s="108"/>
      <c r="AV3" s="108"/>
      <c r="AW3" s="108"/>
      <c r="AX3" s="108"/>
      <c r="AY3" s="110"/>
      <c r="AZ3" s="11"/>
      <c r="BA3" s="12"/>
    </row>
    <row r="4" spans="1:53"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c r="AZ4" s="25"/>
      <c r="BA4" s="25"/>
    </row>
    <row r="5" spans="1:53" s="13" customFormat="1" ht="13.15" customHeight="1" x14ac:dyDescent="0.25">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15" t="s">
        <v>4</v>
      </c>
      <c r="Y5" s="162"/>
      <c r="Z5" s="190" t="s">
        <v>22</v>
      </c>
      <c r="AA5" s="191"/>
      <c r="AB5" s="190" t="s">
        <v>21</v>
      </c>
      <c r="AC5" s="191"/>
      <c r="AD5" s="190" t="s">
        <v>7</v>
      </c>
      <c r="AE5" s="191"/>
      <c r="AF5" s="190" t="s">
        <v>3</v>
      </c>
      <c r="AG5" s="191"/>
      <c r="AH5" s="190" t="s">
        <v>64</v>
      </c>
      <c r="AI5" s="191"/>
      <c r="AJ5" s="190" t="s">
        <v>18</v>
      </c>
      <c r="AK5" s="191"/>
      <c r="AL5" s="190" t="s">
        <v>23</v>
      </c>
      <c r="AM5" s="191"/>
      <c r="AN5" s="190" t="s">
        <v>24</v>
      </c>
      <c r="AO5" s="191"/>
      <c r="AP5" s="190" t="s">
        <v>6</v>
      </c>
      <c r="AQ5" s="191"/>
      <c r="AR5" s="164"/>
      <c r="AS5" s="164"/>
      <c r="AT5" s="190" t="s">
        <v>19</v>
      </c>
      <c r="AU5" s="191"/>
      <c r="AV5" s="116" t="s">
        <v>0</v>
      </c>
      <c r="AW5" s="117"/>
      <c r="AX5" s="118"/>
      <c r="AY5" s="118"/>
      <c r="AZ5" s="19"/>
      <c r="BA5" s="19"/>
    </row>
    <row r="6" spans="1:53"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1"/>
      <c r="AP6" s="120"/>
      <c r="AQ6" s="121"/>
      <c r="AR6" s="122"/>
      <c r="AS6" s="122"/>
      <c r="AT6" s="120"/>
      <c r="AU6" s="121"/>
      <c r="AV6" s="120"/>
      <c r="AW6" s="123"/>
      <c r="AX6" s="122"/>
      <c r="AY6" s="122"/>
      <c r="AZ6" s="2"/>
      <c r="BA6" s="2"/>
    </row>
    <row r="7" spans="1:53"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5" t="s">
        <v>20</v>
      </c>
      <c r="AP7" s="124" t="s">
        <v>1</v>
      </c>
      <c r="AQ7" s="125" t="s">
        <v>20</v>
      </c>
      <c r="AR7" s="126"/>
      <c r="AS7" s="126"/>
      <c r="AT7" s="124" t="s">
        <v>1</v>
      </c>
      <c r="AU7" s="125" t="s">
        <v>20</v>
      </c>
      <c r="AV7" s="124" t="s">
        <v>1</v>
      </c>
      <c r="AW7" s="126" t="s">
        <v>20</v>
      </c>
      <c r="AX7" s="127" t="s">
        <v>0</v>
      </c>
      <c r="AY7" s="128" t="s">
        <v>61</v>
      </c>
      <c r="AZ7" s="22"/>
      <c r="BA7" s="23"/>
    </row>
    <row r="8" spans="1:53" s="14" customFormat="1" ht="3.75" customHeight="1" x14ac:dyDescent="0.25">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c r="AZ8" s="24"/>
      <c r="BA8" s="3"/>
    </row>
    <row r="9" spans="1:53" s="14" customFormat="1" ht="3.75" customHeight="1" x14ac:dyDescent="0.25">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c r="AZ9" s="3"/>
      <c r="BA9" s="3"/>
    </row>
    <row r="10" spans="1:53" ht="12" x14ac:dyDescent="0.3">
      <c r="A10" s="77" t="s">
        <v>0</v>
      </c>
      <c r="B10" s="165">
        <f>SUM(B12:B32)</f>
        <v>109</v>
      </c>
      <c r="C10" s="165">
        <f t="shared" ref="C10:AU10" si="0">SUM(C12:C32)</f>
        <v>246</v>
      </c>
      <c r="D10" s="165">
        <f t="shared" si="0"/>
        <v>113</v>
      </c>
      <c r="E10" s="165">
        <f t="shared" si="0"/>
        <v>216</v>
      </c>
      <c r="F10" s="165">
        <f t="shared" si="0"/>
        <v>172</v>
      </c>
      <c r="G10" s="165">
        <f t="shared" si="0"/>
        <v>196</v>
      </c>
      <c r="H10" s="165">
        <f t="shared" si="0"/>
        <v>75</v>
      </c>
      <c r="I10" s="165">
        <f t="shared" si="0"/>
        <v>257</v>
      </c>
      <c r="J10" s="165">
        <f t="shared" si="0"/>
        <v>17</v>
      </c>
      <c r="K10" s="165">
        <f t="shared" si="0"/>
        <v>40</v>
      </c>
      <c r="L10" s="165">
        <f t="shared" si="0"/>
        <v>35</v>
      </c>
      <c r="M10" s="165">
        <f t="shared" si="0"/>
        <v>74</v>
      </c>
      <c r="N10" s="165">
        <f t="shared" si="0"/>
        <v>78</v>
      </c>
      <c r="O10" s="165">
        <f t="shared" si="0"/>
        <v>134</v>
      </c>
      <c r="P10" s="165">
        <f t="shared" si="0"/>
        <v>16</v>
      </c>
      <c r="Q10" s="165">
        <f t="shared" si="0"/>
        <v>30</v>
      </c>
      <c r="R10" s="165">
        <f t="shared" si="0"/>
        <v>0</v>
      </c>
      <c r="S10" s="165">
        <f t="shared" si="0"/>
        <v>0</v>
      </c>
      <c r="T10" s="165">
        <f>SUM(T12:T32)</f>
        <v>0</v>
      </c>
      <c r="U10" s="165">
        <f>SUM(U12:U32)</f>
        <v>0</v>
      </c>
      <c r="V10" s="165">
        <f t="shared" si="0"/>
        <v>15</v>
      </c>
      <c r="W10" s="165">
        <f t="shared" si="0"/>
        <v>22</v>
      </c>
      <c r="X10" s="165">
        <f t="shared" ref="X10:AE10" si="1">SUM(X12:X32)</f>
        <v>0</v>
      </c>
      <c r="Y10" s="165">
        <f t="shared" si="1"/>
        <v>0</v>
      </c>
      <c r="Z10" s="165">
        <f>SUM(Z12:Z32)</f>
        <v>98</v>
      </c>
      <c r="AA10" s="165">
        <f>SUM(AA12:AA32)</f>
        <v>96</v>
      </c>
      <c r="AB10" s="165">
        <f>SUM(AB12:AB32)</f>
        <v>50</v>
      </c>
      <c r="AC10" s="165">
        <f>SUM(AC12:AC32)</f>
        <v>18</v>
      </c>
      <c r="AD10" s="165">
        <f t="shared" si="1"/>
        <v>15</v>
      </c>
      <c r="AE10" s="165">
        <f t="shared" si="1"/>
        <v>15</v>
      </c>
      <c r="AF10" s="165">
        <f>SUM(AF12:AF32)</f>
        <v>0</v>
      </c>
      <c r="AG10" s="165">
        <f>SUM(AG12:AG32)</f>
        <v>0</v>
      </c>
      <c r="AH10" s="165">
        <f>SUM(AH12:AH32)</f>
        <v>0</v>
      </c>
      <c r="AI10" s="165">
        <f>SUM(AI12:AI32)</f>
        <v>0</v>
      </c>
      <c r="AJ10" s="165">
        <f t="shared" si="0"/>
        <v>29</v>
      </c>
      <c r="AK10" s="165">
        <f t="shared" si="0"/>
        <v>91</v>
      </c>
      <c r="AL10" s="165">
        <f t="shared" si="0"/>
        <v>38</v>
      </c>
      <c r="AM10" s="165">
        <f t="shared" si="0"/>
        <v>97</v>
      </c>
      <c r="AN10" s="165">
        <f t="shared" si="0"/>
        <v>19</v>
      </c>
      <c r="AO10" s="165">
        <f t="shared" si="0"/>
        <v>77</v>
      </c>
      <c r="AP10" s="165">
        <f t="shared" si="0"/>
        <v>1</v>
      </c>
      <c r="AQ10" s="165">
        <f t="shared" si="0"/>
        <v>7</v>
      </c>
      <c r="AR10" s="165"/>
      <c r="AS10" s="165"/>
      <c r="AT10" s="165">
        <f t="shared" si="0"/>
        <v>103</v>
      </c>
      <c r="AU10" s="165">
        <f t="shared" si="0"/>
        <v>246</v>
      </c>
      <c r="AV10" s="78">
        <f>SUM(AV12:AV32)</f>
        <v>983</v>
      </c>
      <c r="AW10" s="78">
        <f>SUM(AW12:AW32)</f>
        <v>1862</v>
      </c>
      <c r="AX10" s="78">
        <f>SUM(AX12:AX32)</f>
        <v>2845</v>
      </c>
      <c r="AY10" s="163">
        <f>AV10/AX10*100</f>
        <v>34.551845342706507</v>
      </c>
      <c r="AZ10" s="21"/>
      <c r="BA10" s="27"/>
    </row>
    <row r="11" spans="1:53"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4"/>
      <c r="AI11" s="144"/>
      <c r="AJ11" s="140"/>
      <c r="AK11" s="141"/>
      <c r="AL11" s="142"/>
      <c r="AM11" s="143"/>
      <c r="AN11" s="144"/>
      <c r="AO11" s="144"/>
      <c r="AP11" s="144"/>
      <c r="AQ11" s="144"/>
      <c r="AR11" s="144"/>
      <c r="AS11" s="144"/>
      <c r="AT11" s="144"/>
      <c r="AU11" s="144"/>
      <c r="AV11" s="144"/>
      <c r="AW11" s="144"/>
      <c r="AX11" s="144"/>
      <c r="AY11" s="144"/>
      <c r="AZ11" s="4"/>
      <c r="BA11" s="4"/>
    </row>
    <row r="12" spans="1:53" s="1" customFormat="1" ht="12.65" customHeight="1" x14ac:dyDescent="0.25">
      <c r="A12" s="137" t="s">
        <v>35</v>
      </c>
      <c r="B12" s="145">
        <v>16</v>
      </c>
      <c r="C12" s="145">
        <v>52</v>
      </c>
      <c r="D12" s="145">
        <v>25</v>
      </c>
      <c r="E12" s="145">
        <v>43</v>
      </c>
      <c r="F12" s="145">
        <v>49</v>
      </c>
      <c r="G12" s="145">
        <v>53</v>
      </c>
      <c r="H12" s="145">
        <v>20</v>
      </c>
      <c r="I12" s="145">
        <v>82</v>
      </c>
      <c r="J12" s="145">
        <v>5</v>
      </c>
      <c r="K12" s="145">
        <v>17</v>
      </c>
      <c r="L12" s="145">
        <v>14</v>
      </c>
      <c r="M12" s="145">
        <v>37</v>
      </c>
      <c r="N12" s="145">
        <v>44</v>
      </c>
      <c r="O12" s="145">
        <v>58</v>
      </c>
      <c r="P12" s="145">
        <v>13</v>
      </c>
      <c r="Q12" s="145">
        <v>21</v>
      </c>
      <c r="R12" s="145"/>
      <c r="S12" s="145"/>
      <c r="T12" s="145"/>
      <c r="U12" s="145"/>
      <c r="V12" s="145"/>
      <c r="W12" s="145"/>
      <c r="X12" s="145"/>
      <c r="Y12" s="145"/>
      <c r="Z12" s="145">
        <v>17</v>
      </c>
      <c r="AA12" s="145">
        <v>17</v>
      </c>
      <c r="AB12" s="145">
        <v>50</v>
      </c>
      <c r="AC12" s="145">
        <v>18</v>
      </c>
      <c r="AD12" s="145"/>
      <c r="AE12" s="145"/>
      <c r="AF12" s="145"/>
      <c r="AG12" s="145"/>
      <c r="AH12" s="144"/>
      <c r="AI12" s="144"/>
      <c r="AJ12" s="145">
        <v>9</v>
      </c>
      <c r="AK12" s="145">
        <v>25</v>
      </c>
      <c r="AL12" s="145">
        <v>8</v>
      </c>
      <c r="AM12" s="143">
        <v>26</v>
      </c>
      <c r="AN12" s="144">
        <v>6</v>
      </c>
      <c r="AO12" s="144">
        <v>28</v>
      </c>
      <c r="AP12" s="144"/>
      <c r="AQ12" s="144"/>
      <c r="AR12" s="144"/>
      <c r="AS12" s="144"/>
      <c r="AT12" s="144">
        <v>43</v>
      </c>
      <c r="AU12" s="144">
        <v>96</v>
      </c>
      <c r="AV12" s="144">
        <f t="shared" ref="AV12:AV32" si="2">SUM(B12+D12+F12+H12+J12++N12+P12+T12+R12+V12+AF12+X12+AH12+L12+AD12+AB12+Z12+AJ12+AL12+AN12+AP12+AT12)</f>
        <v>319</v>
      </c>
      <c r="AW12" s="144">
        <f t="shared" ref="AW12:AW32" si="3">SUM(C12+E12+G12+I12+K12++O12+Q12+U12+S12+W12+AG12+Y12+AI12+M12+AE12+AC12+AA12+AK12+AM12+AO12+AQ12+AU12)</f>
        <v>573</v>
      </c>
      <c r="AX12" s="144">
        <f>AV12+AW12</f>
        <v>892</v>
      </c>
      <c r="AY12" s="146">
        <f t="shared" ref="AY12:AY26" si="4">AV12/AX12*100</f>
        <v>35.762331838565018</v>
      </c>
      <c r="AZ12" s="4"/>
      <c r="BA12" s="26"/>
    </row>
    <row r="13" spans="1:53" s="1" customFormat="1" ht="12.65" customHeight="1" x14ac:dyDescent="0.25">
      <c r="A13" s="137" t="s">
        <v>36</v>
      </c>
      <c r="B13" s="145">
        <v>38</v>
      </c>
      <c r="C13" s="145">
        <v>43</v>
      </c>
      <c r="D13" s="145">
        <v>9</v>
      </c>
      <c r="E13" s="145">
        <v>18</v>
      </c>
      <c r="F13" s="145">
        <v>13</v>
      </c>
      <c r="G13" s="145">
        <v>13</v>
      </c>
      <c r="H13" s="145">
        <v>17</v>
      </c>
      <c r="I13" s="145">
        <v>50</v>
      </c>
      <c r="J13" s="145"/>
      <c r="K13" s="145"/>
      <c r="L13" s="145">
        <v>7</v>
      </c>
      <c r="M13" s="145">
        <v>20</v>
      </c>
      <c r="N13" s="145">
        <v>17</v>
      </c>
      <c r="O13" s="145">
        <v>37</v>
      </c>
      <c r="P13" s="145"/>
      <c r="Q13" s="145"/>
      <c r="R13" s="145"/>
      <c r="S13" s="145"/>
      <c r="T13" s="145"/>
      <c r="U13" s="145"/>
      <c r="V13" s="145"/>
      <c r="W13" s="145"/>
      <c r="X13" s="145"/>
      <c r="Y13" s="145"/>
      <c r="Z13" s="145">
        <v>16</v>
      </c>
      <c r="AA13" s="145">
        <v>9</v>
      </c>
      <c r="AB13" s="145"/>
      <c r="AC13" s="145"/>
      <c r="AD13" s="145"/>
      <c r="AE13" s="145"/>
      <c r="AF13" s="145"/>
      <c r="AG13" s="145"/>
      <c r="AH13" s="144"/>
      <c r="AI13" s="144"/>
      <c r="AJ13" s="145">
        <v>5</v>
      </c>
      <c r="AK13" s="145">
        <v>22</v>
      </c>
      <c r="AL13" s="145">
        <v>16</v>
      </c>
      <c r="AM13" s="143">
        <v>38</v>
      </c>
      <c r="AN13" s="144">
        <v>5</v>
      </c>
      <c r="AO13" s="144">
        <v>13</v>
      </c>
      <c r="AP13" s="144"/>
      <c r="AQ13" s="144"/>
      <c r="AR13" s="144"/>
      <c r="AS13" s="144"/>
      <c r="AT13" s="144">
        <v>11</v>
      </c>
      <c r="AU13" s="144">
        <v>26</v>
      </c>
      <c r="AV13" s="144">
        <f t="shared" si="2"/>
        <v>154</v>
      </c>
      <c r="AW13" s="144">
        <f t="shared" si="3"/>
        <v>289</v>
      </c>
      <c r="AX13" s="144">
        <f t="shared" ref="AX13:AX32" si="5">AV13+AW13</f>
        <v>443</v>
      </c>
      <c r="AY13" s="146">
        <f t="shared" si="4"/>
        <v>34.762979683972908</v>
      </c>
      <c r="AZ13" s="4"/>
      <c r="BA13" s="26"/>
    </row>
    <row r="14" spans="1:53" s="1" customFormat="1" ht="12.65" customHeight="1" x14ac:dyDescent="0.25">
      <c r="A14" s="137" t="s">
        <v>37</v>
      </c>
      <c r="B14" s="145">
        <v>4</v>
      </c>
      <c r="C14" s="145">
        <v>15</v>
      </c>
      <c r="D14" s="145">
        <v>6</v>
      </c>
      <c r="E14" s="145">
        <v>13</v>
      </c>
      <c r="F14" s="145">
        <v>5</v>
      </c>
      <c r="G14" s="145">
        <v>5</v>
      </c>
      <c r="H14" s="145"/>
      <c r="I14" s="145">
        <v>10</v>
      </c>
      <c r="J14" s="145"/>
      <c r="K14" s="145"/>
      <c r="L14" s="145"/>
      <c r="M14" s="145"/>
      <c r="N14" s="145"/>
      <c r="O14" s="145"/>
      <c r="P14" s="145">
        <v>1</v>
      </c>
      <c r="Q14" s="145">
        <v>5</v>
      </c>
      <c r="R14" s="145"/>
      <c r="S14" s="145"/>
      <c r="T14" s="145"/>
      <c r="U14" s="145"/>
      <c r="V14" s="145"/>
      <c r="W14" s="145"/>
      <c r="X14" s="145"/>
      <c r="Y14" s="145"/>
      <c r="Z14" s="145">
        <v>5</v>
      </c>
      <c r="AA14" s="145">
        <v>5</v>
      </c>
      <c r="AB14" s="145"/>
      <c r="AC14" s="145"/>
      <c r="AD14" s="145"/>
      <c r="AE14" s="145"/>
      <c r="AF14" s="145"/>
      <c r="AG14" s="145"/>
      <c r="AH14" s="144"/>
      <c r="AI14" s="144"/>
      <c r="AJ14" s="145"/>
      <c r="AK14" s="145">
        <v>4</v>
      </c>
      <c r="AL14" s="145"/>
      <c r="AM14" s="143"/>
      <c r="AN14" s="144"/>
      <c r="AO14" s="144">
        <v>7</v>
      </c>
      <c r="AP14" s="144"/>
      <c r="AQ14" s="144"/>
      <c r="AR14" s="144"/>
      <c r="AS14" s="144"/>
      <c r="AT14" s="144">
        <v>2</v>
      </c>
      <c r="AU14" s="144">
        <v>3</v>
      </c>
      <c r="AV14" s="144">
        <f t="shared" si="2"/>
        <v>23</v>
      </c>
      <c r="AW14" s="144">
        <f t="shared" si="3"/>
        <v>67</v>
      </c>
      <c r="AX14" s="144">
        <f t="shared" si="5"/>
        <v>90</v>
      </c>
      <c r="AY14" s="146">
        <f t="shared" si="4"/>
        <v>25.555555555555554</v>
      </c>
      <c r="AZ14" s="4"/>
      <c r="BA14" s="26"/>
    </row>
    <row r="15" spans="1:53" s="1" customFormat="1" ht="12.65" customHeight="1" x14ac:dyDescent="0.25">
      <c r="A15" s="137" t="s">
        <v>38</v>
      </c>
      <c r="B15" s="145">
        <v>1</v>
      </c>
      <c r="C15" s="145">
        <v>2</v>
      </c>
      <c r="D15" s="145">
        <v>1</v>
      </c>
      <c r="E15" s="145">
        <v>5</v>
      </c>
      <c r="F15" s="145">
        <v>1</v>
      </c>
      <c r="G15" s="145">
        <v>2</v>
      </c>
      <c r="H15" s="145">
        <v>1</v>
      </c>
      <c r="I15" s="145">
        <v>5</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4"/>
      <c r="AI15" s="144"/>
      <c r="AJ15" s="145"/>
      <c r="AK15" s="145"/>
      <c r="AL15" s="145"/>
      <c r="AM15" s="143"/>
      <c r="AN15" s="144"/>
      <c r="AO15" s="144"/>
      <c r="AP15" s="144"/>
      <c r="AQ15" s="144"/>
      <c r="AR15" s="144"/>
      <c r="AS15" s="144"/>
      <c r="AT15" s="144">
        <v>1</v>
      </c>
      <c r="AU15" s="144">
        <v>1</v>
      </c>
      <c r="AV15" s="144">
        <f t="shared" si="2"/>
        <v>5</v>
      </c>
      <c r="AW15" s="144">
        <f t="shared" si="3"/>
        <v>15</v>
      </c>
      <c r="AX15" s="144">
        <f t="shared" si="5"/>
        <v>20</v>
      </c>
      <c r="AY15" s="146">
        <f t="shared" si="4"/>
        <v>25</v>
      </c>
      <c r="AZ15" s="4"/>
      <c r="BA15" s="26"/>
    </row>
    <row r="16" spans="1:53" s="1" customFormat="1" ht="12.65" customHeight="1" x14ac:dyDescent="0.25">
      <c r="A16" s="137" t="s">
        <v>54</v>
      </c>
      <c r="B16" s="145">
        <v>1</v>
      </c>
      <c r="C16" s="145">
        <v>2</v>
      </c>
      <c r="D16" s="145">
        <v>1</v>
      </c>
      <c r="E16" s="145">
        <v>2</v>
      </c>
      <c r="F16" s="145">
        <v>1</v>
      </c>
      <c r="G16" s="145">
        <v>2</v>
      </c>
      <c r="H16" s="145">
        <v>1</v>
      </c>
      <c r="I16" s="145">
        <v>2</v>
      </c>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4"/>
      <c r="AI16" s="144"/>
      <c r="AJ16" s="145"/>
      <c r="AK16" s="145"/>
      <c r="AL16" s="145"/>
      <c r="AM16" s="143"/>
      <c r="AN16" s="144"/>
      <c r="AO16" s="144"/>
      <c r="AP16" s="144"/>
      <c r="AQ16" s="144"/>
      <c r="AR16" s="144"/>
      <c r="AS16" s="144"/>
      <c r="AT16" s="144"/>
      <c r="AU16" s="144">
        <v>3</v>
      </c>
      <c r="AV16" s="144">
        <f t="shared" si="2"/>
        <v>4</v>
      </c>
      <c r="AW16" s="144">
        <f t="shared" si="3"/>
        <v>11</v>
      </c>
      <c r="AX16" s="144">
        <f t="shared" si="5"/>
        <v>15</v>
      </c>
      <c r="AY16" s="146">
        <f t="shared" si="4"/>
        <v>26.666666666666668</v>
      </c>
      <c r="AZ16" s="4"/>
      <c r="BA16" s="26"/>
    </row>
    <row r="17" spans="1:53" s="1" customFormat="1" ht="12.65" customHeight="1" x14ac:dyDescent="0.25">
      <c r="A17" s="137" t="s">
        <v>40</v>
      </c>
      <c r="B17" s="145">
        <v>2</v>
      </c>
      <c r="C17" s="145">
        <v>4</v>
      </c>
      <c r="D17" s="145">
        <v>6</v>
      </c>
      <c r="E17" s="145">
        <v>7</v>
      </c>
      <c r="F17" s="145">
        <v>6</v>
      </c>
      <c r="G17" s="145">
        <v>6</v>
      </c>
      <c r="H17" s="145">
        <v>2</v>
      </c>
      <c r="I17" s="145">
        <v>4</v>
      </c>
      <c r="J17" s="145"/>
      <c r="K17" s="145"/>
      <c r="L17" s="145"/>
      <c r="M17" s="145"/>
      <c r="N17" s="145"/>
      <c r="O17" s="145"/>
      <c r="P17" s="145">
        <v>2</v>
      </c>
      <c r="Q17" s="145">
        <v>4</v>
      </c>
      <c r="R17" s="145"/>
      <c r="S17" s="145"/>
      <c r="T17" s="145"/>
      <c r="U17" s="145"/>
      <c r="V17" s="145"/>
      <c r="W17" s="145"/>
      <c r="X17" s="145"/>
      <c r="Y17" s="145"/>
      <c r="Z17" s="145"/>
      <c r="AA17" s="145"/>
      <c r="AB17" s="145"/>
      <c r="AC17" s="145"/>
      <c r="AD17" s="145"/>
      <c r="AE17" s="145"/>
      <c r="AF17" s="145"/>
      <c r="AG17" s="145"/>
      <c r="AH17" s="144"/>
      <c r="AI17" s="144"/>
      <c r="AJ17" s="145">
        <v>1</v>
      </c>
      <c r="AK17" s="145">
        <v>1</v>
      </c>
      <c r="AL17" s="145"/>
      <c r="AM17" s="143"/>
      <c r="AN17" s="144"/>
      <c r="AO17" s="144"/>
      <c r="AP17" s="144"/>
      <c r="AQ17" s="144"/>
      <c r="AR17" s="144"/>
      <c r="AS17" s="144"/>
      <c r="AT17" s="144">
        <v>3</v>
      </c>
      <c r="AU17" s="144">
        <v>10</v>
      </c>
      <c r="AV17" s="144">
        <f t="shared" si="2"/>
        <v>22</v>
      </c>
      <c r="AW17" s="144">
        <f t="shared" si="3"/>
        <v>36</v>
      </c>
      <c r="AX17" s="144">
        <f t="shared" si="5"/>
        <v>58</v>
      </c>
      <c r="AY17" s="146">
        <f t="shared" si="4"/>
        <v>37.931034482758619</v>
      </c>
      <c r="AZ17" s="4"/>
      <c r="BA17" s="26"/>
    </row>
    <row r="18" spans="1:53" s="1" customFormat="1" ht="12.65" customHeight="1" x14ac:dyDescent="0.25">
      <c r="A18" s="137" t="s">
        <v>41</v>
      </c>
      <c r="B18" s="145">
        <v>4</v>
      </c>
      <c r="C18" s="145">
        <v>10</v>
      </c>
      <c r="D18" s="145">
        <v>6</v>
      </c>
      <c r="E18" s="145">
        <v>13</v>
      </c>
      <c r="F18" s="145">
        <v>6</v>
      </c>
      <c r="G18" s="145">
        <v>8</v>
      </c>
      <c r="H18" s="145">
        <v>4</v>
      </c>
      <c r="I18" s="145">
        <v>10</v>
      </c>
      <c r="J18" s="145"/>
      <c r="K18" s="145"/>
      <c r="L18" s="145"/>
      <c r="M18" s="145"/>
      <c r="N18" s="145"/>
      <c r="O18" s="145"/>
      <c r="P18" s="145"/>
      <c r="Q18" s="145"/>
      <c r="R18" s="145"/>
      <c r="S18" s="145"/>
      <c r="T18" s="145"/>
      <c r="U18" s="145"/>
      <c r="V18" s="145"/>
      <c r="W18" s="145"/>
      <c r="X18" s="145"/>
      <c r="Y18" s="145"/>
      <c r="Z18" s="145">
        <v>4</v>
      </c>
      <c r="AA18" s="145">
        <v>3</v>
      </c>
      <c r="AB18" s="145"/>
      <c r="AC18" s="145"/>
      <c r="AD18" s="145"/>
      <c r="AE18" s="145"/>
      <c r="AF18" s="145"/>
      <c r="AG18" s="145"/>
      <c r="AH18" s="144"/>
      <c r="AI18" s="144"/>
      <c r="AJ18" s="145"/>
      <c r="AK18" s="145"/>
      <c r="AL18" s="145"/>
      <c r="AM18" s="143"/>
      <c r="AN18" s="144">
        <v>2</v>
      </c>
      <c r="AO18" s="144">
        <v>5</v>
      </c>
      <c r="AP18" s="144"/>
      <c r="AQ18" s="144"/>
      <c r="AR18" s="144"/>
      <c r="AS18" s="144"/>
      <c r="AT18" s="144"/>
      <c r="AU18" s="144">
        <v>11</v>
      </c>
      <c r="AV18" s="144">
        <f t="shared" si="2"/>
        <v>26</v>
      </c>
      <c r="AW18" s="144">
        <f t="shared" si="3"/>
        <v>60</v>
      </c>
      <c r="AX18" s="144">
        <f t="shared" si="5"/>
        <v>86</v>
      </c>
      <c r="AY18" s="146">
        <f t="shared" si="4"/>
        <v>30.232558139534881</v>
      </c>
      <c r="AZ18" s="4"/>
      <c r="BA18" s="26"/>
    </row>
    <row r="19" spans="1:53" s="1" customFormat="1" ht="12.65" customHeight="1" x14ac:dyDescent="0.25">
      <c r="A19" s="137" t="s">
        <v>42</v>
      </c>
      <c r="B19" s="145">
        <v>5</v>
      </c>
      <c r="C19" s="145">
        <v>7</v>
      </c>
      <c r="D19" s="145">
        <v>3</v>
      </c>
      <c r="E19" s="145">
        <v>3</v>
      </c>
      <c r="F19" s="145">
        <v>3</v>
      </c>
      <c r="G19" s="145">
        <v>3</v>
      </c>
      <c r="H19" s="145">
        <v>2</v>
      </c>
      <c r="I19" s="145">
        <v>4</v>
      </c>
      <c r="J19" s="145">
        <v>2</v>
      </c>
      <c r="K19" s="145">
        <v>4</v>
      </c>
      <c r="L19" s="145"/>
      <c r="M19" s="145"/>
      <c r="N19" s="145">
        <v>3</v>
      </c>
      <c r="O19" s="145">
        <v>3</v>
      </c>
      <c r="P19" s="145"/>
      <c r="Q19" s="145"/>
      <c r="R19" s="145"/>
      <c r="S19" s="145"/>
      <c r="T19" s="145"/>
      <c r="U19" s="145"/>
      <c r="V19" s="145"/>
      <c r="W19" s="145"/>
      <c r="X19" s="145"/>
      <c r="Y19" s="145"/>
      <c r="Z19" s="145">
        <v>4</v>
      </c>
      <c r="AA19" s="145">
        <v>2</v>
      </c>
      <c r="AB19" s="145"/>
      <c r="AC19" s="145"/>
      <c r="AD19" s="145"/>
      <c r="AE19" s="145"/>
      <c r="AF19" s="145"/>
      <c r="AG19" s="145"/>
      <c r="AH19" s="144"/>
      <c r="AI19" s="144"/>
      <c r="AJ19" s="145">
        <v>3</v>
      </c>
      <c r="AK19" s="145">
        <v>3</v>
      </c>
      <c r="AL19" s="145"/>
      <c r="AM19" s="143"/>
      <c r="AN19" s="144"/>
      <c r="AO19" s="144"/>
      <c r="AP19" s="144"/>
      <c r="AQ19" s="144"/>
      <c r="AR19" s="144"/>
      <c r="AS19" s="144"/>
      <c r="AT19" s="144">
        <v>7</v>
      </c>
      <c r="AU19" s="144">
        <v>11</v>
      </c>
      <c r="AV19" s="144">
        <f t="shared" si="2"/>
        <v>32</v>
      </c>
      <c r="AW19" s="144">
        <f t="shared" si="3"/>
        <v>40</v>
      </c>
      <c r="AX19" s="144">
        <f t="shared" si="5"/>
        <v>72</v>
      </c>
      <c r="AY19" s="146">
        <f t="shared" si="4"/>
        <v>44.444444444444443</v>
      </c>
      <c r="AZ19" s="4"/>
      <c r="BA19" s="26"/>
    </row>
    <row r="20" spans="1:53" s="1" customFormat="1" ht="12.65" customHeight="1" x14ac:dyDescent="0.25">
      <c r="A20" s="137" t="s">
        <v>43</v>
      </c>
      <c r="B20" s="145">
        <v>4</v>
      </c>
      <c r="C20" s="145">
        <v>3</v>
      </c>
      <c r="D20" s="145">
        <v>2</v>
      </c>
      <c r="E20" s="145">
        <v>5</v>
      </c>
      <c r="F20" s="145">
        <v>4</v>
      </c>
      <c r="G20" s="145">
        <v>3</v>
      </c>
      <c r="H20" s="145">
        <v>3</v>
      </c>
      <c r="I20" s="145">
        <v>4</v>
      </c>
      <c r="J20" s="145"/>
      <c r="K20" s="145"/>
      <c r="L20" s="145"/>
      <c r="M20" s="145"/>
      <c r="N20" s="145">
        <v>3</v>
      </c>
      <c r="O20" s="145">
        <v>4</v>
      </c>
      <c r="P20" s="145"/>
      <c r="Q20" s="145"/>
      <c r="R20" s="145"/>
      <c r="S20" s="145"/>
      <c r="T20" s="145"/>
      <c r="U20" s="145"/>
      <c r="V20" s="145"/>
      <c r="W20" s="145"/>
      <c r="X20" s="145"/>
      <c r="Y20" s="145"/>
      <c r="Z20" s="145">
        <v>5</v>
      </c>
      <c r="AA20" s="145">
        <v>2</v>
      </c>
      <c r="AB20" s="145"/>
      <c r="AC20" s="145"/>
      <c r="AD20" s="145"/>
      <c r="AE20" s="145"/>
      <c r="AF20" s="145"/>
      <c r="AG20" s="145"/>
      <c r="AH20" s="144"/>
      <c r="AI20" s="144"/>
      <c r="AJ20" s="145">
        <v>1</v>
      </c>
      <c r="AK20" s="145">
        <v>6</v>
      </c>
      <c r="AL20" s="145"/>
      <c r="AM20" s="143"/>
      <c r="AN20" s="144"/>
      <c r="AO20" s="144">
        <v>2</v>
      </c>
      <c r="AP20" s="144"/>
      <c r="AQ20" s="144"/>
      <c r="AR20" s="144"/>
      <c r="AS20" s="144"/>
      <c r="AT20" s="144">
        <v>4</v>
      </c>
      <c r="AU20" s="144">
        <v>7</v>
      </c>
      <c r="AV20" s="144">
        <f t="shared" si="2"/>
        <v>26</v>
      </c>
      <c r="AW20" s="144">
        <f t="shared" si="3"/>
        <v>36</v>
      </c>
      <c r="AX20" s="144">
        <f t="shared" si="5"/>
        <v>62</v>
      </c>
      <c r="AY20" s="146">
        <f t="shared" si="4"/>
        <v>41.935483870967744</v>
      </c>
      <c r="AZ20" s="4"/>
      <c r="BA20" s="26"/>
    </row>
    <row r="21" spans="1:53" s="1" customFormat="1" ht="12.65" customHeight="1" x14ac:dyDescent="0.25">
      <c r="A21" s="137" t="s">
        <v>44</v>
      </c>
      <c r="B21" s="145">
        <v>1</v>
      </c>
      <c r="C21" s="145">
        <v>1</v>
      </c>
      <c r="D21" s="145"/>
      <c r="E21" s="145"/>
      <c r="F21" s="145"/>
      <c r="G21" s="145">
        <v>2</v>
      </c>
      <c r="H21" s="145">
        <v>1</v>
      </c>
      <c r="I21" s="145">
        <v>1</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4"/>
      <c r="AI21" s="144"/>
      <c r="AJ21" s="145"/>
      <c r="AK21" s="145"/>
      <c r="AL21" s="145"/>
      <c r="AM21" s="143"/>
      <c r="AN21" s="144"/>
      <c r="AO21" s="144"/>
      <c r="AP21" s="144"/>
      <c r="AQ21" s="144"/>
      <c r="AR21" s="144"/>
      <c r="AS21" s="144"/>
      <c r="AT21" s="144"/>
      <c r="AU21" s="144"/>
      <c r="AV21" s="144">
        <f t="shared" si="2"/>
        <v>2</v>
      </c>
      <c r="AW21" s="144">
        <f t="shared" si="3"/>
        <v>4</v>
      </c>
      <c r="AX21" s="144">
        <f t="shared" si="5"/>
        <v>6</v>
      </c>
      <c r="AY21" s="146">
        <f t="shared" si="4"/>
        <v>33.333333333333329</v>
      </c>
      <c r="AZ21" s="4"/>
      <c r="BA21" s="26"/>
    </row>
    <row r="22" spans="1:53" s="1" customFormat="1" ht="12.65" customHeight="1" x14ac:dyDescent="0.25">
      <c r="A22" s="137" t="s">
        <v>45</v>
      </c>
      <c r="B22" s="145">
        <v>1</v>
      </c>
      <c r="C22" s="145"/>
      <c r="D22" s="145"/>
      <c r="E22" s="145"/>
      <c r="F22" s="145"/>
      <c r="G22" s="145">
        <v>1</v>
      </c>
      <c r="H22" s="145"/>
      <c r="I22" s="145">
        <v>1</v>
      </c>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4"/>
      <c r="AI22" s="144"/>
      <c r="AJ22" s="145"/>
      <c r="AK22" s="145"/>
      <c r="AL22" s="145"/>
      <c r="AM22" s="143"/>
      <c r="AN22" s="144"/>
      <c r="AO22" s="144"/>
      <c r="AP22" s="144"/>
      <c r="AQ22" s="144"/>
      <c r="AR22" s="144"/>
      <c r="AS22" s="144"/>
      <c r="AT22" s="144"/>
      <c r="AU22" s="144"/>
      <c r="AV22" s="144">
        <f t="shared" si="2"/>
        <v>1</v>
      </c>
      <c r="AW22" s="144">
        <f t="shared" si="3"/>
        <v>2</v>
      </c>
      <c r="AX22" s="144">
        <f t="shared" si="5"/>
        <v>3</v>
      </c>
      <c r="AY22" s="146">
        <f t="shared" si="4"/>
        <v>33.333333333333329</v>
      </c>
      <c r="AZ22" s="4"/>
      <c r="BA22" s="26"/>
    </row>
    <row r="23" spans="1:53" s="1" customFormat="1" ht="12.65" customHeight="1" x14ac:dyDescent="0.25">
      <c r="A23" s="137" t="s">
        <v>46</v>
      </c>
      <c r="B23" s="145">
        <v>5</v>
      </c>
      <c r="C23" s="145">
        <v>19</v>
      </c>
      <c r="D23" s="145">
        <v>7</v>
      </c>
      <c r="E23" s="145">
        <v>17</v>
      </c>
      <c r="F23" s="145">
        <v>18</v>
      </c>
      <c r="G23" s="145">
        <v>24</v>
      </c>
      <c r="H23" s="145">
        <v>3</v>
      </c>
      <c r="I23" s="145">
        <v>9</v>
      </c>
      <c r="J23" s="145"/>
      <c r="K23" s="145"/>
      <c r="L23" s="145">
        <v>4</v>
      </c>
      <c r="M23" s="145">
        <v>8</v>
      </c>
      <c r="N23" s="145">
        <v>2</v>
      </c>
      <c r="O23" s="145">
        <v>6</v>
      </c>
      <c r="P23" s="145"/>
      <c r="Q23" s="145"/>
      <c r="R23" s="145"/>
      <c r="S23" s="145"/>
      <c r="T23" s="145"/>
      <c r="U23" s="145"/>
      <c r="V23" s="145"/>
      <c r="W23" s="145"/>
      <c r="X23" s="145"/>
      <c r="Y23" s="145"/>
      <c r="Z23" s="145">
        <v>6</v>
      </c>
      <c r="AA23" s="145">
        <v>6</v>
      </c>
      <c r="AB23" s="145"/>
      <c r="AC23" s="145"/>
      <c r="AD23" s="145"/>
      <c r="AE23" s="145"/>
      <c r="AF23" s="145"/>
      <c r="AG23" s="145"/>
      <c r="AH23" s="144"/>
      <c r="AI23" s="144"/>
      <c r="AJ23" s="145"/>
      <c r="AK23" s="145">
        <v>6</v>
      </c>
      <c r="AL23" s="145">
        <v>5</v>
      </c>
      <c r="AM23" s="143">
        <v>7</v>
      </c>
      <c r="AN23" s="144">
        <v>1</v>
      </c>
      <c r="AO23" s="144">
        <v>6</v>
      </c>
      <c r="AP23" s="144"/>
      <c r="AQ23" s="144"/>
      <c r="AR23" s="144"/>
      <c r="AS23" s="144"/>
      <c r="AT23" s="144">
        <v>7</v>
      </c>
      <c r="AU23" s="144">
        <v>15</v>
      </c>
      <c r="AV23" s="144">
        <f t="shared" si="2"/>
        <v>58</v>
      </c>
      <c r="AW23" s="144">
        <f t="shared" si="3"/>
        <v>123</v>
      </c>
      <c r="AX23" s="144">
        <f t="shared" si="5"/>
        <v>181</v>
      </c>
      <c r="AY23" s="146">
        <f t="shared" si="4"/>
        <v>32.044198895027627</v>
      </c>
      <c r="AZ23" s="4"/>
      <c r="BA23" s="26"/>
    </row>
    <row r="24" spans="1:53" s="1" customFormat="1" ht="12.65" customHeight="1" x14ac:dyDescent="0.25">
      <c r="A24" s="137" t="s">
        <v>47</v>
      </c>
      <c r="B24" s="145">
        <v>2</v>
      </c>
      <c r="C24" s="145">
        <v>8</v>
      </c>
      <c r="D24" s="145">
        <v>4</v>
      </c>
      <c r="E24" s="145">
        <v>11</v>
      </c>
      <c r="F24" s="145">
        <v>4</v>
      </c>
      <c r="G24" s="145">
        <v>6</v>
      </c>
      <c r="H24" s="145">
        <v>4</v>
      </c>
      <c r="I24" s="145">
        <v>6</v>
      </c>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4"/>
      <c r="AI24" s="144"/>
      <c r="AJ24" s="145"/>
      <c r="AK24" s="145"/>
      <c r="AL24" s="145"/>
      <c r="AM24" s="143"/>
      <c r="AN24" s="144"/>
      <c r="AO24" s="144"/>
      <c r="AP24" s="144"/>
      <c r="AQ24" s="144"/>
      <c r="AR24" s="144"/>
      <c r="AS24" s="144"/>
      <c r="AT24" s="144">
        <v>4</v>
      </c>
      <c r="AU24" s="144">
        <v>8</v>
      </c>
      <c r="AV24" s="144">
        <f t="shared" si="2"/>
        <v>18</v>
      </c>
      <c r="AW24" s="144">
        <f t="shared" si="3"/>
        <v>39</v>
      </c>
      <c r="AX24" s="144">
        <f t="shared" si="5"/>
        <v>57</v>
      </c>
      <c r="AY24" s="146">
        <f t="shared" si="4"/>
        <v>31.578947368421051</v>
      </c>
      <c r="AZ24" s="4"/>
      <c r="BA24" s="26"/>
    </row>
    <row r="25" spans="1:53" s="1" customFormat="1" ht="12.65" customHeight="1" x14ac:dyDescent="0.25">
      <c r="A25" s="137" t="s">
        <v>48</v>
      </c>
      <c r="B25" s="145">
        <v>5</v>
      </c>
      <c r="C25" s="145">
        <v>10</v>
      </c>
      <c r="D25" s="145">
        <v>10</v>
      </c>
      <c r="E25" s="145">
        <v>20</v>
      </c>
      <c r="F25" s="145">
        <v>17</v>
      </c>
      <c r="G25" s="145">
        <v>13</v>
      </c>
      <c r="H25" s="145">
        <v>6</v>
      </c>
      <c r="I25" s="145">
        <v>24</v>
      </c>
      <c r="J25" s="145"/>
      <c r="K25" s="145"/>
      <c r="L25" s="145">
        <v>10</v>
      </c>
      <c r="M25" s="145">
        <v>9</v>
      </c>
      <c r="N25" s="145">
        <v>7</v>
      </c>
      <c r="O25" s="145">
        <v>21</v>
      </c>
      <c r="P25" s="145"/>
      <c r="Q25" s="145"/>
      <c r="R25" s="145"/>
      <c r="S25" s="145"/>
      <c r="T25" s="145"/>
      <c r="U25" s="145"/>
      <c r="V25" s="145"/>
      <c r="W25" s="145"/>
      <c r="X25" s="145"/>
      <c r="Y25" s="145"/>
      <c r="Z25" s="145">
        <v>15</v>
      </c>
      <c r="AA25" s="145">
        <v>15</v>
      </c>
      <c r="AB25" s="145"/>
      <c r="AC25" s="145"/>
      <c r="AD25" s="145"/>
      <c r="AE25" s="145"/>
      <c r="AF25" s="145"/>
      <c r="AG25" s="145"/>
      <c r="AH25" s="144"/>
      <c r="AI25" s="144"/>
      <c r="AJ25" s="145">
        <v>4</v>
      </c>
      <c r="AK25" s="145">
        <v>11</v>
      </c>
      <c r="AL25" s="145">
        <v>3</v>
      </c>
      <c r="AM25" s="143">
        <v>12</v>
      </c>
      <c r="AN25" s="144">
        <v>4</v>
      </c>
      <c r="AO25" s="144">
        <v>11</v>
      </c>
      <c r="AP25" s="144"/>
      <c r="AQ25" s="144"/>
      <c r="AR25" s="144"/>
      <c r="AS25" s="144"/>
      <c r="AT25" s="144"/>
      <c r="AU25" s="144">
        <v>1</v>
      </c>
      <c r="AV25" s="144">
        <f t="shared" si="2"/>
        <v>81</v>
      </c>
      <c r="AW25" s="144">
        <f t="shared" si="3"/>
        <v>147</v>
      </c>
      <c r="AX25" s="144">
        <f t="shared" si="5"/>
        <v>228</v>
      </c>
      <c r="AY25" s="146">
        <f t="shared" si="4"/>
        <v>35.526315789473685</v>
      </c>
      <c r="AZ25" s="4"/>
      <c r="BA25" s="26"/>
    </row>
    <row r="26" spans="1:53" s="1" customFormat="1" ht="12.65" customHeight="1" x14ac:dyDescent="0.25">
      <c r="A26" s="137" t="s">
        <v>49</v>
      </c>
      <c r="B26" s="145">
        <v>4</v>
      </c>
      <c r="C26" s="145">
        <v>8</v>
      </c>
      <c r="D26" s="145">
        <v>2</v>
      </c>
      <c r="E26" s="145">
        <v>4</v>
      </c>
      <c r="F26" s="145">
        <v>9</v>
      </c>
      <c r="G26" s="145">
        <v>9</v>
      </c>
      <c r="H26" s="145">
        <v>4</v>
      </c>
      <c r="I26" s="145">
        <v>8</v>
      </c>
      <c r="J26" s="145"/>
      <c r="K26" s="145"/>
      <c r="L26" s="145"/>
      <c r="M26" s="145"/>
      <c r="N26" s="145">
        <v>2</v>
      </c>
      <c r="O26" s="145">
        <v>4</v>
      </c>
      <c r="P26" s="145"/>
      <c r="Q26" s="145"/>
      <c r="R26" s="145"/>
      <c r="S26" s="145"/>
      <c r="T26" s="145"/>
      <c r="U26" s="145"/>
      <c r="V26" s="145"/>
      <c r="W26" s="145"/>
      <c r="X26" s="145"/>
      <c r="Y26" s="145"/>
      <c r="Z26" s="145">
        <v>3</v>
      </c>
      <c r="AA26" s="145">
        <v>3</v>
      </c>
      <c r="AB26" s="145"/>
      <c r="AC26" s="145"/>
      <c r="AD26" s="145"/>
      <c r="AE26" s="145"/>
      <c r="AF26" s="145"/>
      <c r="AG26" s="145"/>
      <c r="AH26" s="144"/>
      <c r="AI26" s="144"/>
      <c r="AJ26" s="145"/>
      <c r="AK26" s="145">
        <v>6</v>
      </c>
      <c r="AL26" s="145">
        <v>2</v>
      </c>
      <c r="AM26" s="143">
        <v>4</v>
      </c>
      <c r="AN26" s="144">
        <v>1</v>
      </c>
      <c r="AO26" s="144">
        <v>5</v>
      </c>
      <c r="AP26" s="144"/>
      <c r="AQ26" s="144"/>
      <c r="AR26" s="144"/>
      <c r="AS26" s="144"/>
      <c r="AT26" s="144">
        <v>2</v>
      </c>
      <c r="AU26" s="144">
        <v>11</v>
      </c>
      <c r="AV26" s="144">
        <f t="shared" si="2"/>
        <v>29</v>
      </c>
      <c r="AW26" s="144">
        <f t="shared" si="3"/>
        <v>62</v>
      </c>
      <c r="AX26" s="144">
        <f t="shared" si="5"/>
        <v>91</v>
      </c>
      <c r="AY26" s="146">
        <f t="shared" si="4"/>
        <v>31.868131868131865</v>
      </c>
      <c r="AZ26" s="4"/>
      <c r="BA26" s="26"/>
    </row>
    <row r="27" spans="1:53" s="1" customFormat="1" ht="12.65" customHeight="1" x14ac:dyDescent="0.25">
      <c r="A27" s="137" t="s">
        <v>2</v>
      </c>
      <c r="B27" s="145">
        <v>2</v>
      </c>
      <c r="C27" s="145">
        <v>6</v>
      </c>
      <c r="D27" s="145">
        <v>2</v>
      </c>
      <c r="E27" s="145">
        <v>6</v>
      </c>
      <c r="F27" s="145">
        <v>2</v>
      </c>
      <c r="G27" s="145">
        <v>6</v>
      </c>
      <c r="H27" s="145"/>
      <c r="I27" s="145">
        <v>8</v>
      </c>
      <c r="J27" s="145"/>
      <c r="K27" s="145"/>
      <c r="L27" s="145"/>
      <c r="M27" s="145"/>
      <c r="N27" s="145"/>
      <c r="O27" s="145">
        <v>1</v>
      </c>
      <c r="P27" s="145"/>
      <c r="Q27" s="145"/>
      <c r="R27" s="145"/>
      <c r="S27" s="145"/>
      <c r="T27" s="145"/>
      <c r="U27" s="145"/>
      <c r="V27" s="145">
        <v>1</v>
      </c>
      <c r="W27" s="145">
        <v>6</v>
      </c>
      <c r="X27" s="145"/>
      <c r="Y27" s="145"/>
      <c r="Z27" s="145">
        <v>1</v>
      </c>
      <c r="AA27" s="145">
        <v>7</v>
      </c>
      <c r="AB27" s="145"/>
      <c r="AC27" s="145"/>
      <c r="AD27" s="145"/>
      <c r="AE27" s="145"/>
      <c r="AF27" s="145"/>
      <c r="AG27" s="145"/>
      <c r="AH27" s="144"/>
      <c r="AI27" s="144"/>
      <c r="AJ27" s="145"/>
      <c r="AK27" s="145"/>
      <c r="AL27" s="145"/>
      <c r="AM27" s="143"/>
      <c r="AN27" s="144"/>
      <c r="AO27" s="144"/>
      <c r="AP27" s="144">
        <v>1</v>
      </c>
      <c r="AQ27" s="144">
        <v>7</v>
      </c>
      <c r="AR27" s="144"/>
      <c r="AS27" s="144"/>
      <c r="AT27" s="144">
        <v>1</v>
      </c>
      <c r="AU27" s="144">
        <v>5</v>
      </c>
      <c r="AV27" s="144">
        <f t="shared" si="2"/>
        <v>10</v>
      </c>
      <c r="AW27" s="144">
        <f t="shared" si="3"/>
        <v>52</v>
      </c>
      <c r="AX27" s="144">
        <f t="shared" si="5"/>
        <v>62</v>
      </c>
      <c r="AY27" s="146">
        <f t="shared" ref="AY27:AY32" si="6">AV27/AX27*100</f>
        <v>16.129032258064516</v>
      </c>
      <c r="AZ27" s="4"/>
      <c r="BA27" s="26"/>
    </row>
    <row r="28" spans="1:53" s="1" customFormat="1" ht="12.65" customHeight="1" x14ac:dyDescent="0.25">
      <c r="A28" s="137" t="s">
        <v>50</v>
      </c>
      <c r="B28" s="145">
        <v>5</v>
      </c>
      <c r="C28" s="145">
        <v>23</v>
      </c>
      <c r="D28" s="145">
        <v>15</v>
      </c>
      <c r="E28" s="145">
        <v>19</v>
      </c>
      <c r="F28" s="145">
        <v>17</v>
      </c>
      <c r="G28" s="145">
        <v>17</v>
      </c>
      <c r="H28" s="145">
        <v>5</v>
      </c>
      <c r="I28" s="145">
        <v>12</v>
      </c>
      <c r="J28" s="145">
        <v>6</v>
      </c>
      <c r="K28" s="145">
        <v>11</v>
      </c>
      <c r="L28" s="145"/>
      <c r="M28" s="145"/>
      <c r="N28" s="145"/>
      <c r="O28" s="145"/>
      <c r="P28" s="145"/>
      <c r="Q28" s="145"/>
      <c r="R28" s="145"/>
      <c r="S28" s="145"/>
      <c r="T28" s="145"/>
      <c r="U28" s="145"/>
      <c r="V28" s="145">
        <v>8</v>
      </c>
      <c r="W28" s="145">
        <v>9</v>
      </c>
      <c r="X28" s="145"/>
      <c r="Y28" s="145"/>
      <c r="Z28" s="145">
        <v>17</v>
      </c>
      <c r="AA28" s="145">
        <v>17</v>
      </c>
      <c r="AB28" s="145"/>
      <c r="AC28" s="145"/>
      <c r="AD28" s="145">
        <v>6</v>
      </c>
      <c r="AE28" s="145">
        <v>11</v>
      </c>
      <c r="AF28" s="145"/>
      <c r="AG28" s="145"/>
      <c r="AH28" s="144"/>
      <c r="AI28" s="144"/>
      <c r="AJ28" s="145">
        <v>5</v>
      </c>
      <c r="AK28" s="145">
        <v>6</v>
      </c>
      <c r="AL28" s="145">
        <v>4</v>
      </c>
      <c r="AM28" s="143">
        <v>10</v>
      </c>
      <c r="AN28" s="144"/>
      <c r="AO28" s="144"/>
      <c r="AP28" s="144"/>
      <c r="AQ28" s="144"/>
      <c r="AR28" s="144"/>
      <c r="AS28" s="144"/>
      <c r="AT28" s="144">
        <v>14</v>
      </c>
      <c r="AU28" s="144">
        <v>20</v>
      </c>
      <c r="AV28" s="144">
        <f t="shared" si="2"/>
        <v>102</v>
      </c>
      <c r="AW28" s="144">
        <f t="shared" si="3"/>
        <v>155</v>
      </c>
      <c r="AX28" s="144">
        <f t="shared" si="5"/>
        <v>257</v>
      </c>
      <c r="AY28" s="146">
        <f t="shared" si="6"/>
        <v>39.688715953307394</v>
      </c>
      <c r="AZ28" s="4"/>
      <c r="BA28" s="26"/>
    </row>
    <row r="29" spans="1:53" s="1" customFormat="1" ht="12.65" customHeight="1" x14ac:dyDescent="0.25">
      <c r="A29" s="137" t="s">
        <v>51</v>
      </c>
      <c r="B29" s="145">
        <v>4</v>
      </c>
      <c r="C29" s="145">
        <v>10</v>
      </c>
      <c r="D29" s="145">
        <v>8</v>
      </c>
      <c r="E29" s="145">
        <v>22</v>
      </c>
      <c r="F29" s="145">
        <v>6</v>
      </c>
      <c r="G29" s="145">
        <v>6</v>
      </c>
      <c r="H29" s="145">
        <v>2</v>
      </c>
      <c r="I29" s="145">
        <v>9</v>
      </c>
      <c r="J29" s="145">
        <v>1</v>
      </c>
      <c r="K29" s="145">
        <v>1</v>
      </c>
      <c r="L29" s="145"/>
      <c r="M29" s="145"/>
      <c r="N29" s="145"/>
      <c r="O29" s="145"/>
      <c r="P29" s="145"/>
      <c r="Q29" s="145"/>
      <c r="R29" s="145"/>
      <c r="S29" s="145"/>
      <c r="T29" s="145"/>
      <c r="U29" s="145"/>
      <c r="V29" s="145"/>
      <c r="W29" s="145"/>
      <c r="X29" s="145"/>
      <c r="Y29" s="145"/>
      <c r="Z29" s="145"/>
      <c r="AA29" s="145">
        <v>3</v>
      </c>
      <c r="AB29" s="145"/>
      <c r="AC29" s="145"/>
      <c r="AD29" s="145"/>
      <c r="AE29" s="145"/>
      <c r="AF29" s="145"/>
      <c r="AG29" s="145"/>
      <c r="AH29" s="144"/>
      <c r="AI29" s="144"/>
      <c r="AJ29" s="145"/>
      <c r="AK29" s="145"/>
      <c r="AL29" s="145"/>
      <c r="AM29" s="143"/>
      <c r="AN29" s="144"/>
      <c r="AO29" s="144"/>
      <c r="AP29" s="144"/>
      <c r="AQ29" s="144"/>
      <c r="AR29" s="144"/>
      <c r="AS29" s="144"/>
      <c r="AT29" s="144"/>
      <c r="AU29" s="144"/>
      <c r="AV29" s="144">
        <f t="shared" si="2"/>
        <v>21</v>
      </c>
      <c r="AW29" s="144">
        <f t="shared" si="3"/>
        <v>51</v>
      </c>
      <c r="AX29" s="144">
        <f t="shared" si="5"/>
        <v>72</v>
      </c>
      <c r="AY29" s="146">
        <f t="shared" si="6"/>
        <v>29.166666666666668</v>
      </c>
      <c r="AZ29" s="4"/>
      <c r="BA29" s="26"/>
    </row>
    <row r="30" spans="1:53" s="1" customFormat="1" ht="12.65" customHeight="1" x14ac:dyDescent="0.25">
      <c r="A30" s="137" t="s">
        <v>52</v>
      </c>
      <c r="B30" s="145"/>
      <c r="C30" s="145">
        <v>5</v>
      </c>
      <c r="D30" s="145"/>
      <c r="E30" s="145"/>
      <c r="F30" s="145">
        <v>5</v>
      </c>
      <c r="G30" s="145">
        <v>5</v>
      </c>
      <c r="H30" s="145"/>
      <c r="I30" s="145"/>
      <c r="J30" s="145">
        <v>2</v>
      </c>
      <c r="K30" s="145">
        <v>3</v>
      </c>
      <c r="L30" s="145"/>
      <c r="M30" s="145"/>
      <c r="N30" s="145"/>
      <c r="O30" s="145"/>
      <c r="P30" s="145"/>
      <c r="Q30" s="145"/>
      <c r="R30" s="145"/>
      <c r="S30" s="145"/>
      <c r="T30" s="145"/>
      <c r="U30" s="145"/>
      <c r="V30" s="145">
        <v>2</v>
      </c>
      <c r="W30" s="145">
        <v>3</v>
      </c>
      <c r="X30" s="145"/>
      <c r="Y30" s="145"/>
      <c r="Z30" s="145">
        <v>2</v>
      </c>
      <c r="AA30" s="145">
        <v>3</v>
      </c>
      <c r="AB30" s="145"/>
      <c r="AC30" s="145"/>
      <c r="AD30" s="145">
        <v>3</v>
      </c>
      <c r="AE30" s="145">
        <v>1</v>
      </c>
      <c r="AF30" s="145"/>
      <c r="AG30" s="145"/>
      <c r="AH30" s="144"/>
      <c r="AI30" s="144"/>
      <c r="AJ30" s="145">
        <v>1</v>
      </c>
      <c r="AK30" s="145">
        <v>1</v>
      </c>
      <c r="AL30" s="145"/>
      <c r="AM30" s="143"/>
      <c r="AN30" s="144"/>
      <c r="AO30" s="144"/>
      <c r="AP30" s="144"/>
      <c r="AQ30" s="144"/>
      <c r="AR30" s="144"/>
      <c r="AS30" s="144"/>
      <c r="AT30" s="144"/>
      <c r="AU30" s="144">
        <v>5</v>
      </c>
      <c r="AV30" s="144">
        <f t="shared" si="2"/>
        <v>15</v>
      </c>
      <c r="AW30" s="144">
        <f t="shared" si="3"/>
        <v>26</v>
      </c>
      <c r="AX30" s="144">
        <f t="shared" si="5"/>
        <v>41</v>
      </c>
      <c r="AY30" s="146">
        <f t="shared" si="6"/>
        <v>36.585365853658537</v>
      </c>
      <c r="AZ30" s="4"/>
      <c r="BA30" s="26"/>
    </row>
    <row r="31" spans="1:53" s="1" customFormat="1" ht="12.65" customHeight="1" x14ac:dyDescent="0.25">
      <c r="A31" s="137" t="s">
        <v>53</v>
      </c>
      <c r="B31" s="145">
        <v>3</v>
      </c>
      <c r="C31" s="145">
        <v>10</v>
      </c>
      <c r="D31" s="145">
        <v>4</v>
      </c>
      <c r="E31" s="145">
        <v>6</v>
      </c>
      <c r="F31" s="145">
        <v>6</v>
      </c>
      <c r="G31" s="145">
        <v>8</v>
      </c>
      <c r="H31" s="145"/>
      <c r="I31" s="145">
        <v>6</v>
      </c>
      <c r="J31" s="145">
        <v>1</v>
      </c>
      <c r="K31" s="145">
        <v>4</v>
      </c>
      <c r="L31" s="145"/>
      <c r="M31" s="145"/>
      <c r="N31" s="145"/>
      <c r="O31" s="145"/>
      <c r="P31" s="145"/>
      <c r="Q31" s="145"/>
      <c r="R31" s="145"/>
      <c r="S31" s="145"/>
      <c r="T31" s="145"/>
      <c r="U31" s="145"/>
      <c r="V31" s="145">
        <v>4</v>
      </c>
      <c r="W31" s="145">
        <v>4</v>
      </c>
      <c r="X31" s="145"/>
      <c r="Y31" s="145"/>
      <c r="Z31" s="145">
        <v>3</v>
      </c>
      <c r="AA31" s="145">
        <v>4</v>
      </c>
      <c r="AB31" s="145"/>
      <c r="AC31" s="145"/>
      <c r="AD31" s="145">
        <v>6</v>
      </c>
      <c r="AE31" s="145">
        <v>3</v>
      </c>
      <c r="AF31" s="145"/>
      <c r="AG31" s="145"/>
      <c r="AH31" s="144"/>
      <c r="AI31" s="144"/>
      <c r="AJ31" s="145"/>
      <c r="AK31" s="145"/>
      <c r="AL31" s="145"/>
      <c r="AM31" s="143"/>
      <c r="AN31" s="144"/>
      <c r="AO31" s="144"/>
      <c r="AP31" s="144"/>
      <c r="AQ31" s="144"/>
      <c r="AR31" s="144"/>
      <c r="AS31" s="144"/>
      <c r="AT31" s="144">
        <v>4</v>
      </c>
      <c r="AU31" s="144">
        <v>13</v>
      </c>
      <c r="AV31" s="144">
        <f t="shared" si="2"/>
        <v>31</v>
      </c>
      <c r="AW31" s="144">
        <f t="shared" si="3"/>
        <v>58</v>
      </c>
      <c r="AX31" s="144">
        <f t="shared" si="5"/>
        <v>89</v>
      </c>
      <c r="AY31" s="146">
        <f t="shared" si="6"/>
        <v>34.831460674157306</v>
      </c>
      <c r="AZ31" s="4"/>
      <c r="BA31" s="26"/>
    </row>
    <row r="32" spans="1:53" s="1" customFormat="1" ht="12.65" customHeight="1" x14ac:dyDescent="0.25">
      <c r="A32" s="137" t="s">
        <v>5</v>
      </c>
      <c r="B32" s="145">
        <v>2</v>
      </c>
      <c r="C32" s="145">
        <v>8</v>
      </c>
      <c r="D32" s="145">
        <v>2</v>
      </c>
      <c r="E32" s="145">
        <v>2</v>
      </c>
      <c r="F32" s="145"/>
      <c r="G32" s="145">
        <v>4</v>
      </c>
      <c r="H32" s="145"/>
      <c r="I32" s="145">
        <v>2</v>
      </c>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4"/>
      <c r="AI32" s="144"/>
      <c r="AJ32" s="145"/>
      <c r="AK32" s="145"/>
      <c r="AL32" s="145"/>
      <c r="AM32" s="143"/>
      <c r="AN32" s="144"/>
      <c r="AO32" s="144"/>
      <c r="AP32" s="144"/>
      <c r="AQ32" s="144"/>
      <c r="AR32" s="144"/>
      <c r="AS32" s="144"/>
      <c r="AT32" s="144"/>
      <c r="AU32" s="144"/>
      <c r="AV32" s="144">
        <f t="shared" si="2"/>
        <v>4</v>
      </c>
      <c r="AW32" s="144">
        <f t="shared" si="3"/>
        <v>16</v>
      </c>
      <c r="AX32" s="144">
        <f t="shared" si="5"/>
        <v>20</v>
      </c>
      <c r="AY32" s="146">
        <f t="shared" si="6"/>
        <v>20</v>
      </c>
      <c r="AZ32" s="4"/>
      <c r="BA32" s="26"/>
    </row>
    <row r="33" spans="1:53"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4"/>
      <c r="AI33" s="144"/>
      <c r="AJ33" s="145"/>
      <c r="AK33" s="145"/>
      <c r="AL33" s="145"/>
      <c r="AM33" s="143"/>
      <c r="AN33" s="144"/>
      <c r="AO33" s="144"/>
      <c r="AP33" s="144"/>
      <c r="AQ33" s="144"/>
      <c r="AR33" s="144"/>
      <c r="AS33" s="144"/>
      <c r="AT33" s="144"/>
      <c r="AU33" s="144"/>
      <c r="AV33" s="144"/>
      <c r="AW33" s="144"/>
      <c r="AX33" s="144"/>
      <c r="AY33" s="144"/>
      <c r="AZ33" s="4"/>
      <c r="BA33" s="4"/>
    </row>
    <row r="34" spans="1:53" ht="12" x14ac:dyDescent="0.3">
      <c r="A34" s="89" t="s">
        <v>29</v>
      </c>
      <c r="B34" s="205">
        <f>100/(B10+C10)*B10</f>
        <v>30.704225352112676</v>
      </c>
      <c r="C34" s="206"/>
      <c r="D34" s="205">
        <f>100/(D10+E10)*D10</f>
        <v>34.346504559270514</v>
      </c>
      <c r="E34" s="206"/>
      <c r="F34" s="205">
        <f>100/(F10+G10)*F10</f>
        <v>46.739130434782609</v>
      </c>
      <c r="G34" s="206"/>
      <c r="H34" s="205">
        <f>100/(H10+I10)*H10</f>
        <v>22.590361445783135</v>
      </c>
      <c r="I34" s="206"/>
      <c r="J34" s="205">
        <f>100/(J10+K10)*J10</f>
        <v>29.82456140350877</v>
      </c>
      <c r="K34" s="206"/>
      <c r="L34" s="205">
        <f>100/(L10+M10)*L10</f>
        <v>32.11009174311927</v>
      </c>
      <c r="M34" s="206"/>
      <c r="N34" s="205">
        <f>100/(N10+O10)*N10</f>
        <v>36.79245283018868</v>
      </c>
      <c r="O34" s="206"/>
      <c r="P34" s="205">
        <f>100/(P10+Q10)*P10</f>
        <v>34.782608695652172</v>
      </c>
      <c r="Q34" s="206"/>
      <c r="R34" s="205"/>
      <c r="S34" s="206"/>
      <c r="T34" s="205"/>
      <c r="U34" s="206"/>
      <c r="V34" s="205">
        <f>100/(V10+W10)*V10</f>
        <v>40.54054054054054</v>
      </c>
      <c r="W34" s="206"/>
      <c r="X34" s="90"/>
      <c r="Y34" s="90"/>
      <c r="Z34" s="205">
        <f>100/(Z10+AA10)*Z10</f>
        <v>50.515463917525764</v>
      </c>
      <c r="AA34" s="206"/>
      <c r="AB34" s="205">
        <f>100/(AB10+AC10)*AB10</f>
        <v>73.529411764705884</v>
      </c>
      <c r="AC34" s="206"/>
      <c r="AD34" s="205">
        <f>100/(AD10+AE10)*AD10</f>
        <v>50</v>
      </c>
      <c r="AE34" s="206"/>
      <c r="AF34" s="205"/>
      <c r="AG34" s="206"/>
      <c r="AH34" s="205"/>
      <c r="AI34" s="206"/>
      <c r="AJ34" s="205">
        <f>100/(AJ10+AK10)*AJ10</f>
        <v>24.166666666666668</v>
      </c>
      <c r="AK34" s="206"/>
      <c r="AL34" s="205">
        <f>100/(AL10+AM10)*AL10</f>
        <v>28.148148148148145</v>
      </c>
      <c r="AM34" s="206"/>
      <c r="AN34" s="205">
        <f>100/(AN10+AO10)*AN10</f>
        <v>19.791666666666668</v>
      </c>
      <c r="AO34" s="206"/>
      <c r="AP34" s="205">
        <f>100/(AP10+AQ10)*AP10</f>
        <v>12.5</v>
      </c>
      <c r="AQ34" s="206"/>
      <c r="AR34" s="90"/>
      <c r="AS34" s="90"/>
      <c r="AT34" s="205">
        <f>100/(AT10+AU10)*AT10</f>
        <v>29.51289398280802</v>
      </c>
      <c r="AU34" s="206"/>
      <c r="AV34" s="205"/>
      <c r="AW34" s="206"/>
      <c r="AX34" s="90"/>
      <c r="AY34" s="147">
        <f>100/(AV10+AW10)*AV10</f>
        <v>34.551845342706507</v>
      </c>
      <c r="AZ34" s="20"/>
      <c r="BA34" s="28"/>
    </row>
    <row r="35" spans="1:53"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4"/>
      <c r="AI35" s="144"/>
      <c r="AJ35" s="145"/>
      <c r="AK35" s="145"/>
      <c r="AL35" s="145"/>
      <c r="AM35" s="143"/>
      <c r="AN35" s="144"/>
      <c r="AO35" s="144"/>
      <c r="AP35" s="144"/>
      <c r="AQ35" s="144"/>
      <c r="AR35" s="144"/>
      <c r="AS35" s="144"/>
      <c r="AT35" s="144"/>
      <c r="AU35" s="144"/>
      <c r="AV35" s="144"/>
      <c r="AW35" s="144"/>
      <c r="AX35" s="144"/>
      <c r="AY35" s="144"/>
      <c r="AZ35" s="4"/>
      <c r="BA35" s="4"/>
    </row>
    <row r="36" spans="1:53"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4"/>
      <c r="AI36" s="144"/>
      <c r="AJ36" s="145"/>
      <c r="AK36" s="145"/>
      <c r="AL36" s="145"/>
      <c r="AM36" s="143"/>
      <c r="AN36" s="144"/>
      <c r="AO36" s="144"/>
      <c r="AP36" s="144"/>
      <c r="AQ36" s="144"/>
      <c r="AR36" s="144"/>
      <c r="AS36" s="144"/>
      <c r="AT36" s="144"/>
      <c r="AU36" s="144"/>
      <c r="AV36" s="144"/>
      <c r="AW36" s="144"/>
      <c r="AX36" s="144"/>
      <c r="AY36" s="144"/>
      <c r="AZ36" s="4"/>
      <c r="BA36" s="4"/>
    </row>
    <row r="37" spans="1:53"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4"/>
      <c r="AI37" s="144"/>
      <c r="AJ37" s="145"/>
      <c r="AK37" s="145"/>
      <c r="AL37" s="145"/>
      <c r="AM37" s="143"/>
      <c r="AN37" s="144"/>
      <c r="AO37" s="144"/>
      <c r="AP37" s="144"/>
      <c r="AQ37" s="144"/>
      <c r="AR37" s="144"/>
      <c r="AS37" s="144"/>
      <c r="AT37" s="144"/>
      <c r="AU37" s="144"/>
      <c r="AV37" s="144"/>
      <c r="AW37" s="144"/>
      <c r="AX37" s="144"/>
      <c r="AY37" s="144"/>
      <c r="AZ37" s="4"/>
      <c r="BA37" s="4"/>
    </row>
    <row r="38" spans="1:53"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4"/>
      <c r="AI38" s="144"/>
      <c r="AJ38" s="145"/>
      <c r="AK38" s="145"/>
      <c r="AL38" s="145"/>
      <c r="AM38" s="143"/>
      <c r="AN38" s="144"/>
      <c r="AO38" s="144"/>
      <c r="AP38" s="144"/>
      <c r="AQ38" s="144"/>
      <c r="AR38" s="144"/>
      <c r="AS38" s="144"/>
      <c r="AT38" s="144"/>
      <c r="AU38" s="144"/>
      <c r="AV38" s="144"/>
      <c r="AW38" s="144"/>
      <c r="AX38" s="144"/>
      <c r="AY38" s="144"/>
      <c r="AZ38" s="4"/>
      <c r="BA38" s="4"/>
    </row>
    <row r="39" spans="1:53" x14ac:dyDescent="0.25">
      <c r="A39" s="157"/>
      <c r="B39" s="8"/>
      <c r="C39" s="152"/>
      <c r="D39" s="8"/>
      <c r="E39" s="152"/>
      <c r="F39" s="8"/>
      <c r="G39" s="152"/>
      <c r="H39" s="8"/>
      <c r="I39" s="152"/>
      <c r="J39" s="8"/>
      <c r="K39" s="152"/>
      <c r="L39" s="8"/>
      <c r="M39" s="152"/>
      <c r="N39" s="8"/>
      <c r="O39" s="152"/>
      <c r="P39" s="8"/>
      <c r="Q39" s="152"/>
      <c r="R39" s="150"/>
      <c r="S39" s="151"/>
      <c r="T39" s="145"/>
      <c r="U39" s="145"/>
      <c r="V39" s="8"/>
      <c r="W39" s="152"/>
      <c r="X39" s="8"/>
      <c r="Y39" s="152"/>
      <c r="Z39" s="152"/>
      <c r="AA39" s="152"/>
      <c r="AB39" s="8"/>
      <c r="AC39" s="152"/>
      <c r="AD39" s="8"/>
      <c r="AE39" s="154"/>
      <c r="AF39" s="8"/>
      <c r="AG39" s="154"/>
      <c r="AH39" s="8"/>
      <c r="AI39" s="152"/>
      <c r="AJ39" s="8"/>
      <c r="AK39" s="152"/>
      <c r="AL39" s="8"/>
      <c r="AM39" s="152"/>
      <c r="AN39" s="8"/>
      <c r="AO39" s="152"/>
      <c r="AP39" s="8"/>
      <c r="AQ39" s="152"/>
      <c r="AR39" s="152"/>
      <c r="AS39" s="152"/>
      <c r="AT39" s="8"/>
      <c r="AU39" s="152"/>
      <c r="AV39" s="8"/>
      <c r="AW39" s="152"/>
      <c r="AX39" s="152"/>
      <c r="AY39" s="155"/>
      <c r="AZ39" s="17"/>
    </row>
    <row r="40" spans="1:53" x14ac:dyDescent="0.25">
      <c r="A40" s="48" t="s">
        <v>102</v>
      </c>
      <c r="B40" s="8"/>
      <c r="C40" s="8"/>
      <c r="D40" s="8"/>
      <c r="E40" s="8"/>
      <c r="F40" s="8"/>
      <c r="G40" s="8"/>
      <c r="H40" s="8"/>
      <c r="I40" s="8"/>
      <c r="J40" s="8"/>
      <c r="K40" s="8"/>
      <c r="L40" s="8"/>
      <c r="M40" s="8"/>
      <c r="N40" s="8"/>
      <c r="O40" s="8"/>
      <c r="P40" s="8"/>
      <c r="Q40" s="8"/>
      <c r="R40" s="150"/>
      <c r="S40" s="151"/>
      <c r="T40" s="8"/>
      <c r="U40" s="152"/>
      <c r="V40" s="8"/>
      <c r="W40" s="8"/>
      <c r="X40" s="8"/>
      <c r="Y40" s="152"/>
      <c r="Z40" s="8"/>
      <c r="AA40" s="8"/>
      <c r="AB40" s="8"/>
      <c r="AC40" s="8"/>
      <c r="AD40" s="8"/>
      <c r="AE40" s="8"/>
      <c r="AF40" s="8"/>
      <c r="AG40" s="154"/>
      <c r="AH40" s="8"/>
      <c r="AI40" s="152"/>
      <c r="AJ40" s="8"/>
      <c r="AK40" s="8"/>
      <c r="AL40" s="8"/>
      <c r="AM40" s="8"/>
      <c r="AN40" s="8"/>
      <c r="AO40" s="8"/>
      <c r="AP40" s="8"/>
      <c r="AQ40" s="8"/>
      <c r="AR40" s="8"/>
      <c r="AS40" s="8"/>
      <c r="AT40" s="8"/>
      <c r="AU40" s="152"/>
      <c r="AV40" s="8"/>
      <c r="AW40" s="152"/>
      <c r="AX40" s="152"/>
      <c r="AY40" s="155"/>
      <c r="AZ40" s="17"/>
    </row>
    <row r="41" spans="1:53" x14ac:dyDescent="0.25">
      <c r="A41" s="48"/>
      <c r="B41" s="8"/>
      <c r="C41" s="8"/>
      <c r="D41" s="8"/>
      <c r="E41" s="8"/>
      <c r="F41" s="8"/>
      <c r="G41" s="8"/>
      <c r="H41" s="8"/>
      <c r="I41" s="8"/>
      <c r="J41" s="8"/>
      <c r="K41" s="8"/>
      <c r="L41" s="8"/>
      <c r="M41" s="8"/>
      <c r="N41" s="8"/>
      <c r="O41" s="8"/>
      <c r="P41" s="8"/>
      <c r="Q41" s="8"/>
      <c r="R41" s="150"/>
      <c r="S41" s="151"/>
      <c r="T41" s="145"/>
      <c r="U41" s="145"/>
      <c r="V41" s="8"/>
      <c r="W41" s="8"/>
      <c r="X41" s="8"/>
      <c r="Y41" s="152"/>
      <c r="Z41" s="8"/>
      <c r="AA41" s="8"/>
      <c r="AB41" s="8"/>
      <c r="AC41" s="8"/>
      <c r="AD41" s="8"/>
      <c r="AE41" s="8"/>
      <c r="AF41" s="8"/>
      <c r="AG41" s="154"/>
      <c r="AH41" s="8"/>
      <c r="AI41" s="8"/>
      <c r="AJ41" s="8"/>
      <c r="AK41" s="8"/>
      <c r="AL41" s="8"/>
      <c r="AM41" s="8"/>
      <c r="AN41" s="8"/>
      <c r="AO41" s="8"/>
      <c r="AP41" s="8"/>
      <c r="AQ41" s="8"/>
      <c r="AR41" s="8"/>
      <c r="AS41" s="8"/>
      <c r="AT41" s="8"/>
      <c r="AU41" s="152"/>
      <c r="AV41" s="8"/>
      <c r="AW41" s="152"/>
      <c r="AX41" s="152"/>
      <c r="AY41" s="155"/>
      <c r="AZ41" s="17"/>
    </row>
    <row r="42" spans="1:53" x14ac:dyDescent="0.25">
      <c r="A42" s="48" t="s">
        <v>85</v>
      </c>
      <c r="B42" s="8"/>
      <c r="C42" s="8"/>
      <c r="D42" s="8"/>
      <c r="E42" s="8"/>
      <c r="F42" s="8"/>
      <c r="G42" s="8"/>
      <c r="H42" s="8"/>
      <c r="I42" s="8"/>
      <c r="J42" s="8"/>
      <c r="K42" s="8"/>
      <c r="L42" s="8"/>
      <c r="M42" s="8"/>
      <c r="N42" s="8"/>
      <c r="O42" s="8"/>
      <c r="P42" s="8"/>
      <c r="Q42" s="8"/>
      <c r="R42" s="150"/>
      <c r="S42" s="151"/>
      <c r="T42" s="8"/>
      <c r="U42" s="152"/>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152"/>
      <c r="AV42" s="8"/>
      <c r="AW42" s="152"/>
      <c r="AX42" s="152"/>
      <c r="AY42" s="155"/>
      <c r="AZ42" s="17"/>
    </row>
    <row r="43" spans="1:53" x14ac:dyDescent="0.25">
      <c r="A43" s="48" t="s">
        <v>86</v>
      </c>
      <c r="B43" s="155"/>
      <c r="C43" s="155"/>
      <c r="D43" s="155"/>
      <c r="E43" s="158"/>
      <c r="F43" s="155"/>
      <c r="G43" s="159"/>
      <c r="H43" s="8"/>
      <c r="I43" s="159"/>
      <c r="J43" s="8"/>
      <c r="K43" s="159"/>
      <c r="L43" s="8"/>
      <c r="M43" s="159"/>
      <c r="N43" s="8"/>
      <c r="O43" s="159"/>
      <c r="P43" s="8"/>
      <c r="Q43" s="159"/>
      <c r="R43" s="8"/>
      <c r="S43" s="152"/>
      <c r="T43" s="8"/>
      <c r="U43" s="8"/>
      <c r="V43" s="8"/>
      <c r="W43" s="159"/>
      <c r="X43" s="8"/>
      <c r="Y43" s="159"/>
      <c r="Z43" s="8"/>
      <c r="AA43" s="159"/>
      <c r="AB43" s="8"/>
      <c r="AC43" s="159"/>
      <c r="AD43" s="8"/>
      <c r="AE43" s="159"/>
      <c r="AF43" s="8"/>
      <c r="AG43" s="159"/>
      <c r="AH43" s="8"/>
      <c r="AI43" s="159"/>
      <c r="AJ43" s="8"/>
      <c r="AK43" s="159"/>
      <c r="AL43" s="8"/>
      <c r="AM43" s="159"/>
      <c r="AN43" s="8"/>
      <c r="AO43" s="159"/>
      <c r="AP43" s="8"/>
      <c r="AQ43" s="159"/>
      <c r="AR43" s="159"/>
      <c r="AS43" s="159"/>
      <c r="AT43" s="8"/>
      <c r="AU43" s="152"/>
      <c r="AV43" s="8"/>
      <c r="AW43" s="152"/>
      <c r="AX43" s="152"/>
      <c r="AY43" s="155"/>
      <c r="AZ43" s="17"/>
    </row>
    <row r="44" spans="1:53" x14ac:dyDescent="0.25">
      <c r="A44" s="48" t="s">
        <v>87</v>
      </c>
      <c r="B44" s="155"/>
      <c r="C44" s="155"/>
      <c r="D44" s="155"/>
      <c r="E44" s="158"/>
      <c r="F44" s="155"/>
      <c r="G44" s="159"/>
      <c r="H44" s="8"/>
      <c r="I44" s="159"/>
      <c r="J44" s="8"/>
      <c r="K44" s="159"/>
      <c r="L44" s="8"/>
      <c r="M44" s="159"/>
      <c r="N44" s="8"/>
      <c r="O44" s="159"/>
      <c r="P44" s="8"/>
      <c r="Q44" s="159"/>
      <c r="R44" s="8"/>
      <c r="S44" s="8"/>
      <c r="T44" s="8"/>
      <c r="U44" s="8"/>
      <c r="V44" s="8"/>
      <c r="W44" s="159"/>
      <c r="X44" s="8"/>
      <c r="Y44" s="159"/>
      <c r="Z44" s="8"/>
      <c r="AA44" s="159"/>
      <c r="AB44" s="8"/>
      <c r="AC44" s="159"/>
      <c r="AD44" s="8"/>
      <c r="AE44" s="159"/>
      <c r="AF44" s="8"/>
      <c r="AG44" s="159"/>
      <c r="AH44" s="8"/>
      <c r="AI44" s="159"/>
      <c r="AJ44" s="8"/>
      <c r="AK44" s="159"/>
      <c r="AL44" s="8"/>
      <c r="AM44" s="159"/>
      <c r="AN44" s="8"/>
      <c r="AO44" s="159"/>
      <c r="AP44" s="8"/>
      <c r="AQ44" s="159"/>
      <c r="AR44" s="159"/>
      <c r="AS44" s="159"/>
      <c r="AT44" s="8"/>
      <c r="AU44" s="8"/>
      <c r="AV44" s="8"/>
      <c r="AW44" s="8"/>
      <c r="AX44" s="8"/>
      <c r="AY44" s="155"/>
    </row>
    <row r="45" spans="1:53" ht="12.5" x14ac:dyDescent="0.25">
      <c r="A45" s="48" t="s">
        <v>88</v>
      </c>
      <c r="B45" s="160"/>
      <c r="C45" s="160"/>
      <c r="D45" s="155"/>
      <c r="E45" s="158"/>
      <c r="F45" s="155"/>
      <c r="G45" s="8"/>
      <c r="H45" s="8"/>
      <c r="I45" s="8"/>
      <c r="J45" s="8"/>
      <c r="K45" s="8"/>
      <c r="L45" s="8"/>
      <c r="M45" s="8"/>
      <c r="N45" s="8"/>
      <c r="O45" s="8"/>
      <c r="P45" s="8"/>
      <c r="Q45" s="8"/>
      <c r="R45" s="8"/>
      <c r="S45" s="159"/>
      <c r="T45" s="8"/>
      <c r="U45" s="159"/>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159"/>
      <c r="AV45" s="8"/>
      <c r="AW45" s="8"/>
      <c r="AX45" s="159"/>
      <c r="AY45" s="155"/>
      <c r="AZ45" s="18"/>
    </row>
    <row r="46" spans="1:53" ht="12.5" x14ac:dyDescent="0.25">
      <c r="A46" s="155"/>
      <c r="B46" s="160"/>
      <c r="C46" s="160"/>
      <c r="D46" s="155"/>
      <c r="E46" s="158"/>
      <c r="F46" s="155"/>
      <c r="G46" s="8"/>
      <c r="H46" s="8"/>
      <c r="I46" s="8"/>
      <c r="J46" s="8"/>
      <c r="K46" s="8"/>
      <c r="L46" s="8"/>
      <c r="M46" s="8"/>
      <c r="N46" s="8"/>
      <c r="O46" s="8"/>
      <c r="P46" s="8"/>
      <c r="Q46" s="8"/>
      <c r="R46" s="8"/>
      <c r="S46" s="159"/>
      <c r="T46" s="8"/>
      <c r="U46" s="159"/>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159"/>
      <c r="AV46" s="8"/>
      <c r="AW46" s="159"/>
      <c r="AX46" s="8"/>
      <c r="AY46" s="155"/>
    </row>
    <row r="47" spans="1:53" x14ac:dyDescent="0.25">
      <c r="A47" s="161"/>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3" ht="13" x14ac:dyDescent="0.3">
      <c r="A48" s="16"/>
      <c r="B48" s="30"/>
      <c r="C48" s="30"/>
      <c r="D48" s="30"/>
      <c r="E48" s="30"/>
      <c r="F48" s="31"/>
    </row>
  </sheetData>
  <mergeCells count="43">
    <mergeCell ref="J34:K34"/>
    <mergeCell ref="L34:M34"/>
    <mergeCell ref="N34:O34"/>
    <mergeCell ref="V34:W34"/>
    <mergeCell ref="T34:U34"/>
    <mergeCell ref="P34:Q34"/>
    <mergeCell ref="R34:S34"/>
    <mergeCell ref="B5:C5"/>
    <mergeCell ref="D5:E5"/>
    <mergeCell ref="F5:G5"/>
    <mergeCell ref="H5:I5"/>
    <mergeCell ref="B34:C34"/>
    <mergeCell ref="D34:E34"/>
    <mergeCell ref="F34:G34"/>
    <mergeCell ref="H34:I34"/>
    <mergeCell ref="J5:K5"/>
    <mergeCell ref="L5:M5"/>
    <mergeCell ref="T5:U5"/>
    <mergeCell ref="N5:O5"/>
    <mergeCell ref="P5:Q5"/>
    <mergeCell ref="R5:S5"/>
    <mergeCell ref="V5:W5"/>
    <mergeCell ref="AD5:AE5"/>
    <mergeCell ref="AB5:AC5"/>
    <mergeCell ref="AH5:AI5"/>
    <mergeCell ref="Z5:AA5"/>
    <mergeCell ref="AF5:AG5"/>
    <mergeCell ref="AF34:AG34"/>
    <mergeCell ref="Z34:AA34"/>
    <mergeCell ref="AH34:AI34"/>
    <mergeCell ref="AD34:AE34"/>
    <mergeCell ref="AB34:AC34"/>
    <mergeCell ref="AT34:AU34"/>
    <mergeCell ref="AV34:AW34"/>
    <mergeCell ref="AT5:AU5"/>
    <mergeCell ref="AJ5:AK5"/>
    <mergeCell ref="AL5:AM5"/>
    <mergeCell ref="AN5:AO5"/>
    <mergeCell ref="AP5:AQ5"/>
    <mergeCell ref="AJ34:AK34"/>
    <mergeCell ref="AL34:AM34"/>
    <mergeCell ref="AP34:AQ34"/>
    <mergeCell ref="AN34:AO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7" width="4.296875" style="10" customWidth="1"/>
    <col min="18" max="18" width="4.296875" style="10" hidden="1" customWidth="1"/>
    <col min="19" max="19" width="4.09765625" style="10" hidden="1" customWidth="1"/>
    <col min="20" max="20" width="4.3984375" style="10" hidden="1" customWidth="1"/>
    <col min="21" max="21" width="4.59765625" style="10" hidden="1" customWidth="1"/>
    <col min="22" max="23" width="4.296875" style="10" customWidth="1"/>
    <col min="24" max="24" width="3.8984375" style="10" hidden="1" customWidth="1"/>
    <col min="25" max="25" width="4" style="10" hidden="1" customWidth="1"/>
    <col min="26" max="26" width="3.8984375" style="10" customWidth="1"/>
    <col min="27" max="27" width="4" style="10" customWidth="1"/>
    <col min="28" max="28" width="3.8984375" style="10" customWidth="1"/>
    <col min="29" max="29" width="4" style="10" customWidth="1"/>
    <col min="30" max="30" width="3.8984375" style="10" customWidth="1"/>
    <col min="31" max="31" width="4" style="10" customWidth="1"/>
    <col min="32" max="32" width="3.8984375" style="10" hidden="1" customWidth="1"/>
    <col min="33" max="33" width="4" style="10" hidden="1" customWidth="1"/>
    <col min="34" max="34" width="3.59765625" style="10" hidden="1" customWidth="1"/>
    <col min="35" max="35" width="3.69921875" style="10" hidden="1" customWidth="1"/>
    <col min="36" max="36" width="3.8984375" style="10" customWidth="1"/>
    <col min="37" max="37" width="4" style="10" customWidth="1"/>
    <col min="38" max="38" width="3.8984375" style="10" customWidth="1"/>
    <col min="39" max="39" width="4.8984375" style="10" bestFit="1" customWidth="1"/>
    <col min="40" max="40" width="3.59765625" style="10" customWidth="1"/>
    <col min="41" max="41" width="3.69921875" style="10" customWidth="1"/>
    <col min="42" max="43" width="4.296875" style="10" customWidth="1"/>
    <col min="44" max="45" width="4.296875" style="10" hidden="1" customWidth="1"/>
    <col min="46" max="47" width="4.296875" style="10" customWidth="1"/>
    <col min="48" max="48" width="4.3984375" style="10" customWidth="1"/>
    <col min="49" max="50" width="5.3984375" style="10" customWidth="1"/>
    <col min="51" max="51" width="9" style="16" customWidth="1"/>
    <col min="52" max="16384" width="11.3984375" style="10"/>
  </cols>
  <sheetData>
    <row r="1" spans="1:51" s="8" customFormat="1" ht="12.75" customHeight="1" x14ac:dyDescent="0.25">
      <c r="A1" s="5" t="s">
        <v>95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6"/>
      <c r="P2" s="6"/>
      <c r="Q2" s="6"/>
      <c r="R2" s="6"/>
      <c r="S2" s="6"/>
      <c r="T2" s="6"/>
      <c r="U2" s="8"/>
      <c r="V2" s="6"/>
      <c r="W2" s="6"/>
      <c r="X2" s="6"/>
      <c r="Y2" s="6"/>
      <c r="Z2" s="6"/>
      <c r="AA2" s="6"/>
      <c r="AB2" s="6"/>
      <c r="AC2" s="6"/>
      <c r="AD2" s="6"/>
      <c r="AE2" s="106"/>
      <c r="AF2" s="6"/>
      <c r="AG2" s="106"/>
      <c r="AH2" s="6"/>
      <c r="AI2" s="6"/>
      <c r="AJ2" s="6"/>
      <c r="AK2" s="6"/>
      <c r="AL2" s="6"/>
      <c r="AM2" s="6"/>
      <c r="AN2" s="6"/>
      <c r="AO2" s="6"/>
      <c r="AP2" s="6"/>
      <c r="AQ2" s="6"/>
      <c r="AR2" s="6"/>
      <c r="AS2" s="6"/>
      <c r="AT2" s="6"/>
      <c r="AU2" s="6"/>
      <c r="AV2" s="6"/>
      <c r="AW2" s="6"/>
      <c r="AX2" s="6"/>
      <c r="AY2" s="6"/>
    </row>
    <row r="3" spans="1:51"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8"/>
      <c r="Y3" s="108"/>
      <c r="Z3" s="108"/>
      <c r="AA3" s="108"/>
      <c r="AB3" s="108"/>
      <c r="AC3" s="108"/>
      <c r="AD3" s="109"/>
      <c r="AE3" s="108"/>
      <c r="AF3" s="109"/>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15" t="s">
        <v>4</v>
      </c>
      <c r="Y5" s="162"/>
      <c r="Z5" s="190" t="s">
        <v>22</v>
      </c>
      <c r="AA5" s="191"/>
      <c r="AB5" s="190" t="s">
        <v>25</v>
      </c>
      <c r="AC5" s="191"/>
      <c r="AD5" s="190" t="s">
        <v>7</v>
      </c>
      <c r="AE5" s="191"/>
      <c r="AF5" s="190" t="s">
        <v>3</v>
      </c>
      <c r="AG5" s="191"/>
      <c r="AH5" s="190" t="s">
        <v>64</v>
      </c>
      <c r="AI5" s="191"/>
      <c r="AJ5" s="190" t="s">
        <v>18</v>
      </c>
      <c r="AK5" s="191"/>
      <c r="AL5" s="190" t="s">
        <v>23</v>
      </c>
      <c r="AM5" s="191"/>
      <c r="AN5" s="190" t="s">
        <v>24</v>
      </c>
      <c r="AO5" s="191"/>
      <c r="AP5" s="190" t="s">
        <v>6</v>
      </c>
      <c r="AQ5" s="191"/>
      <c r="AR5" s="164"/>
      <c r="AS5" s="164"/>
      <c r="AT5" s="190" t="s">
        <v>19</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1"/>
      <c r="AP6" s="120"/>
      <c r="AQ6" s="121"/>
      <c r="AR6" s="122"/>
      <c r="AS6" s="122"/>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5"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SUM(B12:B32)</f>
        <v>90</v>
      </c>
      <c r="C10" s="165">
        <f t="shared" ref="C10:AU10" si="0">SUM(C12:C32)</f>
        <v>215</v>
      </c>
      <c r="D10" s="165">
        <f t="shared" si="0"/>
        <v>124</v>
      </c>
      <c r="E10" s="165">
        <f t="shared" si="0"/>
        <v>214</v>
      </c>
      <c r="F10" s="165">
        <f t="shared" si="0"/>
        <v>112</v>
      </c>
      <c r="G10" s="165">
        <f t="shared" si="0"/>
        <v>128</v>
      </c>
      <c r="H10" s="165">
        <f t="shared" si="0"/>
        <v>61</v>
      </c>
      <c r="I10" s="165">
        <f t="shared" si="0"/>
        <v>233</v>
      </c>
      <c r="J10" s="165">
        <f t="shared" si="0"/>
        <v>20</v>
      </c>
      <c r="K10" s="165">
        <f t="shared" si="0"/>
        <v>59</v>
      </c>
      <c r="L10" s="165">
        <f t="shared" si="0"/>
        <v>64</v>
      </c>
      <c r="M10" s="165">
        <f t="shared" si="0"/>
        <v>95</v>
      </c>
      <c r="N10" s="165">
        <f t="shared" si="0"/>
        <v>62</v>
      </c>
      <c r="O10" s="165">
        <f t="shared" si="0"/>
        <v>100</v>
      </c>
      <c r="P10" s="165">
        <f t="shared" si="0"/>
        <v>7</v>
      </c>
      <c r="Q10" s="165">
        <f t="shared" si="0"/>
        <v>16</v>
      </c>
      <c r="R10" s="165">
        <f t="shared" si="0"/>
        <v>0</v>
      </c>
      <c r="S10" s="165">
        <f t="shared" si="0"/>
        <v>0</v>
      </c>
      <c r="T10" s="165">
        <f>SUM(T12:T32)</f>
        <v>0</v>
      </c>
      <c r="U10" s="165">
        <f>SUM(U12:U32)</f>
        <v>0</v>
      </c>
      <c r="V10" s="165">
        <f t="shared" si="0"/>
        <v>24</v>
      </c>
      <c r="W10" s="165">
        <f t="shared" si="0"/>
        <v>33</v>
      </c>
      <c r="X10" s="165">
        <f t="shared" ref="X10:AE10" si="1">SUM(X12:X32)</f>
        <v>0</v>
      </c>
      <c r="Y10" s="165">
        <f t="shared" si="1"/>
        <v>0</v>
      </c>
      <c r="Z10" s="165">
        <f>SUM(Z12:Z32)</f>
        <v>127</v>
      </c>
      <c r="AA10" s="165">
        <f>SUM(AA12:AA32)</f>
        <v>129</v>
      </c>
      <c r="AB10" s="165">
        <f>SUM(AB12:AB32)</f>
        <v>107</v>
      </c>
      <c r="AC10" s="165">
        <f>SUM(AC12:AC32)</f>
        <v>43</v>
      </c>
      <c r="AD10" s="165">
        <f t="shared" si="1"/>
        <v>14</v>
      </c>
      <c r="AE10" s="165">
        <f t="shared" si="1"/>
        <v>15</v>
      </c>
      <c r="AF10" s="165">
        <f>SUM(AF12:AF32)</f>
        <v>0</v>
      </c>
      <c r="AG10" s="165">
        <f>SUM(AG12:AG32)</f>
        <v>0</v>
      </c>
      <c r="AH10" s="165">
        <f>SUM(AH12:AH32)</f>
        <v>0</v>
      </c>
      <c r="AI10" s="165">
        <f>SUM(AI12:AI32)</f>
        <v>0</v>
      </c>
      <c r="AJ10" s="165">
        <f t="shared" si="0"/>
        <v>34</v>
      </c>
      <c r="AK10" s="165">
        <f t="shared" si="0"/>
        <v>105</v>
      </c>
      <c r="AL10" s="165">
        <f t="shared" si="0"/>
        <v>35</v>
      </c>
      <c r="AM10" s="165">
        <f t="shared" si="0"/>
        <v>128</v>
      </c>
      <c r="AN10" s="165">
        <f t="shared" si="0"/>
        <v>16</v>
      </c>
      <c r="AO10" s="165">
        <f t="shared" si="0"/>
        <v>100</v>
      </c>
      <c r="AP10" s="165">
        <f t="shared" si="0"/>
        <v>1</v>
      </c>
      <c r="AQ10" s="165">
        <f t="shared" si="0"/>
        <v>6</v>
      </c>
      <c r="AR10" s="165"/>
      <c r="AS10" s="165"/>
      <c r="AT10" s="165">
        <f t="shared" si="0"/>
        <v>92</v>
      </c>
      <c r="AU10" s="165">
        <f t="shared" si="0"/>
        <v>225</v>
      </c>
      <c r="AV10" s="78">
        <f>SUM(AV12:AV32)</f>
        <v>990</v>
      </c>
      <c r="AW10" s="78">
        <f>SUM(AW12:AW32)</f>
        <v>1844</v>
      </c>
      <c r="AX10" s="78">
        <f>SUM(AX12:AX32)</f>
        <v>2834</v>
      </c>
      <c r="AY10" s="163">
        <f>AV10/AX10*100</f>
        <v>34.932956951305577</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4"/>
      <c r="AI11" s="144"/>
      <c r="AJ11" s="140"/>
      <c r="AK11" s="141"/>
      <c r="AL11" s="142"/>
      <c r="AM11" s="143"/>
      <c r="AN11" s="144"/>
      <c r="AO11" s="144"/>
      <c r="AP11" s="144"/>
      <c r="AQ11" s="144"/>
      <c r="AR11" s="144"/>
      <c r="AS11" s="144"/>
      <c r="AT11" s="144"/>
      <c r="AU11" s="144"/>
      <c r="AV11" s="144"/>
      <c r="AW11" s="144"/>
      <c r="AX11" s="144"/>
      <c r="AY11" s="144"/>
    </row>
    <row r="12" spans="1:51" s="1" customFormat="1" ht="12.65" customHeight="1" x14ac:dyDescent="0.25">
      <c r="A12" s="137" t="s">
        <v>35</v>
      </c>
      <c r="B12" s="145">
        <v>23</v>
      </c>
      <c r="C12" s="145">
        <v>45</v>
      </c>
      <c r="D12" s="145">
        <v>22</v>
      </c>
      <c r="E12" s="145">
        <v>46</v>
      </c>
      <c r="F12" s="145">
        <v>19</v>
      </c>
      <c r="G12" s="145">
        <v>15</v>
      </c>
      <c r="H12" s="145">
        <v>20</v>
      </c>
      <c r="I12" s="145">
        <v>82</v>
      </c>
      <c r="J12" s="145">
        <v>6</v>
      </c>
      <c r="K12" s="145">
        <v>24</v>
      </c>
      <c r="L12" s="145">
        <v>26</v>
      </c>
      <c r="M12" s="145">
        <v>42</v>
      </c>
      <c r="N12" s="145">
        <v>29</v>
      </c>
      <c r="O12" s="145">
        <v>39</v>
      </c>
      <c r="P12" s="145">
        <v>5</v>
      </c>
      <c r="Q12" s="145">
        <v>12</v>
      </c>
      <c r="R12" s="145"/>
      <c r="S12" s="145"/>
      <c r="T12" s="145"/>
      <c r="U12" s="145"/>
      <c r="V12" s="145"/>
      <c r="W12" s="145"/>
      <c r="X12" s="145"/>
      <c r="Y12" s="145"/>
      <c r="Z12" s="145">
        <v>31</v>
      </c>
      <c r="AA12" s="145">
        <v>34</v>
      </c>
      <c r="AB12" s="145">
        <v>49</v>
      </c>
      <c r="AC12" s="145">
        <v>19</v>
      </c>
      <c r="AD12" s="145"/>
      <c r="AE12" s="145"/>
      <c r="AF12" s="145"/>
      <c r="AG12" s="145"/>
      <c r="AH12" s="144"/>
      <c r="AI12" s="144"/>
      <c r="AJ12" s="145">
        <v>7</v>
      </c>
      <c r="AK12" s="145">
        <v>27</v>
      </c>
      <c r="AL12" s="145">
        <v>8</v>
      </c>
      <c r="AM12" s="143">
        <v>51</v>
      </c>
      <c r="AN12" s="144">
        <v>4</v>
      </c>
      <c r="AO12" s="144">
        <v>30</v>
      </c>
      <c r="AP12" s="144"/>
      <c r="AQ12" s="144"/>
      <c r="AR12" s="144"/>
      <c r="AS12" s="144"/>
      <c r="AT12" s="144">
        <v>28</v>
      </c>
      <c r="AU12" s="144">
        <v>62</v>
      </c>
      <c r="AV12" s="144">
        <f t="shared" ref="AV12:AV32" si="2">SUM(B12+D12+F12+H12+J12++N12+P12+T12+R12+V12+AF12+X12+AH12+L12+AD12+AB12+Z12+AJ12+AL12+AN12+AP12+AT12)</f>
        <v>277</v>
      </c>
      <c r="AW12" s="144">
        <f t="shared" ref="AW12:AW32" si="3">SUM(C12+E12+G12+I12+K12++O12+Q12+U12+S12+W12+AG12+Y12+AI12+M12+AE12+AC12+AA12+AK12+AM12+AO12+AQ12+AU12)</f>
        <v>528</v>
      </c>
      <c r="AX12" s="144">
        <f>AV12+AW12</f>
        <v>805</v>
      </c>
      <c r="AY12" s="146">
        <f t="shared" ref="AY12:AY26" si="4">AV12/AX12*100</f>
        <v>34.409937888198762</v>
      </c>
    </row>
    <row r="13" spans="1:51" s="1" customFormat="1" ht="12.65" customHeight="1" x14ac:dyDescent="0.25">
      <c r="A13" s="137" t="s">
        <v>36</v>
      </c>
      <c r="B13" s="145">
        <v>20</v>
      </c>
      <c r="C13" s="145">
        <v>61</v>
      </c>
      <c r="D13" s="145">
        <v>20</v>
      </c>
      <c r="E13" s="145">
        <v>32</v>
      </c>
      <c r="F13" s="145">
        <v>13</v>
      </c>
      <c r="G13" s="145">
        <v>13</v>
      </c>
      <c r="H13" s="145">
        <v>13</v>
      </c>
      <c r="I13" s="145">
        <v>54</v>
      </c>
      <c r="J13" s="145">
        <v>2</v>
      </c>
      <c r="K13" s="145">
        <v>11</v>
      </c>
      <c r="L13" s="145">
        <v>18</v>
      </c>
      <c r="M13" s="145">
        <v>20</v>
      </c>
      <c r="N13" s="145">
        <v>15</v>
      </c>
      <c r="O13" s="145">
        <v>39</v>
      </c>
      <c r="P13" s="145"/>
      <c r="Q13" s="145"/>
      <c r="R13" s="145"/>
      <c r="S13" s="145"/>
      <c r="T13" s="145"/>
      <c r="U13" s="145"/>
      <c r="V13" s="145"/>
      <c r="W13" s="145"/>
      <c r="X13" s="145"/>
      <c r="Y13" s="145"/>
      <c r="Z13" s="145">
        <v>28</v>
      </c>
      <c r="AA13" s="145">
        <v>30</v>
      </c>
      <c r="AB13" s="145">
        <v>17</v>
      </c>
      <c r="AC13" s="145">
        <v>10</v>
      </c>
      <c r="AD13" s="145"/>
      <c r="AE13" s="145"/>
      <c r="AF13" s="145"/>
      <c r="AG13" s="145"/>
      <c r="AH13" s="144"/>
      <c r="AI13" s="144"/>
      <c r="AJ13" s="145">
        <v>7</v>
      </c>
      <c r="AK13" s="145">
        <v>20</v>
      </c>
      <c r="AL13" s="145">
        <v>11</v>
      </c>
      <c r="AM13" s="143">
        <v>43</v>
      </c>
      <c r="AN13" s="144">
        <v>3</v>
      </c>
      <c r="AO13" s="144">
        <v>24</v>
      </c>
      <c r="AP13" s="144"/>
      <c r="AQ13" s="144"/>
      <c r="AR13" s="144"/>
      <c r="AS13" s="144"/>
      <c r="AT13" s="144">
        <v>15</v>
      </c>
      <c r="AU13" s="144">
        <v>44</v>
      </c>
      <c r="AV13" s="144">
        <f t="shared" si="2"/>
        <v>182</v>
      </c>
      <c r="AW13" s="144">
        <f t="shared" si="3"/>
        <v>401</v>
      </c>
      <c r="AX13" s="144">
        <f t="shared" ref="AX13:AX32" si="5">AV13+AW13</f>
        <v>583</v>
      </c>
      <c r="AY13" s="146">
        <f t="shared" si="4"/>
        <v>31.217838765008576</v>
      </c>
    </row>
    <row r="14" spans="1:51" s="1" customFormat="1" ht="12.65" customHeight="1" x14ac:dyDescent="0.25">
      <c r="A14" s="137" t="s">
        <v>37</v>
      </c>
      <c r="B14" s="145">
        <v>3</v>
      </c>
      <c r="C14" s="145">
        <v>7</v>
      </c>
      <c r="D14" s="145">
        <v>3</v>
      </c>
      <c r="E14" s="145">
        <v>7</v>
      </c>
      <c r="F14" s="145">
        <v>5</v>
      </c>
      <c r="G14" s="145">
        <v>5</v>
      </c>
      <c r="H14" s="145">
        <v>1</v>
      </c>
      <c r="I14" s="145">
        <v>9</v>
      </c>
      <c r="J14" s="145"/>
      <c r="K14" s="145"/>
      <c r="L14" s="145"/>
      <c r="M14" s="145"/>
      <c r="N14" s="145"/>
      <c r="O14" s="145"/>
      <c r="P14" s="145"/>
      <c r="Q14" s="145"/>
      <c r="R14" s="145"/>
      <c r="S14" s="145"/>
      <c r="T14" s="145"/>
      <c r="U14" s="145"/>
      <c r="V14" s="145"/>
      <c r="W14" s="145"/>
      <c r="X14" s="145"/>
      <c r="Y14" s="145"/>
      <c r="Z14" s="145">
        <v>8</v>
      </c>
      <c r="AA14" s="145">
        <v>7</v>
      </c>
      <c r="AB14" s="145">
        <v>5</v>
      </c>
      <c r="AC14" s="145"/>
      <c r="AD14" s="145"/>
      <c r="AE14" s="145"/>
      <c r="AF14" s="145"/>
      <c r="AG14" s="145"/>
      <c r="AH14" s="144"/>
      <c r="AI14" s="144"/>
      <c r="AJ14" s="145"/>
      <c r="AK14" s="145">
        <v>4</v>
      </c>
      <c r="AL14" s="145"/>
      <c r="AM14" s="143"/>
      <c r="AN14" s="144"/>
      <c r="AO14" s="144"/>
      <c r="AP14" s="144"/>
      <c r="AQ14" s="144"/>
      <c r="AR14" s="144"/>
      <c r="AS14" s="144"/>
      <c r="AT14" s="144">
        <v>1</v>
      </c>
      <c r="AU14" s="144">
        <v>3</v>
      </c>
      <c r="AV14" s="144">
        <f t="shared" si="2"/>
        <v>26</v>
      </c>
      <c r="AW14" s="144">
        <f t="shared" si="3"/>
        <v>42</v>
      </c>
      <c r="AX14" s="144">
        <f t="shared" si="5"/>
        <v>68</v>
      </c>
      <c r="AY14" s="146">
        <f t="shared" si="4"/>
        <v>38.235294117647058</v>
      </c>
    </row>
    <row r="15" spans="1:51" s="1" customFormat="1" ht="12.65" customHeight="1" x14ac:dyDescent="0.25">
      <c r="A15" s="137" t="s">
        <v>38</v>
      </c>
      <c r="B15" s="145"/>
      <c r="C15" s="145">
        <v>3</v>
      </c>
      <c r="D15" s="145">
        <v>1</v>
      </c>
      <c r="E15" s="145">
        <v>2</v>
      </c>
      <c r="F15" s="145">
        <v>1</v>
      </c>
      <c r="G15" s="145">
        <v>2</v>
      </c>
      <c r="H15" s="145"/>
      <c r="I15" s="145">
        <v>3</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4"/>
      <c r="AI15" s="144"/>
      <c r="AJ15" s="145"/>
      <c r="AK15" s="145">
        <v>2</v>
      </c>
      <c r="AL15" s="145"/>
      <c r="AM15" s="143"/>
      <c r="AN15" s="144"/>
      <c r="AO15" s="144">
        <v>3</v>
      </c>
      <c r="AP15" s="144"/>
      <c r="AQ15" s="144"/>
      <c r="AR15" s="144"/>
      <c r="AS15" s="144"/>
      <c r="AT15" s="144">
        <v>1</v>
      </c>
      <c r="AU15" s="144">
        <v>3</v>
      </c>
      <c r="AV15" s="144">
        <f t="shared" si="2"/>
        <v>3</v>
      </c>
      <c r="AW15" s="144">
        <f t="shared" si="3"/>
        <v>18</v>
      </c>
      <c r="AX15" s="144">
        <f t="shared" si="5"/>
        <v>21</v>
      </c>
      <c r="AY15" s="146">
        <f t="shared" si="4"/>
        <v>14.285714285714285</v>
      </c>
    </row>
    <row r="16" spans="1:51" s="1" customFormat="1" ht="12.65" customHeight="1" x14ac:dyDescent="0.25">
      <c r="A16" s="137" t="s">
        <v>54</v>
      </c>
      <c r="B16" s="145">
        <v>1</v>
      </c>
      <c r="C16" s="145">
        <v>2</v>
      </c>
      <c r="D16" s="145">
        <v>1</v>
      </c>
      <c r="E16" s="145">
        <v>2</v>
      </c>
      <c r="F16" s="145">
        <v>1</v>
      </c>
      <c r="G16" s="145">
        <v>2</v>
      </c>
      <c r="H16" s="145"/>
      <c r="I16" s="145">
        <v>3</v>
      </c>
      <c r="J16" s="145"/>
      <c r="K16" s="145"/>
      <c r="L16" s="145"/>
      <c r="M16" s="145"/>
      <c r="N16" s="145"/>
      <c r="O16" s="145"/>
      <c r="P16" s="145"/>
      <c r="Q16" s="145"/>
      <c r="R16" s="145"/>
      <c r="S16" s="145"/>
      <c r="T16" s="145"/>
      <c r="U16" s="145"/>
      <c r="V16" s="145"/>
      <c r="W16" s="145"/>
      <c r="X16" s="145"/>
      <c r="Y16" s="145"/>
      <c r="Z16" s="145"/>
      <c r="AA16" s="145"/>
      <c r="AB16" s="145">
        <v>1</v>
      </c>
      <c r="AC16" s="145">
        <v>2</v>
      </c>
      <c r="AD16" s="145"/>
      <c r="AE16" s="145"/>
      <c r="AF16" s="145"/>
      <c r="AG16" s="145"/>
      <c r="AH16" s="144"/>
      <c r="AI16" s="144"/>
      <c r="AJ16" s="145"/>
      <c r="AK16" s="145"/>
      <c r="AL16" s="145"/>
      <c r="AM16" s="143"/>
      <c r="AN16" s="144"/>
      <c r="AO16" s="144"/>
      <c r="AP16" s="144"/>
      <c r="AQ16" s="144"/>
      <c r="AR16" s="144"/>
      <c r="AS16" s="144"/>
      <c r="AT16" s="144">
        <v>2</v>
      </c>
      <c r="AU16" s="144">
        <v>2</v>
      </c>
      <c r="AV16" s="144">
        <f t="shared" si="2"/>
        <v>6</v>
      </c>
      <c r="AW16" s="144">
        <f t="shared" si="3"/>
        <v>13</v>
      </c>
      <c r="AX16" s="144">
        <f t="shared" si="5"/>
        <v>19</v>
      </c>
      <c r="AY16" s="146">
        <f t="shared" si="4"/>
        <v>31.578947368421051</v>
      </c>
    </row>
    <row r="17" spans="1:51" s="1" customFormat="1" ht="12.65" customHeight="1" x14ac:dyDescent="0.25">
      <c r="A17" s="137" t="s">
        <v>40</v>
      </c>
      <c r="B17" s="145">
        <v>2</v>
      </c>
      <c r="C17" s="145">
        <v>4</v>
      </c>
      <c r="D17" s="145">
        <v>6</v>
      </c>
      <c r="E17" s="145">
        <v>10</v>
      </c>
      <c r="F17" s="145">
        <v>5</v>
      </c>
      <c r="G17" s="145">
        <v>6</v>
      </c>
      <c r="H17" s="145">
        <v>4</v>
      </c>
      <c r="I17" s="145">
        <v>8</v>
      </c>
      <c r="J17" s="145"/>
      <c r="K17" s="145"/>
      <c r="L17" s="145"/>
      <c r="M17" s="145"/>
      <c r="N17" s="145"/>
      <c r="O17" s="145"/>
      <c r="P17" s="145">
        <v>2</v>
      </c>
      <c r="Q17" s="145">
        <v>4</v>
      </c>
      <c r="R17" s="145"/>
      <c r="S17" s="145"/>
      <c r="T17" s="145"/>
      <c r="U17" s="145"/>
      <c r="V17" s="145">
        <v>2</v>
      </c>
      <c r="W17" s="145">
        <v>4</v>
      </c>
      <c r="X17" s="145"/>
      <c r="Y17" s="145"/>
      <c r="Z17" s="145">
        <v>3</v>
      </c>
      <c r="AA17" s="145">
        <v>3</v>
      </c>
      <c r="AB17" s="145"/>
      <c r="AC17" s="145"/>
      <c r="AD17" s="145"/>
      <c r="AE17" s="145"/>
      <c r="AF17" s="145"/>
      <c r="AG17" s="145"/>
      <c r="AH17" s="144"/>
      <c r="AI17" s="144"/>
      <c r="AJ17" s="145"/>
      <c r="AK17" s="145">
        <v>1</v>
      </c>
      <c r="AL17" s="145"/>
      <c r="AM17" s="143"/>
      <c r="AN17" s="144"/>
      <c r="AO17" s="144"/>
      <c r="AP17" s="144"/>
      <c r="AQ17" s="144"/>
      <c r="AR17" s="144"/>
      <c r="AS17" s="144"/>
      <c r="AT17" s="144">
        <v>4</v>
      </c>
      <c r="AU17" s="144">
        <v>10</v>
      </c>
      <c r="AV17" s="144">
        <f t="shared" si="2"/>
        <v>28</v>
      </c>
      <c r="AW17" s="144">
        <f t="shared" si="3"/>
        <v>50</v>
      </c>
      <c r="AX17" s="144">
        <f t="shared" si="5"/>
        <v>78</v>
      </c>
      <c r="AY17" s="146">
        <f t="shared" si="4"/>
        <v>35.897435897435898</v>
      </c>
    </row>
    <row r="18" spans="1:51" s="1" customFormat="1" ht="12.65" customHeight="1" x14ac:dyDescent="0.25">
      <c r="A18" s="137" t="s">
        <v>41</v>
      </c>
      <c r="B18" s="145">
        <v>4</v>
      </c>
      <c r="C18" s="145">
        <v>3</v>
      </c>
      <c r="D18" s="145">
        <v>3</v>
      </c>
      <c r="E18" s="145">
        <v>4</v>
      </c>
      <c r="F18" s="145">
        <v>4</v>
      </c>
      <c r="G18" s="145">
        <v>3</v>
      </c>
      <c r="H18" s="145">
        <v>1</v>
      </c>
      <c r="I18" s="145">
        <v>6</v>
      </c>
      <c r="J18" s="145"/>
      <c r="K18" s="145"/>
      <c r="L18" s="145">
        <v>3</v>
      </c>
      <c r="M18" s="145">
        <v>4</v>
      </c>
      <c r="N18" s="145"/>
      <c r="O18" s="145"/>
      <c r="P18" s="145"/>
      <c r="Q18" s="145"/>
      <c r="R18" s="145"/>
      <c r="S18" s="145"/>
      <c r="T18" s="145"/>
      <c r="U18" s="145"/>
      <c r="V18" s="145"/>
      <c r="W18" s="145"/>
      <c r="X18" s="145"/>
      <c r="Y18" s="145"/>
      <c r="Z18" s="145">
        <v>5</v>
      </c>
      <c r="AA18" s="145">
        <v>2</v>
      </c>
      <c r="AB18" s="145"/>
      <c r="AC18" s="145"/>
      <c r="AD18" s="145"/>
      <c r="AE18" s="145"/>
      <c r="AF18" s="145"/>
      <c r="AG18" s="145"/>
      <c r="AH18" s="144"/>
      <c r="AI18" s="144"/>
      <c r="AJ18" s="145">
        <v>1</v>
      </c>
      <c r="AK18" s="145">
        <v>6</v>
      </c>
      <c r="AL18" s="145"/>
      <c r="AM18" s="143"/>
      <c r="AN18" s="144">
        <v>1</v>
      </c>
      <c r="AO18" s="144">
        <v>6</v>
      </c>
      <c r="AP18" s="144"/>
      <c r="AQ18" s="144"/>
      <c r="AR18" s="144"/>
      <c r="AS18" s="144"/>
      <c r="AT18" s="144"/>
      <c r="AU18" s="144">
        <v>3</v>
      </c>
      <c r="AV18" s="144">
        <f t="shared" si="2"/>
        <v>22</v>
      </c>
      <c r="AW18" s="144">
        <f t="shared" si="3"/>
        <v>37</v>
      </c>
      <c r="AX18" s="144">
        <f t="shared" si="5"/>
        <v>59</v>
      </c>
      <c r="AY18" s="146">
        <f t="shared" si="4"/>
        <v>37.288135593220339</v>
      </c>
    </row>
    <row r="19" spans="1:51" s="1" customFormat="1" ht="12.65" customHeight="1" x14ac:dyDescent="0.25">
      <c r="A19" s="137" t="s">
        <v>42</v>
      </c>
      <c r="B19" s="145">
        <v>2</v>
      </c>
      <c r="C19" s="145">
        <v>4</v>
      </c>
      <c r="D19" s="145">
        <v>2</v>
      </c>
      <c r="E19" s="145">
        <v>4</v>
      </c>
      <c r="F19" s="145">
        <v>3</v>
      </c>
      <c r="G19" s="145">
        <v>3</v>
      </c>
      <c r="H19" s="145"/>
      <c r="I19" s="145"/>
      <c r="J19" s="145">
        <v>2</v>
      </c>
      <c r="K19" s="145">
        <v>4</v>
      </c>
      <c r="L19" s="145"/>
      <c r="M19" s="145"/>
      <c r="N19" s="145">
        <v>3</v>
      </c>
      <c r="O19" s="145">
        <v>3</v>
      </c>
      <c r="P19" s="145"/>
      <c r="Q19" s="145"/>
      <c r="R19" s="145"/>
      <c r="S19" s="145"/>
      <c r="T19" s="145"/>
      <c r="U19" s="145"/>
      <c r="V19" s="145">
        <v>4</v>
      </c>
      <c r="W19" s="145">
        <v>2</v>
      </c>
      <c r="X19" s="145"/>
      <c r="Y19" s="145"/>
      <c r="Z19" s="145">
        <v>3</v>
      </c>
      <c r="AA19" s="145">
        <v>3</v>
      </c>
      <c r="AB19" s="145">
        <v>9</v>
      </c>
      <c r="AC19" s="145">
        <v>3</v>
      </c>
      <c r="AD19" s="145">
        <v>3</v>
      </c>
      <c r="AE19" s="145">
        <v>3</v>
      </c>
      <c r="AF19" s="145"/>
      <c r="AG19" s="145"/>
      <c r="AH19" s="144"/>
      <c r="AI19" s="144"/>
      <c r="AJ19" s="145"/>
      <c r="AK19" s="145">
        <v>6</v>
      </c>
      <c r="AL19" s="145"/>
      <c r="AM19" s="143"/>
      <c r="AN19" s="144">
        <v>1</v>
      </c>
      <c r="AO19" s="144">
        <v>2</v>
      </c>
      <c r="AP19" s="144"/>
      <c r="AQ19" s="144"/>
      <c r="AR19" s="144"/>
      <c r="AS19" s="144"/>
      <c r="AT19" s="144">
        <v>5</v>
      </c>
      <c r="AU19" s="144"/>
      <c r="AV19" s="144">
        <f t="shared" si="2"/>
        <v>37</v>
      </c>
      <c r="AW19" s="144">
        <f t="shared" si="3"/>
        <v>37</v>
      </c>
      <c r="AX19" s="144">
        <f t="shared" si="5"/>
        <v>74</v>
      </c>
      <c r="AY19" s="146">
        <f t="shared" si="4"/>
        <v>50</v>
      </c>
    </row>
    <row r="20" spans="1:51" s="1" customFormat="1" ht="12.65" customHeight="1" x14ac:dyDescent="0.25">
      <c r="A20" s="137" t="s">
        <v>43</v>
      </c>
      <c r="B20" s="145">
        <v>4</v>
      </c>
      <c r="C20" s="145">
        <v>10</v>
      </c>
      <c r="D20" s="145">
        <v>1</v>
      </c>
      <c r="E20" s="145">
        <v>6</v>
      </c>
      <c r="F20" s="145">
        <v>4</v>
      </c>
      <c r="G20" s="145">
        <v>3</v>
      </c>
      <c r="H20" s="145">
        <v>2</v>
      </c>
      <c r="I20" s="145">
        <v>5</v>
      </c>
      <c r="J20" s="145"/>
      <c r="K20" s="145"/>
      <c r="L20" s="145">
        <v>2</v>
      </c>
      <c r="M20" s="145">
        <v>5</v>
      </c>
      <c r="N20" s="145">
        <v>3</v>
      </c>
      <c r="O20" s="145">
        <v>4</v>
      </c>
      <c r="P20" s="145"/>
      <c r="Q20" s="145"/>
      <c r="R20" s="145"/>
      <c r="S20" s="145"/>
      <c r="T20" s="145"/>
      <c r="U20" s="145"/>
      <c r="V20" s="145"/>
      <c r="W20" s="145"/>
      <c r="X20" s="145"/>
      <c r="Y20" s="145"/>
      <c r="Z20" s="145">
        <v>4</v>
      </c>
      <c r="AA20" s="145">
        <v>3</v>
      </c>
      <c r="AB20" s="145"/>
      <c r="AC20" s="145"/>
      <c r="AD20" s="145"/>
      <c r="AE20" s="145"/>
      <c r="AF20" s="145"/>
      <c r="AG20" s="145"/>
      <c r="AH20" s="144"/>
      <c r="AI20" s="144"/>
      <c r="AJ20" s="145">
        <v>2</v>
      </c>
      <c r="AK20" s="145">
        <v>5</v>
      </c>
      <c r="AL20" s="145">
        <v>2</v>
      </c>
      <c r="AM20" s="143">
        <v>2</v>
      </c>
      <c r="AN20" s="144">
        <v>2</v>
      </c>
      <c r="AO20" s="144">
        <v>4</v>
      </c>
      <c r="AP20" s="144"/>
      <c r="AQ20" s="144"/>
      <c r="AR20" s="144"/>
      <c r="AS20" s="144"/>
      <c r="AT20" s="144">
        <v>4</v>
      </c>
      <c r="AU20" s="144">
        <v>11</v>
      </c>
      <c r="AV20" s="144">
        <f t="shared" si="2"/>
        <v>30</v>
      </c>
      <c r="AW20" s="144">
        <f t="shared" si="3"/>
        <v>58</v>
      </c>
      <c r="AX20" s="144">
        <f t="shared" si="5"/>
        <v>88</v>
      </c>
      <c r="AY20" s="146">
        <f t="shared" si="4"/>
        <v>34.090909090909086</v>
      </c>
    </row>
    <row r="21" spans="1:51" s="1" customFormat="1" ht="12.65" customHeight="1" x14ac:dyDescent="0.25">
      <c r="A21" s="137" t="s">
        <v>44</v>
      </c>
      <c r="B21" s="145">
        <v>1</v>
      </c>
      <c r="C21" s="145">
        <v>1</v>
      </c>
      <c r="D21" s="145"/>
      <c r="E21" s="145"/>
      <c r="F21" s="145">
        <v>1</v>
      </c>
      <c r="G21" s="145">
        <v>1</v>
      </c>
      <c r="H21" s="145">
        <v>1</v>
      </c>
      <c r="I21" s="145">
        <v>1</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4"/>
      <c r="AI21" s="144"/>
      <c r="AJ21" s="145"/>
      <c r="AK21" s="145"/>
      <c r="AL21" s="145"/>
      <c r="AM21" s="143"/>
      <c r="AN21" s="144"/>
      <c r="AO21" s="144">
        <v>2</v>
      </c>
      <c r="AP21" s="144"/>
      <c r="AQ21" s="144"/>
      <c r="AR21" s="144"/>
      <c r="AS21" s="144"/>
      <c r="AT21" s="144"/>
      <c r="AU21" s="144">
        <v>1</v>
      </c>
      <c r="AV21" s="144">
        <f t="shared" si="2"/>
        <v>3</v>
      </c>
      <c r="AW21" s="144">
        <f t="shared" si="3"/>
        <v>6</v>
      </c>
      <c r="AX21" s="144">
        <f t="shared" si="5"/>
        <v>9</v>
      </c>
      <c r="AY21" s="146">
        <f t="shared" si="4"/>
        <v>33.333333333333329</v>
      </c>
    </row>
    <row r="22" spans="1:51" s="1" customFormat="1" ht="12.65" customHeight="1" x14ac:dyDescent="0.25">
      <c r="A22" s="137" t="s">
        <v>45</v>
      </c>
      <c r="B22" s="145">
        <v>1</v>
      </c>
      <c r="C22" s="145">
        <v>1</v>
      </c>
      <c r="D22" s="145"/>
      <c r="E22" s="145">
        <v>1</v>
      </c>
      <c r="F22" s="145">
        <v>1</v>
      </c>
      <c r="G22" s="145">
        <v>2</v>
      </c>
      <c r="H22" s="145"/>
      <c r="I22" s="145">
        <v>2</v>
      </c>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4"/>
      <c r="AI22" s="144"/>
      <c r="AJ22" s="145"/>
      <c r="AK22" s="145"/>
      <c r="AL22" s="145"/>
      <c r="AM22" s="143"/>
      <c r="AN22" s="144"/>
      <c r="AO22" s="144">
        <v>1</v>
      </c>
      <c r="AP22" s="144"/>
      <c r="AQ22" s="144"/>
      <c r="AR22" s="144"/>
      <c r="AS22" s="144"/>
      <c r="AT22" s="144"/>
      <c r="AU22" s="144">
        <v>1</v>
      </c>
      <c r="AV22" s="144">
        <f t="shared" si="2"/>
        <v>2</v>
      </c>
      <c r="AW22" s="144">
        <f t="shared" si="3"/>
        <v>8</v>
      </c>
      <c r="AX22" s="144">
        <f t="shared" si="5"/>
        <v>10</v>
      </c>
      <c r="AY22" s="146">
        <f t="shared" si="4"/>
        <v>20</v>
      </c>
    </row>
    <row r="23" spans="1:51" s="1" customFormat="1" ht="12.65" customHeight="1" x14ac:dyDescent="0.25">
      <c r="A23" s="137" t="s">
        <v>46</v>
      </c>
      <c r="B23" s="145">
        <v>3</v>
      </c>
      <c r="C23" s="145">
        <v>9</v>
      </c>
      <c r="D23" s="145">
        <v>14</v>
      </c>
      <c r="E23" s="145">
        <v>22</v>
      </c>
      <c r="F23" s="145">
        <v>12</v>
      </c>
      <c r="G23" s="145">
        <v>12</v>
      </c>
      <c r="H23" s="145">
        <v>1</v>
      </c>
      <c r="I23" s="145">
        <v>11</v>
      </c>
      <c r="J23" s="145"/>
      <c r="K23" s="145"/>
      <c r="L23" s="145">
        <v>5</v>
      </c>
      <c r="M23" s="145">
        <v>7</v>
      </c>
      <c r="N23" s="145">
        <v>2</v>
      </c>
      <c r="O23" s="145">
        <v>4</v>
      </c>
      <c r="P23" s="145"/>
      <c r="Q23" s="145"/>
      <c r="R23" s="145"/>
      <c r="S23" s="145"/>
      <c r="T23" s="145"/>
      <c r="U23" s="145"/>
      <c r="V23" s="145"/>
      <c r="W23" s="145"/>
      <c r="X23" s="145"/>
      <c r="Y23" s="145"/>
      <c r="Z23" s="145">
        <v>12</v>
      </c>
      <c r="AA23" s="145">
        <v>12</v>
      </c>
      <c r="AB23" s="145"/>
      <c r="AC23" s="145"/>
      <c r="AD23" s="145"/>
      <c r="AE23" s="145"/>
      <c r="AF23" s="145"/>
      <c r="AG23" s="145"/>
      <c r="AH23" s="144"/>
      <c r="AI23" s="144"/>
      <c r="AJ23" s="145">
        <v>4</v>
      </c>
      <c r="AK23" s="145">
        <v>8</v>
      </c>
      <c r="AL23" s="145">
        <v>5</v>
      </c>
      <c r="AM23" s="143">
        <v>7</v>
      </c>
      <c r="AN23" s="144">
        <v>2</v>
      </c>
      <c r="AO23" s="144">
        <v>10</v>
      </c>
      <c r="AP23" s="144"/>
      <c r="AQ23" s="144"/>
      <c r="AR23" s="144"/>
      <c r="AS23" s="144"/>
      <c r="AT23" s="144">
        <v>13</v>
      </c>
      <c r="AU23" s="144">
        <v>17</v>
      </c>
      <c r="AV23" s="144">
        <f t="shared" si="2"/>
        <v>73</v>
      </c>
      <c r="AW23" s="144">
        <f t="shared" si="3"/>
        <v>119</v>
      </c>
      <c r="AX23" s="144">
        <f t="shared" si="5"/>
        <v>192</v>
      </c>
      <c r="AY23" s="146">
        <f t="shared" si="4"/>
        <v>38.020833333333329</v>
      </c>
    </row>
    <row r="24" spans="1:51" s="1" customFormat="1" ht="12.65" customHeight="1" x14ac:dyDescent="0.25">
      <c r="A24" s="137" t="s">
        <v>47</v>
      </c>
      <c r="B24" s="145">
        <v>2</v>
      </c>
      <c r="C24" s="145">
        <v>3</v>
      </c>
      <c r="D24" s="145">
        <v>4</v>
      </c>
      <c r="E24" s="145">
        <v>6</v>
      </c>
      <c r="F24" s="145">
        <v>2</v>
      </c>
      <c r="G24" s="145">
        <v>3</v>
      </c>
      <c r="H24" s="145">
        <v>4</v>
      </c>
      <c r="I24" s="145">
        <v>6</v>
      </c>
      <c r="J24" s="145"/>
      <c r="K24" s="145"/>
      <c r="L24" s="145">
        <v>2</v>
      </c>
      <c r="M24" s="145">
        <v>2</v>
      </c>
      <c r="N24" s="145"/>
      <c r="O24" s="145"/>
      <c r="P24" s="145"/>
      <c r="Q24" s="145"/>
      <c r="R24" s="145"/>
      <c r="S24" s="145"/>
      <c r="T24" s="145"/>
      <c r="U24" s="145"/>
      <c r="V24" s="145"/>
      <c r="W24" s="145"/>
      <c r="X24" s="145"/>
      <c r="Y24" s="145"/>
      <c r="Z24" s="145">
        <v>2</v>
      </c>
      <c r="AA24" s="145">
        <v>3</v>
      </c>
      <c r="AB24" s="145">
        <v>5</v>
      </c>
      <c r="AC24" s="145"/>
      <c r="AD24" s="145"/>
      <c r="AE24" s="145"/>
      <c r="AF24" s="145"/>
      <c r="AG24" s="145"/>
      <c r="AH24" s="144"/>
      <c r="AI24" s="144"/>
      <c r="AJ24" s="145"/>
      <c r="AK24" s="145"/>
      <c r="AL24" s="145"/>
      <c r="AM24" s="143"/>
      <c r="AN24" s="144"/>
      <c r="AO24" s="144"/>
      <c r="AP24" s="144"/>
      <c r="AQ24" s="144"/>
      <c r="AR24" s="144"/>
      <c r="AS24" s="144"/>
      <c r="AT24" s="144">
        <v>2</v>
      </c>
      <c r="AU24" s="144">
        <v>5</v>
      </c>
      <c r="AV24" s="144">
        <f t="shared" si="2"/>
        <v>23</v>
      </c>
      <c r="AW24" s="144">
        <f t="shared" si="3"/>
        <v>28</v>
      </c>
      <c r="AX24" s="144">
        <f t="shared" si="5"/>
        <v>51</v>
      </c>
      <c r="AY24" s="146">
        <f t="shared" si="4"/>
        <v>45.098039215686278</v>
      </c>
    </row>
    <row r="25" spans="1:51" s="1" customFormat="1" ht="12.65" customHeight="1" x14ac:dyDescent="0.25">
      <c r="A25" s="137" t="s">
        <v>48</v>
      </c>
      <c r="B25" s="145">
        <v>8</v>
      </c>
      <c r="C25" s="145">
        <v>14</v>
      </c>
      <c r="D25" s="145">
        <v>15</v>
      </c>
      <c r="E25" s="145">
        <v>19</v>
      </c>
      <c r="F25" s="145">
        <v>8</v>
      </c>
      <c r="G25" s="145">
        <v>7</v>
      </c>
      <c r="H25" s="145">
        <v>5</v>
      </c>
      <c r="I25" s="145">
        <v>19</v>
      </c>
      <c r="J25" s="145"/>
      <c r="K25" s="145"/>
      <c r="L25" s="145">
        <v>8</v>
      </c>
      <c r="M25" s="145">
        <v>15</v>
      </c>
      <c r="N25" s="145">
        <v>7</v>
      </c>
      <c r="O25" s="145">
        <v>8</v>
      </c>
      <c r="P25" s="145"/>
      <c r="Q25" s="145"/>
      <c r="R25" s="145"/>
      <c r="S25" s="145"/>
      <c r="T25" s="145"/>
      <c r="U25" s="145"/>
      <c r="V25" s="145"/>
      <c r="W25" s="145"/>
      <c r="X25" s="145"/>
      <c r="Y25" s="145"/>
      <c r="Z25" s="145">
        <v>8</v>
      </c>
      <c r="AA25" s="145">
        <v>7</v>
      </c>
      <c r="AB25" s="145">
        <v>13</v>
      </c>
      <c r="AC25" s="145"/>
      <c r="AD25" s="145"/>
      <c r="AE25" s="145"/>
      <c r="AF25" s="145"/>
      <c r="AG25" s="145"/>
      <c r="AH25" s="144"/>
      <c r="AI25" s="144"/>
      <c r="AJ25" s="145">
        <v>3</v>
      </c>
      <c r="AK25" s="145">
        <v>12</v>
      </c>
      <c r="AL25" s="145">
        <v>4</v>
      </c>
      <c r="AM25" s="143">
        <v>8</v>
      </c>
      <c r="AN25" s="144">
        <v>2</v>
      </c>
      <c r="AO25" s="144">
        <v>13</v>
      </c>
      <c r="AP25" s="144"/>
      <c r="AQ25" s="144"/>
      <c r="AR25" s="144"/>
      <c r="AS25" s="144"/>
      <c r="AT25" s="144">
        <v>4</v>
      </c>
      <c r="AU25" s="144">
        <v>11</v>
      </c>
      <c r="AV25" s="144">
        <f t="shared" si="2"/>
        <v>85</v>
      </c>
      <c r="AW25" s="144">
        <f t="shared" si="3"/>
        <v>133</v>
      </c>
      <c r="AX25" s="144">
        <f t="shared" si="5"/>
        <v>218</v>
      </c>
      <c r="AY25" s="146">
        <f t="shared" si="4"/>
        <v>38.990825688073393</v>
      </c>
    </row>
    <row r="26" spans="1:51" s="1" customFormat="1" ht="12.65" customHeight="1" x14ac:dyDescent="0.25">
      <c r="A26" s="137" t="s">
        <v>49</v>
      </c>
      <c r="B26" s="145">
        <v>2</v>
      </c>
      <c r="C26" s="145">
        <v>4</v>
      </c>
      <c r="D26" s="145">
        <v>2</v>
      </c>
      <c r="E26" s="145">
        <v>4</v>
      </c>
      <c r="F26" s="145">
        <v>10</v>
      </c>
      <c r="G26" s="145">
        <v>8</v>
      </c>
      <c r="H26" s="145">
        <v>5</v>
      </c>
      <c r="I26" s="145">
        <v>7</v>
      </c>
      <c r="J26" s="145"/>
      <c r="K26" s="145"/>
      <c r="L26" s="145"/>
      <c r="M26" s="145"/>
      <c r="N26" s="145">
        <v>3</v>
      </c>
      <c r="O26" s="145">
        <v>3</v>
      </c>
      <c r="P26" s="145"/>
      <c r="Q26" s="145"/>
      <c r="R26" s="145"/>
      <c r="S26" s="145"/>
      <c r="T26" s="145"/>
      <c r="U26" s="145"/>
      <c r="V26" s="145"/>
      <c r="W26" s="145"/>
      <c r="X26" s="145"/>
      <c r="Y26" s="145"/>
      <c r="Z26" s="145">
        <v>6</v>
      </c>
      <c r="AA26" s="145">
        <v>6</v>
      </c>
      <c r="AB26" s="145"/>
      <c r="AC26" s="145"/>
      <c r="AD26" s="145"/>
      <c r="AE26" s="145"/>
      <c r="AF26" s="145"/>
      <c r="AG26" s="145"/>
      <c r="AH26" s="144"/>
      <c r="AI26" s="144"/>
      <c r="AJ26" s="145">
        <v>1</v>
      </c>
      <c r="AK26" s="145">
        <v>5</v>
      </c>
      <c r="AL26" s="145"/>
      <c r="AM26" s="143"/>
      <c r="AN26" s="144">
        <v>1</v>
      </c>
      <c r="AO26" s="144">
        <v>5</v>
      </c>
      <c r="AP26" s="144"/>
      <c r="AQ26" s="144"/>
      <c r="AR26" s="144"/>
      <c r="AS26" s="144"/>
      <c r="AT26" s="144"/>
      <c r="AU26" s="144">
        <v>8</v>
      </c>
      <c r="AV26" s="144">
        <f t="shared" si="2"/>
        <v>30</v>
      </c>
      <c r="AW26" s="144">
        <f t="shared" si="3"/>
        <v>50</v>
      </c>
      <c r="AX26" s="144">
        <f t="shared" si="5"/>
        <v>80</v>
      </c>
      <c r="AY26" s="146">
        <f t="shared" si="4"/>
        <v>37.5</v>
      </c>
    </row>
    <row r="27" spans="1:51" s="1" customFormat="1" ht="12.65" customHeight="1" x14ac:dyDescent="0.25">
      <c r="A27" s="137" t="s">
        <v>2</v>
      </c>
      <c r="B27" s="145">
        <v>1</v>
      </c>
      <c r="C27" s="145">
        <v>7</v>
      </c>
      <c r="D27" s="145">
        <v>2</v>
      </c>
      <c r="E27" s="145">
        <v>6</v>
      </c>
      <c r="F27" s="145">
        <v>3</v>
      </c>
      <c r="G27" s="145">
        <v>13</v>
      </c>
      <c r="H27" s="145"/>
      <c r="I27" s="145">
        <v>4</v>
      </c>
      <c r="J27" s="145"/>
      <c r="K27" s="145"/>
      <c r="L27" s="145"/>
      <c r="M27" s="145"/>
      <c r="N27" s="145"/>
      <c r="O27" s="145"/>
      <c r="P27" s="145"/>
      <c r="Q27" s="145"/>
      <c r="R27" s="145"/>
      <c r="S27" s="145"/>
      <c r="T27" s="145"/>
      <c r="U27" s="145"/>
      <c r="V27" s="145">
        <v>2</v>
      </c>
      <c r="W27" s="145">
        <v>6</v>
      </c>
      <c r="X27" s="145"/>
      <c r="Y27" s="145"/>
      <c r="Z27" s="145">
        <v>1</v>
      </c>
      <c r="AA27" s="145">
        <v>7</v>
      </c>
      <c r="AB27" s="145"/>
      <c r="AC27" s="145"/>
      <c r="AD27" s="145"/>
      <c r="AE27" s="145"/>
      <c r="AF27" s="145"/>
      <c r="AG27" s="145"/>
      <c r="AH27" s="144"/>
      <c r="AI27" s="144"/>
      <c r="AJ27" s="145"/>
      <c r="AK27" s="145"/>
      <c r="AL27" s="145"/>
      <c r="AM27" s="143"/>
      <c r="AN27" s="144"/>
      <c r="AO27" s="144"/>
      <c r="AP27" s="144">
        <v>1</v>
      </c>
      <c r="AQ27" s="144">
        <v>6</v>
      </c>
      <c r="AR27" s="144"/>
      <c r="AS27" s="144"/>
      <c r="AT27" s="144"/>
      <c r="AU27" s="144">
        <v>4</v>
      </c>
      <c r="AV27" s="144">
        <f t="shared" si="2"/>
        <v>10</v>
      </c>
      <c r="AW27" s="144">
        <f t="shared" si="3"/>
        <v>53</v>
      </c>
      <c r="AX27" s="144">
        <f t="shared" si="5"/>
        <v>63</v>
      </c>
      <c r="AY27" s="146">
        <f t="shared" ref="AY27:AY32" si="6">AV27/AX27*100</f>
        <v>15.873015873015872</v>
      </c>
    </row>
    <row r="28" spans="1:51" s="1" customFormat="1" ht="12.65" customHeight="1" x14ac:dyDescent="0.25">
      <c r="A28" s="137" t="s">
        <v>50</v>
      </c>
      <c r="B28" s="145">
        <v>3</v>
      </c>
      <c r="C28" s="145">
        <v>14</v>
      </c>
      <c r="D28" s="145">
        <v>17</v>
      </c>
      <c r="E28" s="145">
        <v>17</v>
      </c>
      <c r="F28" s="145">
        <v>6</v>
      </c>
      <c r="G28" s="145">
        <v>11</v>
      </c>
      <c r="H28" s="145">
        <v>4</v>
      </c>
      <c r="I28" s="145">
        <v>13</v>
      </c>
      <c r="J28" s="145">
        <v>6</v>
      </c>
      <c r="K28" s="145">
        <v>11</v>
      </c>
      <c r="L28" s="145"/>
      <c r="M28" s="145"/>
      <c r="N28" s="145"/>
      <c r="O28" s="145"/>
      <c r="P28" s="145"/>
      <c r="Q28" s="145"/>
      <c r="R28" s="145"/>
      <c r="S28" s="145"/>
      <c r="T28" s="145"/>
      <c r="U28" s="145"/>
      <c r="V28" s="145">
        <v>9</v>
      </c>
      <c r="W28" s="145">
        <v>8</v>
      </c>
      <c r="X28" s="145"/>
      <c r="Y28" s="145"/>
      <c r="Z28" s="145">
        <v>10</v>
      </c>
      <c r="AA28" s="145">
        <v>7</v>
      </c>
      <c r="AB28" s="145">
        <v>8</v>
      </c>
      <c r="AC28" s="145">
        <v>9</v>
      </c>
      <c r="AD28" s="145">
        <v>7</v>
      </c>
      <c r="AE28" s="145">
        <v>8</v>
      </c>
      <c r="AF28" s="145"/>
      <c r="AG28" s="145"/>
      <c r="AH28" s="144"/>
      <c r="AI28" s="144"/>
      <c r="AJ28" s="145">
        <v>3</v>
      </c>
      <c r="AK28" s="145">
        <v>5</v>
      </c>
      <c r="AL28" s="145">
        <v>5</v>
      </c>
      <c r="AM28" s="143">
        <v>12</v>
      </c>
      <c r="AN28" s="144"/>
      <c r="AO28" s="144"/>
      <c r="AP28" s="144"/>
      <c r="AQ28" s="144"/>
      <c r="AR28" s="144"/>
      <c r="AS28" s="144"/>
      <c r="AT28" s="144">
        <v>8</v>
      </c>
      <c r="AU28" s="144">
        <v>15</v>
      </c>
      <c r="AV28" s="144">
        <f t="shared" si="2"/>
        <v>86</v>
      </c>
      <c r="AW28" s="144">
        <f t="shared" si="3"/>
        <v>130</v>
      </c>
      <c r="AX28" s="144">
        <f t="shared" si="5"/>
        <v>216</v>
      </c>
      <c r="AY28" s="146">
        <f t="shared" si="6"/>
        <v>39.814814814814817</v>
      </c>
    </row>
    <row r="29" spans="1:51" s="1" customFormat="1" ht="12.65" customHeight="1" x14ac:dyDescent="0.25">
      <c r="A29" s="137" t="s">
        <v>51</v>
      </c>
      <c r="B29" s="145">
        <v>3</v>
      </c>
      <c r="C29" s="145">
        <v>10</v>
      </c>
      <c r="D29" s="145">
        <v>6</v>
      </c>
      <c r="E29" s="145">
        <v>17</v>
      </c>
      <c r="F29" s="145">
        <v>6</v>
      </c>
      <c r="G29" s="145">
        <v>6</v>
      </c>
      <c r="H29" s="145"/>
      <c r="I29" s="145"/>
      <c r="J29" s="145">
        <v>1</v>
      </c>
      <c r="K29" s="145">
        <v>2</v>
      </c>
      <c r="L29" s="145"/>
      <c r="M29" s="145"/>
      <c r="N29" s="145"/>
      <c r="O29" s="145"/>
      <c r="P29" s="145"/>
      <c r="Q29" s="145"/>
      <c r="R29" s="145"/>
      <c r="S29" s="145"/>
      <c r="T29" s="145"/>
      <c r="U29" s="145"/>
      <c r="V29" s="145">
        <v>1</v>
      </c>
      <c r="W29" s="145">
        <v>5</v>
      </c>
      <c r="X29" s="145"/>
      <c r="Y29" s="145"/>
      <c r="Z29" s="145"/>
      <c r="AA29" s="145">
        <v>1</v>
      </c>
      <c r="AB29" s="145"/>
      <c r="AC29" s="145"/>
      <c r="AD29" s="145"/>
      <c r="AE29" s="145"/>
      <c r="AF29" s="145"/>
      <c r="AG29" s="145"/>
      <c r="AH29" s="144"/>
      <c r="AI29" s="144"/>
      <c r="AJ29" s="145"/>
      <c r="AK29" s="145"/>
      <c r="AL29" s="145"/>
      <c r="AM29" s="143"/>
      <c r="AN29" s="144"/>
      <c r="AO29" s="144"/>
      <c r="AP29" s="144"/>
      <c r="AQ29" s="144"/>
      <c r="AR29" s="144"/>
      <c r="AS29" s="144"/>
      <c r="AT29" s="144"/>
      <c r="AU29" s="144"/>
      <c r="AV29" s="144">
        <f t="shared" si="2"/>
        <v>17</v>
      </c>
      <c r="AW29" s="144">
        <f t="shared" si="3"/>
        <v>41</v>
      </c>
      <c r="AX29" s="144">
        <f t="shared" si="5"/>
        <v>58</v>
      </c>
      <c r="AY29" s="146">
        <f t="shared" si="6"/>
        <v>29.310344827586203</v>
      </c>
    </row>
    <row r="30" spans="1:51" s="1" customFormat="1" ht="12.65" customHeight="1" x14ac:dyDescent="0.25">
      <c r="A30" s="137" t="s">
        <v>52</v>
      </c>
      <c r="B30" s="145">
        <v>2</v>
      </c>
      <c r="C30" s="145">
        <v>3</v>
      </c>
      <c r="D30" s="145"/>
      <c r="E30" s="145"/>
      <c r="F30" s="145">
        <v>3</v>
      </c>
      <c r="G30" s="145">
        <v>2</v>
      </c>
      <c r="H30" s="145"/>
      <c r="I30" s="145"/>
      <c r="J30" s="145">
        <v>1</v>
      </c>
      <c r="K30" s="145">
        <v>4</v>
      </c>
      <c r="L30" s="145"/>
      <c r="M30" s="145"/>
      <c r="N30" s="145"/>
      <c r="O30" s="145"/>
      <c r="P30" s="145"/>
      <c r="Q30" s="145"/>
      <c r="R30" s="145"/>
      <c r="S30" s="145"/>
      <c r="T30" s="145"/>
      <c r="U30" s="145"/>
      <c r="V30" s="145">
        <v>2</v>
      </c>
      <c r="W30" s="145">
        <v>3</v>
      </c>
      <c r="X30" s="145"/>
      <c r="Y30" s="145"/>
      <c r="Z30" s="145">
        <v>3</v>
      </c>
      <c r="AA30" s="145">
        <v>2</v>
      </c>
      <c r="AB30" s="145"/>
      <c r="AC30" s="145"/>
      <c r="AD30" s="145"/>
      <c r="AE30" s="145"/>
      <c r="AF30" s="145"/>
      <c r="AG30" s="145"/>
      <c r="AH30" s="144"/>
      <c r="AI30" s="144"/>
      <c r="AJ30" s="145">
        <v>1</v>
      </c>
      <c r="AK30" s="145">
        <v>1</v>
      </c>
      <c r="AL30" s="145"/>
      <c r="AM30" s="143">
        <v>5</v>
      </c>
      <c r="AN30" s="144"/>
      <c r="AO30" s="144"/>
      <c r="AP30" s="144"/>
      <c r="AQ30" s="144"/>
      <c r="AR30" s="144"/>
      <c r="AS30" s="144"/>
      <c r="AT30" s="144">
        <v>1</v>
      </c>
      <c r="AU30" s="144">
        <v>7</v>
      </c>
      <c r="AV30" s="144">
        <f t="shared" si="2"/>
        <v>13</v>
      </c>
      <c r="AW30" s="144">
        <f t="shared" si="3"/>
        <v>27</v>
      </c>
      <c r="AX30" s="144">
        <f t="shared" si="5"/>
        <v>40</v>
      </c>
      <c r="AY30" s="146">
        <f t="shared" si="6"/>
        <v>32.5</v>
      </c>
    </row>
    <row r="31" spans="1:51" s="1" customFormat="1" ht="12.65" customHeight="1" x14ac:dyDescent="0.25">
      <c r="A31" s="137" t="s">
        <v>53</v>
      </c>
      <c r="B31" s="145">
        <v>5</v>
      </c>
      <c r="C31" s="145">
        <v>8</v>
      </c>
      <c r="D31" s="145">
        <v>4</v>
      </c>
      <c r="E31" s="145">
        <v>6</v>
      </c>
      <c r="F31" s="145">
        <v>5</v>
      </c>
      <c r="G31" s="145">
        <v>9</v>
      </c>
      <c r="H31" s="145"/>
      <c r="I31" s="145"/>
      <c r="J31" s="145">
        <v>2</v>
      </c>
      <c r="K31" s="145">
        <v>3</v>
      </c>
      <c r="L31" s="145"/>
      <c r="M31" s="145"/>
      <c r="N31" s="145"/>
      <c r="O31" s="145"/>
      <c r="P31" s="145"/>
      <c r="Q31" s="145"/>
      <c r="R31" s="145"/>
      <c r="S31" s="145"/>
      <c r="T31" s="145"/>
      <c r="U31" s="145"/>
      <c r="V31" s="145">
        <v>4</v>
      </c>
      <c r="W31" s="145">
        <v>5</v>
      </c>
      <c r="X31" s="145"/>
      <c r="Y31" s="145"/>
      <c r="Z31" s="145">
        <v>3</v>
      </c>
      <c r="AA31" s="145">
        <v>2</v>
      </c>
      <c r="AB31" s="145"/>
      <c r="AC31" s="145"/>
      <c r="AD31" s="145">
        <v>4</v>
      </c>
      <c r="AE31" s="145">
        <v>4</v>
      </c>
      <c r="AF31" s="145"/>
      <c r="AG31" s="145"/>
      <c r="AH31" s="144"/>
      <c r="AI31" s="144"/>
      <c r="AJ31" s="145">
        <v>5</v>
      </c>
      <c r="AK31" s="145">
        <v>3</v>
      </c>
      <c r="AL31" s="145"/>
      <c r="AM31" s="143"/>
      <c r="AN31" s="144"/>
      <c r="AO31" s="144"/>
      <c r="AP31" s="144"/>
      <c r="AQ31" s="144"/>
      <c r="AR31" s="144"/>
      <c r="AS31" s="144"/>
      <c r="AT31" s="144">
        <v>4</v>
      </c>
      <c r="AU31" s="144">
        <v>18</v>
      </c>
      <c r="AV31" s="144">
        <f t="shared" si="2"/>
        <v>36</v>
      </c>
      <c r="AW31" s="144">
        <f t="shared" si="3"/>
        <v>58</v>
      </c>
      <c r="AX31" s="144">
        <f t="shared" si="5"/>
        <v>94</v>
      </c>
      <c r="AY31" s="146">
        <f t="shared" si="6"/>
        <v>38.297872340425535</v>
      </c>
    </row>
    <row r="32" spans="1:51" s="1" customFormat="1" ht="12.65" customHeight="1" x14ac:dyDescent="0.25">
      <c r="A32" s="137" t="s">
        <v>5</v>
      </c>
      <c r="B32" s="145"/>
      <c r="C32" s="145">
        <v>2</v>
      </c>
      <c r="D32" s="145">
        <v>1</v>
      </c>
      <c r="E32" s="145">
        <v>3</v>
      </c>
      <c r="F32" s="145"/>
      <c r="G32" s="145">
        <v>2</v>
      </c>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4"/>
      <c r="AI32" s="144"/>
      <c r="AJ32" s="145"/>
      <c r="AK32" s="145"/>
      <c r="AL32" s="145"/>
      <c r="AM32" s="143"/>
      <c r="AN32" s="144"/>
      <c r="AO32" s="144"/>
      <c r="AP32" s="144"/>
      <c r="AQ32" s="144"/>
      <c r="AR32" s="144"/>
      <c r="AS32" s="144"/>
      <c r="AT32" s="144"/>
      <c r="AU32" s="144"/>
      <c r="AV32" s="144">
        <f t="shared" si="2"/>
        <v>1</v>
      </c>
      <c r="AW32" s="144">
        <f t="shared" si="3"/>
        <v>7</v>
      </c>
      <c r="AX32" s="144">
        <f t="shared" si="5"/>
        <v>8</v>
      </c>
      <c r="AY32" s="146">
        <f t="shared" si="6"/>
        <v>12.5</v>
      </c>
    </row>
    <row r="33" spans="1:51"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4"/>
      <c r="AI33" s="144"/>
      <c r="AJ33" s="145"/>
      <c r="AK33" s="145"/>
      <c r="AL33" s="145"/>
      <c r="AM33" s="143"/>
      <c r="AN33" s="144"/>
      <c r="AO33" s="144"/>
      <c r="AP33" s="144"/>
      <c r="AQ33" s="144"/>
      <c r="AR33" s="144"/>
      <c r="AS33" s="144"/>
      <c r="AT33" s="144"/>
      <c r="AU33" s="144"/>
      <c r="AV33" s="144"/>
      <c r="AW33" s="144"/>
      <c r="AX33" s="144"/>
      <c r="AY33" s="144"/>
    </row>
    <row r="34" spans="1:51" x14ac:dyDescent="0.25">
      <c r="A34" s="89" t="s">
        <v>29</v>
      </c>
      <c r="B34" s="205">
        <f>100/(B10+C10)*B10</f>
        <v>29.508196721311474</v>
      </c>
      <c r="C34" s="206"/>
      <c r="D34" s="205">
        <f>100/(D10+E10)*D10</f>
        <v>36.68639053254438</v>
      </c>
      <c r="E34" s="206"/>
      <c r="F34" s="205">
        <f>100/(F10+G10)*F10</f>
        <v>46.666666666666671</v>
      </c>
      <c r="G34" s="206"/>
      <c r="H34" s="205">
        <f>100/(H10+I10)*H10</f>
        <v>20.748299319727892</v>
      </c>
      <c r="I34" s="206"/>
      <c r="J34" s="205">
        <f>100/(J10+K10)*J10</f>
        <v>25.316455696202532</v>
      </c>
      <c r="K34" s="206"/>
      <c r="L34" s="205">
        <f>100/(L10+M10)*L10</f>
        <v>40.251572327044023</v>
      </c>
      <c r="M34" s="206"/>
      <c r="N34" s="205">
        <f>100/(N10+O10)*N10</f>
        <v>38.271604938271601</v>
      </c>
      <c r="O34" s="206"/>
      <c r="P34" s="205">
        <f>100/(P10+Q10)*P10</f>
        <v>30.434782608695649</v>
      </c>
      <c r="Q34" s="206"/>
      <c r="R34" s="205"/>
      <c r="S34" s="206"/>
      <c r="T34" s="205"/>
      <c r="U34" s="206"/>
      <c r="V34" s="205">
        <f>100/(V10+W10)*V10</f>
        <v>42.105263157894733</v>
      </c>
      <c r="W34" s="206"/>
      <c r="X34" s="90"/>
      <c r="Y34" s="90"/>
      <c r="Z34" s="205">
        <f>100/(Z10+AA10)*Z10</f>
        <v>49.609375</v>
      </c>
      <c r="AA34" s="206"/>
      <c r="AB34" s="205">
        <f>100/(AB10+AC10)*AB10</f>
        <v>71.333333333333329</v>
      </c>
      <c r="AC34" s="206"/>
      <c r="AD34" s="205">
        <f>100/(AD10+AE10)*AD10</f>
        <v>48.275862068965516</v>
      </c>
      <c r="AE34" s="206"/>
      <c r="AF34" s="205"/>
      <c r="AG34" s="206"/>
      <c r="AH34" s="205"/>
      <c r="AI34" s="206"/>
      <c r="AJ34" s="205">
        <f>100/(AJ10+AK10)*AJ10</f>
        <v>24.460431654676256</v>
      </c>
      <c r="AK34" s="206"/>
      <c r="AL34" s="205">
        <f>100/(AL10+AM10)*AL10</f>
        <v>21.472392638036808</v>
      </c>
      <c r="AM34" s="206"/>
      <c r="AN34" s="205">
        <f>100/(AN10+AO10)*AN10</f>
        <v>13.793103448275861</v>
      </c>
      <c r="AO34" s="206"/>
      <c r="AP34" s="205">
        <f>100/(AP10+AQ10)*AP10</f>
        <v>14.285714285714286</v>
      </c>
      <c r="AQ34" s="206"/>
      <c r="AR34" s="90"/>
      <c r="AS34" s="90"/>
      <c r="AT34" s="205">
        <f>100/(AT10+AU10)*AT10</f>
        <v>29.022082018927442</v>
      </c>
      <c r="AU34" s="206"/>
      <c r="AV34" s="205"/>
      <c r="AW34" s="206"/>
      <c r="AX34" s="90"/>
      <c r="AY34" s="147">
        <f>100/(AV10+AW10)*AV10</f>
        <v>34.932956951305577</v>
      </c>
    </row>
    <row r="35" spans="1:51"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4"/>
      <c r="AI35" s="144"/>
      <c r="AJ35" s="145"/>
      <c r="AK35" s="145"/>
      <c r="AL35" s="145"/>
      <c r="AM35" s="143"/>
      <c r="AN35" s="144"/>
      <c r="AO35" s="144"/>
      <c r="AP35" s="144"/>
      <c r="AQ35" s="144"/>
      <c r="AR35" s="144"/>
      <c r="AS35" s="144"/>
      <c r="AT35" s="144"/>
      <c r="AU35" s="144"/>
      <c r="AV35" s="144"/>
      <c r="AW35" s="144"/>
      <c r="AX35" s="144"/>
      <c r="AY35" s="144"/>
    </row>
    <row r="36" spans="1:51"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4"/>
      <c r="AI36" s="144"/>
      <c r="AJ36" s="145"/>
      <c r="AK36" s="145"/>
      <c r="AL36" s="145"/>
      <c r="AM36" s="143"/>
      <c r="AN36" s="144"/>
      <c r="AO36" s="144"/>
      <c r="AP36" s="144"/>
      <c r="AQ36" s="144"/>
      <c r="AR36" s="144"/>
      <c r="AS36" s="144"/>
      <c r="AT36" s="144"/>
      <c r="AU36" s="144"/>
      <c r="AV36" s="144"/>
      <c r="AW36" s="144"/>
      <c r="AX36" s="144"/>
      <c r="AY36" s="144"/>
    </row>
    <row r="37" spans="1:51"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4"/>
      <c r="AI37" s="144"/>
      <c r="AJ37" s="145"/>
      <c r="AK37" s="145"/>
      <c r="AL37" s="145"/>
      <c r="AM37" s="143"/>
      <c r="AN37" s="144"/>
      <c r="AO37" s="144"/>
      <c r="AP37" s="144"/>
      <c r="AQ37" s="144"/>
      <c r="AR37" s="144"/>
      <c r="AS37" s="144"/>
      <c r="AT37" s="144"/>
      <c r="AU37" s="144"/>
      <c r="AV37" s="144"/>
      <c r="AW37" s="144"/>
      <c r="AX37" s="144"/>
      <c r="AY37" s="144"/>
    </row>
    <row r="38" spans="1:51"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4"/>
      <c r="AI38" s="144"/>
      <c r="AJ38" s="145"/>
      <c r="AK38" s="145"/>
      <c r="AL38" s="145"/>
      <c r="AM38" s="143"/>
      <c r="AN38" s="144"/>
      <c r="AO38" s="144"/>
      <c r="AP38" s="144"/>
      <c r="AQ38" s="144"/>
      <c r="AR38" s="144"/>
      <c r="AS38" s="144"/>
      <c r="AT38" s="144"/>
      <c r="AU38" s="144"/>
      <c r="AV38" s="144"/>
      <c r="AW38" s="144"/>
      <c r="AX38" s="144"/>
      <c r="AY38" s="144"/>
    </row>
    <row r="39" spans="1:51" x14ac:dyDescent="0.25">
      <c r="A39" s="157"/>
      <c r="B39" s="8"/>
      <c r="C39" s="152"/>
      <c r="D39" s="8"/>
      <c r="E39" s="152"/>
      <c r="F39" s="8"/>
      <c r="G39" s="152"/>
      <c r="H39" s="8"/>
      <c r="I39" s="152"/>
      <c r="J39" s="8"/>
      <c r="K39" s="152"/>
      <c r="L39" s="8"/>
      <c r="M39" s="152"/>
      <c r="N39" s="8"/>
      <c r="O39" s="152"/>
      <c r="P39" s="8"/>
      <c r="Q39" s="152"/>
      <c r="R39" s="150"/>
      <c r="S39" s="151"/>
      <c r="T39" s="145"/>
      <c r="U39" s="145"/>
      <c r="V39" s="8"/>
      <c r="W39" s="152"/>
      <c r="X39" s="8"/>
      <c r="Y39" s="152"/>
      <c r="Z39" s="152"/>
      <c r="AA39" s="152"/>
      <c r="AB39" s="8"/>
      <c r="AC39" s="152"/>
      <c r="AD39" s="8"/>
      <c r="AE39" s="154"/>
      <c r="AF39" s="8"/>
      <c r="AG39" s="154"/>
      <c r="AH39" s="8"/>
      <c r="AI39" s="152"/>
      <c r="AJ39" s="8"/>
      <c r="AK39" s="152"/>
      <c r="AL39" s="8"/>
      <c r="AM39" s="152"/>
      <c r="AN39" s="8"/>
      <c r="AO39" s="152"/>
      <c r="AP39" s="8"/>
      <c r="AQ39" s="152"/>
      <c r="AR39" s="152"/>
      <c r="AS39" s="152"/>
      <c r="AT39" s="8"/>
      <c r="AU39" s="152"/>
      <c r="AV39" s="8"/>
      <c r="AW39" s="152"/>
      <c r="AX39" s="152"/>
      <c r="AY39" s="155"/>
    </row>
    <row r="40" spans="1:51" x14ac:dyDescent="0.25">
      <c r="A40" s="48" t="s">
        <v>102</v>
      </c>
      <c r="B40" s="8"/>
      <c r="C40" s="8"/>
      <c r="D40" s="8"/>
      <c r="E40" s="8"/>
      <c r="F40" s="8"/>
      <c r="G40" s="8"/>
      <c r="H40" s="8"/>
      <c r="I40" s="8"/>
      <c r="J40" s="8"/>
      <c r="K40" s="8"/>
      <c r="L40" s="8"/>
      <c r="M40" s="8"/>
      <c r="N40" s="8"/>
      <c r="O40" s="8"/>
      <c r="P40" s="8"/>
      <c r="Q40" s="8"/>
      <c r="R40" s="150"/>
      <c r="S40" s="151"/>
      <c r="T40" s="8"/>
      <c r="U40" s="152"/>
      <c r="V40" s="8"/>
      <c r="W40" s="8"/>
      <c r="X40" s="8"/>
      <c r="Y40" s="152"/>
      <c r="Z40" s="8"/>
      <c r="AA40" s="8"/>
      <c r="AB40" s="8"/>
      <c r="AC40" s="8"/>
      <c r="AD40" s="8"/>
      <c r="AE40" s="8"/>
      <c r="AF40" s="8"/>
      <c r="AG40" s="154"/>
      <c r="AH40" s="8"/>
      <c r="AI40" s="152"/>
      <c r="AJ40" s="8"/>
      <c r="AK40" s="8"/>
      <c r="AL40" s="8"/>
      <c r="AM40" s="8"/>
      <c r="AN40" s="8"/>
      <c r="AO40" s="8"/>
      <c r="AP40" s="8"/>
      <c r="AQ40" s="8"/>
      <c r="AR40" s="8"/>
      <c r="AS40" s="8"/>
      <c r="AT40" s="8"/>
      <c r="AU40" s="152"/>
      <c r="AV40" s="8"/>
      <c r="AW40" s="152"/>
      <c r="AX40" s="152"/>
      <c r="AY40" s="155"/>
    </row>
    <row r="41" spans="1:51" x14ac:dyDescent="0.25">
      <c r="A41" s="48"/>
      <c r="B41" s="8"/>
      <c r="C41" s="8"/>
      <c r="D41" s="8"/>
      <c r="E41" s="8"/>
      <c r="F41" s="8"/>
      <c r="G41" s="8"/>
      <c r="H41" s="8"/>
      <c r="I41" s="8"/>
      <c r="J41" s="8"/>
      <c r="K41" s="8"/>
      <c r="L41" s="8"/>
      <c r="M41" s="8"/>
      <c r="N41" s="8"/>
      <c r="O41" s="8"/>
      <c r="P41" s="8"/>
      <c r="Q41" s="8"/>
      <c r="R41" s="150"/>
      <c r="S41" s="151"/>
      <c r="T41" s="145"/>
      <c r="U41" s="145"/>
      <c r="V41" s="8"/>
      <c r="W41" s="8"/>
      <c r="X41" s="8"/>
      <c r="Y41" s="152"/>
      <c r="Z41" s="8"/>
      <c r="AA41" s="8"/>
      <c r="AB41" s="8"/>
      <c r="AC41" s="8"/>
      <c r="AD41" s="8"/>
      <c r="AE41" s="8"/>
      <c r="AF41" s="8"/>
      <c r="AG41" s="154"/>
      <c r="AH41" s="8"/>
      <c r="AI41" s="8"/>
      <c r="AJ41" s="8"/>
      <c r="AK41" s="8"/>
      <c r="AL41" s="8"/>
      <c r="AM41" s="8"/>
      <c r="AN41" s="8"/>
      <c r="AO41" s="8"/>
      <c r="AP41" s="8"/>
      <c r="AQ41" s="8"/>
      <c r="AR41" s="8"/>
      <c r="AS41" s="8"/>
      <c r="AT41" s="8"/>
      <c r="AU41" s="152"/>
      <c r="AV41" s="8"/>
      <c r="AW41" s="152"/>
      <c r="AX41" s="152"/>
      <c r="AY41" s="155"/>
    </row>
    <row r="42" spans="1:51" x14ac:dyDescent="0.25">
      <c r="A42" s="48" t="s">
        <v>85</v>
      </c>
      <c r="B42" s="8"/>
      <c r="C42" s="8"/>
      <c r="D42" s="8"/>
      <c r="E42" s="8"/>
      <c r="F42" s="8"/>
      <c r="G42" s="8"/>
      <c r="H42" s="8"/>
      <c r="I42" s="8"/>
      <c r="J42" s="8"/>
      <c r="K42" s="8"/>
      <c r="L42" s="8"/>
      <c r="M42" s="8"/>
      <c r="N42" s="8"/>
      <c r="O42" s="8"/>
      <c r="P42" s="8"/>
      <c r="Q42" s="8"/>
      <c r="R42" s="150"/>
      <c r="S42" s="151"/>
      <c r="T42" s="8"/>
      <c r="U42" s="152"/>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152"/>
      <c r="AV42" s="8"/>
      <c r="AW42" s="152"/>
      <c r="AX42" s="152"/>
      <c r="AY42" s="155"/>
    </row>
    <row r="43" spans="1:51" x14ac:dyDescent="0.25">
      <c r="A43" s="48" t="s">
        <v>86</v>
      </c>
      <c r="B43" s="155"/>
      <c r="C43" s="155"/>
      <c r="D43" s="155"/>
      <c r="E43" s="158"/>
      <c r="F43" s="155"/>
      <c r="G43" s="159"/>
      <c r="H43" s="8"/>
      <c r="I43" s="159"/>
      <c r="J43" s="8"/>
      <c r="K43" s="159"/>
      <c r="L43" s="8"/>
      <c r="M43" s="159"/>
      <c r="N43" s="8"/>
      <c r="O43" s="159"/>
      <c r="P43" s="8"/>
      <c r="Q43" s="159"/>
      <c r="R43" s="8"/>
      <c r="S43" s="152"/>
      <c r="T43" s="8"/>
      <c r="U43" s="8"/>
      <c r="V43" s="8"/>
      <c r="W43" s="159"/>
      <c r="X43" s="8"/>
      <c r="Y43" s="159"/>
      <c r="Z43" s="8"/>
      <c r="AA43" s="159"/>
      <c r="AB43" s="8"/>
      <c r="AC43" s="159"/>
      <c r="AD43" s="8"/>
      <c r="AE43" s="159"/>
      <c r="AF43" s="8"/>
      <c r="AG43" s="159"/>
      <c r="AH43" s="8"/>
      <c r="AI43" s="159"/>
      <c r="AJ43" s="8"/>
      <c r="AK43" s="159"/>
      <c r="AL43" s="8"/>
      <c r="AM43" s="159"/>
      <c r="AN43" s="8"/>
      <c r="AO43" s="159"/>
      <c r="AP43" s="8"/>
      <c r="AQ43" s="159"/>
      <c r="AR43" s="159"/>
      <c r="AS43" s="159"/>
      <c r="AT43" s="8"/>
      <c r="AU43" s="152"/>
      <c r="AV43" s="8"/>
      <c r="AW43" s="152"/>
      <c r="AX43" s="152"/>
      <c r="AY43" s="155"/>
    </row>
    <row r="44" spans="1:51" x14ac:dyDescent="0.25">
      <c r="A44" s="48" t="s">
        <v>87</v>
      </c>
      <c r="B44" s="155"/>
      <c r="C44" s="155"/>
      <c r="D44" s="155"/>
      <c r="E44" s="158"/>
      <c r="F44" s="155"/>
      <c r="G44" s="159"/>
      <c r="H44" s="8"/>
      <c r="I44" s="159"/>
      <c r="J44" s="8"/>
      <c r="K44" s="159"/>
      <c r="L44" s="8"/>
      <c r="M44" s="159"/>
      <c r="N44" s="8"/>
      <c r="O44" s="159"/>
      <c r="P44" s="8"/>
      <c r="Q44" s="159"/>
      <c r="R44" s="8"/>
      <c r="S44" s="8"/>
      <c r="T44" s="8"/>
      <c r="U44" s="8"/>
      <c r="V44" s="8"/>
      <c r="W44" s="159"/>
      <c r="X44" s="8"/>
      <c r="Y44" s="159"/>
      <c r="Z44" s="8"/>
      <c r="AA44" s="159"/>
      <c r="AB44" s="8"/>
      <c r="AC44" s="159"/>
      <c r="AD44" s="8"/>
      <c r="AE44" s="159"/>
      <c r="AF44" s="8"/>
      <c r="AG44" s="159"/>
      <c r="AH44" s="8"/>
      <c r="AI44" s="159"/>
      <c r="AJ44" s="8"/>
      <c r="AK44" s="159"/>
      <c r="AL44" s="8"/>
      <c r="AM44" s="159"/>
      <c r="AN44" s="8"/>
      <c r="AO44" s="159"/>
      <c r="AP44" s="8"/>
      <c r="AQ44" s="159"/>
      <c r="AR44" s="159"/>
      <c r="AS44" s="159"/>
      <c r="AT44" s="8"/>
      <c r="AU44" s="8"/>
      <c r="AV44" s="8"/>
      <c r="AW44" s="8"/>
      <c r="AX44" s="8"/>
      <c r="AY44" s="155"/>
    </row>
    <row r="45" spans="1:51" ht="12.5" x14ac:dyDescent="0.25">
      <c r="A45" s="48" t="s">
        <v>88</v>
      </c>
      <c r="B45" s="160"/>
      <c r="C45" s="160"/>
      <c r="D45" s="155"/>
      <c r="E45" s="158"/>
      <c r="F45" s="155"/>
      <c r="G45" s="8"/>
      <c r="H45" s="8"/>
      <c r="I45" s="8"/>
      <c r="J45" s="8"/>
      <c r="K45" s="8"/>
      <c r="L45" s="8"/>
      <c r="M45" s="8"/>
      <c r="N45" s="8"/>
      <c r="O45" s="8"/>
      <c r="P45" s="8"/>
      <c r="Q45" s="8"/>
      <c r="R45" s="8"/>
      <c r="S45" s="159"/>
      <c r="T45" s="8"/>
      <c r="U45" s="159"/>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159"/>
      <c r="AV45" s="8"/>
      <c r="AW45" s="8"/>
      <c r="AX45" s="159"/>
      <c r="AY45" s="155"/>
    </row>
    <row r="46" spans="1:51" ht="12.5" x14ac:dyDescent="0.25">
      <c r="A46" s="155"/>
      <c r="B46" s="160"/>
      <c r="C46" s="160"/>
      <c r="D46" s="155"/>
      <c r="E46" s="158"/>
      <c r="F46" s="155"/>
      <c r="G46" s="8"/>
      <c r="H46" s="8"/>
      <c r="I46" s="8"/>
      <c r="J46" s="8"/>
      <c r="K46" s="8"/>
      <c r="L46" s="8"/>
      <c r="M46" s="8"/>
      <c r="N46" s="8"/>
      <c r="O46" s="8"/>
      <c r="P46" s="8"/>
      <c r="Q46" s="8"/>
      <c r="R46" s="8"/>
      <c r="S46" s="159"/>
      <c r="T46" s="8"/>
      <c r="U46" s="159"/>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159"/>
      <c r="AV46" s="8"/>
      <c r="AW46" s="159"/>
      <c r="AX46" s="8"/>
      <c r="AY46" s="155"/>
    </row>
    <row r="47" spans="1:51" x14ac:dyDescent="0.25">
      <c r="A47" s="161"/>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1" ht="13" x14ac:dyDescent="0.3">
      <c r="A48" s="16"/>
      <c r="B48" s="30"/>
      <c r="C48" s="30"/>
      <c r="D48" s="30"/>
      <c r="E48" s="30"/>
      <c r="F48" s="31"/>
    </row>
  </sheetData>
  <mergeCells count="43">
    <mergeCell ref="L5:M5"/>
    <mergeCell ref="B5:C5"/>
    <mergeCell ref="D5:E5"/>
    <mergeCell ref="F5:G5"/>
    <mergeCell ref="H5:I5"/>
    <mergeCell ref="J5:K5"/>
    <mergeCell ref="V5:W5"/>
    <mergeCell ref="AH34:AI34"/>
    <mergeCell ref="AD5:AE5"/>
    <mergeCell ref="T5:U5"/>
    <mergeCell ref="N5:O5"/>
    <mergeCell ref="P5:Q5"/>
    <mergeCell ref="L34:M34"/>
    <mergeCell ref="N34:O34"/>
    <mergeCell ref="P34:Q34"/>
    <mergeCell ref="AN34:AO34"/>
    <mergeCell ref="AP34:AQ34"/>
    <mergeCell ref="AF34:AG34"/>
    <mergeCell ref="V34:W34"/>
    <mergeCell ref="AD34:AE34"/>
    <mergeCell ref="AB34:AC34"/>
    <mergeCell ref="Z34:AA34"/>
    <mergeCell ref="B34:C34"/>
    <mergeCell ref="D34:E34"/>
    <mergeCell ref="F34:G34"/>
    <mergeCell ref="H34:I34"/>
    <mergeCell ref="J34:K34"/>
    <mergeCell ref="AV34:AW34"/>
    <mergeCell ref="AT5:AU5"/>
    <mergeCell ref="AT34:AU34"/>
    <mergeCell ref="R5:S5"/>
    <mergeCell ref="R34:S34"/>
    <mergeCell ref="AF5:AG5"/>
    <mergeCell ref="AP5:AQ5"/>
    <mergeCell ref="AJ34:AK34"/>
    <mergeCell ref="AL34:AM34"/>
    <mergeCell ref="T34:U34"/>
    <mergeCell ref="AL5:AM5"/>
    <mergeCell ref="AN5:AO5"/>
    <mergeCell ref="AB5:AC5"/>
    <mergeCell ref="Z5:AA5"/>
    <mergeCell ref="AJ5:AK5"/>
    <mergeCell ref="AH5:AI5"/>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48"/>
  <sheetViews>
    <sheetView zoomScaleNormal="100" workbookViewId="0"/>
  </sheetViews>
  <sheetFormatPr baseColWidth="10" defaultColWidth="11.3984375" defaultRowHeight="11.5" x14ac:dyDescent="0.25"/>
  <cols>
    <col min="1" max="1" width="15.69921875" style="15" customWidth="1"/>
    <col min="2" max="2" width="4.3984375" style="10" customWidth="1"/>
    <col min="3" max="3" width="4.59765625" style="10" customWidth="1"/>
    <col min="4" max="4" width="4.296875" style="10" customWidth="1"/>
    <col min="5" max="5" width="4.59765625" style="10" customWidth="1"/>
    <col min="6" max="6" width="4.3984375" style="10" customWidth="1"/>
    <col min="7" max="7" width="4.59765625" style="10" customWidth="1"/>
    <col min="8" max="8" width="4.296875" style="10" customWidth="1"/>
    <col min="9" max="9" width="4.59765625" style="10" customWidth="1"/>
    <col min="10" max="11" width="4.296875" style="10" customWidth="1"/>
    <col min="12" max="12" width="4.3984375" style="10" customWidth="1"/>
    <col min="13" max="13" width="4.59765625" style="10" customWidth="1"/>
    <col min="14" max="15" width="4.09765625" style="10" customWidth="1"/>
    <col min="16" max="17" width="4.296875" style="10" customWidth="1"/>
    <col min="18" max="19" width="4.09765625" style="10" hidden="1" customWidth="1"/>
    <col min="20" max="20" width="4.3984375" style="10" hidden="1" customWidth="1"/>
    <col min="21" max="21" width="4.59765625" style="10" hidden="1" customWidth="1"/>
    <col min="22" max="23" width="4.296875" style="10" customWidth="1"/>
    <col min="24" max="24" width="3.8984375" style="10" customWidth="1"/>
    <col min="25" max="25" width="4" style="10" customWidth="1"/>
    <col min="26" max="26" width="3.8984375" style="10" customWidth="1"/>
    <col min="27" max="27" width="4" style="10" customWidth="1"/>
    <col min="28" max="28" width="3.8984375" style="10" hidden="1" customWidth="1"/>
    <col min="29" max="29" width="4" style="10" hidden="1" customWidth="1"/>
    <col min="30" max="30" width="3.8984375" style="10" customWidth="1"/>
    <col min="31" max="31" width="4" style="10" customWidth="1"/>
    <col min="32" max="32" width="3.8984375" style="10" customWidth="1"/>
    <col min="33" max="33" width="4" style="10" customWidth="1"/>
    <col min="34" max="34" width="3.59765625" style="10" hidden="1" customWidth="1"/>
    <col min="35" max="35" width="3.69921875" style="10" hidden="1" customWidth="1"/>
    <col min="36" max="36" width="3.8984375" style="10" customWidth="1"/>
    <col min="37" max="37" width="4.8984375" style="10" bestFit="1" customWidth="1"/>
    <col min="38" max="38" width="3.59765625" style="10" customWidth="1"/>
    <col min="39" max="39" width="3.69921875" style="10" customWidth="1"/>
    <col min="40" max="43" width="4.296875" style="10" customWidth="1"/>
    <col min="44" max="45" width="4.296875" style="10" hidden="1" customWidth="1"/>
    <col min="46" max="47" width="4.296875" style="10" customWidth="1"/>
    <col min="48" max="48" width="4.3984375" style="10" customWidth="1"/>
    <col min="49" max="50" width="5.3984375" style="10" customWidth="1"/>
    <col min="51" max="51" width="9" style="16" customWidth="1"/>
    <col min="52" max="16384" width="11.3984375" style="10"/>
  </cols>
  <sheetData>
    <row r="1" spans="1:51" s="8" customFormat="1" ht="12.75" customHeight="1" x14ac:dyDescent="0.25">
      <c r="A1" s="5" t="s">
        <v>96</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7" t="s">
        <v>82</v>
      </c>
    </row>
    <row r="2" spans="1:51" ht="13.15" customHeight="1" x14ac:dyDescent="0.25">
      <c r="A2" s="5" t="s">
        <v>9</v>
      </c>
      <c r="B2" s="6"/>
      <c r="C2" s="6"/>
      <c r="D2" s="6"/>
      <c r="E2" s="6"/>
      <c r="F2" s="6"/>
      <c r="G2" s="6"/>
      <c r="H2" s="6"/>
      <c r="I2" s="6"/>
      <c r="J2" s="6"/>
      <c r="K2" s="6"/>
      <c r="L2" s="6"/>
      <c r="M2" s="8"/>
      <c r="N2" s="6"/>
      <c r="O2" s="6"/>
      <c r="P2" s="6"/>
      <c r="Q2" s="6"/>
      <c r="R2" s="6"/>
      <c r="S2" s="6"/>
      <c r="T2" s="6"/>
      <c r="U2" s="8"/>
      <c r="V2" s="6"/>
      <c r="W2" s="6"/>
      <c r="X2" s="6"/>
      <c r="Y2" s="106"/>
      <c r="Z2" s="6"/>
      <c r="AA2" s="6"/>
      <c r="AB2" s="6"/>
      <c r="AC2" s="106"/>
      <c r="AD2" s="6"/>
      <c r="AE2" s="6"/>
      <c r="AF2" s="6"/>
      <c r="AG2" s="6"/>
      <c r="AH2" s="6"/>
      <c r="AI2" s="6"/>
      <c r="AJ2" s="6"/>
      <c r="AK2" s="6"/>
      <c r="AL2" s="6"/>
      <c r="AM2" s="6"/>
      <c r="AN2" s="6"/>
      <c r="AO2" s="6"/>
      <c r="AP2" s="6"/>
      <c r="AQ2" s="6"/>
      <c r="AR2" s="6"/>
      <c r="AS2" s="6"/>
      <c r="AT2" s="6"/>
      <c r="AU2" s="6"/>
      <c r="AV2" s="6"/>
      <c r="AW2" s="6"/>
      <c r="AX2" s="6"/>
      <c r="AY2" s="6"/>
    </row>
    <row r="3" spans="1:51" ht="8.15" customHeight="1" x14ac:dyDescent="0.25">
      <c r="A3" s="107"/>
      <c r="B3" s="108"/>
      <c r="C3" s="108"/>
      <c r="D3" s="108"/>
      <c r="E3" s="108"/>
      <c r="F3" s="108"/>
      <c r="G3" s="109"/>
      <c r="H3" s="108"/>
      <c r="I3" s="108"/>
      <c r="J3" s="108"/>
      <c r="K3" s="108"/>
      <c r="L3" s="108"/>
      <c r="M3" s="108"/>
      <c r="N3" s="108"/>
      <c r="O3" s="108"/>
      <c r="P3" s="108"/>
      <c r="Q3" s="108"/>
      <c r="R3" s="108"/>
      <c r="S3" s="108"/>
      <c r="T3" s="108"/>
      <c r="U3" s="108"/>
      <c r="V3" s="108"/>
      <c r="W3" s="108"/>
      <c r="X3" s="109"/>
      <c r="Y3" s="108"/>
      <c r="Z3" s="108"/>
      <c r="AA3" s="108"/>
      <c r="AB3" s="109"/>
      <c r="AC3" s="108"/>
      <c r="AD3" s="108"/>
      <c r="AE3" s="108"/>
      <c r="AF3" s="108"/>
      <c r="AG3" s="108"/>
      <c r="AH3" s="108"/>
      <c r="AI3" s="108"/>
      <c r="AJ3" s="108"/>
      <c r="AK3" s="108"/>
      <c r="AL3" s="108"/>
      <c r="AM3" s="108"/>
      <c r="AN3" s="108"/>
      <c r="AO3" s="108"/>
      <c r="AP3" s="108"/>
      <c r="AQ3" s="108"/>
      <c r="AR3" s="108"/>
      <c r="AS3" s="108"/>
      <c r="AT3" s="108"/>
      <c r="AU3" s="108"/>
      <c r="AV3" s="108"/>
      <c r="AW3" s="108"/>
      <c r="AX3" s="108"/>
      <c r="AY3" s="110"/>
    </row>
    <row r="4" spans="1:51" ht="5.25" customHeight="1" x14ac:dyDescent="0.25">
      <c r="A4" s="111"/>
      <c r="B4" s="112"/>
      <c r="C4" s="111"/>
      <c r="D4" s="112"/>
      <c r="E4" s="111"/>
      <c r="F4" s="112"/>
      <c r="G4" s="111"/>
      <c r="H4" s="112"/>
      <c r="I4" s="111"/>
      <c r="J4" s="112"/>
      <c r="K4" s="111"/>
      <c r="L4" s="112"/>
      <c r="M4" s="111"/>
      <c r="N4" s="112"/>
      <c r="O4" s="111"/>
      <c r="P4" s="112"/>
      <c r="Q4" s="111"/>
      <c r="R4" s="112"/>
      <c r="S4" s="111"/>
      <c r="T4" s="112"/>
      <c r="U4" s="111"/>
      <c r="V4" s="112"/>
      <c r="W4" s="111"/>
      <c r="X4" s="112"/>
      <c r="Y4" s="111"/>
      <c r="Z4" s="112"/>
      <c r="AA4" s="111"/>
      <c r="AB4" s="112"/>
      <c r="AC4" s="111"/>
      <c r="AD4" s="112"/>
      <c r="AE4" s="111"/>
      <c r="AF4" s="112"/>
      <c r="AG4" s="111"/>
      <c r="AH4" s="112"/>
      <c r="AI4" s="111"/>
      <c r="AJ4" s="112"/>
      <c r="AK4" s="111"/>
      <c r="AL4" s="112"/>
      <c r="AM4" s="111"/>
      <c r="AN4" s="112"/>
      <c r="AO4" s="111"/>
      <c r="AP4" s="112"/>
      <c r="AQ4" s="111"/>
      <c r="AR4" s="113"/>
      <c r="AS4" s="113"/>
      <c r="AT4" s="112"/>
      <c r="AU4" s="111"/>
      <c r="AV4" s="112"/>
      <c r="AW4" s="113"/>
      <c r="AX4" s="113"/>
      <c r="AY4" s="113"/>
    </row>
    <row r="5" spans="1:51" s="13" customFormat="1" ht="13.15" customHeight="1" x14ac:dyDescent="0.2">
      <c r="A5" s="114"/>
      <c r="B5" s="190" t="s">
        <v>10</v>
      </c>
      <c r="C5" s="191"/>
      <c r="D5" s="190" t="s">
        <v>11</v>
      </c>
      <c r="E5" s="191"/>
      <c r="F5" s="190" t="s">
        <v>70</v>
      </c>
      <c r="G5" s="191"/>
      <c r="H5" s="190" t="s">
        <v>12</v>
      </c>
      <c r="I5" s="191"/>
      <c r="J5" s="190" t="s">
        <v>13</v>
      </c>
      <c r="K5" s="191"/>
      <c r="L5" s="190" t="s">
        <v>14</v>
      </c>
      <c r="M5" s="191"/>
      <c r="N5" s="190" t="s">
        <v>15</v>
      </c>
      <c r="O5" s="191"/>
      <c r="P5" s="190" t="s">
        <v>16</v>
      </c>
      <c r="Q5" s="191"/>
      <c r="R5" s="190" t="s">
        <v>63</v>
      </c>
      <c r="S5" s="191"/>
      <c r="T5" s="190" t="s">
        <v>65</v>
      </c>
      <c r="U5" s="191"/>
      <c r="V5" s="190" t="s">
        <v>17</v>
      </c>
      <c r="W5" s="191"/>
      <c r="X5" s="190" t="s">
        <v>3</v>
      </c>
      <c r="Y5" s="191"/>
      <c r="Z5" s="190" t="s">
        <v>4</v>
      </c>
      <c r="AA5" s="191"/>
      <c r="AB5" s="190" t="s">
        <v>7</v>
      </c>
      <c r="AC5" s="191"/>
      <c r="AD5" s="190" t="s">
        <v>22</v>
      </c>
      <c r="AE5" s="191"/>
      <c r="AF5" s="190" t="s">
        <v>25</v>
      </c>
      <c r="AG5" s="191"/>
      <c r="AH5" s="190" t="s">
        <v>64</v>
      </c>
      <c r="AI5" s="191"/>
      <c r="AJ5" s="190" t="s">
        <v>18</v>
      </c>
      <c r="AK5" s="191"/>
      <c r="AL5" s="190" t="s">
        <v>23</v>
      </c>
      <c r="AM5" s="191"/>
      <c r="AN5" s="190" t="s">
        <v>24</v>
      </c>
      <c r="AO5" s="191"/>
      <c r="AP5" s="116" t="s">
        <v>6</v>
      </c>
      <c r="AQ5" s="166"/>
      <c r="AR5" s="117"/>
      <c r="AS5" s="117"/>
      <c r="AT5" s="190" t="s">
        <v>19</v>
      </c>
      <c r="AU5" s="191"/>
      <c r="AV5" s="116" t="s">
        <v>0</v>
      </c>
      <c r="AW5" s="117"/>
      <c r="AX5" s="118"/>
      <c r="AY5" s="118"/>
    </row>
    <row r="6" spans="1:51" s="13" customFormat="1" ht="3.4" customHeight="1" x14ac:dyDescent="0.2">
      <c r="A6" s="119"/>
      <c r="B6" s="120"/>
      <c r="C6" s="121"/>
      <c r="D6" s="120"/>
      <c r="E6" s="121"/>
      <c r="F6" s="120"/>
      <c r="G6" s="121"/>
      <c r="H6" s="120"/>
      <c r="I6" s="121"/>
      <c r="J6" s="120"/>
      <c r="K6" s="121"/>
      <c r="L6" s="120"/>
      <c r="M6" s="121"/>
      <c r="N6" s="120"/>
      <c r="O6" s="121"/>
      <c r="P6" s="120"/>
      <c r="Q6" s="121"/>
      <c r="R6" s="120"/>
      <c r="S6" s="121"/>
      <c r="T6" s="120"/>
      <c r="U6" s="121"/>
      <c r="V6" s="120"/>
      <c r="W6" s="121"/>
      <c r="X6" s="120"/>
      <c r="Y6" s="121"/>
      <c r="Z6" s="120"/>
      <c r="AA6" s="121"/>
      <c r="AB6" s="120"/>
      <c r="AC6" s="121"/>
      <c r="AD6" s="120"/>
      <c r="AE6" s="121"/>
      <c r="AF6" s="120"/>
      <c r="AG6" s="121"/>
      <c r="AH6" s="120"/>
      <c r="AI6" s="121"/>
      <c r="AJ6" s="120"/>
      <c r="AK6" s="121"/>
      <c r="AL6" s="120"/>
      <c r="AM6" s="121"/>
      <c r="AN6" s="120"/>
      <c r="AO6" s="121"/>
      <c r="AP6" s="120"/>
      <c r="AQ6" s="167"/>
      <c r="AR6" s="123"/>
      <c r="AS6" s="123"/>
      <c r="AT6" s="120"/>
      <c r="AU6" s="121"/>
      <c r="AV6" s="120"/>
      <c r="AW6" s="123"/>
      <c r="AX6" s="122"/>
      <c r="AY6" s="122"/>
    </row>
    <row r="7" spans="1:51" s="14" customFormat="1" ht="16.149999999999999" customHeight="1" x14ac:dyDescent="0.2">
      <c r="A7" s="114"/>
      <c r="B7" s="124" t="s">
        <v>1</v>
      </c>
      <c r="C7" s="125" t="s">
        <v>20</v>
      </c>
      <c r="D7" s="124" t="s">
        <v>1</v>
      </c>
      <c r="E7" s="125" t="s">
        <v>20</v>
      </c>
      <c r="F7" s="124" t="s">
        <v>1</v>
      </c>
      <c r="G7" s="125" t="s">
        <v>20</v>
      </c>
      <c r="H7" s="124" t="s">
        <v>1</v>
      </c>
      <c r="I7" s="125" t="s">
        <v>20</v>
      </c>
      <c r="J7" s="124" t="s">
        <v>1</v>
      </c>
      <c r="K7" s="125" t="s">
        <v>20</v>
      </c>
      <c r="L7" s="124" t="s">
        <v>1</v>
      </c>
      <c r="M7" s="125" t="s">
        <v>20</v>
      </c>
      <c r="N7" s="124" t="s">
        <v>1</v>
      </c>
      <c r="O7" s="125" t="s">
        <v>20</v>
      </c>
      <c r="P7" s="124" t="s">
        <v>1</v>
      </c>
      <c r="Q7" s="125" t="s">
        <v>20</v>
      </c>
      <c r="R7" s="124" t="s">
        <v>1</v>
      </c>
      <c r="S7" s="125" t="s">
        <v>8</v>
      </c>
      <c r="T7" s="124" t="s">
        <v>1</v>
      </c>
      <c r="U7" s="125" t="s">
        <v>20</v>
      </c>
      <c r="V7" s="124" t="s">
        <v>1</v>
      </c>
      <c r="W7" s="125" t="s">
        <v>20</v>
      </c>
      <c r="X7" s="124" t="s">
        <v>1</v>
      </c>
      <c r="Y7" s="125" t="s">
        <v>20</v>
      </c>
      <c r="Z7" s="124" t="s">
        <v>1</v>
      </c>
      <c r="AA7" s="125" t="s">
        <v>20</v>
      </c>
      <c r="AB7" s="124" t="s">
        <v>1</v>
      </c>
      <c r="AC7" s="125" t="s">
        <v>20</v>
      </c>
      <c r="AD7" s="124" t="s">
        <v>1</v>
      </c>
      <c r="AE7" s="125" t="s">
        <v>20</v>
      </c>
      <c r="AF7" s="124" t="s">
        <v>1</v>
      </c>
      <c r="AG7" s="125" t="s">
        <v>20</v>
      </c>
      <c r="AH7" s="124" t="s">
        <v>1</v>
      </c>
      <c r="AI7" s="125" t="s">
        <v>20</v>
      </c>
      <c r="AJ7" s="124" t="s">
        <v>1</v>
      </c>
      <c r="AK7" s="125" t="s">
        <v>20</v>
      </c>
      <c r="AL7" s="124" t="s">
        <v>1</v>
      </c>
      <c r="AM7" s="125" t="s">
        <v>20</v>
      </c>
      <c r="AN7" s="124" t="s">
        <v>1</v>
      </c>
      <c r="AO7" s="125" t="s">
        <v>20</v>
      </c>
      <c r="AP7" s="124" t="s">
        <v>1</v>
      </c>
      <c r="AQ7" s="125" t="s">
        <v>20</v>
      </c>
      <c r="AR7" s="126"/>
      <c r="AS7" s="126"/>
      <c r="AT7" s="124" t="s">
        <v>1</v>
      </c>
      <c r="AU7" s="125" t="s">
        <v>20</v>
      </c>
      <c r="AV7" s="124" t="s">
        <v>1</v>
      </c>
      <c r="AW7" s="126" t="s">
        <v>20</v>
      </c>
      <c r="AX7" s="127" t="s">
        <v>0</v>
      </c>
      <c r="AY7" s="128" t="s">
        <v>61</v>
      </c>
    </row>
    <row r="8" spans="1:51" s="14" customFormat="1" ht="3.75" customHeight="1" x14ac:dyDescent="0.2">
      <c r="A8" s="129"/>
      <c r="B8" s="130"/>
      <c r="C8" s="131"/>
      <c r="D8" s="130"/>
      <c r="E8" s="131"/>
      <c r="F8" s="130"/>
      <c r="G8" s="131"/>
      <c r="H8" s="130"/>
      <c r="I8" s="131"/>
      <c r="J8" s="130"/>
      <c r="K8" s="131"/>
      <c r="L8" s="130"/>
      <c r="M8" s="131"/>
      <c r="N8" s="130"/>
      <c r="O8" s="131"/>
      <c r="P8" s="130"/>
      <c r="Q8" s="131"/>
      <c r="R8" s="130"/>
      <c r="S8" s="131"/>
      <c r="T8" s="130"/>
      <c r="U8" s="131"/>
      <c r="V8" s="130"/>
      <c r="W8" s="131"/>
      <c r="X8" s="130"/>
      <c r="Y8" s="131"/>
      <c r="Z8" s="130"/>
      <c r="AA8" s="131"/>
      <c r="AB8" s="130"/>
      <c r="AC8" s="131"/>
      <c r="AD8" s="130"/>
      <c r="AE8" s="131"/>
      <c r="AF8" s="130"/>
      <c r="AG8" s="131"/>
      <c r="AH8" s="130"/>
      <c r="AI8" s="131"/>
      <c r="AJ8" s="130"/>
      <c r="AK8" s="131"/>
      <c r="AL8" s="130"/>
      <c r="AM8" s="131"/>
      <c r="AN8" s="130"/>
      <c r="AO8" s="131"/>
      <c r="AP8" s="130"/>
      <c r="AQ8" s="131"/>
      <c r="AR8" s="132"/>
      <c r="AS8" s="132"/>
      <c r="AT8" s="130"/>
      <c r="AU8" s="131"/>
      <c r="AV8" s="133"/>
      <c r="AW8" s="134"/>
      <c r="AX8" s="135"/>
      <c r="AY8" s="132"/>
    </row>
    <row r="9" spans="1:51" s="14" customFormat="1" ht="3.75" customHeight="1" x14ac:dyDescent="0.2">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8"/>
      <c r="AW9" s="138"/>
      <c r="AX9" s="137"/>
      <c r="AY9" s="137"/>
    </row>
    <row r="10" spans="1:51" x14ac:dyDescent="0.25">
      <c r="A10" s="77" t="s">
        <v>0</v>
      </c>
      <c r="B10" s="165">
        <f>SUM(B12:B32)</f>
        <v>72</v>
      </c>
      <c r="C10" s="165">
        <f t="shared" ref="C10:AU10" si="0">SUM(C12:C32)</f>
        <v>195</v>
      </c>
      <c r="D10" s="165">
        <f t="shared" si="0"/>
        <v>83</v>
      </c>
      <c r="E10" s="165">
        <f t="shared" si="0"/>
        <v>220</v>
      </c>
      <c r="F10" s="165">
        <f t="shared" si="0"/>
        <v>121</v>
      </c>
      <c r="G10" s="165">
        <f t="shared" si="0"/>
        <v>146</v>
      </c>
      <c r="H10" s="165">
        <f t="shared" si="0"/>
        <v>40</v>
      </c>
      <c r="I10" s="165">
        <f t="shared" si="0"/>
        <v>197</v>
      </c>
      <c r="J10" s="165">
        <f t="shared" si="0"/>
        <v>11</v>
      </c>
      <c r="K10" s="165">
        <f t="shared" si="0"/>
        <v>24</v>
      </c>
      <c r="L10" s="165">
        <f t="shared" si="0"/>
        <v>64</v>
      </c>
      <c r="M10" s="165">
        <f t="shared" si="0"/>
        <v>100</v>
      </c>
      <c r="N10" s="165">
        <f t="shared" si="0"/>
        <v>38</v>
      </c>
      <c r="O10" s="165">
        <f t="shared" si="0"/>
        <v>92</v>
      </c>
      <c r="P10" s="165">
        <f t="shared" si="0"/>
        <v>4</v>
      </c>
      <c r="Q10" s="165">
        <f t="shared" si="0"/>
        <v>7</v>
      </c>
      <c r="R10" s="165">
        <f t="shared" si="0"/>
        <v>0</v>
      </c>
      <c r="S10" s="165">
        <f t="shared" si="0"/>
        <v>0</v>
      </c>
      <c r="T10" s="165">
        <f>SUM(T12:T32)</f>
        <v>0</v>
      </c>
      <c r="U10" s="165">
        <f>SUM(U12:U32)</f>
        <v>0</v>
      </c>
      <c r="V10" s="165">
        <f t="shared" si="0"/>
        <v>34</v>
      </c>
      <c r="W10" s="165">
        <f t="shared" si="0"/>
        <v>38</v>
      </c>
      <c r="X10" s="165">
        <f>SUM(X12:X32)</f>
        <v>3</v>
      </c>
      <c r="Y10" s="165">
        <f>SUM(Y12:Y32)</f>
        <v>5</v>
      </c>
      <c r="Z10" s="165">
        <f t="shared" ref="Z10:AE10" si="1">SUM(Z12:Z32)</f>
        <v>3</v>
      </c>
      <c r="AA10" s="165">
        <f t="shared" si="1"/>
        <v>3</v>
      </c>
      <c r="AB10" s="165">
        <f t="shared" si="1"/>
        <v>0</v>
      </c>
      <c r="AC10" s="165">
        <f t="shared" si="1"/>
        <v>0</v>
      </c>
      <c r="AD10" s="165">
        <f t="shared" si="1"/>
        <v>120</v>
      </c>
      <c r="AE10" s="165">
        <f t="shared" si="1"/>
        <v>117</v>
      </c>
      <c r="AF10" s="165">
        <f t="shared" si="0"/>
        <v>81</v>
      </c>
      <c r="AG10" s="165">
        <f t="shared" si="0"/>
        <v>44</v>
      </c>
      <c r="AH10" s="165">
        <f>SUM(AH12:AH32)</f>
        <v>0</v>
      </c>
      <c r="AI10" s="165">
        <f>SUM(AI12:AI32)</f>
        <v>0</v>
      </c>
      <c r="AJ10" s="165">
        <f t="shared" si="0"/>
        <v>43</v>
      </c>
      <c r="AK10" s="165">
        <f t="shared" si="0"/>
        <v>111</v>
      </c>
      <c r="AL10" s="165">
        <f t="shared" si="0"/>
        <v>10</v>
      </c>
      <c r="AM10" s="165">
        <f t="shared" si="0"/>
        <v>65</v>
      </c>
      <c r="AN10" s="165">
        <f t="shared" si="0"/>
        <v>9</v>
      </c>
      <c r="AO10" s="165">
        <f t="shared" si="0"/>
        <v>116</v>
      </c>
      <c r="AP10" s="165">
        <f t="shared" si="0"/>
        <v>2</v>
      </c>
      <c r="AQ10" s="165">
        <f t="shared" si="0"/>
        <v>5</v>
      </c>
      <c r="AR10" s="165"/>
      <c r="AS10" s="165"/>
      <c r="AT10" s="165">
        <f t="shared" si="0"/>
        <v>96</v>
      </c>
      <c r="AU10" s="165">
        <f t="shared" si="0"/>
        <v>242</v>
      </c>
      <c r="AV10" s="78">
        <f>SUM(AV12:AV32)</f>
        <v>834</v>
      </c>
      <c r="AW10" s="78">
        <f>SUM(AW12:AW32)</f>
        <v>1727</v>
      </c>
      <c r="AX10" s="78">
        <f>SUM(AX12:AX32)</f>
        <v>2561</v>
      </c>
      <c r="AY10" s="163">
        <f>AV10/AX10*100</f>
        <v>32.565404139008194</v>
      </c>
    </row>
    <row r="11" spans="1:51" s="1" customFormat="1" ht="12.65" customHeight="1" x14ac:dyDescent="0.25">
      <c r="A11" s="139"/>
      <c r="B11" s="140"/>
      <c r="C11" s="141"/>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0"/>
      <c r="AC11" s="141"/>
      <c r="AD11" s="140"/>
      <c r="AE11" s="141"/>
      <c r="AF11" s="140"/>
      <c r="AG11" s="141"/>
      <c r="AH11" s="144"/>
      <c r="AI11" s="144"/>
      <c r="AJ11" s="142"/>
      <c r="AK11" s="143"/>
      <c r="AL11" s="144"/>
      <c r="AM11" s="144"/>
      <c r="AN11" s="144"/>
      <c r="AO11" s="144"/>
      <c r="AP11" s="144"/>
      <c r="AQ11" s="144"/>
      <c r="AR11" s="144"/>
      <c r="AS11" s="144"/>
      <c r="AT11" s="144"/>
      <c r="AU11" s="144"/>
      <c r="AV11" s="144"/>
      <c r="AW11" s="144"/>
      <c r="AX11" s="144"/>
      <c r="AY11" s="144"/>
    </row>
    <row r="12" spans="1:51" s="1" customFormat="1" ht="12.65" customHeight="1" x14ac:dyDescent="0.25">
      <c r="A12" s="137" t="s">
        <v>35</v>
      </c>
      <c r="B12" s="145">
        <v>20</v>
      </c>
      <c r="C12" s="145">
        <v>50</v>
      </c>
      <c r="D12" s="145">
        <v>18</v>
      </c>
      <c r="E12" s="145">
        <v>39</v>
      </c>
      <c r="F12" s="145">
        <v>35</v>
      </c>
      <c r="G12" s="145">
        <v>35</v>
      </c>
      <c r="H12" s="145">
        <v>17</v>
      </c>
      <c r="I12" s="145">
        <v>88</v>
      </c>
      <c r="J12" s="145"/>
      <c r="K12" s="145"/>
      <c r="L12" s="145">
        <v>28</v>
      </c>
      <c r="M12" s="145">
        <v>42</v>
      </c>
      <c r="N12" s="145">
        <v>11</v>
      </c>
      <c r="O12" s="145">
        <v>24</v>
      </c>
      <c r="P12" s="145"/>
      <c r="Q12" s="145"/>
      <c r="R12" s="145"/>
      <c r="S12" s="145"/>
      <c r="T12" s="145"/>
      <c r="U12" s="145"/>
      <c r="V12" s="145"/>
      <c r="W12" s="145"/>
      <c r="X12" s="145"/>
      <c r="Y12" s="145"/>
      <c r="Z12" s="145"/>
      <c r="AA12" s="145"/>
      <c r="AB12" s="145"/>
      <c r="AC12" s="145"/>
      <c r="AD12" s="145">
        <v>36</v>
      </c>
      <c r="AE12" s="145">
        <v>34</v>
      </c>
      <c r="AF12" s="145">
        <v>52</v>
      </c>
      <c r="AG12" s="145">
        <v>18</v>
      </c>
      <c r="AH12" s="144"/>
      <c r="AI12" s="144"/>
      <c r="AJ12" s="145">
        <v>19</v>
      </c>
      <c r="AK12" s="143">
        <v>35</v>
      </c>
      <c r="AL12" s="144">
        <v>3</v>
      </c>
      <c r="AM12" s="144">
        <v>22</v>
      </c>
      <c r="AN12" s="144">
        <v>3</v>
      </c>
      <c r="AO12" s="144">
        <v>32</v>
      </c>
      <c r="AP12" s="144"/>
      <c r="AQ12" s="144"/>
      <c r="AR12" s="144"/>
      <c r="AS12" s="144"/>
      <c r="AT12" s="144">
        <v>48</v>
      </c>
      <c r="AU12" s="144">
        <v>105</v>
      </c>
      <c r="AV12" s="144">
        <f t="shared" ref="AV12:AV32" si="2">SUM(B12+D12+F12+H12+J12++N12+P12+T12+R12+V12+X12+Z12+AH12+L12+AB12+AF12+AD12+AJ12+AL12+AN12+AP12+AT12)</f>
        <v>290</v>
      </c>
      <c r="AW12" s="144">
        <f t="shared" ref="AW12:AW32" si="3">SUM(C12+E12+G12+I12+K12++O12+Q12+U12+S12+W12+Y12+AA12+AI12+M12+AC12+AG12+AE12+AK12+AM12+AO12+AQ12+AU12)</f>
        <v>524</v>
      </c>
      <c r="AX12" s="144">
        <f>AV12+AW12</f>
        <v>814</v>
      </c>
      <c r="AY12" s="146">
        <f t="shared" ref="AY12:AY26" si="4">AV12/AX12*100</f>
        <v>35.626535626535627</v>
      </c>
    </row>
    <row r="13" spans="1:51" s="1" customFormat="1" ht="12.65" customHeight="1" x14ac:dyDescent="0.25">
      <c r="A13" s="137" t="s">
        <v>36</v>
      </c>
      <c r="B13" s="145">
        <v>14</v>
      </c>
      <c r="C13" s="145">
        <v>44</v>
      </c>
      <c r="D13" s="145">
        <v>18</v>
      </c>
      <c r="E13" s="145">
        <v>39</v>
      </c>
      <c r="F13" s="145">
        <v>28</v>
      </c>
      <c r="G13" s="145">
        <v>29</v>
      </c>
      <c r="H13" s="145">
        <v>9</v>
      </c>
      <c r="I13" s="145">
        <v>40</v>
      </c>
      <c r="J13" s="145"/>
      <c r="K13" s="145"/>
      <c r="L13" s="145">
        <v>15</v>
      </c>
      <c r="M13" s="145">
        <v>14</v>
      </c>
      <c r="N13" s="145">
        <v>16</v>
      </c>
      <c r="O13" s="145">
        <v>42</v>
      </c>
      <c r="P13" s="145"/>
      <c r="Q13" s="145"/>
      <c r="R13" s="145"/>
      <c r="S13" s="145"/>
      <c r="T13" s="145"/>
      <c r="U13" s="145"/>
      <c r="V13" s="145">
        <v>13</v>
      </c>
      <c r="W13" s="145">
        <v>13</v>
      </c>
      <c r="X13" s="145"/>
      <c r="Y13" s="145"/>
      <c r="Z13" s="145"/>
      <c r="AA13" s="145"/>
      <c r="AB13" s="145"/>
      <c r="AC13" s="145"/>
      <c r="AD13" s="145">
        <v>29</v>
      </c>
      <c r="AE13" s="145">
        <v>29</v>
      </c>
      <c r="AF13" s="145">
        <v>18</v>
      </c>
      <c r="AG13" s="145">
        <v>11</v>
      </c>
      <c r="AH13" s="144"/>
      <c r="AI13" s="144"/>
      <c r="AJ13" s="145">
        <v>7</v>
      </c>
      <c r="AK13" s="143">
        <v>22</v>
      </c>
      <c r="AL13" s="144">
        <v>5</v>
      </c>
      <c r="AM13" s="144">
        <v>24</v>
      </c>
      <c r="AN13" s="144"/>
      <c r="AO13" s="144">
        <v>28</v>
      </c>
      <c r="AP13" s="144"/>
      <c r="AQ13" s="144"/>
      <c r="AR13" s="144"/>
      <c r="AS13" s="144"/>
      <c r="AT13" s="144">
        <v>18</v>
      </c>
      <c r="AU13" s="144">
        <v>46</v>
      </c>
      <c r="AV13" s="144">
        <f t="shared" si="2"/>
        <v>190</v>
      </c>
      <c r="AW13" s="144">
        <f t="shared" si="3"/>
        <v>381</v>
      </c>
      <c r="AX13" s="144">
        <f t="shared" ref="AX13:AX32" si="5">AV13+AW13</f>
        <v>571</v>
      </c>
      <c r="AY13" s="146">
        <f t="shared" si="4"/>
        <v>33.274956217162874</v>
      </c>
    </row>
    <row r="14" spans="1:51" s="1" customFormat="1" ht="12.65" customHeight="1" x14ac:dyDescent="0.25">
      <c r="A14" s="137" t="s">
        <v>37</v>
      </c>
      <c r="B14" s="145">
        <v>3</v>
      </c>
      <c r="C14" s="145">
        <v>6</v>
      </c>
      <c r="D14" s="145">
        <v>6</v>
      </c>
      <c r="E14" s="145">
        <v>16</v>
      </c>
      <c r="F14" s="145">
        <v>5</v>
      </c>
      <c r="G14" s="145">
        <v>4</v>
      </c>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v>4</v>
      </c>
      <c r="AE14" s="145">
        <v>5</v>
      </c>
      <c r="AF14" s="145"/>
      <c r="AG14" s="145"/>
      <c r="AH14" s="144"/>
      <c r="AI14" s="144"/>
      <c r="AJ14" s="145">
        <v>2</v>
      </c>
      <c r="AK14" s="143">
        <v>5</v>
      </c>
      <c r="AL14" s="144"/>
      <c r="AM14" s="144"/>
      <c r="AN14" s="144"/>
      <c r="AO14" s="144"/>
      <c r="AP14" s="144"/>
      <c r="AQ14" s="144"/>
      <c r="AR14" s="144"/>
      <c r="AS14" s="144"/>
      <c r="AT14" s="144"/>
      <c r="AU14" s="144">
        <v>1</v>
      </c>
      <c r="AV14" s="144">
        <f t="shared" si="2"/>
        <v>20</v>
      </c>
      <c r="AW14" s="144">
        <f t="shared" si="3"/>
        <v>37</v>
      </c>
      <c r="AX14" s="144">
        <f t="shared" si="5"/>
        <v>57</v>
      </c>
      <c r="AY14" s="146">
        <f t="shared" si="4"/>
        <v>35.087719298245609</v>
      </c>
    </row>
    <row r="15" spans="1:51" s="1" customFormat="1" ht="12.65" customHeight="1" x14ac:dyDescent="0.25">
      <c r="A15" s="137" t="s">
        <v>38</v>
      </c>
      <c r="B15" s="145">
        <v>1</v>
      </c>
      <c r="C15" s="145">
        <v>2</v>
      </c>
      <c r="D15" s="145">
        <v>2</v>
      </c>
      <c r="E15" s="145">
        <v>4</v>
      </c>
      <c r="F15" s="145">
        <v>1</v>
      </c>
      <c r="G15" s="145">
        <v>2</v>
      </c>
      <c r="H15" s="145"/>
      <c r="I15" s="145">
        <v>3</v>
      </c>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4"/>
      <c r="AI15" s="144"/>
      <c r="AJ15" s="145"/>
      <c r="AK15" s="143"/>
      <c r="AL15" s="144"/>
      <c r="AM15" s="144"/>
      <c r="AN15" s="144"/>
      <c r="AO15" s="144"/>
      <c r="AP15" s="144"/>
      <c r="AQ15" s="144"/>
      <c r="AR15" s="144"/>
      <c r="AS15" s="144"/>
      <c r="AT15" s="144">
        <v>1</v>
      </c>
      <c r="AU15" s="144">
        <v>3</v>
      </c>
      <c r="AV15" s="144">
        <f t="shared" si="2"/>
        <v>5</v>
      </c>
      <c r="AW15" s="144">
        <f t="shared" si="3"/>
        <v>14</v>
      </c>
      <c r="AX15" s="144">
        <f t="shared" si="5"/>
        <v>19</v>
      </c>
      <c r="AY15" s="146">
        <f t="shared" si="4"/>
        <v>26.315789473684209</v>
      </c>
    </row>
    <row r="16" spans="1:51" s="1" customFormat="1" ht="12.65" customHeight="1" x14ac:dyDescent="0.25">
      <c r="A16" s="137" t="s">
        <v>54</v>
      </c>
      <c r="B16" s="145"/>
      <c r="C16" s="145">
        <v>2</v>
      </c>
      <c r="D16" s="145"/>
      <c r="E16" s="145">
        <v>2</v>
      </c>
      <c r="F16" s="145"/>
      <c r="G16" s="145">
        <v>1</v>
      </c>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v>2</v>
      </c>
      <c r="AH16" s="144"/>
      <c r="AI16" s="144"/>
      <c r="AJ16" s="145"/>
      <c r="AK16" s="143"/>
      <c r="AL16" s="144"/>
      <c r="AM16" s="144"/>
      <c r="AN16" s="144"/>
      <c r="AO16" s="144"/>
      <c r="AP16" s="144"/>
      <c r="AQ16" s="144"/>
      <c r="AR16" s="144"/>
      <c r="AS16" s="144"/>
      <c r="AT16" s="144">
        <v>1</v>
      </c>
      <c r="AU16" s="144"/>
      <c r="AV16" s="144">
        <f t="shared" si="2"/>
        <v>1</v>
      </c>
      <c r="AW16" s="144">
        <f t="shared" si="3"/>
        <v>7</v>
      </c>
      <c r="AX16" s="144">
        <f t="shared" si="5"/>
        <v>8</v>
      </c>
      <c r="AY16" s="146">
        <f t="shared" si="4"/>
        <v>12.5</v>
      </c>
    </row>
    <row r="17" spans="1:51" s="1" customFormat="1" ht="12.65" customHeight="1" x14ac:dyDescent="0.25">
      <c r="A17" s="137" t="s">
        <v>40</v>
      </c>
      <c r="B17" s="145">
        <v>1</v>
      </c>
      <c r="C17" s="145">
        <v>5</v>
      </c>
      <c r="D17" s="145">
        <v>2</v>
      </c>
      <c r="E17" s="145">
        <v>10</v>
      </c>
      <c r="F17" s="145">
        <v>5</v>
      </c>
      <c r="G17" s="145">
        <v>5</v>
      </c>
      <c r="H17" s="145">
        <v>1</v>
      </c>
      <c r="I17" s="145">
        <v>5</v>
      </c>
      <c r="J17" s="145"/>
      <c r="K17" s="145"/>
      <c r="L17" s="145"/>
      <c r="M17" s="145"/>
      <c r="N17" s="145"/>
      <c r="O17" s="145"/>
      <c r="P17" s="145">
        <v>3</v>
      </c>
      <c r="Q17" s="145">
        <v>3</v>
      </c>
      <c r="R17" s="145"/>
      <c r="S17" s="145"/>
      <c r="T17" s="145"/>
      <c r="U17" s="145"/>
      <c r="V17" s="145"/>
      <c r="W17" s="145"/>
      <c r="X17" s="145"/>
      <c r="Y17" s="145"/>
      <c r="Z17" s="145"/>
      <c r="AA17" s="145"/>
      <c r="AB17" s="145"/>
      <c r="AC17" s="145"/>
      <c r="AD17" s="145"/>
      <c r="AE17" s="145"/>
      <c r="AF17" s="145"/>
      <c r="AG17" s="145"/>
      <c r="AH17" s="144"/>
      <c r="AI17" s="144"/>
      <c r="AJ17" s="145">
        <v>1</v>
      </c>
      <c r="AK17" s="143">
        <v>5</v>
      </c>
      <c r="AL17" s="144"/>
      <c r="AM17" s="144"/>
      <c r="AN17" s="144"/>
      <c r="AO17" s="144"/>
      <c r="AP17" s="144"/>
      <c r="AQ17" s="144"/>
      <c r="AR17" s="144"/>
      <c r="AS17" s="144"/>
      <c r="AT17" s="144">
        <v>3</v>
      </c>
      <c r="AU17" s="144">
        <v>9</v>
      </c>
      <c r="AV17" s="144">
        <f t="shared" si="2"/>
        <v>16</v>
      </c>
      <c r="AW17" s="144">
        <f t="shared" si="3"/>
        <v>42</v>
      </c>
      <c r="AX17" s="144">
        <f t="shared" si="5"/>
        <v>58</v>
      </c>
      <c r="AY17" s="146">
        <f t="shared" si="4"/>
        <v>27.586206896551722</v>
      </c>
    </row>
    <row r="18" spans="1:51" s="1" customFormat="1" ht="12.65" customHeight="1" x14ac:dyDescent="0.25">
      <c r="A18" s="137" t="s">
        <v>41</v>
      </c>
      <c r="B18" s="145">
        <v>7</v>
      </c>
      <c r="C18" s="145">
        <v>7</v>
      </c>
      <c r="D18" s="145">
        <v>1</v>
      </c>
      <c r="E18" s="145">
        <v>6</v>
      </c>
      <c r="F18" s="145">
        <v>6</v>
      </c>
      <c r="G18" s="145">
        <v>8</v>
      </c>
      <c r="H18" s="145"/>
      <c r="I18" s="145"/>
      <c r="J18" s="145"/>
      <c r="K18" s="145"/>
      <c r="L18" s="145">
        <v>1</v>
      </c>
      <c r="M18" s="145">
        <v>6</v>
      </c>
      <c r="N18" s="145">
        <v>1</v>
      </c>
      <c r="O18" s="145">
        <v>3</v>
      </c>
      <c r="P18" s="145"/>
      <c r="Q18" s="145"/>
      <c r="R18" s="145"/>
      <c r="S18" s="145"/>
      <c r="T18" s="145"/>
      <c r="U18" s="145"/>
      <c r="V18" s="145"/>
      <c r="W18" s="145"/>
      <c r="X18" s="145"/>
      <c r="Y18" s="145"/>
      <c r="Z18" s="145"/>
      <c r="AA18" s="145"/>
      <c r="AB18" s="145"/>
      <c r="AC18" s="145"/>
      <c r="AD18" s="145">
        <v>7</v>
      </c>
      <c r="AE18" s="145"/>
      <c r="AF18" s="145"/>
      <c r="AG18" s="145"/>
      <c r="AH18" s="144"/>
      <c r="AI18" s="144"/>
      <c r="AJ18" s="145"/>
      <c r="AK18" s="143"/>
      <c r="AL18" s="144"/>
      <c r="AM18" s="144"/>
      <c r="AN18" s="144"/>
      <c r="AO18" s="144">
        <v>5</v>
      </c>
      <c r="AP18" s="144"/>
      <c r="AQ18" s="144"/>
      <c r="AR18" s="144"/>
      <c r="AS18" s="144"/>
      <c r="AT18" s="144">
        <v>2</v>
      </c>
      <c r="AU18" s="144">
        <v>7</v>
      </c>
      <c r="AV18" s="144">
        <f t="shared" si="2"/>
        <v>25</v>
      </c>
      <c r="AW18" s="144">
        <f t="shared" si="3"/>
        <v>42</v>
      </c>
      <c r="AX18" s="144">
        <f t="shared" si="5"/>
        <v>67</v>
      </c>
      <c r="AY18" s="146">
        <f t="shared" si="4"/>
        <v>37.313432835820898</v>
      </c>
    </row>
    <row r="19" spans="1:51" s="1" customFormat="1" ht="12.65" customHeight="1" x14ac:dyDescent="0.25">
      <c r="A19" s="137" t="s">
        <v>42</v>
      </c>
      <c r="B19" s="145">
        <v>2</v>
      </c>
      <c r="C19" s="145">
        <v>4</v>
      </c>
      <c r="D19" s="145">
        <v>2</v>
      </c>
      <c r="E19" s="145">
        <v>4</v>
      </c>
      <c r="F19" s="145">
        <v>2</v>
      </c>
      <c r="G19" s="145">
        <v>4</v>
      </c>
      <c r="H19" s="145"/>
      <c r="I19" s="145">
        <v>3</v>
      </c>
      <c r="J19" s="145">
        <v>3</v>
      </c>
      <c r="K19" s="145">
        <v>3</v>
      </c>
      <c r="L19" s="145">
        <v>3</v>
      </c>
      <c r="M19" s="145">
        <v>3</v>
      </c>
      <c r="N19" s="145">
        <v>2</v>
      </c>
      <c r="O19" s="145">
        <v>4</v>
      </c>
      <c r="P19" s="145"/>
      <c r="Q19" s="145"/>
      <c r="R19" s="145"/>
      <c r="S19" s="145"/>
      <c r="T19" s="145"/>
      <c r="U19" s="145"/>
      <c r="V19" s="145">
        <v>3</v>
      </c>
      <c r="W19" s="145">
        <v>3</v>
      </c>
      <c r="X19" s="145"/>
      <c r="Y19" s="145"/>
      <c r="Z19" s="145">
        <v>3</v>
      </c>
      <c r="AA19" s="145">
        <v>3</v>
      </c>
      <c r="AB19" s="145"/>
      <c r="AC19" s="145"/>
      <c r="AD19" s="145">
        <v>3</v>
      </c>
      <c r="AE19" s="145">
        <v>3</v>
      </c>
      <c r="AF19" s="145"/>
      <c r="AG19" s="145"/>
      <c r="AH19" s="144"/>
      <c r="AI19" s="144"/>
      <c r="AJ19" s="145">
        <v>1</v>
      </c>
      <c r="AK19" s="143">
        <v>2</v>
      </c>
      <c r="AL19" s="144"/>
      <c r="AM19" s="144">
        <v>6</v>
      </c>
      <c r="AN19" s="144"/>
      <c r="AO19" s="144"/>
      <c r="AP19" s="144"/>
      <c r="AQ19" s="144"/>
      <c r="AR19" s="144"/>
      <c r="AS19" s="144"/>
      <c r="AT19" s="144">
        <v>3</v>
      </c>
      <c r="AU19" s="144">
        <v>9</v>
      </c>
      <c r="AV19" s="144">
        <f t="shared" si="2"/>
        <v>27</v>
      </c>
      <c r="AW19" s="144">
        <f t="shared" si="3"/>
        <v>51</v>
      </c>
      <c r="AX19" s="144">
        <f t="shared" si="5"/>
        <v>78</v>
      </c>
      <c r="AY19" s="146">
        <f t="shared" si="4"/>
        <v>34.615384615384613</v>
      </c>
    </row>
    <row r="20" spans="1:51" s="1" customFormat="1" ht="12.65" customHeight="1" x14ac:dyDescent="0.25">
      <c r="A20" s="137" t="s">
        <v>43</v>
      </c>
      <c r="B20" s="145">
        <v>3</v>
      </c>
      <c r="C20" s="145">
        <v>4</v>
      </c>
      <c r="D20" s="145">
        <v>1</v>
      </c>
      <c r="E20" s="145">
        <v>6</v>
      </c>
      <c r="F20" s="145">
        <v>4</v>
      </c>
      <c r="G20" s="145">
        <v>3</v>
      </c>
      <c r="H20" s="145">
        <v>1</v>
      </c>
      <c r="I20" s="145">
        <v>6</v>
      </c>
      <c r="J20" s="145"/>
      <c r="K20" s="145"/>
      <c r="L20" s="145"/>
      <c r="M20" s="145"/>
      <c r="N20" s="145">
        <v>1</v>
      </c>
      <c r="O20" s="145">
        <v>6</v>
      </c>
      <c r="P20" s="145"/>
      <c r="Q20" s="145"/>
      <c r="R20" s="145"/>
      <c r="S20" s="145"/>
      <c r="T20" s="145"/>
      <c r="U20" s="145"/>
      <c r="V20" s="145"/>
      <c r="W20" s="145"/>
      <c r="X20" s="145"/>
      <c r="Y20" s="145"/>
      <c r="Z20" s="145"/>
      <c r="AA20" s="145"/>
      <c r="AB20" s="145"/>
      <c r="AC20" s="145"/>
      <c r="AD20" s="145">
        <v>4</v>
      </c>
      <c r="AE20" s="145">
        <v>3</v>
      </c>
      <c r="AF20" s="145"/>
      <c r="AG20" s="145"/>
      <c r="AH20" s="144"/>
      <c r="AI20" s="144"/>
      <c r="AJ20" s="145">
        <v>6</v>
      </c>
      <c r="AK20" s="143">
        <v>7</v>
      </c>
      <c r="AL20" s="144"/>
      <c r="AM20" s="144"/>
      <c r="AN20" s="144"/>
      <c r="AO20" s="144">
        <v>4</v>
      </c>
      <c r="AP20" s="144"/>
      <c r="AQ20" s="144"/>
      <c r="AR20" s="144"/>
      <c r="AS20" s="144"/>
      <c r="AT20" s="144"/>
      <c r="AU20" s="144"/>
      <c r="AV20" s="144">
        <f t="shared" si="2"/>
        <v>20</v>
      </c>
      <c r="AW20" s="144">
        <f t="shared" si="3"/>
        <v>39</v>
      </c>
      <c r="AX20" s="144">
        <f t="shared" si="5"/>
        <v>59</v>
      </c>
      <c r="AY20" s="146">
        <f t="shared" si="4"/>
        <v>33.898305084745758</v>
      </c>
    </row>
    <row r="21" spans="1:51" s="1" customFormat="1" ht="12.65" customHeight="1" x14ac:dyDescent="0.25">
      <c r="A21" s="137" t="s">
        <v>44</v>
      </c>
      <c r="B21" s="145"/>
      <c r="C21" s="145">
        <v>2</v>
      </c>
      <c r="D21" s="145"/>
      <c r="E21" s="145"/>
      <c r="F21" s="145">
        <v>1</v>
      </c>
      <c r="G21" s="145">
        <v>1</v>
      </c>
      <c r="H21" s="145">
        <v>1</v>
      </c>
      <c r="I21" s="145">
        <v>1</v>
      </c>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v>1</v>
      </c>
      <c r="AG21" s="145">
        <v>1</v>
      </c>
      <c r="AH21" s="144"/>
      <c r="AI21" s="144"/>
      <c r="AJ21" s="145"/>
      <c r="AK21" s="143"/>
      <c r="AL21" s="144"/>
      <c r="AM21" s="144">
        <v>2</v>
      </c>
      <c r="AN21" s="144"/>
      <c r="AO21" s="144">
        <v>2</v>
      </c>
      <c r="AP21" s="144"/>
      <c r="AQ21" s="144"/>
      <c r="AR21" s="144"/>
      <c r="AS21" s="144"/>
      <c r="AT21" s="144"/>
      <c r="AU21" s="144"/>
      <c r="AV21" s="144">
        <f t="shared" si="2"/>
        <v>3</v>
      </c>
      <c r="AW21" s="144">
        <f t="shared" si="3"/>
        <v>9</v>
      </c>
      <c r="AX21" s="144">
        <f t="shared" si="5"/>
        <v>12</v>
      </c>
      <c r="AY21" s="146">
        <f t="shared" si="4"/>
        <v>25</v>
      </c>
    </row>
    <row r="22" spans="1:51" s="1" customFormat="1" ht="12.65" customHeight="1" x14ac:dyDescent="0.25">
      <c r="A22" s="137" t="s">
        <v>45</v>
      </c>
      <c r="B22" s="145"/>
      <c r="C22" s="145">
        <v>1</v>
      </c>
      <c r="D22" s="145"/>
      <c r="E22" s="145">
        <v>1</v>
      </c>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4"/>
      <c r="AI22" s="144"/>
      <c r="AJ22" s="145"/>
      <c r="AK22" s="143"/>
      <c r="AL22" s="144"/>
      <c r="AM22" s="144"/>
      <c r="AN22" s="144"/>
      <c r="AO22" s="144">
        <v>1</v>
      </c>
      <c r="AP22" s="144"/>
      <c r="AQ22" s="144"/>
      <c r="AR22" s="144"/>
      <c r="AS22" s="144"/>
      <c r="AT22" s="144"/>
      <c r="AU22" s="144">
        <v>1</v>
      </c>
      <c r="AV22" s="144">
        <f t="shared" si="2"/>
        <v>0</v>
      </c>
      <c r="AW22" s="144">
        <f t="shared" si="3"/>
        <v>4</v>
      </c>
      <c r="AX22" s="144">
        <f t="shared" si="5"/>
        <v>4</v>
      </c>
      <c r="AY22" s="146">
        <f t="shared" si="4"/>
        <v>0</v>
      </c>
    </row>
    <row r="23" spans="1:51" s="1" customFormat="1" ht="12.65" customHeight="1" x14ac:dyDescent="0.25">
      <c r="A23" s="137" t="s">
        <v>46</v>
      </c>
      <c r="B23" s="145">
        <v>3</v>
      </c>
      <c r="C23" s="145">
        <v>9</v>
      </c>
      <c r="D23" s="145">
        <v>10</v>
      </c>
      <c r="E23" s="145">
        <v>22</v>
      </c>
      <c r="F23" s="145">
        <v>5</v>
      </c>
      <c r="G23" s="145">
        <v>7</v>
      </c>
      <c r="H23" s="145"/>
      <c r="I23" s="145"/>
      <c r="J23" s="145"/>
      <c r="K23" s="145"/>
      <c r="L23" s="145">
        <v>6</v>
      </c>
      <c r="M23" s="145">
        <v>6</v>
      </c>
      <c r="N23" s="145"/>
      <c r="O23" s="145"/>
      <c r="P23" s="145"/>
      <c r="Q23" s="145"/>
      <c r="R23" s="145"/>
      <c r="S23" s="145"/>
      <c r="T23" s="145"/>
      <c r="U23" s="145"/>
      <c r="V23" s="145"/>
      <c r="W23" s="145"/>
      <c r="X23" s="145"/>
      <c r="Y23" s="145"/>
      <c r="Z23" s="145"/>
      <c r="AA23" s="145"/>
      <c r="AB23" s="145"/>
      <c r="AC23" s="145"/>
      <c r="AD23" s="145">
        <v>12</v>
      </c>
      <c r="AE23" s="145">
        <v>12</v>
      </c>
      <c r="AF23" s="145"/>
      <c r="AG23" s="145"/>
      <c r="AH23" s="144"/>
      <c r="AI23" s="144"/>
      <c r="AJ23" s="145"/>
      <c r="AK23" s="143">
        <v>12</v>
      </c>
      <c r="AL23" s="144"/>
      <c r="AM23" s="144"/>
      <c r="AN23" s="144">
        <v>2</v>
      </c>
      <c r="AO23" s="144">
        <v>10</v>
      </c>
      <c r="AP23" s="144"/>
      <c r="AQ23" s="144"/>
      <c r="AR23" s="144"/>
      <c r="AS23" s="144"/>
      <c r="AT23" s="144"/>
      <c r="AU23" s="144"/>
      <c r="AV23" s="144">
        <f t="shared" si="2"/>
        <v>38</v>
      </c>
      <c r="AW23" s="144">
        <f t="shared" si="3"/>
        <v>78</v>
      </c>
      <c r="AX23" s="144">
        <f t="shared" si="5"/>
        <v>116</v>
      </c>
      <c r="AY23" s="146">
        <f t="shared" si="4"/>
        <v>32.758620689655174</v>
      </c>
    </row>
    <row r="24" spans="1:51" s="1" customFormat="1" ht="12.65" customHeight="1" x14ac:dyDescent="0.25">
      <c r="A24" s="137" t="s">
        <v>47</v>
      </c>
      <c r="B24" s="145">
        <v>1</v>
      </c>
      <c r="C24" s="145">
        <v>4</v>
      </c>
      <c r="D24" s="145">
        <v>1</v>
      </c>
      <c r="E24" s="145">
        <v>4</v>
      </c>
      <c r="F24" s="145">
        <v>2</v>
      </c>
      <c r="G24" s="145">
        <v>3</v>
      </c>
      <c r="H24" s="145">
        <v>1</v>
      </c>
      <c r="I24" s="145">
        <v>4</v>
      </c>
      <c r="J24" s="145"/>
      <c r="K24" s="145"/>
      <c r="L24" s="145"/>
      <c r="M24" s="145"/>
      <c r="N24" s="145"/>
      <c r="O24" s="145"/>
      <c r="P24" s="145">
        <v>1</v>
      </c>
      <c r="Q24" s="145">
        <v>4</v>
      </c>
      <c r="R24" s="145"/>
      <c r="S24" s="145"/>
      <c r="T24" s="145"/>
      <c r="U24" s="145"/>
      <c r="V24" s="145"/>
      <c r="W24" s="145"/>
      <c r="X24" s="145"/>
      <c r="Y24" s="145"/>
      <c r="Z24" s="145"/>
      <c r="AA24" s="145"/>
      <c r="AB24" s="145"/>
      <c r="AC24" s="145"/>
      <c r="AD24" s="145"/>
      <c r="AE24" s="145"/>
      <c r="AF24" s="145">
        <v>2</v>
      </c>
      <c r="AG24" s="145">
        <v>3</v>
      </c>
      <c r="AH24" s="144"/>
      <c r="AI24" s="144"/>
      <c r="AJ24" s="145"/>
      <c r="AK24" s="143"/>
      <c r="AL24" s="144"/>
      <c r="AM24" s="144"/>
      <c r="AN24" s="144"/>
      <c r="AO24" s="144"/>
      <c r="AP24" s="144"/>
      <c r="AQ24" s="144"/>
      <c r="AR24" s="144"/>
      <c r="AS24" s="144"/>
      <c r="AT24" s="144">
        <v>1</v>
      </c>
      <c r="AU24" s="144">
        <v>10</v>
      </c>
      <c r="AV24" s="144">
        <f t="shared" si="2"/>
        <v>9</v>
      </c>
      <c r="AW24" s="144">
        <f t="shared" si="3"/>
        <v>32</v>
      </c>
      <c r="AX24" s="144">
        <f t="shared" si="5"/>
        <v>41</v>
      </c>
      <c r="AY24" s="146">
        <f t="shared" si="4"/>
        <v>21.951219512195124</v>
      </c>
    </row>
    <row r="25" spans="1:51" s="1" customFormat="1" ht="12.65" customHeight="1" x14ac:dyDescent="0.25">
      <c r="A25" s="137" t="s">
        <v>48</v>
      </c>
      <c r="B25" s="145">
        <v>5</v>
      </c>
      <c r="C25" s="145">
        <v>9</v>
      </c>
      <c r="D25" s="145">
        <v>4</v>
      </c>
      <c r="E25" s="145">
        <v>10</v>
      </c>
      <c r="F25" s="145">
        <v>7</v>
      </c>
      <c r="G25" s="145">
        <v>7</v>
      </c>
      <c r="H25" s="145">
        <v>4</v>
      </c>
      <c r="I25" s="145">
        <v>16</v>
      </c>
      <c r="J25" s="145"/>
      <c r="K25" s="145"/>
      <c r="L25" s="145">
        <v>7</v>
      </c>
      <c r="M25" s="145">
        <v>15</v>
      </c>
      <c r="N25" s="145">
        <v>5</v>
      </c>
      <c r="O25" s="145">
        <v>9</v>
      </c>
      <c r="P25" s="145"/>
      <c r="Q25" s="145"/>
      <c r="R25" s="145"/>
      <c r="S25" s="145"/>
      <c r="T25" s="145"/>
      <c r="U25" s="145"/>
      <c r="V25" s="145"/>
      <c r="W25" s="145"/>
      <c r="X25" s="145"/>
      <c r="Y25" s="145"/>
      <c r="Z25" s="145"/>
      <c r="AA25" s="145"/>
      <c r="AB25" s="145"/>
      <c r="AC25" s="145"/>
      <c r="AD25" s="145">
        <v>7</v>
      </c>
      <c r="AE25" s="145">
        <v>7</v>
      </c>
      <c r="AF25" s="145"/>
      <c r="AG25" s="145"/>
      <c r="AH25" s="144"/>
      <c r="AI25" s="144"/>
      <c r="AJ25" s="145">
        <v>2</v>
      </c>
      <c r="AK25" s="143">
        <v>8</v>
      </c>
      <c r="AL25" s="144">
        <v>2</v>
      </c>
      <c r="AM25" s="144">
        <v>11</v>
      </c>
      <c r="AN25" s="144">
        <v>2</v>
      </c>
      <c r="AO25" s="144">
        <v>12</v>
      </c>
      <c r="AP25" s="144"/>
      <c r="AQ25" s="144"/>
      <c r="AR25" s="144"/>
      <c r="AS25" s="144"/>
      <c r="AT25" s="144"/>
      <c r="AU25" s="144">
        <v>4</v>
      </c>
      <c r="AV25" s="144">
        <f t="shared" si="2"/>
        <v>45</v>
      </c>
      <c r="AW25" s="144">
        <f t="shared" si="3"/>
        <v>108</v>
      </c>
      <c r="AX25" s="144">
        <f t="shared" si="5"/>
        <v>153</v>
      </c>
      <c r="AY25" s="146">
        <f t="shared" si="4"/>
        <v>29.411764705882355</v>
      </c>
    </row>
    <row r="26" spans="1:51" s="1" customFormat="1" ht="12.65" customHeight="1" x14ac:dyDescent="0.25">
      <c r="A26" s="137" t="s">
        <v>49</v>
      </c>
      <c r="B26" s="145">
        <v>2</v>
      </c>
      <c r="C26" s="145">
        <v>4</v>
      </c>
      <c r="D26" s="145">
        <v>4</v>
      </c>
      <c r="E26" s="145">
        <v>8</v>
      </c>
      <c r="F26" s="145">
        <v>2</v>
      </c>
      <c r="G26" s="145">
        <v>4</v>
      </c>
      <c r="H26" s="145">
        <v>1</v>
      </c>
      <c r="I26" s="145">
        <v>5</v>
      </c>
      <c r="J26" s="145"/>
      <c r="K26" s="145"/>
      <c r="L26" s="145">
        <v>2</v>
      </c>
      <c r="M26" s="145">
        <v>4</v>
      </c>
      <c r="N26" s="145">
        <v>2</v>
      </c>
      <c r="O26" s="145">
        <v>4</v>
      </c>
      <c r="P26" s="145"/>
      <c r="Q26" s="145"/>
      <c r="R26" s="145"/>
      <c r="S26" s="145"/>
      <c r="T26" s="145"/>
      <c r="U26" s="145"/>
      <c r="V26" s="145"/>
      <c r="W26" s="145"/>
      <c r="X26" s="145"/>
      <c r="Y26" s="145"/>
      <c r="Z26" s="145"/>
      <c r="AA26" s="145"/>
      <c r="AB26" s="145"/>
      <c r="AC26" s="145"/>
      <c r="AD26" s="145">
        <v>3</v>
      </c>
      <c r="AE26" s="145">
        <v>3</v>
      </c>
      <c r="AF26" s="145"/>
      <c r="AG26" s="145"/>
      <c r="AH26" s="144"/>
      <c r="AI26" s="144"/>
      <c r="AJ26" s="145"/>
      <c r="AK26" s="143">
        <v>4</v>
      </c>
      <c r="AL26" s="144"/>
      <c r="AM26" s="144"/>
      <c r="AN26" s="144">
        <v>1</v>
      </c>
      <c r="AO26" s="144">
        <v>11</v>
      </c>
      <c r="AP26" s="144"/>
      <c r="AQ26" s="144"/>
      <c r="AR26" s="144"/>
      <c r="AS26" s="144"/>
      <c r="AT26" s="144"/>
      <c r="AU26" s="144">
        <v>3</v>
      </c>
      <c r="AV26" s="144">
        <f t="shared" si="2"/>
        <v>17</v>
      </c>
      <c r="AW26" s="144">
        <f t="shared" si="3"/>
        <v>50</v>
      </c>
      <c r="AX26" s="144">
        <f t="shared" si="5"/>
        <v>67</v>
      </c>
      <c r="AY26" s="146">
        <f t="shared" si="4"/>
        <v>25.373134328358208</v>
      </c>
    </row>
    <row r="27" spans="1:51" s="1" customFormat="1" ht="12.65" customHeight="1" x14ac:dyDescent="0.25">
      <c r="A27" s="137" t="s">
        <v>2</v>
      </c>
      <c r="B27" s="145">
        <v>1</v>
      </c>
      <c r="C27" s="145">
        <v>7</v>
      </c>
      <c r="D27" s="145">
        <v>1</v>
      </c>
      <c r="E27" s="145">
        <v>7</v>
      </c>
      <c r="F27" s="145">
        <v>2</v>
      </c>
      <c r="G27" s="145">
        <v>6</v>
      </c>
      <c r="H27" s="145"/>
      <c r="I27" s="145">
        <v>4</v>
      </c>
      <c r="J27" s="145"/>
      <c r="K27" s="145"/>
      <c r="L27" s="145"/>
      <c r="M27" s="145"/>
      <c r="N27" s="145"/>
      <c r="O27" s="145"/>
      <c r="P27" s="145"/>
      <c r="Q27" s="145"/>
      <c r="R27" s="145"/>
      <c r="S27" s="145"/>
      <c r="T27" s="145"/>
      <c r="U27" s="145"/>
      <c r="V27" s="145">
        <v>2</v>
      </c>
      <c r="W27" s="145">
        <v>6</v>
      </c>
      <c r="X27" s="145">
        <v>3</v>
      </c>
      <c r="Y27" s="145">
        <v>5</v>
      </c>
      <c r="Z27" s="145"/>
      <c r="AA27" s="145"/>
      <c r="AB27" s="145"/>
      <c r="AC27" s="145"/>
      <c r="AD27" s="145">
        <v>2</v>
      </c>
      <c r="AE27" s="145">
        <v>2</v>
      </c>
      <c r="AF27" s="145"/>
      <c r="AG27" s="145"/>
      <c r="AH27" s="144"/>
      <c r="AI27" s="144"/>
      <c r="AJ27" s="145"/>
      <c r="AK27" s="143"/>
      <c r="AL27" s="144"/>
      <c r="AM27" s="144"/>
      <c r="AN27" s="144"/>
      <c r="AO27" s="144"/>
      <c r="AP27" s="144">
        <v>2</v>
      </c>
      <c r="AQ27" s="144">
        <v>5</v>
      </c>
      <c r="AR27" s="144"/>
      <c r="AS27" s="144"/>
      <c r="AT27" s="144">
        <v>2</v>
      </c>
      <c r="AU27" s="144">
        <v>7</v>
      </c>
      <c r="AV27" s="144">
        <f t="shared" si="2"/>
        <v>15</v>
      </c>
      <c r="AW27" s="144">
        <f t="shared" si="3"/>
        <v>49</v>
      </c>
      <c r="AX27" s="144">
        <f t="shared" si="5"/>
        <v>64</v>
      </c>
      <c r="AY27" s="146">
        <f t="shared" ref="AY27:AY32" si="6">AV27/AX27*100</f>
        <v>23.4375</v>
      </c>
    </row>
    <row r="28" spans="1:51" s="1" customFormat="1" ht="12.65" customHeight="1" x14ac:dyDescent="0.25">
      <c r="A28" s="137" t="s">
        <v>50</v>
      </c>
      <c r="B28" s="145">
        <v>2</v>
      </c>
      <c r="C28" s="145">
        <v>15</v>
      </c>
      <c r="D28" s="145">
        <v>3</v>
      </c>
      <c r="E28" s="145">
        <v>14</v>
      </c>
      <c r="F28" s="145">
        <v>5</v>
      </c>
      <c r="G28" s="145">
        <v>12</v>
      </c>
      <c r="H28" s="145">
        <v>4</v>
      </c>
      <c r="I28" s="145">
        <v>13</v>
      </c>
      <c r="J28" s="145">
        <v>5</v>
      </c>
      <c r="K28" s="145">
        <v>12</v>
      </c>
      <c r="L28" s="145">
        <v>2</v>
      </c>
      <c r="M28" s="145">
        <v>10</v>
      </c>
      <c r="N28" s="145"/>
      <c r="O28" s="145"/>
      <c r="P28" s="145"/>
      <c r="Q28" s="145"/>
      <c r="R28" s="145"/>
      <c r="S28" s="145"/>
      <c r="T28" s="145"/>
      <c r="U28" s="145"/>
      <c r="V28" s="145">
        <v>9</v>
      </c>
      <c r="W28" s="145">
        <v>8</v>
      </c>
      <c r="X28" s="145"/>
      <c r="Y28" s="145"/>
      <c r="Z28" s="145"/>
      <c r="AA28" s="145"/>
      <c r="AB28" s="145"/>
      <c r="AC28" s="145"/>
      <c r="AD28" s="145">
        <v>7</v>
      </c>
      <c r="AE28" s="145">
        <v>10</v>
      </c>
      <c r="AF28" s="145">
        <v>8</v>
      </c>
      <c r="AG28" s="145">
        <v>9</v>
      </c>
      <c r="AH28" s="144"/>
      <c r="AI28" s="144"/>
      <c r="AJ28" s="145">
        <v>1</v>
      </c>
      <c r="AK28" s="143">
        <v>4</v>
      </c>
      <c r="AL28" s="144"/>
      <c r="AM28" s="144"/>
      <c r="AN28" s="144"/>
      <c r="AO28" s="144">
        <v>1</v>
      </c>
      <c r="AP28" s="144"/>
      <c r="AQ28" s="144"/>
      <c r="AR28" s="144"/>
      <c r="AS28" s="144"/>
      <c r="AT28" s="144">
        <v>9</v>
      </c>
      <c r="AU28" s="144">
        <v>12</v>
      </c>
      <c r="AV28" s="144">
        <f t="shared" si="2"/>
        <v>55</v>
      </c>
      <c r="AW28" s="144">
        <f t="shared" si="3"/>
        <v>120</v>
      </c>
      <c r="AX28" s="144">
        <f t="shared" si="5"/>
        <v>175</v>
      </c>
      <c r="AY28" s="146">
        <f t="shared" si="6"/>
        <v>31.428571428571427</v>
      </c>
    </row>
    <row r="29" spans="1:51" s="1" customFormat="1" ht="12.65" customHeight="1" x14ac:dyDescent="0.25">
      <c r="A29" s="137" t="s">
        <v>51</v>
      </c>
      <c r="B29" s="145">
        <v>2</v>
      </c>
      <c r="C29" s="145">
        <v>8</v>
      </c>
      <c r="D29" s="145">
        <v>3</v>
      </c>
      <c r="E29" s="145">
        <v>17</v>
      </c>
      <c r="F29" s="145">
        <v>3</v>
      </c>
      <c r="G29" s="145">
        <v>3</v>
      </c>
      <c r="H29" s="145"/>
      <c r="I29" s="145"/>
      <c r="J29" s="145">
        <v>1</v>
      </c>
      <c r="K29" s="145">
        <v>1</v>
      </c>
      <c r="L29" s="145"/>
      <c r="M29" s="145"/>
      <c r="N29" s="145"/>
      <c r="O29" s="145"/>
      <c r="P29" s="145"/>
      <c r="Q29" s="145"/>
      <c r="R29" s="145"/>
      <c r="S29" s="145"/>
      <c r="T29" s="145"/>
      <c r="U29" s="145"/>
      <c r="V29" s="145"/>
      <c r="W29" s="145"/>
      <c r="X29" s="145"/>
      <c r="Y29" s="145"/>
      <c r="Z29" s="145"/>
      <c r="AA29" s="145"/>
      <c r="AB29" s="145"/>
      <c r="AC29" s="145"/>
      <c r="AD29" s="145">
        <v>1</v>
      </c>
      <c r="AE29" s="145">
        <v>1</v>
      </c>
      <c r="AF29" s="145"/>
      <c r="AG29" s="145"/>
      <c r="AH29" s="144"/>
      <c r="AI29" s="144"/>
      <c r="AJ29" s="145"/>
      <c r="AK29" s="143"/>
      <c r="AL29" s="144"/>
      <c r="AM29" s="144"/>
      <c r="AN29" s="144"/>
      <c r="AO29" s="144"/>
      <c r="AP29" s="144"/>
      <c r="AQ29" s="144"/>
      <c r="AR29" s="144"/>
      <c r="AS29" s="144"/>
      <c r="AT29" s="144"/>
      <c r="AU29" s="144"/>
      <c r="AV29" s="144">
        <f t="shared" si="2"/>
        <v>10</v>
      </c>
      <c r="AW29" s="144">
        <f t="shared" si="3"/>
        <v>30</v>
      </c>
      <c r="AX29" s="144">
        <f t="shared" si="5"/>
        <v>40</v>
      </c>
      <c r="AY29" s="146">
        <f t="shared" si="6"/>
        <v>25</v>
      </c>
    </row>
    <row r="30" spans="1:51" s="1" customFormat="1" ht="12.65" customHeight="1" x14ac:dyDescent="0.25">
      <c r="A30" s="137" t="s">
        <v>52</v>
      </c>
      <c r="B30" s="145"/>
      <c r="C30" s="145">
        <v>5</v>
      </c>
      <c r="D30" s="145"/>
      <c r="E30" s="145"/>
      <c r="F30" s="145">
        <v>2</v>
      </c>
      <c r="G30" s="145">
        <v>3</v>
      </c>
      <c r="H30" s="145"/>
      <c r="I30" s="145"/>
      <c r="J30" s="145">
        <v>1</v>
      </c>
      <c r="K30" s="145">
        <v>4</v>
      </c>
      <c r="L30" s="145"/>
      <c r="M30" s="145"/>
      <c r="N30" s="145"/>
      <c r="O30" s="145"/>
      <c r="P30" s="145"/>
      <c r="Q30" s="145"/>
      <c r="R30" s="145"/>
      <c r="S30" s="145"/>
      <c r="T30" s="145"/>
      <c r="U30" s="145"/>
      <c r="V30" s="145">
        <v>2</v>
      </c>
      <c r="W30" s="145">
        <v>3</v>
      </c>
      <c r="X30" s="145"/>
      <c r="Y30" s="145"/>
      <c r="Z30" s="145"/>
      <c r="AA30" s="145"/>
      <c r="AB30" s="145"/>
      <c r="AC30" s="145"/>
      <c r="AD30" s="145">
        <v>1</v>
      </c>
      <c r="AE30" s="145">
        <v>4</v>
      </c>
      <c r="AF30" s="145"/>
      <c r="AG30" s="145"/>
      <c r="AH30" s="144"/>
      <c r="AI30" s="144"/>
      <c r="AJ30" s="145">
        <v>1</v>
      </c>
      <c r="AK30" s="143">
        <v>2</v>
      </c>
      <c r="AL30" s="144"/>
      <c r="AM30" s="144"/>
      <c r="AN30" s="144"/>
      <c r="AO30" s="144"/>
      <c r="AP30" s="144"/>
      <c r="AQ30" s="144"/>
      <c r="AR30" s="144"/>
      <c r="AS30" s="144"/>
      <c r="AT30" s="144">
        <v>1</v>
      </c>
      <c r="AU30" s="144">
        <v>2</v>
      </c>
      <c r="AV30" s="144">
        <f t="shared" si="2"/>
        <v>8</v>
      </c>
      <c r="AW30" s="144">
        <f t="shared" si="3"/>
        <v>23</v>
      </c>
      <c r="AX30" s="144">
        <f t="shared" si="5"/>
        <v>31</v>
      </c>
      <c r="AY30" s="146">
        <f t="shared" si="6"/>
        <v>25.806451612903224</v>
      </c>
    </row>
    <row r="31" spans="1:51" s="1" customFormat="1" ht="12.65" customHeight="1" x14ac:dyDescent="0.25">
      <c r="A31" s="137" t="s">
        <v>53</v>
      </c>
      <c r="B31" s="145">
        <v>5</v>
      </c>
      <c r="C31" s="145">
        <v>5</v>
      </c>
      <c r="D31" s="145">
        <v>3</v>
      </c>
      <c r="E31" s="145">
        <v>7</v>
      </c>
      <c r="F31" s="145">
        <v>6</v>
      </c>
      <c r="G31" s="145">
        <v>7</v>
      </c>
      <c r="H31" s="145">
        <v>1</v>
      </c>
      <c r="I31" s="145">
        <v>9</v>
      </c>
      <c r="J31" s="145">
        <v>1</v>
      </c>
      <c r="K31" s="145">
        <v>4</v>
      </c>
      <c r="L31" s="145"/>
      <c r="M31" s="145"/>
      <c r="N31" s="145"/>
      <c r="O31" s="145"/>
      <c r="P31" s="145"/>
      <c r="Q31" s="145"/>
      <c r="R31" s="145"/>
      <c r="S31" s="145"/>
      <c r="T31" s="145"/>
      <c r="U31" s="145"/>
      <c r="V31" s="145">
        <v>5</v>
      </c>
      <c r="W31" s="145">
        <v>5</v>
      </c>
      <c r="X31" s="145"/>
      <c r="Y31" s="145"/>
      <c r="Z31" s="145"/>
      <c r="AA31" s="145"/>
      <c r="AB31" s="145"/>
      <c r="AC31" s="145"/>
      <c r="AD31" s="145">
        <v>4</v>
      </c>
      <c r="AE31" s="145">
        <v>4</v>
      </c>
      <c r="AF31" s="145"/>
      <c r="AG31" s="145"/>
      <c r="AH31" s="144"/>
      <c r="AI31" s="144"/>
      <c r="AJ31" s="145">
        <v>3</v>
      </c>
      <c r="AK31" s="143">
        <v>5</v>
      </c>
      <c r="AL31" s="144"/>
      <c r="AM31" s="144"/>
      <c r="AN31" s="144">
        <v>1</v>
      </c>
      <c r="AO31" s="144">
        <v>10</v>
      </c>
      <c r="AP31" s="144"/>
      <c r="AQ31" s="144"/>
      <c r="AR31" s="144"/>
      <c r="AS31" s="144"/>
      <c r="AT31" s="144">
        <v>7</v>
      </c>
      <c r="AU31" s="144">
        <v>23</v>
      </c>
      <c r="AV31" s="144">
        <f t="shared" si="2"/>
        <v>36</v>
      </c>
      <c r="AW31" s="144">
        <f t="shared" si="3"/>
        <v>79</v>
      </c>
      <c r="AX31" s="144">
        <f t="shared" si="5"/>
        <v>115</v>
      </c>
      <c r="AY31" s="146">
        <f t="shared" si="6"/>
        <v>31.304347826086961</v>
      </c>
    </row>
    <row r="32" spans="1:51" s="1" customFormat="1" ht="12.65" customHeight="1" x14ac:dyDescent="0.25">
      <c r="A32" s="137" t="s">
        <v>5</v>
      </c>
      <c r="B32" s="145"/>
      <c r="C32" s="145">
        <v>2</v>
      </c>
      <c r="D32" s="145">
        <v>4</v>
      </c>
      <c r="E32" s="145">
        <v>4</v>
      </c>
      <c r="F32" s="145"/>
      <c r="G32" s="145">
        <v>2</v>
      </c>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4"/>
      <c r="AI32" s="144"/>
      <c r="AJ32" s="145"/>
      <c r="AK32" s="143"/>
      <c r="AL32" s="144"/>
      <c r="AM32" s="144"/>
      <c r="AN32" s="144"/>
      <c r="AO32" s="144"/>
      <c r="AP32" s="144"/>
      <c r="AQ32" s="144"/>
      <c r="AR32" s="144"/>
      <c r="AS32" s="144"/>
      <c r="AT32" s="144"/>
      <c r="AU32" s="144"/>
      <c r="AV32" s="144">
        <f t="shared" si="2"/>
        <v>4</v>
      </c>
      <c r="AW32" s="144">
        <f t="shared" si="3"/>
        <v>8</v>
      </c>
      <c r="AX32" s="144">
        <f t="shared" si="5"/>
        <v>12</v>
      </c>
      <c r="AY32" s="146">
        <f t="shared" si="6"/>
        <v>33.333333333333329</v>
      </c>
    </row>
    <row r="33" spans="1:51" s="1" customFormat="1" ht="12.65" customHeight="1" x14ac:dyDescent="0.25">
      <c r="A33" s="137"/>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4"/>
      <c r="AI33" s="144"/>
      <c r="AJ33" s="145"/>
      <c r="AK33" s="143"/>
      <c r="AL33" s="144"/>
      <c r="AM33" s="144"/>
      <c r="AN33" s="144"/>
      <c r="AO33" s="144"/>
      <c r="AP33" s="144"/>
      <c r="AQ33" s="144"/>
      <c r="AR33" s="144"/>
      <c r="AS33" s="144"/>
      <c r="AT33" s="144"/>
      <c r="AU33" s="144"/>
      <c r="AV33" s="144"/>
      <c r="AW33" s="144"/>
      <c r="AX33" s="144"/>
      <c r="AY33" s="144"/>
    </row>
    <row r="34" spans="1:51" x14ac:dyDescent="0.25">
      <c r="A34" s="89" t="s">
        <v>29</v>
      </c>
      <c r="B34" s="205">
        <f>100/(B10+C10)*B10</f>
        <v>26.966292134831463</v>
      </c>
      <c r="C34" s="206"/>
      <c r="D34" s="205">
        <f>100/(D10+E10)*D10</f>
        <v>27.392739273927393</v>
      </c>
      <c r="E34" s="206"/>
      <c r="F34" s="205">
        <f>100/(F10+G10)*F10</f>
        <v>45.318352059925097</v>
      </c>
      <c r="G34" s="206"/>
      <c r="H34" s="205">
        <f>100/(H10+I10)*H10</f>
        <v>16.877637130801688</v>
      </c>
      <c r="I34" s="206"/>
      <c r="J34" s="205">
        <f>100/(J10+K10)*J10</f>
        <v>31.428571428571431</v>
      </c>
      <c r="K34" s="206"/>
      <c r="L34" s="205">
        <f>100/(L10+M10)*L10</f>
        <v>39.024390243902438</v>
      </c>
      <c r="M34" s="206"/>
      <c r="N34" s="205">
        <f>100/(N10+O10)*N10</f>
        <v>29.230769230769234</v>
      </c>
      <c r="O34" s="206"/>
      <c r="P34" s="205">
        <f>100/(P10+Q10)*P10</f>
        <v>36.363636363636367</v>
      </c>
      <c r="Q34" s="206"/>
      <c r="R34" s="205"/>
      <c r="S34" s="206"/>
      <c r="T34" s="205"/>
      <c r="U34" s="206"/>
      <c r="V34" s="205">
        <f>100/(V10+W10)*V10</f>
        <v>47.222222222222221</v>
      </c>
      <c r="W34" s="206"/>
      <c r="X34" s="205">
        <f>100/(X10+Y10)*X10</f>
        <v>37.5</v>
      </c>
      <c r="Y34" s="206"/>
      <c r="Z34" s="90">
        <f>100/(Z10+AA10)*Z10</f>
        <v>50</v>
      </c>
      <c r="AA34" s="90"/>
      <c r="AB34" s="205"/>
      <c r="AC34" s="206"/>
      <c r="AD34" s="205">
        <f>100/(AD10+AE10)*AD10</f>
        <v>50.632911392405063</v>
      </c>
      <c r="AE34" s="206"/>
      <c r="AF34" s="205">
        <f>100/(AF10+AG10)*AF10</f>
        <v>64.8</v>
      </c>
      <c r="AG34" s="206"/>
      <c r="AH34" s="205"/>
      <c r="AI34" s="206"/>
      <c r="AJ34" s="205">
        <f>100/(AJ10+AK10)*AJ10</f>
        <v>27.922077922077921</v>
      </c>
      <c r="AK34" s="206"/>
      <c r="AL34" s="205">
        <f>100/(AL10+AM10)*AL10</f>
        <v>13.333333333333332</v>
      </c>
      <c r="AM34" s="206"/>
      <c r="AN34" s="205">
        <f>100/(AN10+AO10)*AN10</f>
        <v>7.2</v>
      </c>
      <c r="AO34" s="206"/>
      <c r="AP34" s="205">
        <f>100/(AP10+AQ10)*AP10</f>
        <v>28.571428571428573</v>
      </c>
      <c r="AQ34" s="206"/>
      <c r="AR34" s="90"/>
      <c r="AS34" s="90"/>
      <c r="AT34" s="205">
        <f>100/(AT10+AU10)*AT10</f>
        <v>28.402366863905328</v>
      </c>
      <c r="AU34" s="206"/>
      <c r="AV34" s="205"/>
      <c r="AW34" s="206"/>
      <c r="AX34" s="90"/>
      <c r="AY34" s="147">
        <f>100/(AV10+AW10)*AV10</f>
        <v>32.565404139008201</v>
      </c>
    </row>
    <row r="35" spans="1:51" s="1" customFormat="1" ht="20.25" customHeight="1" x14ac:dyDescent="0.25">
      <c r="A35" s="137" t="s">
        <v>30</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4"/>
      <c r="AI35" s="144"/>
      <c r="AJ35" s="145"/>
      <c r="AK35" s="143"/>
      <c r="AL35" s="144"/>
      <c r="AM35" s="144"/>
      <c r="AN35" s="144"/>
      <c r="AO35" s="144"/>
      <c r="AP35" s="144"/>
      <c r="AQ35" s="144"/>
      <c r="AR35" s="144"/>
      <c r="AS35" s="144"/>
      <c r="AT35" s="144"/>
      <c r="AU35" s="144"/>
      <c r="AV35" s="144"/>
      <c r="AW35" s="144"/>
      <c r="AX35" s="144"/>
      <c r="AY35" s="144"/>
    </row>
    <row r="36" spans="1:51" s="1" customFormat="1" ht="12.65" customHeight="1" x14ac:dyDescent="0.25">
      <c r="A36" s="148" t="s">
        <v>62</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4"/>
      <c r="AI36" s="144"/>
      <c r="AJ36" s="145"/>
      <c r="AK36" s="143"/>
      <c r="AL36" s="144"/>
      <c r="AM36" s="144"/>
      <c r="AN36" s="144"/>
      <c r="AO36" s="144"/>
      <c r="AP36" s="144"/>
      <c r="AQ36" s="144"/>
      <c r="AR36" s="144"/>
      <c r="AS36" s="144"/>
      <c r="AT36" s="144"/>
      <c r="AU36" s="144"/>
      <c r="AV36" s="144"/>
      <c r="AW36" s="144"/>
      <c r="AX36" s="144"/>
      <c r="AY36" s="144"/>
    </row>
    <row r="37" spans="1:51" s="1" customFormat="1" ht="12.65" customHeight="1" x14ac:dyDescent="0.25">
      <c r="A37" s="148" t="s">
        <v>60</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4"/>
      <c r="AI37" s="144"/>
      <c r="AJ37" s="145"/>
      <c r="AK37" s="143"/>
      <c r="AL37" s="144"/>
      <c r="AM37" s="144"/>
      <c r="AN37" s="144"/>
      <c r="AO37" s="144"/>
      <c r="AP37" s="144"/>
      <c r="AQ37" s="144"/>
      <c r="AR37" s="144"/>
      <c r="AS37" s="144"/>
      <c r="AT37" s="144"/>
      <c r="AU37" s="144"/>
      <c r="AV37" s="144"/>
      <c r="AW37" s="144"/>
      <c r="AX37" s="144"/>
      <c r="AY37" s="144"/>
    </row>
    <row r="38" spans="1:51" s="1" customFormat="1" ht="12.65" customHeight="1" x14ac:dyDescent="0.25">
      <c r="A38" s="148" t="s">
        <v>31</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4"/>
      <c r="AI38" s="144"/>
      <c r="AJ38" s="145"/>
      <c r="AK38" s="143"/>
      <c r="AL38" s="144"/>
      <c r="AM38" s="144"/>
      <c r="AN38" s="144"/>
      <c r="AO38" s="144"/>
      <c r="AP38" s="144"/>
      <c r="AQ38" s="144"/>
      <c r="AR38" s="144"/>
      <c r="AS38" s="144"/>
      <c r="AT38" s="144"/>
      <c r="AU38" s="144"/>
      <c r="AV38" s="144"/>
      <c r="AW38" s="144"/>
      <c r="AX38" s="144"/>
      <c r="AY38" s="144"/>
    </row>
    <row r="39" spans="1:51" x14ac:dyDescent="0.25">
      <c r="A39" s="157"/>
      <c r="B39" s="8"/>
      <c r="C39" s="152"/>
      <c r="D39" s="8"/>
      <c r="E39" s="152"/>
      <c r="F39" s="8"/>
      <c r="G39" s="152"/>
      <c r="H39" s="8"/>
      <c r="I39" s="152"/>
      <c r="J39" s="8"/>
      <c r="K39" s="152"/>
      <c r="L39" s="8"/>
      <c r="M39" s="152"/>
      <c r="N39" s="8"/>
      <c r="O39" s="152"/>
      <c r="P39" s="8"/>
      <c r="Q39" s="152"/>
      <c r="R39" s="150"/>
      <c r="S39" s="151"/>
      <c r="T39" s="145"/>
      <c r="U39" s="145"/>
      <c r="V39" s="8"/>
      <c r="W39" s="152"/>
      <c r="X39" s="8"/>
      <c r="Y39" s="154"/>
      <c r="Z39" s="8"/>
      <c r="AA39" s="152"/>
      <c r="AB39" s="8"/>
      <c r="AC39" s="154"/>
      <c r="AD39" s="8"/>
      <c r="AE39" s="152"/>
      <c r="AF39" s="152"/>
      <c r="AG39" s="152"/>
      <c r="AH39" s="8"/>
      <c r="AI39" s="152"/>
      <c r="AJ39" s="8"/>
      <c r="AK39" s="152"/>
      <c r="AL39" s="8"/>
      <c r="AM39" s="152"/>
      <c r="AN39" s="8"/>
      <c r="AO39" s="152"/>
      <c r="AP39" s="8"/>
      <c r="AQ39" s="152"/>
      <c r="AR39" s="152"/>
      <c r="AS39" s="152"/>
      <c r="AT39" s="8"/>
      <c r="AU39" s="152"/>
      <c r="AV39" s="8"/>
      <c r="AW39" s="152"/>
      <c r="AX39" s="152"/>
      <c r="AY39" s="155"/>
    </row>
    <row r="40" spans="1:51" x14ac:dyDescent="0.25">
      <c r="A40" s="48" t="s">
        <v>102</v>
      </c>
      <c r="B40" s="8"/>
      <c r="C40" s="152"/>
      <c r="D40" s="8"/>
      <c r="E40" s="152"/>
      <c r="F40" s="8"/>
      <c r="G40" s="152"/>
      <c r="H40" s="8"/>
      <c r="I40" s="152"/>
      <c r="J40" s="8"/>
      <c r="K40" s="152"/>
      <c r="L40" s="8"/>
      <c r="M40" s="152"/>
      <c r="N40" s="8"/>
      <c r="O40" s="152"/>
      <c r="P40" s="8"/>
      <c r="Q40" s="152"/>
      <c r="R40" s="150"/>
      <c r="S40" s="151"/>
      <c r="T40" s="8"/>
      <c r="U40" s="152"/>
      <c r="V40" s="8"/>
      <c r="W40" s="152"/>
      <c r="X40" s="8"/>
      <c r="Y40" s="154"/>
      <c r="Z40" s="8"/>
      <c r="AA40" s="152"/>
      <c r="AB40" s="8"/>
      <c r="AC40" s="8"/>
      <c r="AD40" s="8"/>
      <c r="AE40" s="152"/>
      <c r="AF40" s="152"/>
      <c r="AG40" s="152"/>
      <c r="AH40" s="8"/>
      <c r="AI40" s="152"/>
      <c r="AJ40" s="8"/>
      <c r="AK40" s="152"/>
      <c r="AL40" s="8"/>
      <c r="AM40" s="152"/>
      <c r="AN40" s="8"/>
      <c r="AO40" s="152"/>
      <c r="AP40" s="8"/>
      <c r="AQ40" s="152"/>
      <c r="AR40" s="152"/>
      <c r="AS40" s="152"/>
      <c r="AT40" s="8"/>
      <c r="AU40" s="152"/>
      <c r="AV40" s="8"/>
      <c r="AW40" s="152"/>
      <c r="AX40" s="152"/>
      <c r="AY40" s="155"/>
    </row>
    <row r="41" spans="1:51" x14ac:dyDescent="0.25">
      <c r="A41" s="48"/>
      <c r="B41" s="8"/>
      <c r="C41" s="152"/>
      <c r="D41" s="8"/>
      <c r="E41" s="152"/>
      <c r="F41" s="8"/>
      <c r="G41" s="152"/>
      <c r="H41" s="8"/>
      <c r="I41" s="152"/>
      <c r="J41" s="8"/>
      <c r="K41" s="152"/>
      <c r="L41" s="8"/>
      <c r="M41" s="152"/>
      <c r="N41" s="8"/>
      <c r="O41" s="152"/>
      <c r="P41" s="8"/>
      <c r="Q41" s="152"/>
      <c r="R41" s="150"/>
      <c r="S41" s="151"/>
      <c r="T41" s="145"/>
      <c r="U41" s="145"/>
      <c r="V41" s="8"/>
      <c r="W41" s="152"/>
      <c r="X41" s="8"/>
      <c r="Y41" s="154"/>
      <c r="Z41" s="8"/>
      <c r="AA41" s="152"/>
      <c r="AB41" s="8"/>
      <c r="AC41" s="8"/>
      <c r="AD41" s="8"/>
      <c r="AE41" s="152"/>
      <c r="AF41" s="152"/>
      <c r="AG41" s="152"/>
      <c r="AH41" s="8"/>
      <c r="AI41" s="8"/>
      <c r="AJ41" s="8"/>
      <c r="AK41" s="152"/>
      <c r="AL41" s="8"/>
      <c r="AM41" s="152"/>
      <c r="AN41" s="8"/>
      <c r="AO41" s="152"/>
      <c r="AP41" s="8"/>
      <c r="AQ41" s="152"/>
      <c r="AR41" s="152"/>
      <c r="AS41" s="152"/>
      <c r="AT41" s="8"/>
      <c r="AU41" s="152"/>
      <c r="AV41" s="8"/>
      <c r="AW41" s="152"/>
      <c r="AX41" s="152"/>
      <c r="AY41" s="155"/>
    </row>
    <row r="42" spans="1:51" x14ac:dyDescent="0.25">
      <c r="A42" s="48" t="s">
        <v>85</v>
      </c>
      <c r="B42" s="8"/>
      <c r="C42" s="8"/>
      <c r="D42" s="8"/>
      <c r="E42" s="8"/>
      <c r="F42" s="8"/>
      <c r="G42" s="8"/>
      <c r="H42" s="8"/>
      <c r="I42" s="8"/>
      <c r="J42" s="8"/>
      <c r="K42" s="8"/>
      <c r="L42" s="8"/>
      <c r="M42" s="8"/>
      <c r="N42" s="8"/>
      <c r="O42" s="8"/>
      <c r="P42" s="8"/>
      <c r="Q42" s="8"/>
      <c r="R42" s="150"/>
      <c r="S42" s="151"/>
      <c r="T42" s="8"/>
      <c r="U42" s="152"/>
      <c r="V42" s="8"/>
      <c r="W42" s="8"/>
      <c r="X42" s="8"/>
      <c r="Y42" s="8"/>
      <c r="Z42" s="8"/>
      <c r="AA42" s="8"/>
      <c r="AB42" s="8"/>
      <c r="AC42" s="8"/>
      <c r="AD42" s="8"/>
      <c r="AE42" s="8"/>
      <c r="AF42" s="8"/>
      <c r="AG42" s="8"/>
      <c r="AH42" s="8"/>
      <c r="AI42" s="8"/>
      <c r="AJ42" s="8"/>
      <c r="AK42" s="8"/>
      <c r="AL42" s="8"/>
      <c r="AM42" s="8"/>
      <c r="AN42" s="8"/>
      <c r="AO42" s="8"/>
      <c r="AP42" s="8"/>
      <c r="AQ42" s="152"/>
      <c r="AR42" s="152"/>
      <c r="AS42" s="152"/>
      <c r="AT42" s="8"/>
      <c r="AU42" s="152"/>
      <c r="AV42" s="8"/>
      <c r="AW42" s="152"/>
      <c r="AX42" s="152"/>
      <c r="AY42" s="155"/>
    </row>
    <row r="43" spans="1:51" x14ac:dyDescent="0.25">
      <c r="A43" s="48" t="s">
        <v>86</v>
      </c>
      <c r="B43" s="155"/>
      <c r="C43" s="155"/>
      <c r="D43" s="155"/>
      <c r="E43" s="158"/>
      <c r="F43" s="155"/>
      <c r="G43" s="159"/>
      <c r="H43" s="8"/>
      <c r="I43" s="159"/>
      <c r="J43" s="8"/>
      <c r="K43" s="159"/>
      <c r="L43" s="8"/>
      <c r="M43" s="159"/>
      <c r="N43" s="8"/>
      <c r="O43" s="159"/>
      <c r="P43" s="8"/>
      <c r="Q43" s="159"/>
      <c r="R43" s="8"/>
      <c r="S43" s="152"/>
      <c r="T43" s="8"/>
      <c r="U43" s="8"/>
      <c r="V43" s="8"/>
      <c r="W43" s="159"/>
      <c r="X43" s="8"/>
      <c r="Y43" s="159"/>
      <c r="Z43" s="8"/>
      <c r="AA43" s="159"/>
      <c r="AB43" s="8"/>
      <c r="AC43" s="159"/>
      <c r="AD43" s="8"/>
      <c r="AE43" s="159"/>
      <c r="AF43" s="8"/>
      <c r="AG43" s="159"/>
      <c r="AH43" s="8"/>
      <c r="AI43" s="159"/>
      <c r="AJ43" s="8"/>
      <c r="AK43" s="159"/>
      <c r="AL43" s="8"/>
      <c r="AM43" s="159"/>
      <c r="AN43" s="8"/>
      <c r="AO43" s="159"/>
      <c r="AP43" s="8"/>
      <c r="AQ43" s="8"/>
      <c r="AR43" s="8"/>
      <c r="AS43" s="8"/>
      <c r="AT43" s="8"/>
      <c r="AU43" s="152"/>
      <c r="AV43" s="8"/>
      <c r="AW43" s="152"/>
      <c r="AX43" s="152"/>
      <c r="AY43" s="155"/>
    </row>
    <row r="44" spans="1:51" x14ac:dyDescent="0.25">
      <c r="A44" s="48" t="s">
        <v>87</v>
      </c>
      <c r="B44" s="155"/>
      <c r="C44" s="155"/>
      <c r="D44" s="155"/>
      <c r="E44" s="158"/>
      <c r="F44" s="155"/>
      <c r="G44" s="159"/>
      <c r="H44" s="8"/>
      <c r="I44" s="159"/>
      <c r="J44" s="8"/>
      <c r="K44" s="159"/>
      <c r="L44" s="8"/>
      <c r="M44" s="159"/>
      <c r="N44" s="8"/>
      <c r="O44" s="159"/>
      <c r="P44" s="8"/>
      <c r="Q44" s="159"/>
      <c r="R44" s="8"/>
      <c r="S44" s="8"/>
      <c r="T44" s="8"/>
      <c r="U44" s="8"/>
      <c r="V44" s="8"/>
      <c r="W44" s="159"/>
      <c r="X44" s="8"/>
      <c r="Y44" s="159"/>
      <c r="Z44" s="8"/>
      <c r="AA44" s="159"/>
      <c r="AB44" s="8"/>
      <c r="AC44" s="159"/>
      <c r="AD44" s="8"/>
      <c r="AE44" s="159"/>
      <c r="AF44" s="8"/>
      <c r="AG44" s="159"/>
      <c r="AH44" s="8"/>
      <c r="AI44" s="159"/>
      <c r="AJ44" s="8"/>
      <c r="AK44" s="159"/>
      <c r="AL44" s="8"/>
      <c r="AM44" s="159"/>
      <c r="AN44" s="8"/>
      <c r="AO44" s="159"/>
      <c r="AP44" s="8"/>
      <c r="AQ44" s="159"/>
      <c r="AR44" s="159"/>
      <c r="AS44" s="159"/>
      <c r="AT44" s="8"/>
      <c r="AU44" s="8"/>
      <c r="AV44" s="8"/>
      <c r="AW44" s="8"/>
      <c r="AX44" s="8"/>
      <c r="AY44" s="155"/>
    </row>
    <row r="45" spans="1:51" ht="12.5" x14ac:dyDescent="0.25">
      <c r="A45" s="48" t="s">
        <v>88</v>
      </c>
      <c r="B45" s="160"/>
      <c r="C45" s="160"/>
      <c r="D45" s="155"/>
      <c r="E45" s="158"/>
      <c r="F45" s="155"/>
      <c r="G45" s="8"/>
      <c r="H45" s="8"/>
      <c r="I45" s="8"/>
      <c r="J45" s="8"/>
      <c r="K45" s="8"/>
      <c r="L45" s="8"/>
      <c r="M45" s="8"/>
      <c r="N45" s="8"/>
      <c r="O45" s="8"/>
      <c r="P45" s="8"/>
      <c r="Q45" s="8"/>
      <c r="R45" s="8"/>
      <c r="S45" s="159"/>
      <c r="T45" s="8"/>
      <c r="U45" s="159"/>
      <c r="V45" s="8"/>
      <c r="W45" s="8"/>
      <c r="X45" s="8"/>
      <c r="Y45" s="8"/>
      <c r="Z45" s="8"/>
      <c r="AA45" s="8"/>
      <c r="AB45" s="8"/>
      <c r="AC45" s="8"/>
      <c r="AD45" s="8"/>
      <c r="AE45" s="8"/>
      <c r="AF45" s="8"/>
      <c r="AG45" s="8"/>
      <c r="AH45" s="8"/>
      <c r="AI45" s="8"/>
      <c r="AJ45" s="8"/>
      <c r="AK45" s="8"/>
      <c r="AL45" s="8"/>
      <c r="AM45" s="8"/>
      <c r="AN45" s="8"/>
      <c r="AO45" s="8"/>
      <c r="AP45" s="8"/>
      <c r="AQ45" s="159"/>
      <c r="AR45" s="159"/>
      <c r="AS45" s="159"/>
      <c r="AT45" s="8"/>
      <c r="AU45" s="159"/>
      <c r="AV45" s="8"/>
      <c r="AW45" s="8"/>
      <c r="AX45" s="159"/>
      <c r="AY45" s="155"/>
    </row>
    <row r="46" spans="1:51" ht="12.5" x14ac:dyDescent="0.25">
      <c r="A46" s="155"/>
      <c r="B46" s="160"/>
      <c r="C46" s="160"/>
      <c r="D46" s="155"/>
      <c r="E46" s="158"/>
      <c r="F46" s="155"/>
      <c r="G46" s="8"/>
      <c r="H46" s="8"/>
      <c r="I46" s="8"/>
      <c r="J46" s="8"/>
      <c r="K46" s="8"/>
      <c r="L46" s="8"/>
      <c r="M46" s="8"/>
      <c r="N46" s="8"/>
      <c r="O46" s="8"/>
      <c r="P46" s="8"/>
      <c r="Q46" s="8"/>
      <c r="R46" s="8"/>
      <c r="S46" s="159"/>
      <c r="T46" s="8"/>
      <c r="U46" s="159"/>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159"/>
      <c r="AV46" s="8"/>
      <c r="AW46" s="159"/>
      <c r="AX46" s="8"/>
      <c r="AY46" s="155"/>
    </row>
    <row r="47" spans="1:51" x14ac:dyDescent="0.25">
      <c r="A47" s="161"/>
      <c r="B47" s="155"/>
      <c r="C47" s="155"/>
      <c r="D47" s="155"/>
      <c r="E47" s="158"/>
      <c r="F47" s="155"/>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55"/>
    </row>
    <row r="48" spans="1:51" ht="13" x14ac:dyDescent="0.3">
      <c r="A48" s="16"/>
      <c r="B48" s="30"/>
      <c r="C48" s="30"/>
      <c r="D48" s="30"/>
      <c r="E48" s="30"/>
      <c r="F48" s="31"/>
    </row>
  </sheetData>
  <mergeCells count="43">
    <mergeCell ref="J5:K5"/>
    <mergeCell ref="L5:M5"/>
    <mergeCell ref="N5:O5"/>
    <mergeCell ref="P5:Q5"/>
    <mergeCell ref="AH5:AI5"/>
    <mergeCell ref="T5:U5"/>
    <mergeCell ref="Z5:AA5"/>
    <mergeCell ref="R5:S5"/>
    <mergeCell ref="AD5:AE5"/>
    <mergeCell ref="V5:W5"/>
    <mergeCell ref="X5:Y5"/>
    <mergeCell ref="AF5:AG5"/>
    <mergeCell ref="AB5:AC5"/>
    <mergeCell ref="B34:C34"/>
    <mergeCell ref="D34:E34"/>
    <mergeCell ref="F34:G34"/>
    <mergeCell ref="H34:I34"/>
    <mergeCell ref="B5:C5"/>
    <mergeCell ref="D5:E5"/>
    <mergeCell ref="F5:G5"/>
    <mergeCell ref="H5:I5"/>
    <mergeCell ref="AV34:AW34"/>
    <mergeCell ref="J34:K34"/>
    <mergeCell ref="L34:M34"/>
    <mergeCell ref="N34:O34"/>
    <mergeCell ref="AN34:AO34"/>
    <mergeCell ref="AB34:AC34"/>
    <mergeCell ref="AP34:AQ34"/>
    <mergeCell ref="AF34:AG34"/>
    <mergeCell ref="AD34:AE34"/>
    <mergeCell ref="AH34:AI34"/>
    <mergeCell ref="T34:U34"/>
    <mergeCell ref="P34:Q34"/>
    <mergeCell ref="R34:S34"/>
    <mergeCell ref="AJ34:AK34"/>
    <mergeCell ref="AL34:AM34"/>
    <mergeCell ref="AT5:AU5"/>
    <mergeCell ref="V34:W34"/>
    <mergeCell ref="X34:Y34"/>
    <mergeCell ref="AJ5:AK5"/>
    <mergeCell ref="AL5:AM5"/>
    <mergeCell ref="AN5:AO5"/>
    <mergeCell ref="AT34:AU34"/>
  </mergeCells>
  <phoneticPr fontId="1" type="noConversion"/>
  <pageMargins left="0.19685039370078741" right="0.19685039370078741" top="0.70866141732283472" bottom="0.35433070866141736" header="0.51181102362204722" footer="0.15748031496062992"/>
  <pageSetup paperSize="9" scale="82" orientation="landscape" r:id="rId1"/>
  <headerFooter alignWithMargins="0">
    <oddFooter xml:space="preserve">&amp;C&amp;6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2023</vt:lpstr>
      <vt:lpstr>2019</vt:lpstr>
      <vt:lpstr>2015</vt:lpstr>
      <vt:lpstr>2011</vt:lpstr>
      <vt:lpstr>2007</vt:lpstr>
      <vt:lpstr>2003</vt:lpstr>
      <vt:lpstr>1999</vt:lpstr>
      <vt:lpstr>1995</vt:lpstr>
      <vt:lpstr>1991</vt:lpstr>
      <vt:lpstr>1987</vt:lpstr>
      <vt:lpstr>1983</vt:lpstr>
      <vt:lpstr>1979</vt:lpstr>
      <vt:lpstr>1975</vt:lpstr>
      <vt:lpstr>1971</vt:lpstr>
      <vt:lpstr>'2007'!Zone_d_impression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BFS/OST/UST</dc:creator>
  <cp:lastModifiedBy>Moseka Falone BFS</cp:lastModifiedBy>
  <cp:lastPrinted>2013-02-28T13:27:27Z</cp:lastPrinted>
  <dcterms:created xsi:type="dcterms:W3CDTF">1999-12-01T13:25:48Z</dcterms:created>
  <dcterms:modified xsi:type="dcterms:W3CDTF">2023-11-29T06:50:15Z</dcterms:modified>
</cp:coreProperties>
</file>