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9BAA9E29-E142-41CE-8C93-865224C81A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" sheetId="3" r:id="rId1"/>
  </sheets>
  <definedNames>
    <definedName name="_GoBack" localSheetId="0">F!$A$51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7" i="3" l="1"/>
  <c r="AQ8" i="3"/>
  <c r="AQ9" i="3"/>
  <c r="AQ13" i="3"/>
  <c r="AQ15" i="3"/>
  <c r="AQ20" i="3"/>
  <c r="AQ25" i="3"/>
  <c r="AQ27" i="3"/>
  <c r="AQ28" i="3"/>
  <c r="AQ5" i="3"/>
  <c r="AP4" i="3"/>
  <c r="AO4" i="3"/>
  <c r="AQ4" i="3" s="1"/>
  <c r="AN20" i="3"/>
  <c r="M18" i="3" l="1"/>
  <c r="AN4" i="3" l="1"/>
  <c r="AN6" i="3" l="1"/>
  <c r="AN8" i="3"/>
  <c r="AN9" i="3"/>
  <c r="AN13" i="3"/>
  <c r="AN15" i="3"/>
  <c r="AN16" i="3"/>
  <c r="AN17" i="3"/>
  <c r="AN22" i="3"/>
  <c r="AN25" i="3"/>
  <c r="AN27" i="3"/>
  <c r="AN5" i="3"/>
  <c r="AF4" i="3" l="1"/>
  <c r="AH29" i="3"/>
  <c r="AH28" i="3"/>
  <c r="AH27" i="3"/>
  <c r="AH26" i="3"/>
  <c r="AH25" i="3"/>
  <c r="AH23" i="3"/>
  <c r="AH24" i="3"/>
  <c r="AH22" i="3"/>
  <c r="AH21" i="3"/>
  <c r="AH20" i="3"/>
  <c r="AH19" i="3"/>
  <c r="AH18" i="3"/>
  <c r="AH17" i="3"/>
  <c r="AH16" i="3"/>
  <c r="AH15" i="3"/>
  <c r="AH14" i="3"/>
  <c r="AH13" i="3"/>
  <c r="AH12" i="3"/>
  <c r="AH11" i="3"/>
  <c r="AH9" i="3"/>
  <c r="AH8" i="3"/>
  <c r="AH6" i="3"/>
  <c r="AH5" i="3"/>
  <c r="AG4" i="3"/>
  <c r="AH4" i="3" s="1"/>
  <c r="AE29" i="3"/>
  <c r="AE28" i="3"/>
  <c r="AE27" i="3"/>
  <c r="AE26" i="3"/>
  <c r="AE25" i="3"/>
  <c r="AE23" i="3"/>
  <c r="AE24" i="3"/>
  <c r="AE22" i="3"/>
  <c r="AE21" i="3"/>
  <c r="AE20" i="3"/>
  <c r="AE19" i="3"/>
  <c r="AE18" i="3"/>
  <c r="AE17" i="3"/>
  <c r="AE16" i="3"/>
  <c r="AE15" i="3"/>
  <c r="AE14" i="3"/>
  <c r="AE13" i="3"/>
  <c r="AE12" i="3"/>
  <c r="AE11" i="3"/>
  <c r="AE9" i="3"/>
  <c r="AE8" i="3"/>
  <c r="AE6" i="3"/>
  <c r="AE5" i="3"/>
  <c r="AC4" i="3"/>
  <c r="AD4" i="3"/>
  <c r="AB29" i="3"/>
  <c r="AB28" i="3"/>
  <c r="AB27" i="3"/>
  <c r="AB26" i="3"/>
  <c r="AB25" i="3"/>
  <c r="AB23" i="3"/>
  <c r="AB24" i="3"/>
  <c r="AB22" i="3"/>
  <c r="AB21" i="3"/>
  <c r="AB20" i="3"/>
  <c r="AB19" i="3"/>
  <c r="AB18" i="3"/>
  <c r="AB17" i="3"/>
  <c r="AB16" i="3"/>
  <c r="AB15" i="3"/>
  <c r="AB14" i="3"/>
  <c r="AB13" i="3"/>
  <c r="AB12" i="3"/>
  <c r="AB11" i="3"/>
  <c r="AB9" i="3"/>
  <c r="AB8" i="3"/>
  <c r="AB6" i="3"/>
  <c r="AB5" i="3"/>
  <c r="Z4" i="3"/>
  <c r="AA4" i="3"/>
  <c r="Y29" i="3"/>
  <c r="Y28" i="3"/>
  <c r="Y27" i="3"/>
  <c r="Y26" i="3"/>
  <c r="Y25" i="3"/>
  <c r="Y23" i="3"/>
  <c r="Y24" i="3"/>
  <c r="Y22" i="3"/>
  <c r="Y21" i="3"/>
  <c r="Y20" i="3"/>
  <c r="Y19" i="3"/>
  <c r="Y18" i="3"/>
  <c r="Y17" i="3"/>
  <c r="Y16" i="3"/>
  <c r="Y15" i="3"/>
  <c r="Y14" i="3"/>
  <c r="Y13" i="3"/>
  <c r="Y12" i="3"/>
  <c r="Y11" i="3"/>
  <c r="Y9" i="3"/>
  <c r="Y8" i="3"/>
  <c r="Y6" i="3"/>
  <c r="Y5" i="3"/>
  <c r="W4" i="3"/>
  <c r="X4" i="3"/>
  <c r="V29" i="3"/>
  <c r="V28" i="3"/>
  <c r="V27" i="3"/>
  <c r="V26" i="3"/>
  <c r="V25" i="3"/>
  <c r="V23" i="3"/>
  <c r="V24" i="3"/>
  <c r="V22" i="3"/>
  <c r="V21" i="3"/>
  <c r="V20" i="3"/>
  <c r="V19" i="3"/>
  <c r="V18" i="3"/>
  <c r="V17" i="3"/>
  <c r="V16" i="3"/>
  <c r="V15" i="3"/>
  <c r="V14" i="3"/>
  <c r="V13" i="3"/>
  <c r="V12" i="3"/>
  <c r="V11" i="3"/>
  <c r="V9" i="3"/>
  <c r="V8" i="3"/>
  <c r="V6" i="3"/>
  <c r="V5" i="3"/>
  <c r="T4" i="3"/>
  <c r="U4" i="3"/>
  <c r="S29" i="3"/>
  <c r="S28" i="3"/>
  <c r="S27" i="3"/>
  <c r="S26" i="3"/>
  <c r="S25" i="3"/>
  <c r="S23" i="3"/>
  <c r="S24" i="3"/>
  <c r="S22" i="3"/>
  <c r="S21" i="3"/>
  <c r="S20" i="3"/>
  <c r="S19" i="3"/>
  <c r="S18" i="3"/>
  <c r="S17" i="3"/>
  <c r="S16" i="3"/>
  <c r="S15" i="3"/>
  <c r="S14" i="3"/>
  <c r="S13" i="3"/>
  <c r="S12" i="3"/>
  <c r="S11" i="3"/>
  <c r="S9" i="3"/>
  <c r="S8" i="3"/>
  <c r="S6" i="3"/>
  <c r="S5" i="3"/>
  <c r="Q4" i="3"/>
  <c r="R4" i="3"/>
  <c r="P29" i="3"/>
  <c r="P28" i="3"/>
  <c r="P27" i="3"/>
  <c r="P26" i="3"/>
  <c r="P25" i="3"/>
  <c r="P23" i="3"/>
  <c r="P24" i="3"/>
  <c r="P22" i="3"/>
  <c r="P21" i="3"/>
  <c r="P20" i="3"/>
  <c r="P19" i="3"/>
  <c r="P18" i="3"/>
  <c r="P17" i="3"/>
  <c r="P16" i="3"/>
  <c r="P15" i="3"/>
  <c r="P14" i="3"/>
  <c r="P13" i="3"/>
  <c r="P12" i="3"/>
  <c r="P11" i="3"/>
  <c r="P9" i="3"/>
  <c r="P8" i="3"/>
  <c r="P6" i="3"/>
  <c r="P5" i="3"/>
  <c r="N4" i="3"/>
  <c r="O4" i="3"/>
  <c r="M29" i="3"/>
  <c r="M28" i="3"/>
  <c r="M27" i="3"/>
  <c r="M26" i="3"/>
  <c r="M25" i="3"/>
  <c r="M23" i="3"/>
  <c r="M24" i="3"/>
  <c r="M22" i="3"/>
  <c r="M21" i="3"/>
  <c r="M20" i="3"/>
  <c r="M19" i="3"/>
  <c r="M17" i="3"/>
  <c r="M16" i="3"/>
  <c r="M15" i="3"/>
  <c r="M14" i="3"/>
  <c r="M13" i="3"/>
  <c r="M12" i="3"/>
  <c r="M11" i="3"/>
  <c r="M9" i="3"/>
  <c r="M8" i="3"/>
  <c r="M6" i="3"/>
  <c r="M5" i="3"/>
  <c r="K4" i="3"/>
  <c r="L4" i="3"/>
  <c r="J29" i="3"/>
  <c r="J28" i="3"/>
  <c r="J27" i="3"/>
  <c r="J26" i="3"/>
  <c r="J25" i="3"/>
  <c r="J23" i="3"/>
  <c r="J24" i="3"/>
  <c r="J22" i="3"/>
  <c r="J21" i="3"/>
  <c r="J20" i="3"/>
  <c r="J19" i="3"/>
  <c r="J18" i="3"/>
  <c r="J17" i="3"/>
  <c r="J16" i="3"/>
  <c r="J15" i="3"/>
  <c r="J14" i="3"/>
  <c r="J13" i="3"/>
  <c r="J12" i="3"/>
  <c r="J11" i="3"/>
  <c r="J9" i="3"/>
  <c r="J8" i="3"/>
  <c r="J6" i="3"/>
  <c r="J5" i="3"/>
  <c r="H4" i="3"/>
  <c r="I4" i="3"/>
  <c r="G29" i="3"/>
  <c r="G28" i="3"/>
  <c r="G27" i="3"/>
  <c r="G26" i="3"/>
  <c r="G25" i="3"/>
  <c r="G23" i="3"/>
  <c r="G24" i="3"/>
  <c r="G22" i="3"/>
  <c r="G21" i="3"/>
  <c r="G20" i="3"/>
  <c r="G19" i="3"/>
  <c r="G18" i="3"/>
  <c r="G17" i="3"/>
  <c r="G16" i="3"/>
  <c r="G15" i="3"/>
  <c r="G14" i="3"/>
  <c r="G13" i="3"/>
  <c r="G12" i="3"/>
  <c r="G11" i="3"/>
  <c r="G9" i="3"/>
  <c r="G8" i="3"/>
  <c r="G6" i="3"/>
  <c r="G5" i="3"/>
  <c r="E4" i="3"/>
  <c r="F4" i="3"/>
  <c r="D6" i="3"/>
  <c r="D8" i="3"/>
  <c r="D9" i="3"/>
  <c r="D11" i="3"/>
  <c r="D12" i="3"/>
  <c r="D13" i="3"/>
  <c r="D14" i="3"/>
  <c r="D15" i="3"/>
  <c r="D16" i="3"/>
  <c r="D17" i="3"/>
  <c r="D18" i="3"/>
  <c r="D19" i="3"/>
  <c r="D20" i="3"/>
  <c r="D21" i="3"/>
  <c r="D22" i="3"/>
  <c r="D24" i="3"/>
  <c r="D23" i="3"/>
  <c r="D25" i="3"/>
  <c r="D26" i="3"/>
  <c r="D27" i="3"/>
  <c r="D28" i="3"/>
  <c r="D29" i="3"/>
  <c r="D5" i="3"/>
  <c r="B4" i="3"/>
  <c r="C4" i="3"/>
  <c r="AB4" i="3" l="1"/>
  <c r="P4" i="3"/>
  <c r="Y4" i="3"/>
  <c r="D4" i="3"/>
  <c r="M4" i="3"/>
  <c r="S4" i="3"/>
  <c r="G4" i="3"/>
  <c r="J4" i="3"/>
  <c r="AE4" i="3"/>
  <c r="V4" i="3"/>
</calcChain>
</file>

<file path=xl/sharedStrings.xml><?xml version="1.0" encoding="utf-8"?>
<sst xmlns="http://schemas.openxmlformats.org/spreadsheetml/2006/main" count="110" uniqueCount="58">
  <si>
    <t>Lega</t>
  </si>
  <si>
    <t>Total</t>
  </si>
  <si>
    <t>Voir le glossaire pour les désignations complètes des partis. Les partis dont le nom a changé sont donnés sous leur nom actuel.</t>
  </si>
  <si>
    <t>F = femmes; H = hommes</t>
  </si>
  <si>
    <t>F</t>
  </si>
  <si>
    <t>PSA</t>
  </si>
  <si>
    <t>POCH</t>
  </si>
  <si>
    <t>UDC</t>
  </si>
  <si>
    <t>AdI</t>
  </si>
  <si>
    <t>PCS</t>
  </si>
  <si>
    <t>PST</t>
  </si>
  <si>
    <t>DS</t>
  </si>
  <si>
    <t>UDF</t>
  </si>
  <si>
    <t>PSL</t>
  </si>
  <si>
    <t>1979: Entente jurassienne (BE) 1 mandat;  Unité jurassienne (JU) 1 mandat</t>
  </si>
  <si>
    <t>1987: Komitee Herbert Maeder (AR) 1 mandat</t>
  </si>
  <si>
    <t>1991: Entente jurassienne (BE) 1 mandat; Komitee Herbert Maeder (AR) 1 mandat</t>
  </si>
  <si>
    <t>H</t>
  </si>
  <si>
    <t>Remarques:</t>
  </si>
  <si>
    <t>2) 1999: L'élue est issue d'une liste commune AVF/PES.</t>
  </si>
  <si>
    <t>1983: Freie Liste (BE) 1 mandat (1 femme), Komitee Herbert Maeder (AR) 1 mandat (1 homme)</t>
  </si>
  <si>
    <t>5) Remarques au sujet des «autres»:</t>
  </si>
  <si>
    <t>PVL</t>
  </si>
  <si>
    <t>PS</t>
  </si>
  <si>
    <t>-&gt; PLR</t>
  </si>
  <si>
    <t>F en %</t>
  </si>
  <si>
    <t>Parti</t>
  </si>
  <si>
    <t>3) 1999: L'élu est issu de la liste 'Alliance de Gauche (SolidaritéS – Indépendants)'.</t>
  </si>
  <si>
    <t xml:space="preserve">4) Y compris Vigilance/GE. </t>
  </si>
  <si>
    <t>Les possibles modifications à la suite des élections au Conseil des Etats ne sont prises en compte.</t>
  </si>
  <si>
    <t>F in %</t>
  </si>
  <si>
    <t/>
  </si>
  <si>
    <t xml:space="preserve">En 2009, fusion du PRD avec le PLS au plan national sous la dénomination de „PLR:Les Libéraux-Radicaux“ (PLR). La fusion du PRD avec le PL s’est faite en 2010 dans le canton de Genève et en 2012 dans celui de Vaud. </t>
  </si>
  <si>
    <t xml:space="preserve">Le PRD et le PL n’ont pas fusionné dans le canton de Bâle-Ville. Comme le PL-BS est membre du « PLR :Les Libéraux-Radicaux Suisse“, il est attribué au PLR  au niveau national. </t>
  </si>
  <si>
    <t>2011 et 2015: CSP-OW (PCS). L'élu a l'intention d'intégrer le groupe parlementaire du PDC.</t>
  </si>
  <si>
    <t>T 17.02.02.02.01.04</t>
  </si>
  <si>
    <t>Renseignements: Office fédéral de la statistique (OFS), Section Politique, Culture, Médias, poku@bfs.admin.ch, tél. 058 463 61 58</t>
  </si>
  <si>
    <t>Source : OFS - Statistique des élections au Conseil national</t>
  </si>
  <si>
    <t>Etat au jour du scrutin, exception pour le canton du Tessin en 2011: les résultats officiels des élections ont été publiés jusqu'à fin novembre.</t>
  </si>
  <si>
    <t>© OFS 2023</t>
  </si>
  <si>
    <t xml:space="preserve">6) En 2021, fusion du PDC avec le PBD sous la dénomination de "Le Centre" </t>
  </si>
  <si>
    <t>-&gt; Le Centre</t>
  </si>
  <si>
    <t>Dém.</t>
  </si>
  <si>
    <r>
      <t>PLS</t>
    </r>
    <r>
      <rPr>
        <vertAlign val="superscript"/>
        <sz val="8"/>
        <rFont val="Arial"/>
        <family val="2"/>
      </rPr>
      <t xml:space="preserve"> 1)</t>
    </r>
  </si>
  <si>
    <r>
      <t xml:space="preserve">AVF </t>
    </r>
    <r>
      <rPr>
        <vertAlign val="superscript"/>
        <sz val="8"/>
        <rFont val="Arial"/>
        <family val="2"/>
      </rPr>
      <t>2)</t>
    </r>
  </si>
  <si>
    <r>
      <t>Sol.</t>
    </r>
    <r>
      <rPr>
        <vertAlign val="superscript"/>
        <sz val="8"/>
        <rFont val="Arial"/>
        <family val="2"/>
      </rPr>
      <t xml:space="preserve"> 3)</t>
    </r>
  </si>
  <si>
    <r>
      <t xml:space="preserve">Rép. </t>
    </r>
    <r>
      <rPr>
        <vertAlign val="superscript"/>
        <sz val="8"/>
        <rFont val="Arial"/>
        <family val="2"/>
      </rPr>
      <t>4)</t>
    </r>
  </si>
  <si>
    <r>
      <t>Autres</t>
    </r>
    <r>
      <rPr>
        <vertAlign val="superscript"/>
        <sz val="8"/>
        <rFont val="Arial"/>
        <family val="2"/>
      </rPr>
      <t xml:space="preserve"> 5)</t>
    </r>
  </si>
  <si>
    <t>MCG (MCR)</t>
  </si>
  <si>
    <t>Dernière modification : 30.11.2023</t>
  </si>
  <si>
    <t>7) Anciennement PES, jusqu'en mars 2021.</t>
  </si>
  <si>
    <t>PEV</t>
  </si>
  <si>
    <t>Élections au Conseil national 1971–2023: répartition des mandats par parti et par sexe</t>
  </si>
  <si>
    <r>
      <t xml:space="preserve">PLR  </t>
    </r>
    <r>
      <rPr>
        <vertAlign val="superscript"/>
        <sz val="8"/>
        <rFont val="Arial"/>
        <family val="2"/>
      </rPr>
      <t>1) 6)</t>
    </r>
  </si>
  <si>
    <r>
      <t>PDC</t>
    </r>
    <r>
      <rPr>
        <vertAlign val="superscript"/>
        <sz val="8"/>
        <rFont val="Arial"/>
        <family val="2"/>
      </rPr>
      <t xml:space="preserve"> 6)</t>
    </r>
  </si>
  <si>
    <r>
      <t>Le Centre</t>
    </r>
    <r>
      <rPr>
        <vertAlign val="superscript"/>
        <sz val="8"/>
        <rFont val="Arial"/>
        <family val="2"/>
      </rPr>
      <t xml:space="preserve"> 6)</t>
    </r>
  </si>
  <si>
    <r>
      <t>PBD</t>
    </r>
    <r>
      <rPr>
        <vertAlign val="superscript"/>
        <sz val="8"/>
        <rFont val="Arial"/>
        <family val="2"/>
      </rPr>
      <t xml:space="preserve"> 6)</t>
    </r>
  </si>
  <si>
    <r>
      <t>VERT-E-S 7</t>
    </r>
    <r>
      <rPr>
        <vertAlign val="superscript"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</si>
</sst>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&quot;  &quot;@"/>
    <numFmt numFmtId="166" formatCode="#,###,##0____;\-#,###,##0____;0____;@____"/>
    <numFmt numFmtId="167" formatCode="#,###,##0.0____;\-#,###,##0.0____;0.0____;@____"/>
    <numFmt numFmtId="168" formatCode="#,###,##0__;\-#,###,##0__;0__;@__\ "/>
  </numFmts>
  <fonts count="13" x14ac:knownFonts="1">
    <font>
      <sz val="8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vertAlign val="superscript"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9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164" fontId="3" fillId="2" borderId="0" xfId="0" applyNumberFormat="1" applyFont="1" applyFill="1" applyBorder="1"/>
    <xf numFmtId="0" fontId="4" fillId="2" borderId="0" xfId="0" applyFont="1" applyFill="1"/>
    <xf numFmtId="0" fontId="6" fillId="2" borderId="0" xfId="1" applyFont="1" applyFill="1" applyBorder="1" applyAlignment="1"/>
    <xf numFmtId="0" fontId="4" fillId="2" borderId="0" xfId="0" applyFont="1" applyFill="1" applyBorder="1"/>
    <xf numFmtId="0" fontId="4" fillId="3" borderId="0" xfId="0" applyFont="1" applyFill="1" applyBorder="1"/>
    <xf numFmtId="166" fontId="4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/>
    <xf numFmtId="0" fontId="4" fillId="0" borderId="0" xfId="2" applyFont="1" applyFill="1" applyBorder="1"/>
    <xf numFmtId="0" fontId="4" fillId="4" borderId="0" xfId="3" applyFont="1" applyFill="1" applyBorder="1" applyAlignment="1">
      <alignment horizontal="left" vertical="center" wrapText="1"/>
    </xf>
    <xf numFmtId="166" fontId="4" fillId="2" borderId="1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0" fontId="4" fillId="5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164" fontId="4" fillId="2" borderId="5" xfId="0" applyNumberFormat="1" applyFont="1" applyFill="1" applyBorder="1"/>
    <xf numFmtId="0" fontId="7" fillId="2" borderId="0" xfId="0" applyFont="1" applyFill="1" applyBorder="1" applyAlignment="1">
      <alignment horizontal="right"/>
    </xf>
    <xf numFmtId="0" fontId="4" fillId="0" borderId="0" xfId="0" applyFont="1"/>
    <xf numFmtId="0" fontId="4" fillId="2" borderId="0" xfId="0" applyFont="1" applyFill="1" applyAlignment="1">
      <alignment horizontal="left" indent="1"/>
    </xf>
    <xf numFmtId="166" fontId="12" fillId="2" borderId="0" xfId="0" applyNumberFormat="1" applyFont="1" applyFill="1" applyBorder="1" applyAlignment="1">
      <alignment horizontal="right"/>
    </xf>
    <xf numFmtId="167" fontId="12" fillId="2" borderId="0" xfId="0" applyNumberFormat="1" applyFont="1" applyFill="1" applyBorder="1" applyAlignment="1">
      <alignment horizontal="right"/>
    </xf>
    <xf numFmtId="0" fontId="4" fillId="4" borderId="0" xfId="0" applyFont="1" applyFill="1"/>
    <xf numFmtId="168" fontId="4" fillId="4" borderId="0" xfId="0" quotePrefix="1" applyNumberFormat="1" applyFont="1" applyFill="1" applyAlignment="1">
      <alignment horizontal="right"/>
    </xf>
    <xf numFmtId="0" fontId="12" fillId="2" borderId="0" xfId="0" applyFont="1" applyFill="1" applyBorder="1" applyAlignment="1"/>
    <xf numFmtId="0" fontId="4" fillId="0" borderId="0" xfId="0" applyFont="1" applyAlignment="1">
      <alignment vertical="center"/>
    </xf>
    <xf numFmtId="0" fontId="4" fillId="4" borderId="0" xfId="4" applyFont="1" applyFill="1"/>
    <xf numFmtId="0" fontId="4" fillId="0" borderId="0" xfId="2" applyFont="1" applyAlignment="1">
      <alignment vertical="center"/>
    </xf>
  </cellXfs>
  <cellStyles count="7">
    <cellStyle name="Lien hypertexte" xfId="1" builtinId="8"/>
    <cellStyle name="Normal" xfId="0" builtinId="0"/>
    <cellStyle name="Normal 2" xfId="6" xr:uid="{00000000-0005-0000-0000-000002000000}"/>
    <cellStyle name="Normal 2 2" xfId="3" xr:uid="{00000000-0005-0000-0000-000003000000}"/>
    <cellStyle name="Normal 2 3" xfId="4" xr:uid="{00000000-0005-0000-0000-000004000000}"/>
    <cellStyle name="Normal 3" xfId="2" xr:uid="{00000000-0005-0000-0000-000005000000}"/>
    <cellStyle name="Normal 5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Q62"/>
  <sheetViews>
    <sheetView tabSelected="1" workbookViewId="0">
      <pane xSplit="1" ySplit="4" topLeftCell="B5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2" defaultRowHeight="11.25" x14ac:dyDescent="0.2"/>
  <cols>
    <col min="1" max="1" width="12" style="4" customWidth="1"/>
    <col min="2" max="3" width="5.83203125" style="4" customWidth="1"/>
    <col min="4" max="4" width="7.6640625" style="4" customWidth="1"/>
    <col min="5" max="6" width="5.83203125" style="4" customWidth="1"/>
    <col min="7" max="7" width="7.6640625" style="4" customWidth="1"/>
    <col min="8" max="9" width="5.83203125" style="4" customWidth="1"/>
    <col min="10" max="10" width="7.6640625" style="4" customWidth="1"/>
    <col min="11" max="12" width="5.83203125" style="4" customWidth="1"/>
    <col min="13" max="13" width="7.6640625" style="4" customWidth="1"/>
    <col min="14" max="15" width="5.83203125" style="4" customWidth="1"/>
    <col min="16" max="16" width="7.6640625" style="4" customWidth="1"/>
    <col min="17" max="18" width="5.83203125" style="4" customWidth="1"/>
    <col min="19" max="19" width="7.6640625" style="4" customWidth="1"/>
    <col min="20" max="21" width="5.83203125" style="4" customWidth="1"/>
    <col min="22" max="22" width="7.6640625" style="4" customWidth="1"/>
    <col min="23" max="24" width="5.83203125" style="4" customWidth="1"/>
    <col min="25" max="25" width="7.6640625" style="4" customWidth="1"/>
    <col min="26" max="27" width="5.83203125" style="4" customWidth="1"/>
    <col min="28" max="28" width="7.6640625" style="4" customWidth="1"/>
    <col min="29" max="30" width="5.83203125" style="4" customWidth="1"/>
    <col min="31" max="31" width="7.6640625" style="4" customWidth="1"/>
    <col min="32" max="33" width="5.83203125" style="4" customWidth="1"/>
    <col min="34" max="34" width="7.6640625" style="4" customWidth="1"/>
    <col min="35" max="36" width="5.83203125" style="4" customWidth="1"/>
    <col min="37" max="37" width="7.6640625" style="4" customWidth="1"/>
    <col min="38" max="39" width="5.83203125" style="4" customWidth="1"/>
    <col min="40" max="40" width="7.6640625" style="4" customWidth="1"/>
    <col min="41" max="41" width="7" style="4" customWidth="1"/>
    <col min="42" max="42" width="5.83203125" style="4" customWidth="1"/>
    <col min="43" max="43" width="7.6640625" style="4" customWidth="1"/>
    <col min="44" max="16384" width="12" style="4"/>
  </cols>
  <sheetData>
    <row r="1" spans="1:43" s="2" customFormat="1" ht="25.15" customHeight="1" x14ac:dyDescent="0.25">
      <c r="A1" s="1" t="s">
        <v>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O1" s="6"/>
      <c r="AP1" s="6"/>
      <c r="AQ1" s="30" t="s">
        <v>35</v>
      </c>
    </row>
    <row r="2" spans="1:43" s="27" customFormat="1" ht="20.45" customHeight="1" x14ac:dyDescent="0.2">
      <c r="A2" s="28" t="s">
        <v>26</v>
      </c>
      <c r="B2" s="26">
        <v>1971</v>
      </c>
      <c r="C2" s="24"/>
      <c r="D2" s="25"/>
      <c r="E2" s="26">
        <v>1975</v>
      </c>
      <c r="F2" s="24"/>
      <c r="G2" s="25"/>
      <c r="H2" s="26">
        <v>1979</v>
      </c>
      <c r="I2" s="24"/>
      <c r="J2" s="25"/>
      <c r="K2" s="26">
        <v>1983</v>
      </c>
      <c r="L2" s="24"/>
      <c r="M2" s="25"/>
      <c r="N2" s="26">
        <v>1987</v>
      </c>
      <c r="O2" s="24"/>
      <c r="P2" s="25"/>
      <c r="Q2" s="26">
        <v>1991</v>
      </c>
      <c r="R2" s="24"/>
      <c r="S2" s="25"/>
      <c r="T2" s="26">
        <v>1995</v>
      </c>
      <c r="U2" s="24"/>
      <c r="V2" s="25"/>
      <c r="W2" s="26">
        <v>1999</v>
      </c>
      <c r="X2" s="24"/>
      <c r="Y2" s="25"/>
      <c r="Z2" s="26">
        <v>2003</v>
      </c>
      <c r="AA2" s="24"/>
      <c r="AB2" s="25"/>
      <c r="AC2" s="26">
        <v>2007</v>
      </c>
      <c r="AD2" s="24"/>
      <c r="AE2" s="25"/>
      <c r="AF2" s="26">
        <v>2011</v>
      </c>
      <c r="AG2" s="24"/>
      <c r="AH2" s="25"/>
      <c r="AI2" s="26">
        <v>2015</v>
      </c>
      <c r="AJ2" s="24"/>
      <c r="AK2" s="25"/>
      <c r="AL2" s="26">
        <v>2019</v>
      </c>
      <c r="AM2" s="24"/>
      <c r="AN2" s="24"/>
      <c r="AO2" s="26">
        <v>2023</v>
      </c>
      <c r="AP2" s="24"/>
      <c r="AQ2" s="25"/>
    </row>
    <row r="3" spans="1:43" s="3" customFormat="1" ht="20.45" customHeight="1" x14ac:dyDescent="0.25">
      <c r="A3" s="29"/>
      <c r="B3" s="22" t="s">
        <v>4</v>
      </c>
      <c r="C3" s="22" t="s">
        <v>17</v>
      </c>
      <c r="D3" s="22" t="s">
        <v>25</v>
      </c>
      <c r="E3" s="22" t="s">
        <v>4</v>
      </c>
      <c r="F3" s="22" t="s">
        <v>17</v>
      </c>
      <c r="G3" s="22" t="s">
        <v>25</v>
      </c>
      <c r="H3" s="22" t="s">
        <v>4</v>
      </c>
      <c r="I3" s="22" t="s">
        <v>17</v>
      </c>
      <c r="J3" s="22" t="s">
        <v>25</v>
      </c>
      <c r="K3" s="22" t="s">
        <v>4</v>
      </c>
      <c r="L3" s="22" t="s">
        <v>17</v>
      </c>
      <c r="M3" s="22" t="s">
        <v>25</v>
      </c>
      <c r="N3" s="22" t="s">
        <v>4</v>
      </c>
      <c r="O3" s="22" t="s">
        <v>17</v>
      </c>
      <c r="P3" s="22" t="s">
        <v>25</v>
      </c>
      <c r="Q3" s="22" t="s">
        <v>4</v>
      </c>
      <c r="R3" s="22" t="s">
        <v>17</v>
      </c>
      <c r="S3" s="22" t="s">
        <v>25</v>
      </c>
      <c r="T3" s="22" t="s">
        <v>4</v>
      </c>
      <c r="U3" s="22" t="s">
        <v>17</v>
      </c>
      <c r="V3" s="22" t="s">
        <v>25</v>
      </c>
      <c r="W3" s="22" t="s">
        <v>4</v>
      </c>
      <c r="X3" s="22" t="s">
        <v>17</v>
      </c>
      <c r="Y3" s="22" t="s">
        <v>25</v>
      </c>
      <c r="Z3" s="22" t="s">
        <v>4</v>
      </c>
      <c r="AA3" s="22" t="s">
        <v>17</v>
      </c>
      <c r="AB3" s="22" t="s">
        <v>25</v>
      </c>
      <c r="AC3" s="22" t="s">
        <v>4</v>
      </c>
      <c r="AD3" s="22" t="s">
        <v>17</v>
      </c>
      <c r="AE3" s="22" t="s">
        <v>25</v>
      </c>
      <c r="AF3" s="22" t="s">
        <v>4</v>
      </c>
      <c r="AG3" s="22" t="s">
        <v>17</v>
      </c>
      <c r="AH3" s="22" t="s">
        <v>25</v>
      </c>
      <c r="AI3" s="22" t="s">
        <v>4</v>
      </c>
      <c r="AJ3" s="22" t="s">
        <v>17</v>
      </c>
      <c r="AK3" s="22" t="s">
        <v>30</v>
      </c>
      <c r="AL3" s="22" t="s">
        <v>4</v>
      </c>
      <c r="AM3" s="22" t="s">
        <v>17</v>
      </c>
      <c r="AN3" s="23" t="s">
        <v>25</v>
      </c>
      <c r="AO3" s="22" t="s">
        <v>4</v>
      </c>
      <c r="AP3" s="22" t="s">
        <v>17</v>
      </c>
      <c r="AQ3" s="22" t="s">
        <v>30</v>
      </c>
    </row>
    <row r="4" spans="1:43" s="2" customFormat="1" ht="18" customHeight="1" x14ac:dyDescent="0.25">
      <c r="A4" s="7" t="s">
        <v>1</v>
      </c>
      <c r="B4" s="8">
        <f>SUM(B5:B29)</f>
        <v>10</v>
      </c>
      <c r="C4" s="8">
        <f>SUM(C5:C29)</f>
        <v>190</v>
      </c>
      <c r="D4" s="9">
        <f>IF(ISNUMBER(SUM(B4:C4)),100/SUM(B4:C4)*B4,"")</f>
        <v>5</v>
      </c>
      <c r="E4" s="8">
        <f>SUM(E5:E29)</f>
        <v>15</v>
      </c>
      <c r="F4" s="8">
        <f>SUM(F5:F29)</f>
        <v>185</v>
      </c>
      <c r="G4" s="9">
        <f>IF(ISNUMBER(SUM(E4:F4)),100/SUM(E4:F4)*E4,"")</f>
        <v>7.5</v>
      </c>
      <c r="H4" s="8">
        <f>SUM(H5:H29)</f>
        <v>21</v>
      </c>
      <c r="I4" s="8">
        <f>SUM(I5:I29)</f>
        <v>179</v>
      </c>
      <c r="J4" s="9">
        <f>IF(ISNUMBER(SUM(H4:I4)),100/SUM(H4:I4)*H4,"")</f>
        <v>10.5</v>
      </c>
      <c r="K4" s="8">
        <f>SUM(K5:K29)</f>
        <v>22</v>
      </c>
      <c r="L4" s="8">
        <f>SUM(L5:L29)</f>
        <v>178</v>
      </c>
      <c r="M4" s="9">
        <f>IF(ISNUMBER(SUM(K4:L4)),100/SUM(K4:L4)*K4,"")</f>
        <v>11</v>
      </c>
      <c r="N4" s="8">
        <f>SUM(N5:N29)</f>
        <v>29</v>
      </c>
      <c r="O4" s="8">
        <f>SUM(O5:O29)</f>
        <v>171</v>
      </c>
      <c r="P4" s="9">
        <f>IF(ISNUMBER(SUM(N4:O4)),100/SUM(N4:O4)*N4,"")</f>
        <v>14.5</v>
      </c>
      <c r="Q4" s="8">
        <f>SUM(Q5:Q29)</f>
        <v>35</v>
      </c>
      <c r="R4" s="8">
        <f>SUM(R5:R29)</f>
        <v>165</v>
      </c>
      <c r="S4" s="9">
        <f>IF(ISNUMBER(SUM(Q4:R4)),100/SUM(Q4:R4)*Q4,"")</f>
        <v>17.5</v>
      </c>
      <c r="T4" s="8">
        <f>SUM(T5:T29)</f>
        <v>43</v>
      </c>
      <c r="U4" s="8">
        <f>SUM(U5:U29)</f>
        <v>157</v>
      </c>
      <c r="V4" s="9">
        <f>IF(ISNUMBER(SUM(T4:U4)),100/SUM(T4:U4)*T4,"")</f>
        <v>21.5</v>
      </c>
      <c r="W4" s="8">
        <f>SUM(W5:W29)</f>
        <v>47</v>
      </c>
      <c r="X4" s="8">
        <f>SUM(X5:X29)</f>
        <v>153</v>
      </c>
      <c r="Y4" s="9">
        <f>IF(ISNUMBER(SUM(W4:X4)),100/SUM(W4:X4)*W4,"")</f>
        <v>23.5</v>
      </c>
      <c r="Z4" s="8">
        <f>SUM(Z5:Z29)</f>
        <v>52</v>
      </c>
      <c r="AA4" s="8">
        <f>SUM(AA5:AA29)</f>
        <v>148</v>
      </c>
      <c r="AB4" s="9">
        <f>IF(ISNUMBER(SUM(Z4:AA4)),100/SUM(Z4:AA4)*Z4,"")</f>
        <v>26</v>
      </c>
      <c r="AC4" s="8">
        <f>SUM(AC5:AC29)</f>
        <v>59</v>
      </c>
      <c r="AD4" s="8">
        <f>SUM(AD5:AD29)</f>
        <v>141</v>
      </c>
      <c r="AE4" s="9">
        <f>IF(ISNUMBER(SUM(AC4:AD4)),100/SUM(AC4:AD4)*AC4,"")</f>
        <v>29.5</v>
      </c>
      <c r="AF4" s="8">
        <f>SUM(AF5:AF29)</f>
        <v>58</v>
      </c>
      <c r="AG4" s="8">
        <f>SUM(AG5:AG29)</f>
        <v>142</v>
      </c>
      <c r="AH4" s="9">
        <f>IF(ISNUMBER(SUM(AF4:AG4)),100/SUM(AF4:AG4)*AF4,"")</f>
        <v>29</v>
      </c>
      <c r="AI4" s="8">
        <v>64</v>
      </c>
      <c r="AJ4" s="8">
        <v>136</v>
      </c>
      <c r="AK4" s="9">
        <v>32</v>
      </c>
      <c r="AL4" s="8">
        <v>84</v>
      </c>
      <c r="AM4" s="8">
        <v>116</v>
      </c>
      <c r="AN4" s="9">
        <f>(84/200)*100</f>
        <v>42</v>
      </c>
      <c r="AO4" s="8">
        <f>SUM(AO5:AO29)</f>
        <v>77</v>
      </c>
      <c r="AP4" s="8">
        <f>SUM(AP5:AP29)</f>
        <v>123</v>
      </c>
      <c r="AQ4" s="9">
        <f>(AO4/200)*100</f>
        <v>38.5</v>
      </c>
    </row>
    <row r="5" spans="1:43" ht="15" customHeight="1" x14ac:dyDescent="0.2">
      <c r="A5" s="6" t="s">
        <v>53</v>
      </c>
      <c r="B5" s="10">
        <v>3</v>
      </c>
      <c r="C5" s="10">
        <v>46</v>
      </c>
      <c r="D5" s="11">
        <f>IF((SUM(B5:C5)&gt;0),100/SUM(B5:C5)*B5,"")</f>
        <v>6.1224489795918373</v>
      </c>
      <c r="E5" s="10">
        <v>4</v>
      </c>
      <c r="F5" s="10">
        <v>43</v>
      </c>
      <c r="G5" s="11">
        <f>IF((SUM(E5:F5)&gt;0),100/SUM(E5:F5)*E5,"")</f>
        <v>8.5106382978723403</v>
      </c>
      <c r="H5" s="10">
        <v>8</v>
      </c>
      <c r="I5" s="10">
        <v>43</v>
      </c>
      <c r="J5" s="11">
        <f>IF((SUM(H5:I5)&gt;0),100/SUM(H5:I5)*H5,"")</f>
        <v>15.686274509803921</v>
      </c>
      <c r="K5" s="10">
        <v>4</v>
      </c>
      <c r="L5" s="10">
        <v>50</v>
      </c>
      <c r="M5" s="11">
        <f>IF((SUM(K5:L5)&gt;0),100/SUM(K5:L5)*K5,"")</f>
        <v>7.4074074074074074</v>
      </c>
      <c r="N5" s="10">
        <v>4</v>
      </c>
      <c r="O5" s="10">
        <v>47</v>
      </c>
      <c r="P5" s="11">
        <f>IF((SUM(N5:O5)&gt;0),100/SUM(N5:O5)*N5,"")</f>
        <v>7.8431372549019605</v>
      </c>
      <c r="Q5" s="10">
        <v>5</v>
      </c>
      <c r="R5" s="10">
        <v>39</v>
      </c>
      <c r="S5" s="11">
        <f>IF((SUM(Q5:R5)&gt;0),100/SUM(Q5:R5)*Q5,"")</f>
        <v>11.363636363636365</v>
      </c>
      <c r="T5" s="10">
        <v>8</v>
      </c>
      <c r="U5" s="10">
        <v>37</v>
      </c>
      <c r="V5" s="11">
        <f>IF((SUM(T5:U5)&gt;0),100/SUM(T5:U5)*T5,"")</f>
        <v>17.777777777777779</v>
      </c>
      <c r="W5" s="10">
        <v>9</v>
      </c>
      <c r="X5" s="10">
        <v>34</v>
      </c>
      <c r="Y5" s="11">
        <f>IF((SUM(W5:X5)&gt;0),100/SUM(W5:X5)*W5,"")</f>
        <v>20.930232558139537</v>
      </c>
      <c r="Z5" s="10">
        <v>7</v>
      </c>
      <c r="AA5" s="10">
        <v>29</v>
      </c>
      <c r="AB5" s="11">
        <f>IF((SUM(Z5:AA5)&gt;0),100/SUM(Z5:AA5)*Z5,"")</f>
        <v>19.444444444444443</v>
      </c>
      <c r="AC5" s="10">
        <v>6</v>
      </c>
      <c r="AD5" s="10">
        <v>25</v>
      </c>
      <c r="AE5" s="11">
        <f>IF((SUM(AC5:AD5)&gt;0),100/SUM(AC5:AD5)*AC5,"")</f>
        <v>19.354838709677416</v>
      </c>
      <c r="AF5" s="10">
        <v>7</v>
      </c>
      <c r="AG5" s="10">
        <v>23</v>
      </c>
      <c r="AH5" s="11">
        <f>IF((SUM(AF5:AG5)&gt;0),100/SUM(AF5:AG5)*AF5,"")</f>
        <v>23.333333333333336</v>
      </c>
      <c r="AI5" s="10">
        <v>7</v>
      </c>
      <c r="AJ5" s="10">
        <v>26</v>
      </c>
      <c r="AK5" s="11">
        <v>21.212121212121211</v>
      </c>
      <c r="AL5" s="10">
        <v>10</v>
      </c>
      <c r="AM5" s="10">
        <v>19</v>
      </c>
      <c r="AN5" s="11">
        <f>(AL5/(AM5+AL5))*100</f>
        <v>34.482758620689658</v>
      </c>
      <c r="AO5" s="36">
        <v>12</v>
      </c>
      <c r="AP5" s="10">
        <v>16</v>
      </c>
      <c r="AQ5" s="11">
        <f>(AO5/(AO5+AP5))*100</f>
        <v>42.857142857142854</v>
      </c>
    </row>
    <row r="6" spans="1:43" x14ac:dyDescent="0.2">
      <c r="A6" s="6" t="s">
        <v>54</v>
      </c>
      <c r="B6" s="10">
        <v>3</v>
      </c>
      <c r="C6" s="10">
        <v>41</v>
      </c>
      <c r="D6" s="11">
        <f t="shared" ref="D6:D29" si="0">IF((SUM(B6:C6)&gt;0),100/SUM(B6:C6)*B6,"")</f>
        <v>6.8181818181818183</v>
      </c>
      <c r="E6" s="10">
        <v>5</v>
      </c>
      <c r="F6" s="10">
        <v>41</v>
      </c>
      <c r="G6" s="11">
        <f t="shared" ref="G6:G29" si="1">IF((SUM(E6:F6)&gt;0),100/SUM(E6:F6)*E6,"")</f>
        <v>10.869565217391305</v>
      </c>
      <c r="H6" s="10">
        <v>4</v>
      </c>
      <c r="I6" s="10">
        <v>40</v>
      </c>
      <c r="J6" s="11">
        <f t="shared" ref="J6:J29" si="2">IF((SUM(H6:I6)&gt;0),100/SUM(H6:I6)*H6,"")</f>
        <v>9.0909090909090917</v>
      </c>
      <c r="K6" s="10">
        <v>3</v>
      </c>
      <c r="L6" s="10">
        <v>39</v>
      </c>
      <c r="M6" s="11">
        <f t="shared" ref="M6:M29" si="3">IF((SUM(K6:L6)&gt;0),100/SUM(K6:L6)*K6,"")</f>
        <v>7.1428571428571423</v>
      </c>
      <c r="N6" s="10">
        <v>5</v>
      </c>
      <c r="O6" s="10">
        <v>37</v>
      </c>
      <c r="P6" s="11">
        <f t="shared" ref="P6:P29" si="4">IF((SUM(N6:O6)&gt;0),100/SUM(N6:O6)*N6,"")</f>
        <v>11.904761904761905</v>
      </c>
      <c r="Q6" s="10">
        <v>4</v>
      </c>
      <c r="R6" s="10">
        <v>31</v>
      </c>
      <c r="S6" s="11">
        <f t="shared" ref="S6:S29" si="5">IF((SUM(Q6:R6)&gt;0),100/SUM(Q6:R6)*Q6,"")</f>
        <v>11.428571428571429</v>
      </c>
      <c r="T6" s="10">
        <v>5</v>
      </c>
      <c r="U6" s="10">
        <v>29</v>
      </c>
      <c r="V6" s="11">
        <f t="shared" ref="V6:V29" si="6">IF((SUM(T6:U6)&gt;0),100/SUM(T6:U6)*T6,"")</f>
        <v>14.705882352941178</v>
      </c>
      <c r="W6" s="10">
        <v>8</v>
      </c>
      <c r="X6" s="10">
        <v>27</v>
      </c>
      <c r="Y6" s="11">
        <f t="shared" ref="Y6:Y29" si="7">IF((SUM(W6:X6)&gt;0),100/SUM(W6:X6)*W6,"")</f>
        <v>22.857142857142858</v>
      </c>
      <c r="Z6" s="10">
        <v>9</v>
      </c>
      <c r="AA6" s="10">
        <v>19</v>
      </c>
      <c r="AB6" s="11">
        <f t="shared" ref="AB6:AB29" si="8">IF((SUM(Z6:AA6)&gt;0),100/SUM(Z6:AA6)*Z6,"")</f>
        <v>32.142857142857146</v>
      </c>
      <c r="AC6" s="10">
        <v>12</v>
      </c>
      <c r="AD6" s="10">
        <v>19</v>
      </c>
      <c r="AE6" s="11">
        <f t="shared" ref="AE6:AE29" si="9">IF((SUM(AC6:AD6)&gt;0),100/SUM(AC6:AD6)*AC6,"")</f>
        <v>38.709677419354833</v>
      </c>
      <c r="AF6" s="10">
        <v>9</v>
      </c>
      <c r="AG6" s="10">
        <v>19</v>
      </c>
      <c r="AH6" s="11">
        <f t="shared" ref="AH6:AH29" si="10">IF((SUM(AF6:AG6)&gt;0),100/SUM(AF6:AG6)*AF6,"")</f>
        <v>32.142857142857146</v>
      </c>
      <c r="AI6" s="10">
        <v>9</v>
      </c>
      <c r="AJ6" s="10">
        <v>18</v>
      </c>
      <c r="AK6" s="11">
        <v>33.333333333333336</v>
      </c>
      <c r="AL6" s="10">
        <v>7</v>
      </c>
      <c r="AM6" s="10">
        <v>18</v>
      </c>
      <c r="AN6" s="11">
        <f t="shared" ref="AN6:AN27" si="11">(AL6/(AM6+AL6))*100</f>
        <v>28.000000000000004</v>
      </c>
      <c r="AO6" s="37" t="s">
        <v>41</v>
      </c>
      <c r="AP6" s="10"/>
      <c r="AQ6" s="10"/>
    </row>
    <row r="7" spans="1:43" x14ac:dyDescent="0.2">
      <c r="A7" s="6" t="s">
        <v>55</v>
      </c>
      <c r="B7" s="10"/>
      <c r="C7" s="10"/>
      <c r="D7" s="11"/>
      <c r="E7" s="10"/>
      <c r="F7" s="10"/>
      <c r="G7" s="11"/>
      <c r="H7" s="10"/>
      <c r="I7" s="10"/>
      <c r="J7" s="11"/>
      <c r="K7" s="10"/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>
        <v>9</v>
      </c>
      <c r="AP7" s="10">
        <v>20</v>
      </c>
      <c r="AQ7" s="11">
        <f t="shared" ref="AQ7:AQ28" si="12">(AO7/(AO7+AP7))*100</f>
        <v>31.03448275862069</v>
      </c>
    </row>
    <row r="8" spans="1:43" x14ac:dyDescent="0.2">
      <c r="A8" s="6" t="s">
        <v>23</v>
      </c>
      <c r="B8" s="10">
        <v>3</v>
      </c>
      <c r="C8" s="10">
        <v>43</v>
      </c>
      <c r="D8" s="11">
        <f t="shared" si="0"/>
        <v>6.5217391304347823</v>
      </c>
      <c r="E8" s="10">
        <v>5</v>
      </c>
      <c r="F8" s="10">
        <v>50</v>
      </c>
      <c r="G8" s="11">
        <f t="shared" si="1"/>
        <v>9.0909090909090899</v>
      </c>
      <c r="H8" s="10">
        <v>8</v>
      </c>
      <c r="I8" s="10">
        <v>43</v>
      </c>
      <c r="J8" s="11">
        <f t="shared" si="2"/>
        <v>15.686274509803921</v>
      </c>
      <c r="K8" s="10">
        <v>10</v>
      </c>
      <c r="L8" s="10">
        <v>37</v>
      </c>
      <c r="M8" s="11">
        <f t="shared" si="3"/>
        <v>21.276595744680851</v>
      </c>
      <c r="N8" s="10">
        <v>12</v>
      </c>
      <c r="O8" s="10">
        <v>29</v>
      </c>
      <c r="P8" s="11">
        <f t="shared" si="4"/>
        <v>29.268292682926827</v>
      </c>
      <c r="Q8" s="10">
        <v>12</v>
      </c>
      <c r="R8" s="10">
        <v>29</v>
      </c>
      <c r="S8" s="11">
        <f t="shared" si="5"/>
        <v>29.268292682926827</v>
      </c>
      <c r="T8" s="10">
        <v>19</v>
      </c>
      <c r="U8" s="10">
        <v>35</v>
      </c>
      <c r="V8" s="11">
        <f t="shared" si="6"/>
        <v>35.185185185185183</v>
      </c>
      <c r="W8" s="10">
        <v>20</v>
      </c>
      <c r="X8" s="10">
        <v>31</v>
      </c>
      <c r="Y8" s="11">
        <f t="shared" si="7"/>
        <v>39.2156862745098</v>
      </c>
      <c r="Z8" s="10">
        <v>24</v>
      </c>
      <c r="AA8" s="10">
        <v>28</v>
      </c>
      <c r="AB8" s="11">
        <f t="shared" si="8"/>
        <v>46.153846153846153</v>
      </c>
      <c r="AC8" s="10">
        <v>18</v>
      </c>
      <c r="AD8" s="10">
        <v>25</v>
      </c>
      <c r="AE8" s="11">
        <f t="shared" si="9"/>
        <v>41.860465116279073</v>
      </c>
      <c r="AF8" s="10">
        <v>21</v>
      </c>
      <c r="AG8" s="10">
        <v>25</v>
      </c>
      <c r="AH8" s="11">
        <f t="shared" si="10"/>
        <v>45.652173913043477</v>
      </c>
      <c r="AI8" s="10">
        <v>25</v>
      </c>
      <c r="AJ8" s="10">
        <v>18</v>
      </c>
      <c r="AK8" s="11">
        <v>58.139534883720934</v>
      </c>
      <c r="AL8" s="10">
        <v>25</v>
      </c>
      <c r="AM8" s="10">
        <v>14</v>
      </c>
      <c r="AN8" s="11">
        <f t="shared" si="11"/>
        <v>64.102564102564102</v>
      </c>
      <c r="AO8" s="10">
        <v>24</v>
      </c>
      <c r="AP8" s="10">
        <v>17</v>
      </c>
      <c r="AQ8" s="11">
        <f t="shared" si="12"/>
        <v>58.536585365853654</v>
      </c>
    </row>
    <row r="9" spans="1:43" x14ac:dyDescent="0.2">
      <c r="A9" s="6" t="s">
        <v>7</v>
      </c>
      <c r="B9" s="10"/>
      <c r="C9" s="10">
        <v>23</v>
      </c>
      <c r="D9" s="11">
        <f t="shared" si="0"/>
        <v>0</v>
      </c>
      <c r="E9" s="10"/>
      <c r="F9" s="10">
        <v>21</v>
      </c>
      <c r="G9" s="11">
        <f t="shared" si="1"/>
        <v>0</v>
      </c>
      <c r="H9" s="10"/>
      <c r="I9" s="10">
        <v>23</v>
      </c>
      <c r="J9" s="11">
        <f t="shared" si="2"/>
        <v>0</v>
      </c>
      <c r="K9" s="10"/>
      <c r="L9" s="10">
        <v>23</v>
      </c>
      <c r="M9" s="11">
        <f t="shared" si="3"/>
        <v>0</v>
      </c>
      <c r="N9" s="10">
        <v>1</v>
      </c>
      <c r="O9" s="10">
        <v>24</v>
      </c>
      <c r="P9" s="11">
        <f t="shared" si="4"/>
        <v>4</v>
      </c>
      <c r="Q9" s="10">
        <v>3</v>
      </c>
      <c r="R9" s="10">
        <v>22</v>
      </c>
      <c r="S9" s="11">
        <f t="shared" si="5"/>
        <v>12</v>
      </c>
      <c r="T9" s="10">
        <v>3</v>
      </c>
      <c r="U9" s="10">
        <v>26</v>
      </c>
      <c r="V9" s="11">
        <f t="shared" si="6"/>
        <v>10.344827586206897</v>
      </c>
      <c r="W9" s="10">
        <v>3</v>
      </c>
      <c r="X9" s="10">
        <v>41</v>
      </c>
      <c r="Y9" s="11">
        <f t="shared" si="7"/>
        <v>6.8181818181818183</v>
      </c>
      <c r="Z9" s="10">
        <v>3</v>
      </c>
      <c r="AA9" s="10">
        <v>52</v>
      </c>
      <c r="AB9" s="11">
        <f t="shared" si="8"/>
        <v>5.4545454545454541</v>
      </c>
      <c r="AC9" s="10">
        <v>8</v>
      </c>
      <c r="AD9" s="10">
        <v>54</v>
      </c>
      <c r="AE9" s="11">
        <f t="shared" si="9"/>
        <v>12.903225806451612</v>
      </c>
      <c r="AF9" s="10">
        <v>6</v>
      </c>
      <c r="AG9" s="10">
        <v>48</v>
      </c>
      <c r="AH9" s="11">
        <f t="shared" si="10"/>
        <v>11.111111111111111</v>
      </c>
      <c r="AI9" s="10">
        <v>11</v>
      </c>
      <c r="AJ9" s="10">
        <v>54</v>
      </c>
      <c r="AK9" s="11">
        <v>16.923076923076923</v>
      </c>
      <c r="AL9" s="10">
        <v>13</v>
      </c>
      <c r="AM9" s="10">
        <v>40</v>
      </c>
      <c r="AN9" s="11">
        <f t="shared" si="11"/>
        <v>24.528301886792452</v>
      </c>
      <c r="AO9" s="10">
        <v>12</v>
      </c>
      <c r="AP9" s="10">
        <v>50</v>
      </c>
      <c r="AQ9" s="11">
        <f t="shared" si="12"/>
        <v>19.35483870967742</v>
      </c>
    </row>
    <row r="10" spans="1:43" x14ac:dyDescent="0.2">
      <c r="A10" s="6" t="s">
        <v>42</v>
      </c>
      <c r="B10" s="10"/>
      <c r="C10" s="10"/>
      <c r="D10" s="11"/>
      <c r="E10" s="10"/>
      <c r="F10" s="10"/>
      <c r="G10" s="11"/>
      <c r="H10" s="10"/>
      <c r="I10" s="10"/>
      <c r="J10" s="11"/>
      <c r="K10" s="10"/>
      <c r="L10" s="10"/>
      <c r="M10" s="11"/>
      <c r="N10" s="10"/>
      <c r="O10" s="10"/>
      <c r="P10" s="11"/>
      <c r="Q10" s="10"/>
      <c r="R10" s="10"/>
      <c r="S10" s="11"/>
      <c r="T10" s="10"/>
      <c r="U10" s="10"/>
      <c r="V10" s="11"/>
      <c r="W10" s="10"/>
      <c r="X10" s="10"/>
      <c r="Y10" s="11"/>
      <c r="Z10" s="10"/>
      <c r="AA10" s="10"/>
      <c r="AB10" s="11"/>
      <c r="AC10" s="10"/>
      <c r="AD10" s="10"/>
      <c r="AE10" s="11"/>
      <c r="AF10" s="10"/>
      <c r="AG10" s="10"/>
      <c r="AH10" s="11"/>
      <c r="AI10" s="10"/>
      <c r="AJ10" s="10"/>
      <c r="AK10" s="11"/>
      <c r="AL10" s="10"/>
      <c r="AM10" s="10"/>
      <c r="AN10" s="11"/>
      <c r="AO10" s="10"/>
      <c r="AP10" s="10"/>
      <c r="AQ10" s="11"/>
    </row>
    <row r="11" spans="1:43" x14ac:dyDescent="0.2">
      <c r="A11" s="6" t="s">
        <v>43</v>
      </c>
      <c r="B11" s="10"/>
      <c r="C11" s="10">
        <v>6</v>
      </c>
      <c r="D11" s="11">
        <f t="shared" si="0"/>
        <v>0</v>
      </c>
      <c r="E11" s="10">
        <v>1</v>
      </c>
      <c r="F11" s="10">
        <v>5</v>
      </c>
      <c r="G11" s="11">
        <f t="shared" si="1"/>
        <v>16.666666666666668</v>
      </c>
      <c r="H11" s="10"/>
      <c r="I11" s="10">
        <v>8</v>
      </c>
      <c r="J11" s="11">
        <f t="shared" si="2"/>
        <v>0</v>
      </c>
      <c r="K11" s="10"/>
      <c r="L11" s="10">
        <v>8</v>
      </c>
      <c r="M11" s="11">
        <f t="shared" si="3"/>
        <v>0</v>
      </c>
      <c r="N11" s="10"/>
      <c r="O11" s="10">
        <v>9</v>
      </c>
      <c r="P11" s="11">
        <f t="shared" si="4"/>
        <v>0</v>
      </c>
      <c r="Q11" s="10">
        <v>1</v>
      </c>
      <c r="R11" s="10">
        <v>9</v>
      </c>
      <c r="S11" s="11">
        <f t="shared" si="5"/>
        <v>10</v>
      </c>
      <c r="T11" s="10">
        <v>1</v>
      </c>
      <c r="U11" s="10">
        <v>6</v>
      </c>
      <c r="V11" s="11">
        <f t="shared" si="6"/>
        <v>14.285714285714286</v>
      </c>
      <c r="W11" s="10">
        <v>1</v>
      </c>
      <c r="X11" s="10">
        <v>5</v>
      </c>
      <c r="Y11" s="11">
        <f t="shared" si="7"/>
        <v>16.666666666666668</v>
      </c>
      <c r="Z11" s="10">
        <v>1</v>
      </c>
      <c r="AA11" s="10">
        <v>3</v>
      </c>
      <c r="AB11" s="11">
        <f t="shared" si="8"/>
        <v>25</v>
      </c>
      <c r="AC11" s="10">
        <v>2</v>
      </c>
      <c r="AD11" s="10">
        <v>2</v>
      </c>
      <c r="AE11" s="11">
        <f t="shared" si="9"/>
        <v>50</v>
      </c>
      <c r="AF11" s="10"/>
      <c r="AG11" s="33" t="s">
        <v>24</v>
      </c>
      <c r="AH11" s="34" t="str">
        <f t="shared" si="10"/>
        <v/>
      </c>
      <c r="AI11" s="33"/>
      <c r="AJ11" s="33" t="s">
        <v>24</v>
      </c>
      <c r="AK11" s="34" t="s">
        <v>31</v>
      </c>
      <c r="AL11" s="33"/>
      <c r="AM11" s="33" t="s">
        <v>24</v>
      </c>
      <c r="AN11" s="34"/>
      <c r="AO11" s="33"/>
      <c r="AP11" s="33" t="s">
        <v>24</v>
      </c>
      <c r="AQ11" s="11"/>
    </row>
    <row r="12" spans="1:43" ht="19.5" customHeight="1" x14ac:dyDescent="0.2">
      <c r="A12" s="6" t="s">
        <v>8</v>
      </c>
      <c r="C12" s="10">
        <v>13</v>
      </c>
      <c r="D12" s="11">
        <f t="shared" si="0"/>
        <v>0</v>
      </c>
      <c r="F12" s="10">
        <v>11</v>
      </c>
      <c r="G12" s="11">
        <f t="shared" si="1"/>
        <v>0</v>
      </c>
      <c r="I12" s="10">
        <v>8</v>
      </c>
      <c r="J12" s="11">
        <f t="shared" si="2"/>
        <v>0</v>
      </c>
      <c r="K12" s="4">
        <v>2</v>
      </c>
      <c r="L12" s="10">
        <v>6</v>
      </c>
      <c r="M12" s="11">
        <f t="shared" si="3"/>
        <v>25</v>
      </c>
      <c r="N12" s="4">
        <v>2</v>
      </c>
      <c r="O12" s="10">
        <v>6</v>
      </c>
      <c r="P12" s="11">
        <f t="shared" si="4"/>
        <v>25</v>
      </c>
      <c r="Q12" s="4">
        <v>1</v>
      </c>
      <c r="R12" s="10">
        <v>4</v>
      </c>
      <c r="S12" s="11">
        <f t="shared" si="5"/>
        <v>20</v>
      </c>
      <c r="T12" s="4">
        <v>1</v>
      </c>
      <c r="U12" s="10">
        <v>2</v>
      </c>
      <c r="V12" s="11">
        <f t="shared" si="6"/>
        <v>33.333333333333336</v>
      </c>
      <c r="X12" s="10">
        <v>1</v>
      </c>
      <c r="Y12" s="11">
        <f t="shared" si="7"/>
        <v>0</v>
      </c>
      <c r="AA12" s="10"/>
      <c r="AB12" s="11" t="str">
        <f t="shared" si="8"/>
        <v/>
      </c>
      <c r="AD12" s="10"/>
      <c r="AE12" s="11" t="str">
        <f t="shared" si="9"/>
        <v/>
      </c>
      <c r="AG12" s="10"/>
      <c r="AH12" s="11" t="str">
        <f t="shared" si="10"/>
        <v/>
      </c>
      <c r="AJ12" s="10"/>
      <c r="AK12" s="11" t="s">
        <v>31</v>
      </c>
      <c r="AM12" s="10"/>
      <c r="AN12" s="11"/>
      <c r="AP12" s="10"/>
      <c r="AQ12" s="11"/>
    </row>
    <row r="13" spans="1:43" x14ac:dyDescent="0.2">
      <c r="A13" s="6" t="s">
        <v>51</v>
      </c>
      <c r="C13" s="10">
        <v>3</v>
      </c>
      <c r="D13" s="11">
        <f t="shared" si="0"/>
        <v>0</v>
      </c>
      <c r="F13" s="10">
        <v>3</v>
      </c>
      <c r="G13" s="11">
        <f t="shared" si="1"/>
        <v>0</v>
      </c>
      <c r="I13" s="10">
        <v>3</v>
      </c>
      <c r="J13" s="11">
        <f t="shared" si="2"/>
        <v>0</v>
      </c>
      <c r="L13" s="10">
        <v>3</v>
      </c>
      <c r="M13" s="11">
        <f t="shared" si="3"/>
        <v>0</v>
      </c>
      <c r="O13" s="10">
        <v>3</v>
      </c>
      <c r="P13" s="11">
        <f t="shared" si="4"/>
        <v>0</v>
      </c>
      <c r="R13" s="10">
        <v>3</v>
      </c>
      <c r="S13" s="11">
        <f t="shared" si="5"/>
        <v>0</v>
      </c>
      <c r="U13" s="10">
        <v>2</v>
      </c>
      <c r="V13" s="11">
        <f t="shared" si="6"/>
        <v>0</v>
      </c>
      <c r="X13" s="10">
        <v>3</v>
      </c>
      <c r="Y13" s="11">
        <f t="shared" si="7"/>
        <v>0</v>
      </c>
      <c r="AA13" s="10">
        <v>3</v>
      </c>
      <c r="AB13" s="11">
        <f t="shared" si="8"/>
        <v>0</v>
      </c>
      <c r="AD13" s="10">
        <v>2</v>
      </c>
      <c r="AE13" s="11">
        <f t="shared" si="9"/>
        <v>0</v>
      </c>
      <c r="AF13" s="4">
        <v>2</v>
      </c>
      <c r="AG13" s="10"/>
      <c r="AH13" s="11">
        <f t="shared" si="10"/>
        <v>100</v>
      </c>
      <c r="AI13" s="4">
        <v>2</v>
      </c>
      <c r="AJ13" s="10"/>
      <c r="AK13" s="11">
        <v>100</v>
      </c>
      <c r="AL13" s="4">
        <v>2</v>
      </c>
      <c r="AM13" s="10">
        <v>1</v>
      </c>
      <c r="AN13" s="11">
        <f t="shared" si="11"/>
        <v>66.666666666666657</v>
      </c>
      <c r="AP13" s="10">
        <v>2</v>
      </c>
      <c r="AQ13" s="11">
        <f t="shared" si="12"/>
        <v>0</v>
      </c>
    </row>
    <row r="14" spans="1:43" x14ac:dyDescent="0.2">
      <c r="A14" s="6" t="s">
        <v>9</v>
      </c>
      <c r="C14" s="10"/>
      <c r="D14" s="11" t="str">
        <f t="shared" si="0"/>
        <v/>
      </c>
      <c r="F14" s="10"/>
      <c r="G14" s="11" t="str">
        <f t="shared" si="1"/>
        <v/>
      </c>
      <c r="I14" s="10"/>
      <c r="J14" s="11" t="str">
        <f t="shared" si="2"/>
        <v/>
      </c>
      <c r="L14" s="10"/>
      <c r="M14" s="11" t="str">
        <f t="shared" si="3"/>
        <v/>
      </c>
      <c r="O14" s="10"/>
      <c r="P14" s="11" t="str">
        <f t="shared" si="4"/>
        <v/>
      </c>
      <c r="R14" s="10">
        <v>1</v>
      </c>
      <c r="S14" s="11">
        <f t="shared" si="5"/>
        <v>0</v>
      </c>
      <c r="U14" s="10">
        <v>1</v>
      </c>
      <c r="V14" s="11">
        <f t="shared" si="6"/>
        <v>0</v>
      </c>
      <c r="X14" s="10">
        <v>1</v>
      </c>
      <c r="Y14" s="11">
        <f t="shared" si="7"/>
        <v>0</v>
      </c>
      <c r="AA14" s="10">
        <v>1</v>
      </c>
      <c r="AB14" s="11">
        <f t="shared" si="8"/>
        <v>0</v>
      </c>
      <c r="AD14" s="10">
        <v>1</v>
      </c>
      <c r="AE14" s="11">
        <f t="shared" si="9"/>
        <v>0</v>
      </c>
      <c r="AG14" s="10"/>
      <c r="AH14" s="11" t="str">
        <f t="shared" si="10"/>
        <v/>
      </c>
      <c r="AJ14" s="10"/>
      <c r="AK14" s="11" t="s">
        <v>31</v>
      </c>
      <c r="AM14" s="10"/>
      <c r="AN14" s="11"/>
      <c r="AP14" s="10"/>
      <c r="AQ14" s="11"/>
    </row>
    <row r="15" spans="1:43" x14ac:dyDescent="0.2">
      <c r="A15" s="6" t="s">
        <v>22</v>
      </c>
      <c r="B15" s="10"/>
      <c r="C15" s="10"/>
      <c r="D15" s="11" t="str">
        <f t="shared" si="0"/>
        <v/>
      </c>
      <c r="E15" s="10"/>
      <c r="F15" s="10"/>
      <c r="G15" s="11" t="str">
        <f t="shared" si="1"/>
        <v/>
      </c>
      <c r="H15" s="10"/>
      <c r="I15" s="10"/>
      <c r="J15" s="11" t="str">
        <f t="shared" si="2"/>
        <v/>
      </c>
      <c r="K15" s="10"/>
      <c r="L15" s="10"/>
      <c r="M15" s="11" t="str">
        <f t="shared" si="3"/>
        <v/>
      </c>
      <c r="N15" s="10"/>
      <c r="O15" s="10"/>
      <c r="P15" s="11" t="str">
        <f t="shared" si="4"/>
        <v/>
      </c>
      <c r="Q15" s="10"/>
      <c r="R15" s="10"/>
      <c r="S15" s="11" t="str">
        <f t="shared" si="5"/>
        <v/>
      </c>
      <c r="T15" s="10"/>
      <c r="U15" s="10"/>
      <c r="V15" s="11" t="str">
        <f t="shared" si="6"/>
        <v/>
      </c>
      <c r="W15" s="10"/>
      <c r="X15" s="10"/>
      <c r="Y15" s="11" t="str">
        <f t="shared" si="7"/>
        <v/>
      </c>
      <c r="Z15" s="10"/>
      <c r="AA15" s="10"/>
      <c r="AB15" s="11" t="str">
        <f t="shared" si="8"/>
        <v/>
      </c>
      <c r="AC15" s="10">
        <v>2</v>
      </c>
      <c r="AD15" s="10">
        <v>1</v>
      </c>
      <c r="AE15" s="11">
        <f t="shared" si="9"/>
        <v>66.666666666666671</v>
      </c>
      <c r="AF15" s="10">
        <v>4</v>
      </c>
      <c r="AG15" s="10">
        <v>8</v>
      </c>
      <c r="AH15" s="11">
        <f t="shared" si="10"/>
        <v>33.333333333333336</v>
      </c>
      <c r="AI15" s="10">
        <v>3</v>
      </c>
      <c r="AJ15" s="10">
        <v>4</v>
      </c>
      <c r="AK15" s="11">
        <v>42.857142857142861</v>
      </c>
      <c r="AL15" s="10">
        <v>8</v>
      </c>
      <c r="AM15" s="10">
        <v>8</v>
      </c>
      <c r="AN15" s="11">
        <f t="shared" si="11"/>
        <v>50</v>
      </c>
      <c r="AO15" s="10">
        <v>7</v>
      </c>
      <c r="AP15" s="10">
        <v>3</v>
      </c>
      <c r="AQ15" s="11">
        <f t="shared" si="12"/>
        <v>70</v>
      </c>
    </row>
    <row r="16" spans="1:43" x14ac:dyDescent="0.2">
      <c r="A16" s="6" t="s">
        <v>56</v>
      </c>
      <c r="C16" s="10"/>
      <c r="D16" s="11" t="str">
        <f t="shared" si="0"/>
        <v/>
      </c>
      <c r="F16" s="10"/>
      <c r="G16" s="11" t="str">
        <f t="shared" si="1"/>
        <v/>
      </c>
      <c r="I16" s="10"/>
      <c r="J16" s="11" t="str">
        <f t="shared" si="2"/>
        <v/>
      </c>
      <c r="L16" s="10"/>
      <c r="M16" s="11" t="str">
        <f t="shared" si="3"/>
        <v/>
      </c>
      <c r="O16" s="10"/>
      <c r="P16" s="11" t="str">
        <f t="shared" si="4"/>
        <v/>
      </c>
      <c r="R16" s="10"/>
      <c r="S16" s="11" t="str">
        <f t="shared" si="5"/>
        <v/>
      </c>
      <c r="U16" s="10"/>
      <c r="V16" s="11" t="str">
        <f t="shared" si="6"/>
        <v/>
      </c>
      <c r="X16" s="10"/>
      <c r="Y16" s="11" t="str">
        <f t="shared" si="7"/>
        <v/>
      </c>
      <c r="AA16" s="10"/>
      <c r="AB16" s="11" t="str">
        <f t="shared" si="8"/>
        <v/>
      </c>
      <c r="AD16" s="10"/>
      <c r="AE16" s="11" t="str">
        <f t="shared" si="9"/>
        <v/>
      </c>
      <c r="AF16" s="4">
        <v>2</v>
      </c>
      <c r="AG16" s="10">
        <v>7</v>
      </c>
      <c r="AH16" s="11">
        <f t="shared" si="10"/>
        <v>22.222222222222221</v>
      </c>
      <c r="AI16" s="4">
        <v>1</v>
      </c>
      <c r="AJ16" s="10">
        <v>6</v>
      </c>
      <c r="AK16" s="11">
        <v>14.285714285714286</v>
      </c>
      <c r="AL16" s="4">
        <v>1</v>
      </c>
      <c r="AM16" s="10">
        <v>2</v>
      </c>
      <c r="AN16" s="11">
        <f t="shared" si="11"/>
        <v>33.333333333333329</v>
      </c>
      <c r="AO16" s="37" t="s">
        <v>41</v>
      </c>
      <c r="AP16" s="10"/>
      <c r="AQ16" s="11"/>
    </row>
    <row r="17" spans="1:43" ht="20.25" customHeight="1" x14ac:dyDescent="0.2">
      <c r="A17" s="6" t="s">
        <v>10</v>
      </c>
      <c r="B17" s="4">
        <v>1</v>
      </c>
      <c r="C17" s="10">
        <v>4</v>
      </c>
      <c r="D17" s="11">
        <f t="shared" si="0"/>
        <v>20</v>
      </c>
      <c r="F17" s="10">
        <v>4</v>
      </c>
      <c r="G17" s="11">
        <f t="shared" si="1"/>
        <v>0</v>
      </c>
      <c r="I17" s="10">
        <v>3</v>
      </c>
      <c r="J17" s="11">
        <f t="shared" si="2"/>
        <v>0</v>
      </c>
      <c r="L17" s="10">
        <v>1</v>
      </c>
      <c r="M17" s="11">
        <f t="shared" si="3"/>
        <v>0</v>
      </c>
      <c r="O17" s="10">
        <v>1</v>
      </c>
      <c r="P17" s="11">
        <f t="shared" si="4"/>
        <v>0</v>
      </c>
      <c r="R17" s="10">
        <v>2</v>
      </c>
      <c r="S17" s="11">
        <f t="shared" si="5"/>
        <v>0</v>
      </c>
      <c r="U17" s="10">
        <v>3</v>
      </c>
      <c r="V17" s="11">
        <f t="shared" si="6"/>
        <v>0</v>
      </c>
      <c r="X17" s="10">
        <v>2</v>
      </c>
      <c r="Y17" s="11">
        <f t="shared" si="7"/>
        <v>0</v>
      </c>
      <c r="Z17" s="4">
        <v>1</v>
      </c>
      <c r="AA17" s="10">
        <v>1</v>
      </c>
      <c r="AB17" s="11">
        <f t="shared" si="8"/>
        <v>50</v>
      </c>
      <c r="AC17" s="4">
        <v>1</v>
      </c>
      <c r="AD17" s="10"/>
      <c r="AE17" s="11">
        <f t="shared" si="9"/>
        <v>100</v>
      </c>
      <c r="AG17" s="10"/>
      <c r="AH17" s="11" t="str">
        <f t="shared" si="10"/>
        <v/>
      </c>
      <c r="AJ17" s="10">
        <v>1</v>
      </c>
      <c r="AK17" s="11">
        <v>0</v>
      </c>
      <c r="AM17" s="10">
        <v>1</v>
      </c>
      <c r="AN17" s="11">
        <f t="shared" si="11"/>
        <v>0</v>
      </c>
      <c r="AP17" s="10"/>
      <c r="AQ17" s="11"/>
    </row>
    <row r="18" spans="1:43" x14ac:dyDescent="0.2">
      <c r="A18" s="6" t="s">
        <v>5</v>
      </c>
      <c r="C18" s="10"/>
      <c r="D18" s="11" t="str">
        <f t="shared" si="0"/>
        <v/>
      </c>
      <c r="F18" s="10">
        <v>1</v>
      </c>
      <c r="G18" s="11">
        <f t="shared" si="1"/>
        <v>0</v>
      </c>
      <c r="I18" s="10">
        <v>1</v>
      </c>
      <c r="J18" s="11">
        <f t="shared" si="2"/>
        <v>0</v>
      </c>
      <c r="L18" s="10">
        <v>1</v>
      </c>
      <c r="M18" s="11">
        <f>IF((SUM(K18:L18)&gt;0),100/SUM(K18:L18)*K18,"")</f>
        <v>0</v>
      </c>
      <c r="O18" s="10">
        <v>1</v>
      </c>
      <c r="P18" s="11">
        <f t="shared" si="4"/>
        <v>0</v>
      </c>
      <c r="R18" s="10">
        <v>1</v>
      </c>
      <c r="S18" s="11">
        <f t="shared" si="5"/>
        <v>0</v>
      </c>
      <c r="U18" s="10"/>
      <c r="V18" s="11" t="str">
        <f t="shared" si="6"/>
        <v/>
      </c>
      <c r="X18" s="10"/>
      <c r="Y18" s="11" t="str">
        <f t="shared" si="7"/>
        <v/>
      </c>
      <c r="AA18" s="10"/>
      <c r="AB18" s="11" t="str">
        <f t="shared" si="8"/>
        <v/>
      </c>
      <c r="AD18" s="10"/>
      <c r="AE18" s="11" t="str">
        <f t="shared" si="9"/>
        <v/>
      </c>
      <c r="AG18" s="10"/>
      <c r="AH18" s="11" t="str">
        <f t="shared" si="10"/>
        <v/>
      </c>
      <c r="AJ18" s="10"/>
      <c r="AK18" s="11" t="s">
        <v>31</v>
      </c>
      <c r="AM18" s="10"/>
      <c r="AN18" s="11"/>
      <c r="AP18" s="10"/>
      <c r="AQ18" s="11"/>
    </row>
    <row r="19" spans="1:43" x14ac:dyDescent="0.2">
      <c r="A19" s="6" t="s">
        <v>6</v>
      </c>
      <c r="C19" s="10"/>
      <c r="D19" s="11" t="str">
        <f t="shared" si="0"/>
        <v/>
      </c>
      <c r="F19" s="10"/>
      <c r="G19" s="11" t="str">
        <f t="shared" si="1"/>
        <v/>
      </c>
      <c r="H19" s="4">
        <v>1</v>
      </c>
      <c r="I19" s="10">
        <v>1</v>
      </c>
      <c r="J19" s="11">
        <f t="shared" si="2"/>
        <v>50</v>
      </c>
      <c r="K19" s="4">
        <v>2</v>
      </c>
      <c r="L19" s="10">
        <v>1</v>
      </c>
      <c r="M19" s="11">
        <f t="shared" si="3"/>
        <v>66.666666666666671</v>
      </c>
      <c r="N19" s="4">
        <v>2</v>
      </c>
      <c r="O19" s="10">
        <v>1</v>
      </c>
      <c r="P19" s="11">
        <f t="shared" si="4"/>
        <v>66.666666666666671</v>
      </c>
      <c r="R19" s="10"/>
      <c r="S19" s="11" t="str">
        <f t="shared" si="5"/>
        <v/>
      </c>
      <c r="U19" s="10"/>
      <c r="V19" s="11" t="str">
        <f t="shared" si="6"/>
        <v/>
      </c>
      <c r="X19" s="10"/>
      <c r="Y19" s="11" t="str">
        <f t="shared" si="7"/>
        <v/>
      </c>
      <c r="AA19" s="10"/>
      <c r="AB19" s="11" t="str">
        <f t="shared" si="8"/>
        <v/>
      </c>
      <c r="AD19" s="10"/>
      <c r="AE19" s="11" t="str">
        <f t="shared" si="9"/>
        <v/>
      </c>
      <c r="AG19" s="10"/>
      <c r="AH19" s="11" t="str">
        <f t="shared" si="10"/>
        <v/>
      </c>
      <c r="AJ19" s="10"/>
      <c r="AK19" s="11" t="s">
        <v>31</v>
      </c>
      <c r="AM19" s="10"/>
      <c r="AN19" s="11"/>
      <c r="AP19" s="10"/>
      <c r="AQ19" s="11"/>
    </row>
    <row r="20" spans="1:43" x14ac:dyDescent="0.2">
      <c r="A20" s="6" t="s">
        <v>57</v>
      </c>
      <c r="B20" s="10"/>
      <c r="C20" s="10"/>
      <c r="D20" s="11" t="str">
        <f t="shared" si="0"/>
        <v/>
      </c>
      <c r="E20" s="10"/>
      <c r="F20" s="10"/>
      <c r="G20" s="11" t="str">
        <f t="shared" si="1"/>
        <v/>
      </c>
      <c r="H20" s="10"/>
      <c r="I20" s="10">
        <v>1</v>
      </c>
      <c r="J20" s="11">
        <f t="shared" si="2"/>
        <v>0</v>
      </c>
      <c r="K20" s="10"/>
      <c r="L20" s="10">
        <v>3</v>
      </c>
      <c r="M20" s="11">
        <f t="shared" si="3"/>
        <v>0</v>
      </c>
      <c r="N20" s="10">
        <v>3</v>
      </c>
      <c r="O20" s="10">
        <v>6</v>
      </c>
      <c r="P20" s="11">
        <f t="shared" si="4"/>
        <v>33.333333333333329</v>
      </c>
      <c r="Q20" s="10">
        <v>8</v>
      </c>
      <c r="R20" s="10">
        <v>6</v>
      </c>
      <c r="S20" s="11">
        <f t="shared" si="5"/>
        <v>57.142857142857146</v>
      </c>
      <c r="T20" s="10">
        <v>4</v>
      </c>
      <c r="U20" s="10">
        <v>4</v>
      </c>
      <c r="V20" s="11">
        <f t="shared" si="6"/>
        <v>50</v>
      </c>
      <c r="W20" s="10">
        <v>6</v>
      </c>
      <c r="X20" s="10">
        <v>3</v>
      </c>
      <c r="Y20" s="11">
        <f t="shared" si="7"/>
        <v>66.666666666666657</v>
      </c>
      <c r="Z20" s="10">
        <v>7</v>
      </c>
      <c r="AA20" s="10">
        <v>6</v>
      </c>
      <c r="AB20" s="11">
        <f t="shared" si="8"/>
        <v>53.846153846153847</v>
      </c>
      <c r="AC20" s="10">
        <v>10</v>
      </c>
      <c r="AD20" s="10">
        <v>10</v>
      </c>
      <c r="AE20" s="11">
        <f t="shared" si="9"/>
        <v>50</v>
      </c>
      <c r="AF20" s="10">
        <v>6</v>
      </c>
      <c r="AG20" s="10">
        <v>9</v>
      </c>
      <c r="AH20" s="11">
        <f t="shared" si="10"/>
        <v>40</v>
      </c>
      <c r="AI20" s="10">
        <v>5</v>
      </c>
      <c r="AJ20" s="10">
        <v>6</v>
      </c>
      <c r="AK20" s="11">
        <v>45.45454545454546</v>
      </c>
      <c r="AL20" s="10">
        <v>17</v>
      </c>
      <c r="AM20" s="10">
        <v>11</v>
      </c>
      <c r="AN20" s="11">
        <f>(AL20/(AM20+AL20))*100</f>
        <v>60.714285714285708</v>
      </c>
      <c r="AO20" s="10">
        <v>13</v>
      </c>
      <c r="AP20" s="10">
        <v>10</v>
      </c>
      <c r="AQ20" s="11">
        <f t="shared" si="12"/>
        <v>56.521739130434781</v>
      </c>
    </row>
    <row r="21" spans="1:43" x14ac:dyDescent="0.2">
      <c r="A21" s="6" t="s">
        <v>44</v>
      </c>
      <c r="C21" s="10"/>
      <c r="D21" s="11" t="str">
        <f t="shared" si="0"/>
        <v/>
      </c>
      <c r="F21" s="10"/>
      <c r="G21" s="11" t="str">
        <f t="shared" si="1"/>
        <v/>
      </c>
      <c r="I21" s="10"/>
      <c r="J21" s="11" t="str">
        <f t="shared" si="2"/>
        <v/>
      </c>
      <c r="L21" s="10"/>
      <c r="M21" s="11" t="str">
        <f t="shared" si="3"/>
        <v/>
      </c>
      <c r="O21" s="10">
        <v>1</v>
      </c>
      <c r="P21" s="11">
        <f t="shared" si="4"/>
        <v>0</v>
      </c>
      <c r="Q21" s="4">
        <v>1</v>
      </c>
      <c r="R21" s="10"/>
      <c r="S21" s="11">
        <f t="shared" si="5"/>
        <v>100</v>
      </c>
      <c r="T21" s="4">
        <v>2</v>
      </c>
      <c r="U21" s="10"/>
      <c r="V21" s="11">
        <f t="shared" si="6"/>
        <v>100</v>
      </c>
      <c r="X21" s="10"/>
      <c r="Y21" s="11" t="str">
        <f t="shared" si="7"/>
        <v/>
      </c>
      <c r="AA21" s="10">
        <v>1</v>
      </c>
      <c r="AB21" s="11">
        <f t="shared" si="8"/>
        <v>0</v>
      </c>
      <c r="AD21" s="10"/>
      <c r="AE21" s="11" t="str">
        <f t="shared" si="9"/>
        <v/>
      </c>
      <c r="AG21" s="10"/>
      <c r="AH21" s="11" t="str">
        <f t="shared" si="10"/>
        <v/>
      </c>
      <c r="AJ21" s="10"/>
      <c r="AK21" s="11" t="s">
        <v>31</v>
      </c>
      <c r="AM21" s="10"/>
      <c r="AN21" s="11"/>
      <c r="AP21" s="10"/>
      <c r="AQ21" s="11"/>
    </row>
    <row r="22" spans="1:43" x14ac:dyDescent="0.2">
      <c r="A22" s="6" t="s">
        <v>45</v>
      </c>
      <c r="C22" s="10"/>
      <c r="D22" s="11" t="str">
        <f t="shared" si="0"/>
        <v/>
      </c>
      <c r="F22" s="10"/>
      <c r="G22" s="11" t="str">
        <f t="shared" si="1"/>
        <v/>
      </c>
      <c r="I22" s="10"/>
      <c r="J22" s="11" t="str">
        <f t="shared" si="2"/>
        <v/>
      </c>
      <c r="L22" s="10"/>
      <c r="M22" s="11" t="str">
        <f t="shared" si="3"/>
        <v/>
      </c>
      <c r="O22" s="10"/>
      <c r="P22" s="11" t="str">
        <f t="shared" si="4"/>
        <v/>
      </c>
      <c r="R22" s="10"/>
      <c r="S22" s="11" t="str">
        <f t="shared" si="5"/>
        <v/>
      </c>
      <c r="U22" s="10"/>
      <c r="V22" s="11" t="str">
        <f t="shared" si="6"/>
        <v/>
      </c>
      <c r="X22" s="10">
        <v>1</v>
      </c>
      <c r="Y22" s="11">
        <f t="shared" si="7"/>
        <v>0</v>
      </c>
      <c r="AA22" s="10">
        <v>1</v>
      </c>
      <c r="AB22" s="11">
        <f t="shared" si="8"/>
        <v>0</v>
      </c>
      <c r="AD22" s="10"/>
      <c r="AE22" s="11" t="str">
        <f t="shared" si="9"/>
        <v/>
      </c>
      <c r="AG22" s="10"/>
      <c r="AH22" s="11" t="str">
        <f t="shared" si="10"/>
        <v/>
      </c>
      <c r="AJ22" s="10"/>
      <c r="AK22" s="11" t="s">
        <v>31</v>
      </c>
      <c r="AL22" s="4">
        <v>1</v>
      </c>
      <c r="AM22" s="10"/>
      <c r="AN22" s="11">
        <f t="shared" si="11"/>
        <v>100</v>
      </c>
      <c r="AP22" s="10"/>
      <c r="AQ22" s="11"/>
    </row>
    <row r="23" spans="1:43" ht="19.5" customHeight="1" x14ac:dyDescent="0.2">
      <c r="A23" s="6" t="s">
        <v>11</v>
      </c>
      <c r="C23" s="10">
        <v>4</v>
      </c>
      <c r="D23" s="11">
        <f>IF((SUM(B23:C23)&gt;0),100/SUM(B23:C23)*B23,"")</f>
        <v>0</v>
      </c>
      <c r="F23" s="10">
        <v>2</v>
      </c>
      <c r="G23" s="11">
        <f>IF((SUM(E23:F23)&gt;0),100/SUM(E23:F23)*E23,"")</f>
        <v>0</v>
      </c>
      <c r="I23" s="10">
        <v>2</v>
      </c>
      <c r="J23" s="11">
        <f>IF((SUM(H23:I23)&gt;0),100/SUM(H23:I23)*H23,"")</f>
        <v>0</v>
      </c>
      <c r="L23" s="10">
        <v>4</v>
      </c>
      <c r="M23" s="11">
        <f>IF((SUM(K23:L23)&gt;0),100/SUM(K23:L23)*K23,"")</f>
        <v>0</v>
      </c>
      <c r="O23" s="10">
        <v>3</v>
      </c>
      <c r="P23" s="11">
        <f>IF((SUM(N23:O23)&gt;0),100/SUM(N23:O23)*N23,"")</f>
        <v>0</v>
      </c>
      <c r="R23" s="10">
        <v>5</v>
      </c>
      <c r="S23" s="11">
        <f>IF((SUM(Q23:R23)&gt;0),100/SUM(Q23:R23)*Q23,"")</f>
        <v>0</v>
      </c>
      <c r="U23" s="10">
        <v>3</v>
      </c>
      <c r="V23" s="11">
        <f>IF((SUM(T23:U23)&gt;0),100/SUM(T23:U23)*T23,"")</f>
        <v>0</v>
      </c>
      <c r="X23" s="10">
        <v>1</v>
      </c>
      <c r="Y23" s="11">
        <f>IF((SUM(W23:X23)&gt;0),100/SUM(W23:X23)*W23,"")</f>
        <v>0</v>
      </c>
      <c r="AA23" s="10">
        <v>1</v>
      </c>
      <c r="AB23" s="11">
        <f>IF((SUM(Z23:AA23)&gt;0),100/SUM(Z23:AA23)*Z23,"")</f>
        <v>0</v>
      </c>
      <c r="AD23" s="10"/>
      <c r="AE23" s="11" t="str">
        <f>IF((SUM(AC23:AD23)&gt;0),100/SUM(AC23:AD23)*AC23,"")</f>
        <v/>
      </c>
      <c r="AG23" s="10"/>
      <c r="AH23" s="11" t="str">
        <f>IF((SUM(AF23:AG23)&gt;0),100/SUM(AF23:AG23)*AF23,"")</f>
        <v/>
      </c>
      <c r="AJ23" s="10"/>
      <c r="AK23" s="11" t="s">
        <v>31</v>
      </c>
      <c r="AM23" s="10"/>
      <c r="AN23" s="11"/>
      <c r="AP23" s="10"/>
      <c r="AQ23" s="11"/>
    </row>
    <row r="24" spans="1:43" ht="12.75" customHeight="1" x14ac:dyDescent="0.2">
      <c r="A24" s="6" t="s">
        <v>46</v>
      </c>
      <c r="C24" s="10">
        <v>7</v>
      </c>
      <c r="D24" s="11">
        <f t="shared" si="0"/>
        <v>0</v>
      </c>
      <c r="F24" s="10">
        <v>4</v>
      </c>
      <c r="G24" s="11">
        <f t="shared" si="1"/>
        <v>0</v>
      </c>
      <c r="I24" s="10">
        <v>1</v>
      </c>
      <c r="J24" s="11">
        <f t="shared" si="2"/>
        <v>0</v>
      </c>
      <c r="L24" s="10">
        <v>1</v>
      </c>
      <c r="M24" s="11">
        <f t="shared" si="3"/>
        <v>0</v>
      </c>
      <c r="O24" s="10"/>
      <c r="P24" s="11" t="str">
        <f t="shared" si="4"/>
        <v/>
      </c>
      <c r="R24" s="10"/>
      <c r="S24" s="11" t="str">
        <f t="shared" si="5"/>
        <v/>
      </c>
      <c r="U24" s="10"/>
      <c r="V24" s="11" t="str">
        <f t="shared" si="6"/>
        <v/>
      </c>
      <c r="X24" s="10"/>
      <c r="Y24" s="11" t="str">
        <f t="shared" si="7"/>
        <v/>
      </c>
      <c r="AA24" s="10"/>
      <c r="AB24" s="11" t="str">
        <f t="shared" si="8"/>
        <v/>
      </c>
      <c r="AD24" s="10"/>
      <c r="AE24" s="11" t="str">
        <f t="shared" si="9"/>
        <v/>
      </c>
      <c r="AG24" s="10"/>
      <c r="AH24" s="11" t="str">
        <f t="shared" si="10"/>
        <v/>
      </c>
      <c r="AJ24" s="10"/>
      <c r="AK24" s="11" t="s">
        <v>31</v>
      </c>
      <c r="AM24" s="10"/>
      <c r="AN24" s="11"/>
      <c r="AP24" s="10"/>
      <c r="AQ24" s="11"/>
    </row>
    <row r="25" spans="1:43" x14ac:dyDescent="0.2">
      <c r="A25" s="6" t="s">
        <v>12</v>
      </c>
      <c r="C25" s="10"/>
      <c r="D25" s="11" t="str">
        <f t="shared" si="0"/>
        <v/>
      </c>
      <c r="F25" s="10"/>
      <c r="G25" s="11" t="str">
        <f t="shared" si="1"/>
        <v/>
      </c>
      <c r="I25" s="10"/>
      <c r="J25" s="11" t="str">
        <f t="shared" si="2"/>
        <v/>
      </c>
      <c r="L25" s="10"/>
      <c r="M25" s="11" t="str">
        <f t="shared" si="3"/>
        <v/>
      </c>
      <c r="O25" s="10"/>
      <c r="P25" s="11" t="str">
        <f t="shared" si="4"/>
        <v/>
      </c>
      <c r="R25" s="10">
        <v>1</v>
      </c>
      <c r="S25" s="11">
        <f t="shared" si="5"/>
        <v>0</v>
      </c>
      <c r="U25" s="10">
        <v>1</v>
      </c>
      <c r="V25" s="11">
        <f t="shared" si="6"/>
        <v>0</v>
      </c>
      <c r="X25" s="10">
        <v>1</v>
      </c>
      <c r="Y25" s="11">
        <f t="shared" si="7"/>
        <v>0</v>
      </c>
      <c r="AA25" s="10">
        <v>2</v>
      </c>
      <c r="AB25" s="11">
        <f t="shared" si="8"/>
        <v>0</v>
      </c>
      <c r="AD25" s="10">
        <v>1</v>
      </c>
      <c r="AE25" s="11">
        <f t="shared" si="9"/>
        <v>0</v>
      </c>
      <c r="AG25" s="10"/>
      <c r="AH25" s="11" t="str">
        <f t="shared" si="10"/>
        <v/>
      </c>
      <c r="AJ25" s="10"/>
      <c r="AK25" s="11" t="s">
        <v>31</v>
      </c>
      <c r="AM25" s="10">
        <v>1</v>
      </c>
      <c r="AN25" s="11">
        <f t="shared" si="11"/>
        <v>0</v>
      </c>
      <c r="AP25" s="10">
        <v>2</v>
      </c>
      <c r="AQ25" s="11">
        <f t="shared" si="12"/>
        <v>0</v>
      </c>
    </row>
    <row r="26" spans="1:43" x14ac:dyDescent="0.2">
      <c r="A26" s="6" t="s">
        <v>13</v>
      </c>
      <c r="C26" s="10"/>
      <c r="D26" s="11" t="str">
        <f t="shared" si="0"/>
        <v/>
      </c>
      <c r="F26" s="10"/>
      <c r="G26" s="11" t="str">
        <f t="shared" si="1"/>
        <v/>
      </c>
      <c r="I26" s="10"/>
      <c r="J26" s="11" t="str">
        <f t="shared" si="2"/>
        <v/>
      </c>
      <c r="L26" s="10"/>
      <c r="M26" s="11" t="str">
        <f t="shared" si="3"/>
        <v/>
      </c>
      <c r="O26" s="10">
        <v>2</v>
      </c>
      <c r="P26" s="11">
        <f t="shared" si="4"/>
        <v>0</v>
      </c>
      <c r="R26" s="10">
        <v>8</v>
      </c>
      <c r="S26" s="11">
        <f t="shared" si="5"/>
        <v>0</v>
      </c>
      <c r="U26" s="10">
        <v>7</v>
      </c>
      <c r="V26" s="11">
        <f t="shared" si="6"/>
        <v>0</v>
      </c>
      <c r="X26" s="10"/>
      <c r="Y26" s="11" t="str">
        <f t="shared" si="7"/>
        <v/>
      </c>
      <c r="AA26" s="10"/>
      <c r="AB26" s="11" t="str">
        <f t="shared" si="8"/>
        <v/>
      </c>
      <c r="AD26" s="10"/>
      <c r="AE26" s="11" t="str">
        <f t="shared" si="9"/>
        <v/>
      </c>
      <c r="AG26" s="10"/>
      <c r="AH26" s="11" t="str">
        <f t="shared" si="10"/>
        <v/>
      </c>
      <c r="AJ26" s="10"/>
      <c r="AK26" s="11" t="s">
        <v>31</v>
      </c>
      <c r="AM26" s="10"/>
      <c r="AN26" s="11"/>
      <c r="AP26" s="10"/>
      <c r="AQ26" s="11"/>
    </row>
    <row r="27" spans="1:43" x14ac:dyDescent="0.2">
      <c r="A27" s="6" t="s">
        <v>0</v>
      </c>
      <c r="C27" s="10"/>
      <c r="D27" s="11" t="str">
        <f t="shared" si="0"/>
        <v/>
      </c>
      <c r="F27" s="10"/>
      <c r="G27" s="11" t="str">
        <f t="shared" si="1"/>
        <v/>
      </c>
      <c r="I27" s="10"/>
      <c r="J27" s="11" t="str">
        <f t="shared" si="2"/>
        <v/>
      </c>
      <c r="L27" s="10"/>
      <c r="M27" s="11" t="str">
        <f t="shared" si="3"/>
        <v/>
      </c>
      <c r="O27" s="10"/>
      <c r="P27" s="11" t="str">
        <f t="shared" si="4"/>
        <v/>
      </c>
      <c r="R27" s="10">
        <v>2</v>
      </c>
      <c r="S27" s="11">
        <f t="shared" si="5"/>
        <v>0</v>
      </c>
      <c r="U27" s="10">
        <v>1</v>
      </c>
      <c r="V27" s="11">
        <f t="shared" si="6"/>
        <v>0</v>
      </c>
      <c r="X27" s="10">
        <v>2</v>
      </c>
      <c r="Y27" s="11">
        <f t="shared" si="7"/>
        <v>0</v>
      </c>
      <c r="AA27" s="10">
        <v>1</v>
      </c>
      <c r="AB27" s="11">
        <f t="shared" si="8"/>
        <v>0</v>
      </c>
      <c r="AD27" s="10">
        <v>1</v>
      </c>
      <c r="AE27" s="11">
        <f t="shared" si="9"/>
        <v>0</v>
      </c>
      <c r="AF27" s="4">
        <v>1</v>
      </c>
      <c r="AG27" s="10">
        <v>1</v>
      </c>
      <c r="AH27" s="11">
        <f t="shared" si="10"/>
        <v>50</v>
      </c>
      <c r="AI27" s="4">
        <v>1</v>
      </c>
      <c r="AJ27" s="10">
        <v>1</v>
      </c>
      <c r="AK27" s="11">
        <v>50</v>
      </c>
      <c r="AM27" s="10">
        <v>1</v>
      </c>
      <c r="AN27" s="11">
        <f t="shared" si="11"/>
        <v>0</v>
      </c>
      <c r="AP27" s="10">
        <v>1</v>
      </c>
      <c r="AQ27" s="11">
        <f t="shared" si="12"/>
        <v>0</v>
      </c>
    </row>
    <row r="28" spans="1:43" x14ac:dyDescent="0.2">
      <c r="A28" s="4" t="s">
        <v>48</v>
      </c>
      <c r="D28" s="11" t="str">
        <f t="shared" si="0"/>
        <v/>
      </c>
      <c r="G28" s="11" t="str">
        <f t="shared" si="1"/>
        <v/>
      </c>
      <c r="J28" s="11" t="str">
        <f t="shared" si="2"/>
        <v/>
      </c>
      <c r="M28" s="11" t="str">
        <f t="shared" si="3"/>
        <v/>
      </c>
      <c r="P28" s="11" t="str">
        <f t="shared" si="4"/>
        <v/>
      </c>
      <c r="S28" s="11" t="str">
        <f t="shared" si="5"/>
        <v/>
      </c>
      <c r="V28" s="11" t="str">
        <f t="shared" si="6"/>
        <v/>
      </c>
      <c r="Y28" s="11" t="str">
        <f t="shared" si="7"/>
        <v/>
      </c>
      <c r="AB28" s="11" t="str">
        <f t="shared" si="8"/>
        <v/>
      </c>
      <c r="AE28" s="11" t="str">
        <f t="shared" si="9"/>
        <v/>
      </c>
      <c r="AG28" s="4">
        <v>1</v>
      </c>
      <c r="AH28" s="11">
        <f t="shared" si="10"/>
        <v>0</v>
      </c>
      <c r="AJ28" s="4">
        <v>1</v>
      </c>
      <c r="AK28" s="11">
        <v>0</v>
      </c>
      <c r="AN28" s="11"/>
      <c r="AP28" s="10">
        <v>2</v>
      </c>
      <c r="AQ28" s="11">
        <f t="shared" si="12"/>
        <v>0</v>
      </c>
    </row>
    <row r="29" spans="1:43" x14ac:dyDescent="0.2">
      <c r="A29" s="12" t="s">
        <v>47</v>
      </c>
      <c r="B29" s="12"/>
      <c r="C29" s="18"/>
      <c r="D29" s="19" t="str">
        <f t="shared" si="0"/>
        <v/>
      </c>
      <c r="E29" s="12"/>
      <c r="F29" s="18"/>
      <c r="G29" s="19" t="str">
        <f t="shared" si="1"/>
        <v/>
      </c>
      <c r="H29" s="12"/>
      <c r="I29" s="18">
        <v>2</v>
      </c>
      <c r="J29" s="19">
        <f t="shared" si="2"/>
        <v>0</v>
      </c>
      <c r="K29" s="12">
        <v>1</v>
      </c>
      <c r="L29" s="18">
        <v>1</v>
      </c>
      <c r="M29" s="19">
        <f t="shared" si="3"/>
        <v>50</v>
      </c>
      <c r="N29" s="12"/>
      <c r="O29" s="18">
        <v>1</v>
      </c>
      <c r="P29" s="19">
        <f t="shared" si="4"/>
        <v>0</v>
      </c>
      <c r="Q29" s="12"/>
      <c r="R29" s="18">
        <v>2</v>
      </c>
      <c r="S29" s="19">
        <f t="shared" si="5"/>
        <v>0</v>
      </c>
      <c r="T29" s="12"/>
      <c r="U29" s="18"/>
      <c r="V29" s="19" t="str">
        <f t="shared" si="6"/>
        <v/>
      </c>
      <c r="W29" s="12"/>
      <c r="X29" s="18"/>
      <c r="Y29" s="19" t="str">
        <f t="shared" si="7"/>
        <v/>
      </c>
      <c r="Z29" s="12"/>
      <c r="AA29" s="18"/>
      <c r="AB29" s="19" t="str">
        <f t="shared" si="8"/>
        <v/>
      </c>
      <c r="AC29" s="12"/>
      <c r="AD29" s="18"/>
      <c r="AE29" s="19" t="str">
        <f t="shared" si="9"/>
        <v/>
      </c>
      <c r="AF29" s="12"/>
      <c r="AG29" s="18">
        <v>1</v>
      </c>
      <c r="AH29" s="19">
        <f t="shared" si="10"/>
        <v>0</v>
      </c>
      <c r="AI29" s="12"/>
      <c r="AJ29" s="18">
        <v>1</v>
      </c>
      <c r="AK29" s="19">
        <v>0</v>
      </c>
      <c r="AL29" s="12"/>
      <c r="AM29" s="18"/>
      <c r="AN29" s="19"/>
      <c r="AO29" s="12"/>
      <c r="AP29" s="18"/>
      <c r="AQ29" s="19"/>
    </row>
    <row r="31" spans="1:43" x14ac:dyDescent="0.2">
      <c r="A31" s="5" t="s">
        <v>2</v>
      </c>
    </row>
    <row r="32" spans="1:43" x14ac:dyDescent="0.2">
      <c r="A32" s="13" t="s">
        <v>3</v>
      </c>
    </row>
    <row r="33" spans="1:6" x14ac:dyDescent="0.2">
      <c r="A33" s="13" t="s">
        <v>38</v>
      </c>
    </row>
    <row r="34" spans="1:6" x14ac:dyDescent="0.2">
      <c r="A34" s="13" t="s">
        <v>29</v>
      </c>
    </row>
    <row r="35" spans="1:6" x14ac:dyDescent="0.2">
      <c r="A35" s="13"/>
    </row>
    <row r="36" spans="1:6" x14ac:dyDescent="0.2">
      <c r="A36" s="14" t="s">
        <v>18</v>
      </c>
    </row>
    <row r="37" spans="1:6" ht="14.25" customHeight="1" x14ac:dyDescent="0.2">
      <c r="A37" s="13" t="s">
        <v>32</v>
      </c>
    </row>
    <row r="38" spans="1:6" x14ac:dyDescent="0.2">
      <c r="A38" s="13" t="s">
        <v>33</v>
      </c>
    </row>
    <row r="39" spans="1:6" x14ac:dyDescent="0.2">
      <c r="A39" s="6" t="s">
        <v>19</v>
      </c>
    </row>
    <row r="40" spans="1:6" x14ac:dyDescent="0.2">
      <c r="A40" s="6" t="s">
        <v>27</v>
      </c>
    </row>
    <row r="41" spans="1:6" x14ac:dyDescent="0.2">
      <c r="A41" s="6" t="s">
        <v>28</v>
      </c>
    </row>
    <row r="42" spans="1:6" x14ac:dyDescent="0.2">
      <c r="A42" s="6" t="s">
        <v>21</v>
      </c>
    </row>
    <row r="43" spans="1:6" x14ac:dyDescent="0.2">
      <c r="A43" s="6" t="s">
        <v>14</v>
      </c>
    </row>
    <row r="44" spans="1:6" x14ac:dyDescent="0.2">
      <c r="A44" s="6" t="s">
        <v>20</v>
      </c>
    </row>
    <row r="45" spans="1:6" x14ac:dyDescent="0.2">
      <c r="A45" s="6" t="s">
        <v>15</v>
      </c>
    </row>
    <row r="46" spans="1:6" x14ac:dyDescent="0.2">
      <c r="A46" s="6" t="s">
        <v>16</v>
      </c>
    </row>
    <row r="47" spans="1:6" x14ac:dyDescent="0.2">
      <c r="A47" s="6" t="s">
        <v>34</v>
      </c>
    </row>
    <row r="48" spans="1:6" x14ac:dyDescent="0.2">
      <c r="A48" s="31" t="s">
        <v>40</v>
      </c>
      <c r="B48" s="31"/>
      <c r="C48" s="31"/>
      <c r="D48" s="31"/>
      <c r="E48" s="31"/>
      <c r="F48" s="31"/>
    </row>
    <row r="49" spans="1:42" x14ac:dyDescent="0.2">
      <c r="A49" s="35" t="s">
        <v>50</v>
      </c>
    </row>
    <row r="50" spans="1:42" x14ac:dyDescent="0.2">
      <c r="A50" s="32"/>
    </row>
    <row r="51" spans="1:42" x14ac:dyDescent="0.2">
      <c r="A51" s="21" t="s">
        <v>49</v>
      </c>
      <c r="B51" s="35"/>
      <c r="C51" s="35"/>
      <c r="D51" s="35"/>
      <c r="E51" s="35"/>
    </row>
    <row r="52" spans="1:42" x14ac:dyDescent="0.2">
      <c r="A52" s="21"/>
    </row>
    <row r="53" spans="1:42" ht="12.75" x14ac:dyDescent="0.2">
      <c r="A53" s="21" t="s">
        <v>37</v>
      </c>
      <c r="B53" s="15"/>
      <c r="C53" s="15"/>
      <c r="E53" s="15"/>
      <c r="F53" s="15"/>
      <c r="H53" s="15"/>
      <c r="I53" s="15"/>
      <c r="K53" s="15"/>
      <c r="L53" s="15"/>
      <c r="N53" s="15"/>
      <c r="O53" s="15"/>
      <c r="Q53" s="15"/>
      <c r="R53" s="15"/>
      <c r="T53" s="15"/>
      <c r="U53" s="15"/>
      <c r="W53" s="15"/>
      <c r="X53" s="15"/>
      <c r="Z53" s="15"/>
      <c r="AA53" s="15"/>
      <c r="AC53" s="15"/>
      <c r="AD53" s="15"/>
      <c r="AF53" s="15"/>
      <c r="AG53" s="15"/>
      <c r="AI53" s="15"/>
      <c r="AJ53" s="15"/>
      <c r="AL53" s="15"/>
      <c r="AM53" s="15"/>
      <c r="AO53" s="15"/>
      <c r="AP53" s="15"/>
    </row>
    <row r="54" spans="1:42" ht="12.75" x14ac:dyDescent="0.2">
      <c r="A54" s="20" t="s">
        <v>39</v>
      </c>
      <c r="B54" s="15"/>
      <c r="C54" s="15"/>
      <c r="E54" s="15"/>
      <c r="F54" s="15"/>
      <c r="H54" s="15"/>
      <c r="I54" s="15"/>
      <c r="K54" s="15"/>
      <c r="L54" s="15"/>
      <c r="N54" s="15"/>
      <c r="O54" s="15"/>
      <c r="Q54" s="15"/>
      <c r="R54" s="15"/>
      <c r="T54" s="15"/>
      <c r="U54" s="15"/>
      <c r="W54" s="15"/>
      <c r="X54" s="15"/>
      <c r="Z54" s="15"/>
      <c r="AA54" s="15"/>
      <c r="AC54" s="15"/>
      <c r="AD54" s="15"/>
      <c r="AF54" s="15"/>
      <c r="AG54" s="15"/>
      <c r="AI54" s="15"/>
      <c r="AJ54" s="15"/>
      <c r="AL54" s="15"/>
      <c r="AM54" s="15"/>
      <c r="AO54" s="15"/>
      <c r="AP54" s="15"/>
    </row>
    <row r="55" spans="1:42" x14ac:dyDescent="0.2">
      <c r="A55" s="20"/>
    </row>
    <row r="56" spans="1:42" x14ac:dyDescent="0.2">
      <c r="A56" s="38" t="s">
        <v>36</v>
      </c>
    </row>
    <row r="57" spans="1:42" x14ac:dyDescent="0.2">
      <c r="A57" s="39"/>
    </row>
    <row r="58" spans="1:42" x14ac:dyDescent="0.2">
      <c r="A58" s="39"/>
    </row>
    <row r="59" spans="1:42" x14ac:dyDescent="0.2">
      <c r="A59" s="16"/>
    </row>
    <row r="60" spans="1:42" x14ac:dyDescent="0.2">
      <c r="A60" s="17"/>
    </row>
    <row r="61" spans="1:42" x14ac:dyDescent="0.2">
      <c r="A61" s="17"/>
    </row>
    <row r="62" spans="1:42" x14ac:dyDescent="0.2">
      <c r="A62" s="40"/>
    </row>
  </sheetData>
  <phoneticPr fontId="0" type="noConversion"/>
  <hyperlinks>
    <hyperlink ref="A31" r:id="rId1" xr:uid="{00000000-0004-0000-0000-000000000000}"/>
  </hyperlinks>
  <pageMargins left="0.2" right="0.19" top="0.26" bottom="0.28000000000000003" header="0.17" footer="0.26"/>
  <pageSetup paperSize="9" scale="89" orientation="landscape" r:id="rId2"/>
  <headerFooter alignWithMargins="0"/>
  <ignoredErrors>
    <ignoredError sqref="D4:AK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</vt:lpstr>
      <vt:lpstr>F!_GoBack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Lopez de Meneses Biamonte Nicolas BFS</cp:lastModifiedBy>
  <cp:lastPrinted>2011-11-28T15:28:59Z</cp:lastPrinted>
  <dcterms:created xsi:type="dcterms:W3CDTF">2010-09-16T08:54:49Z</dcterms:created>
  <dcterms:modified xsi:type="dcterms:W3CDTF">2023-11-29T09:26:05Z</dcterms:modified>
</cp:coreProperties>
</file>