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12SynopsenCodelisten\Zeitreihen_VZ1970-2000_SE2010\"/>
    </mc:Choice>
  </mc:AlternateContent>
  <bookViews>
    <workbookView xWindow="11870" yWindow="30" windowWidth="13430" windowHeight="12300"/>
  </bookViews>
  <sheets>
    <sheet name="READ_ME" sheetId="1" r:id="rId1"/>
    <sheet name="TOC" sheetId="2" r:id="rId2"/>
    <sheet name="GENERAL_HARM" sheetId="3" r:id="rId3"/>
    <sheet name="DEMOGRAPHY_HARM" sheetId="4" r:id="rId4"/>
    <sheet name="EDUCATION_HARM" sheetId="5" r:id="rId5"/>
    <sheet name="LANGUAGE_HARM" sheetId="6" r:id="rId6"/>
    <sheet name="MOBILITY_HARM" sheetId="7" r:id="rId7"/>
    <sheet name="OCCUPATION_HARM" sheetId="8" r:id="rId8"/>
    <sheet name="RELIGION_HARM" sheetId="9" r:id="rId9"/>
  </sheets>
  <definedNames>
    <definedName name="_xlnm._FilterDatabase" localSheetId="3">DEMOGRAPHY_HARM!$A$3:$G$34</definedName>
    <definedName name="_xlnm._FilterDatabase" localSheetId="4">EDUCATION_HARM!$A$3:$G$9</definedName>
    <definedName name="_xlnm._FilterDatabase" localSheetId="2">GENERAL_HARM!$A$3:$G$8</definedName>
    <definedName name="_xlnm._FilterDatabase" localSheetId="5">LANGUAGE_HARM!$A$3:$G$18</definedName>
    <definedName name="_xlnm._FilterDatabase" localSheetId="6">MOBILITY_HARM!$A$3:$G$17</definedName>
    <definedName name="_xlnm._FilterDatabase" localSheetId="7">OCCUPATION_HARM!$A$3:$G$18</definedName>
    <definedName name="_xlnm._FilterDatabase" localSheetId="8">RELIGION_HARM!$A$3:$G$4</definedName>
  </definedNames>
  <calcPr calcId="162913" calcMode="manual"/>
</workbook>
</file>

<file path=xl/calcChain.xml><?xml version="1.0" encoding="utf-8"?>
<calcChain xmlns="http://schemas.openxmlformats.org/spreadsheetml/2006/main">
  <c r="E4" i="9" l="1"/>
  <c r="F3" i="9"/>
  <c r="E18" i="8"/>
  <c r="E17" i="8"/>
  <c r="E16" i="8"/>
  <c r="E15" i="8"/>
  <c r="E14" i="8"/>
  <c r="E13" i="8"/>
  <c r="E12" i="8"/>
  <c r="E11" i="8"/>
  <c r="E10" i="8"/>
  <c r="E9" i="8"/>
  <c r="E8" i="8"/>
  <c r="E7" i="8"/>
  <c r="E6" i="8"/>
  <c r="E5" i="8"/>
  <c r="E4" i="8"/>
  <c r="F3" i="8"/>
  <c r="E17" i="7"/>
  <c r="E16" i="7"/>
  <c r="E15" i="7"/>
  <c r="E14" i="7"/>
  <c r="E13" i="7"/>
  <c r="E12" i="7"/>
  <c r="E11" i="7"/>
  <c r="E10" i="7"/>
  <c r="E9" i="7"/>
  <c r="E8" i="7"/>
  <c r="E7" i="7"/>
  <c r="E6" i="7"/>
  <c r="E5" i="7"/>
  <c r="E4" i="7"/>
  <c r="F3" i="7"/>
  <c r="E18" i="6"/>
  <c r="E17" i="6"/>
  <c r="E16" i="6"/>
  <c r="E15" i="6"/>
  <c r="E14" i="6"/>
  <c r="E13" i="6"/>
  <c r="E12" i="6"/>
  <c r="E11" i="6"/>
  <c r="E10" i="6"/>
  <c r="E9" i="6"/>
  <c r="E8" i="6"/>
  <c r="E7" i="6"/>
  <c r="E6" i="6"/>
  <c r="E5" i="6"/>
  <c r="E4" i="6"/>
  <c r="F3" i="6"/>
  <c r="E9" i="5"/>
  <c r="E8" i="5"/>
  <c r="E7" i="5"/>
  <c r="E6" i="5"/>
  <c r="E5" i="5"/>
  <c r="E4" i="5"/>
  <c r="F3" i="5"/>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F3" i="4"/>
  <c r="E7" i="3"/>
  <c r="E5" i="3"/>
  <c r="F3" i="3"/>
</calcChain>
</file>

<file path=xl/sharedStrings.xml><?xml version="1.0" encoding="utf-8"?>
<sst xmlns="http://schemas.openxmlformats.org/spreadsheetml/2006/main" count="634" uniqueCount="294">
  <si>
    <t>Explications concernant l'harmonisation des données des recensements de la population 1970-2000 et du relevé structurel 2010</t>
  </si>
  <si>
    <t>Sources de données</t>
  </si>
  <si>
    <t>Pour l'année 2010, le fichier utilisé est celui des données personnelles du relevé structurel. Pour les années 1970-2000, c'est le fichier harmonisé 1970-2000 des recensements de la population qui est utilisé.</t>
  </si>
  <si>
    <t xml:space="preserve">La définition de la population différant d'un fichier à l'autre (2010: population résidante permanente; 1970-2000: population résidante au domicile économique), les enregistrements de personnes suivants, </t>
  </si>
  <si>
    <t>tirés d'autres fichiers de données, ont été pris en considération:</t>
  </si>
  <si>
    <t>1990 et 2000: personnes qui n'ont été recensées qu'à leur domicile civil (les enregistrements proviennent des fichiers de données des années en question).</t>
  </si>
  <si>
    <t>Univers de base</t>
  </si>
  <si>
    <t>en compte, ou au contraire exclues:</t>
  </si>
  <si>
    <t>- sont prises en compte les personnes faisant partie de la population résidante permanente (depuis au moins 12 mois en Suisse):</t>
  </si>
  <si>
    <t xml:space="preserve">Pour 1990 et 2000, on dispose de données sur la population résidante au domicile civil et au domicile économique. La population au domicile civil correspondant à la population résidante permanente (relevé structurel), </t>
  </si>
  <si>
    <t xml:space="preserve">c'est celle-ci qui est prise en compte. </t>
  </si>
  <si>
    <t xml:space="preserve">Les définitions des différents types de population peuvent être consultées à l'adresse: </t>
  </si>
  <si>
    <t xml:space="preserve">- Ne font pas partie de l'univers de base : les personnes de moins de 15 ans, les diplomates, les fonctionnaires internationaux et les personnes vivant dans un ménage collectif. </t>
  </si>
  <si>
    <t>En 1980, l'information relative aux autorisations de séjour des diplomates n'était pas disponible. Ce groupe n'avait donc pas pu être exclu de l'univers en 1980.</t>
  </si>
  <si>
    <t>1970-2000: variables sur le comportement des pendulaires</t>
  </si>
  <si>
    <t xml:space="preserve">Il n'y avait pas de question spécifique dans les recensements de la population sur le lieu d'où l'on partait pour se rendre au lieu de travail ou de formation. On partait du principe que celui-ci était identique au domicile économique. </t>
  </si>
  <si>
    <t xml:space="preserve">Le domicile économique a donc été utilisé comme lieu de départ du trajet pour se rendre au lieu de travail ou de formation.  </t>
  </si>
  <si>
    <t>Cette règle vaut pour les variables suivantes: COMM_WORK_HARM, COMM_WORK_DETAIL_HARM, DEPFORWORKMUN_HARM, DEPFORWORKCANTON_HARM,</t>
  </si>
  <si>
    <t>Il n'y avait pas non plus de question spécifique dans les recensements de la population sur le lieu où l'on commençait son travail. L'emplacement de l'établissement a donc été pris à la place.</t>
  </si>
  <si>
    <t>Etat des communes et régionalisations</t>
  </si>
  <si>
    <t>L'état des communes est celui au 31 décembre 2010 (les dernières mutations ont été effectuées le 21.11.2010). Toutes les régionalisations se fondent sur cet état des communes.</t>
  </si>
  <si>
    <t>Information sur les fichiers</t>
  </si>
  <si>
    <t>Deux tableaux ont été établis: le premier contient uniquement les données des recensements de la population 1970 à 2000 et le deuxième, les données du relevé structurel.</t>
  </si>
  <si>
    <t>La variable "langue principale" (MAINLANGUAGE_HARM) ne figure que dans le tableau des recensements de la population.</t>
  </si>
  <si>
    <t>Les variables MAINLANGUAGEAGG1_HARM à MAINLANGUAGEAGG14_HARM n'apparaissent que dans le tableau du relevé structurel.</t>
  </si>
  <si>
    <t>06/26/2014 15:35:12</t>
  </si>
  <si>
    <t/>
  </si>
  <si>
    <t>Table des matières</t>
  </si>
  <si>
    <t>Informations générales</t>
  </si>
  <si>
    <t>Indications démographiques</t>
  </si>
  <si>
    <t>Indications sur la formation</t>
  </si>
  <si>
    <t>Indications sur la langue</t>
  </si>
  <si>
    <t>Indications sur le comportement de pendulaire</t>
  </si>
  <si>
    <t>Indications sur l'activité professionnelle</t>
  </si>
  <si>
    <t>Indications sur la religion et l'appartenance religieuse</t>
  </si>
  <si>
    <t>GENERAL_HARM</t>
  </si>
  <si>
    <t>Variable</t>
  </si>
  <si>
    <t>Text</t>
  </si>
  <si>
    <t>Type</t>
  </si>
  <si>
    <t xml:space="preserve"> Length</t>
  </si>
  <si>
    <t>Codes</t>
  </si>
  <si>
    <t>Description</t>
  </si>
  <si>
    <t>WEIGHT_HARM</t>
  </si>
  <si>
    <t>Pondération</t>
  </si>
  <si>
    <t>Decimal</t>
  </si>
  <si>
    <t>12</t>
  </si>
  <si>
    <t>Les personnes recensées entre 1970 et 2000 ont un poids de 1.</t>
  </si>
  <si>
    <t>RES_MUN_ORIG_HARM</t>
  </si>
  <si>
    <t>Commune de domicile originale</t>
  </si>
  <si>
    <t>Integer</t>
  </si>
  <si>
    <t>4</t>
  </si>
  <si>
    <t>PERSON_ID_HARM</t>
  </si>
  <si>
    <t>Identificateur de personne</t>
  </si>
  <si>
    <t>18</t>
  </si>
  <si>
    <t>STATYEAR_HARM</t>
  </si>
  <si>
    <t>Année statistique</t>
  </si>
  <si>
    <t>ZONE_HARM</t>
  </si>
  <si>
    <t>Stratification</t>
  </si>
  <si>
    <t>String</t>
  </si>
  <si>
    <t>Stratification géographique de l'échantillon. A n'utiliser impérativement que pour 2010 (échantillon).</t>
  </si>
  <si>
    <t>DEMOGRAPHY_HARM</t>
  </si>
  <si>
    <t>AGE_HARM</t>
  </si>
  <si>
    <t>Age</t>
  </si>
  <si>
    <t>3</t>
  </si>
  <si>
    <t>CLASSAGECAT1_HARM</t>
  </si>
  <si>
    <t>Classe d'âge (agrégation 1)</t>
  </si>
  <si>
    <t>2</t>
  </si>
  <si>
    <t>Les personnes prises en compte ont au minimum 15 ans.</t>
  </si>
  <si>
    <t>CLASSAGECAT2_HARM</t>
  </si>
  <si>
    <t>Classe d'âge (agrégation 2)</t>
  </si>
  <si>
    <t>Modalité 0 est vide, les personnes de moins de 15 ans ne faisant pas partie de l'univers de base.</t>
  </si>
  <si>
    <t>CLASSAGECAT3_HARM</t>
  </si>
  <si>
    <t>Classe d'âge (agrégation 3)</t>
  </si>
  <si>
    <t>Modalité 0 est vide, les personnes de moins de 15 ans ne faisant pas partie de l'univers de base. La modalité 5 ne comprend que les personnes âgées de 15 ans.</t>
  </si>
  <si>
    <t>CLASSAGECAT4_HARM</t>
  </si>
  <si>
    <t>Classe d'âge (agrégation 4)</t>
  </si>
  <si>
    <t>CLASSAGECAT5_HARM</t>
  </si>
  <si>
    <t>Classe d'âge (agrégation 5)</t>
  </si>
  <si>
    <t>CLASSAGEFIVEYEARS_HARM</t>
  </si>
  <si>
    <t>Classe d'âge quinquennale</t>
  </si>
  <si>
    <t>Les modalités 0, 5 et 10 sont vides.</t>
  </si>
  <si>
    <t>BIRTH_CANTON_HARM</t>
  </si>
  <si>
    <t>Lieu de naissance: Canton</t>
  </si>
  <si>
    <t>-6, -7, -9</t>
  </si>
  <si>
    <t>BIRTH_MUN_HARM</t>
  </si>
  <si>
    <t>Commune de naissance</t>
  </si>
  <si>
    <t>BIRTH_MUNCAT_HARM</t>
  </si>
  <si>
    <t>Type de commune de naissance</t>
  </si>
  <si>
    <t>-9</t>
  </si>
  <si>
    <t>1980: la commune précise où a eu lieu la naissance n'a pas été relevée, mais la catégorie. Pour 1980, il a donc seulement été possible de procéder à des fusions qui concernaient la commune de domicile. Les chiffres du code 1 pour 1980 sont vraisemblablement trop bas, ceux du code 2 trop élevés.</t>
  </si>
  <si>
    <t>NATIONALITYCAT_HARM</t>
  </si>
  <si>
    <t>Catégorie de nationalité</t>
  </si>
  <si>
    <t>Code -9 du RS: sans indication (personnes pour lesquelles il est impossible de dire si elles sont suisses ou étrangères).</t>
  </si>
  <si>
    <t>NATIONALITYSTATE_HARM</t>
  </si>
  <si>
    <t>Pays de nationalité</t>
  </si>
  <si>
    <t>NATIONALITYCONTI_HARM</t>
  </si>
  <si>
    <t>Pays de nationalité (continent)</t>
  </si>
  <si>
    <t>CLASSOFMS_HARM</t>
  </si>
  <si>
    <t>Etat civil (agrégé)</t>
  </si>
  <si>
    <t>-7</t>
  </si>
  <si>
    <t>RES_AGGLO_HARM</t>
  </si>
  <si>
    <t>Lieu de domicile: agglomération</t>
  </si>
  <si>
    <t>http://www.bfs.admin.ch/bfs/portal/fr/index/infothek/nomenklaturen/blank/blank/raum_glied/01.html</t>
  </si>
  <si>
    <t>RES_CANTON_HARM</t>
  </si>
  <si>
    <t>Lieu de domicile: canton</t>
  </si>
  <si>
    <t>RES_DEVREG_HARM</t>
  </si>
  <si>
    <t>Lieu de domicile: aménagement du territoire</t>
  </si>
  <si>
    <t>RES_DISTRICT_HARM</t>
  </si>
  <si>
    <t>Lieu de domicile: district</t>
  </si>
  <si>
    <t>RES_GREATREG_HARM</t>
  </si>
  <si>
    <t>Lieu de domicile: grande région</t>
  </si>
  <si>
    <t>1</t>
  </si>
  <si>
    <t>RES_LABMARKREG_HARM</t>
  </si>
  <si>
    <t>Lieu de domicile: bassin d'emploi</t>
  </si>
  <si>
    <t>RES_LANGREG_HARM</t>
  </si>
  <si>
    <t>Lieu de domicile: région linguistique</t>
  </si>
  <si>
    <t>RES_MSREG_HARM</t>
  </si>
  <si>
    <t>Lieu de domicile: région MS</t>
  </si>
  <si>
    <t>RES_MUN_HARM</t>
  </si>
  <si>
    <t>Lieu de domicile: commune</t>
  </si>
  <si>
    <t>RES_MUNSIZE_HARM</t>
  </si>
  <si>
    <t>Lieu de domicile: taille par classes</t>
  </si>
  <si>
    <t>RES_TAXRELREG_HARM</t>
  </si>
  <si>
    <t>Lieu de domicile: allégement fiscal</t>
  </si>
  <si>
    <t>RES_URBRUR_HARM</t>
  </si>
  <si>
    <t>Lieu de domicile: urbain/rural</t>
  </si>
  <si>
    <t>RES_URBRURDI_HARM</t>
  </si>
  <si>
    <t>Lieu de domicile: urbain/rural dichotomique</t>
  </si>
  <si>
    <t>RES_MUNTYPE9_HARM</t>
  </si>
  <si>
    <t>Lieu de domicile: type de commune 9</t>
  </si>
  <si>
    <t>REPORTINGHISTMUN_HARM</t>
  </si>
  <si>
    <t>Commune d'annonce (historique)</t>
  </si>
  <si>
    <t>5</t>
  </si>
  <si>
    <t>http://www.bfs.admin.ch/bfs/portal/fr/index/infothek/nomenklaturen/blank/blank/gem_liste/02.html</t>
  </si>
  <si>
    <t>SEX_HARM</t>
  </si>
  <si>
    <t>Sexe</t>
  </si>
  <si>
    <t>POPULATIONGROUP_HARM</t>
  </si>
  <si>
    <t>Groupe de population</t>
  </si>
  <si>
    <t>Les codes 7, 8 et 9 n'existent pas pour les années 1970 à 2000.</t>
  </si>
  <si>
    <t>EDUCATION_HARM</t>
  </si>
  <si>
    <t>SCHOOL_CANTON_HARM</t>
  </si>
  <si>
    <t>Ecole: canton</t>
  </si>
  <si>
    <t>-6, -7, -8, -9, -10</t>
  </si>
  <si>
    <t>SCHOOL_MUN_HARM</t>
  </si>
  <si>
    <t>Ecole: commune</t>
  </si>
  <si>
    <t>-7, -8, -9, -10</t>
  </si>
  <si>
    <t>HIGHESTCOMPLEDU_HARM</t>
  </si>
  <si>
    <t>Formation achevée la plus haute, variable "nette"</t>
  </si>
  <si>
    <t>Variable nette harmonisée (formation achevée des personnes qui ne sont actuellement pas en formation). La formation achevée la plus élevée des personnes encore en formation n'est pas prise en compte (exemple: étudiant à l'uni -&gt;  la maturité n'est pas prise en compte).</t>
  </si>
  <si>
    <t>HIGHESTCOMPLEDUII_HARM</t>
  </si>
  <si>
    <t>Formation achevée la plus haute (données brutes)</t>
  </si>
  <si>
    <t>HIGHESTCOMPLEDUAGGI_HARM</t>
  </si>
  <si>
    <t>Formation achevée la plus haute (agrégé), variable "nette"</t>
  </si>
  <si>
    <t>HIGHESTCOMPLEDUAGGII_HARM</t>
  </si>
  <si>
    <t>Formation achevée la plus haute (agrégé): données brutes</t>
  </si>
  <si>
    <t>LANGUAGE_HARM</t>
  </si>
  <si>
    <t>MAINLANGUAGE_HARM</t>
  </si>
  <si>
    <t>Langue principale</t>
  </si>
  <si>
    <t>MAINLANGUAGEAGG1_HARM</t>
  </si>
  <si>
    <t>Langue principale: allemand</t>
  </si>
  <si>
    <t>Cette variable ne concerne que les données du relevé structurel. Les personnes avaient la possibilité de mentionner 3 langues principales.</t>
  </si>
  <si>
    <t>MAINLANGUAGEAGG2_HARM</t>
  </si>
  <si>
    <t>Langue principale: français</t>
  </si>
  <si>
    <t>MAINLANGUAGEAGG3_HARM</t>
  </si>
  <si>
    <t>Langue principale: italien</t>
  </si>
  <si>
    <t>MAINLANGUAGEAGG4_HARM</t>
  </si>
  <si>
    <t>Langue principale: romanche</t>
  </si>
  <si>
    <t>MAINLANGUAGEAGG5_HARM</t>
  </si>
  <si>
    <t>Langue principale: serbe/croate</t>
  </si>
  <si>
    <t>MAINLANGUAGEAGG6_HARM</t>
  </si>
  <si>
    <t>Langue principale: albanais</t>
  </si>
  <si>
    <t>MAINLANGUAGEAGG7_HARM</t>
  </si>
  <si>
    <t>Langue principale: portugais</t>
  </si>
  <si>
    <t>MAINLANGUAGEAGG8_HARM</t>
  </si>
  <si>
    <t>Langue principale: espagnol</t>
  </si>
  <si>
    <t>MAINLANGUAGEAGG9_HARM</t>
  </si>
  <si>
    <t>Langue principale:  anglais</t>
  </si>
  <si>
    <t>MAINLANGUAGEAGG10_HARM</t>
  </si>
  <si>
    <t>Langue principale: turc</t>
  </si>
  <si>
    <t>MAINLANGUAGEAGG11_HARM</t>
  </si>
  <si>
    <t>Langue principale: tamil</t>
  </si>
  <si>
    <t>MAINLANGUAGEAGG12_HARM</t>
  </si>
  <si>
    <t>Langue principale: arabe</t>
  </si>
  <si>
    <t>MAINLANGUAGEAGG13_HARM</t>
  </si>
  <si>
    <t>Langue principale: néerlandais</t>
  </si>
  <si>
    <t>MAINLANGUAGEAGG14_HARM</t>
  </si>
  <si>
    <t>Langue principale: autre/s langue/s</t>
  </si>
  <si>
    <t>MOBILITY_HARM</t>
  </si>
  <si>
    <t>TIMETOWORKCAT_HARM</t>
  </si>
  <si>
    <t>Durée (trajet pour aller au travail) - agrégée</t>
  </si>
  <si>
    <t>COMM_WORK_HARM</t>
  </si>
  <si>
    <t>Travailleur pendulaire</t>
  </si>
  <si>
    <t>-8, -9, -10</t>
  </si>
  <si>
    <t>FREQTOWORKCAT_HARM</t>
  </si>
  <si>
    <t>Nombre de trajets quotidiens des pendulaires (travail)</t>
  </si>
  <si>
    <t>TRANSPORT_WORK_HARM</t>
  </si>
  <si>
    <t>Principal moyen de transport (travail)</t>
  </si>
  <si>
    <t>COMM_WORK_DETAIL_HARM</t>
  </si>
  <si>
    <t>Travailleur pendulaire (détaillé)</t>
  </si>
  <si>
    <t>DEPFORWORKCANTON_HARM</t>
  </si>
  <si>
    <t>Lieu de départ (travail): canton</t>
  </si>
  <si>
    <t>-5, -6, -7, -8, -9, -10</t>
  </si>
  <si>
    <t>DEPFORWORKMUN_HARM</t>
  </si>
  <si>
    <t>Lieu de départ (travail): commune</t>
  </si>
  <si>
    <t>STARTWORK_CANTON_HARM</t>
  </si>
  <si>
    <t>Début du travail: canton</t>
  </si>
  <si>
    <t>STARTWORK_MUN_HARM</t>
  </si>
  <si>
    <t>Début du travail: commune</t>
  </si>
  <si>
    <t>-5, -7, -8, -9, -10</t>
  </si>
  <si>
    <t>TIMETOSCHOOLCAT_HARM</t>
  </si>
  <si>
    <t>Durée (trajet pour aller à l'école) - agrégée</t>
  </si>
  <si>
    <t>FREQTOSCHOOLCAT_HARM</t>
  </si>
  <si>
    <t>Nombre de trajets quotidiens des pendulaires (école)</t>
  </si>
  <si>
    <t>TRANSPORT_SCHOOL_HARM</t>
  </si>
  <si>
    <t>Principal moyen de transport (école)</t>
  </si>
  <si>
    <t>COMM_SCHOOL_HARM</t>
  </si>
  <si>
    <t>Etudiant pendulaire</t>
  </si>
  <si>
    <t>COMM_SCHOOL_DETAIL_HARM</t>
  </si>
  <si>
    <t>Etudiant pendulaire (détaillé)</t>
  </si>
  <si>
    <t>OCCUPATION_HARM</t>
  </si>
  <si>
    <t>COMPANY_CANTON_HARM</t>
  </si>
  <si>
    <t>Lieu du travail: canton</t>
  </si>
  <si>
    <t>COMPANY_MUN_HARM</t>
  </si>
  <si>
    <t>Lieu du travail: commune</t>
  </si>
  <si>
    <t>CURRACTIVITYSTATUSI_HARM</t>
  </si>
  <si>
    <t>Statut sur le marché du travail 1</t>
  </si>
  <si>
    <t>CURRACTIVITYSTATUSIII_HARM</t>
  </si>
  <si>
    <t>Statut sur le marché du travail 3</t>
  </si>
  <si>
    <t>WORKSTATUS_HARM</t>
  </si>
  <si>
    <t>Statut d'activité</t>
  </si>
  <si>
    <t>-10</t>
  </si>
  <si>
    <t>STATUSINEMPLOYMENT_HARM</t>
  </si>
  <si>
    <t>Situation dans la profession</t>
  </si>
  <si>
    <t>TIMEWORKEDPERWEEK_HARM</t>
  </si>
  <si>
    <t>Nombre moyen d'heures par semaine</t>
  </si>
  <si>
    <t>-8, -9</t>
  </si>
  <si>
    <t>LEARNEDOCCSBN_HARM</t>
  </si>
  <si>
    <t>Profession apprise selon la nomenclature suisse des professions</t>
  </si>
  <si>
    <t>www.bfs.admin.ch/bfs/portal/fr/index/infothek/nomenklaturen/blank/blank/sbn_2000/02.html</t>
  </si>
  <si>
    <t>LEARNEDOCCSBNAGG_HARM</t>
  </si>
  <si>
    <t>Profession apprise (agrégée) selon la nomenclature suisse des professions</t>
  </si>
  <si>
    <t>2010: les non codifiables sont mis avec les sans indication.</t>
  </si>
  <si>
    <t>CURROCCISCO_HARM</t>
  </si>
  <si>
    <t>Profession exercée (ISCO 08)</t>
  </si>
  <si>
    <t>1970/1980: les données disponibles ne sont pas suffisantes pour une harmonisation.</t>
  </si>
  <si>
    <t>CURROCCISCOAGG_HARM</t>
  </si>
  <si>
    <t>Profession exercée (ISCO 08), agrégé</t>
  </si>
  <si>
    <t>CURROCCSBN_HARM</t>
  </si>
  <si>
    <t>Profession exercée (NSP)</t>
  </si>
  <si>
    <t>CURROCCSBNAGG_HARM</t>
  </si>
  <si>
    <t>Profession exercée (NSP), agrégé</t>
  </si>
  <si>
    <t>COMPANYENPLF_HARM</t>
  </si>
  <si>
    <t>Forme juridique de l'entreprise</t>
  </si>
  <si>
    <t>-6, -8, -9, -10</t>
  </si>
  <si>
    <t>COMPANYENPSECTOR_HARM</t>
  </si>
  <si>
    <t>Branche économique de l'entreprise</t>
  </si>
  <si>
    <t>RELIGION_HARM</t>
  </si>
  <si>
    <t>RELIGIOUSCOMMAGGII_HARM</t>
  </si>
  <si>
    <t>Appartenance religieuse (fortement agrégé)</t>
  </si>
  <si>
    <t>En 1970 et en 1980, seule la population résidante au domicile économique avait toutefois été recensée. Il n'est par conséquent pas possible de procéder à cette harmonisation pour 1970 et 1980 pour la population au domicile civil.</t>
  </si>
  <si>
    <t>Pour l'harmonisation 1970-2010, la définition de la population qui s'applique est celle utilisée dans le relevé structurel (population résidante permanente). Autrement dit, les personnes suivantes sont prises</t>
  </si>
  <si>
    <t>Depuis 2010: partenariats enregistrés et dissous ainsi que l'état civil "Non marié".  
L'état civil "non marié" peut résulter d’une déclaration d’invalidité d’une union antérieure ou d’une déclaration de disparition de l’ancien conjoint.   
Le code -7 comprend les partenariats dissous pour lesquels la cause de la dissolution n'est pas connue.</t>
  </si>
  <si>
    <t>La variable indique l'état des communes pour chaque année. 
1980: les résultats de la commune de Vellerat manquent (raison: boycott du recensement).</t>
  </si>
  <si>
    <t>Pour 1970 et 1980, l'identificateur est la combinaison du n° de ménage et du n° de questionnaire. 
Pour 1990/2000/2010, il s'agit de l'identificateur des fichiers d'origine.</t>
  </si>
  <si>
    <t>1970 à 2000: les personnes recensées devaient indiquer le domicile de leur mère au moment de leur naissance. 
Dès 2010: les données sont reprises des registres des habitants. Figure dans ces registres le lieu de naissance de la personne et non le domicile de sa mère au moment de la naissance.  
1980: la commune précise où a eu lieu la naissance n'a pas été relevée, mais la catégorie (commune de recensement, autre commune du canton, autre canton, à l'étranger). De ce fait, seuls les codes -6 (né à l'étranger) et -7 (né en Suisse) sont disponibles.</t>
  </si>
  <si>
    <t>1970 à 2000: le code 8999 signifie que la personne est étrangère, mais que l'on n'a pas pu déterminer sa nationalité.  
2010: le code -9 regroupe les personnes dont la nationalité n'a pu être déterminée.  
1970/1980: les apatrides ont été attribués à leur pays d'origine. 
2010: les apatrides ont été attribués au code -9.</t>
  </si>
  <si>
    <t>Les données ne permettent pas de distinguer les pays de l'UE ou de l'AELE des autres Etats européens. Il n'est par conséquent pas possible de procéder à une agrégation plus fine.  
1970 à 2000: le code -9 regroupe les personnes étrangères dont la nationalité n'a pu être déterminée. 
2010: le code -9 regroupe les personnes dont la nationalité n'a pu être déterminée.</t>
  </si>
  <si>
    <t>Variable brute harmonisée relative à la formation achevée la plus élevée (y c. les diplômes des personnes poursuivant actuellement une formation). Les données de la variable brute harmonisée  HIGHESTCOMPLEDUII_HARM ne sont disponibles intégralement que pour les années 1990 à 2010.  
1970/1980: les personnes en formation ont été exclues (code 7). Cela a une incidence surtout sur les catégories 1, 2 et 4, qui sont sousreprésentées ces années-là.</t>
  </si>
  <si>
    <t>Actifs occupés: 
1970/1980: à partir de 6 heures de travail par semaine 
Dès 1990: à partir d'une heure de travail par semaine</t>
  </si>
  <si>
    <t>1970 à 2000: cette variable correspond au domicile économique des personnes. 
Il n'y avait pas de question spécifique sur le lieu d'où l'on partait pour se rendre au travail dans les recensements contrairement au relevé structurel. 
Pour les données des recensements, il n'y a donc pas non plus de lieu de départ à l'étranger.</t>
  </si>
  <si>
    <t>1970 à 2000: cette variable correspond au canton où la personne travaille (COMPANY_CANTON_HARM). 
Il n'y avait pas de question spécifique sur le lieu où l'on commençait son travail dans les recensements contrairement au relevé structurel.</t>
  </si>
  <si>
    <t>1970 à 2000: cette variable correspond à la commune de travail (COMPANY_MUN_HARM). 
Il n'y avait pas de question spécifique sur le lieu où l'on commençait son travail dans les recensements contrairement au relevé structurel.</t>
  </si>
  <si>
    <t xml:space="preserve">1970/1980/1990: seulement pour les personnes uniquement en formation (sans activité professionnelle). 
2000/2010:  les personnes actives occupées et suivant une formation devaient fournir des informations sur leur trajet pour se rendre au travail et à leur lieu de formation.  
Harmonisation: 
2000/2010: chez les personnes ayant fourni les deux informations (trajet pour se rendre au lieu de formation et au lieu de travail), la fréquence du trajet vers le lieu de formation n'a pas été considérée (code -8). </t>
  </si>
  <si>
    <t xml:space="preserve">1970/1980: si le lieu de travail n'était pas connu, le code de la commune de domicile lui a été attribué. 
C'est pourquoi cette information n'a pas été reprise pour l'harmonisation, mais toutes les personnes concernées ont été codées avec -9. </t>
  </si>
  <si>
    <t>Actifs occupés: 
1970/1980: à partir de 6 heures de travail par semaine 
Dès 1990: à partir d'une heure de travail par semaine  
Personnes sans emploi: 
1970: personnes dès 17 ans  
1980: personnes dès 16 ans  
1990: personnes de 15 à 64 ans 
2000/2010: personnes âgées de 15 ans ou plus  
Personnes non actives: à partir de 15 ans 
1990: personnes de la catégorie "Autres non actifs": âgées de 15 à 64 ans   
Rentiers, retraités: 
1970/1980: dès 18 ans 
Dès 1990: dès 15 ans</t>
  </si>
  <si>
    <t>Actifs occupés: 
1970/1980: à partir de 6 heures de travail par semaine 
Dès 1990: à partir d'une heure de travail par semaine  
Code -9: Sans indication, y compris les personnes dont le statut sur le marché du travail est inconnu.</t>
  </si>
  <si>
    <t>Les professions non classifiables ou non définies sont mises avec les sans indication.   
Nomenclature disponible sous: www.bfs.admin.ch/bfs/portal/fr/index/infothek/nomenklaturen/blank/blank/sbn_2000/02.html</t>
  </si>
  <si>
    <t>En raison des révisions successives de la NOGA, les données de 1970 à 2000 n'ont pas pu être harmonisées avec celles correspondant à l'état de 2010. Elles ont donc été reprises sans être harmonisées. Les données des recensements de la population 1970 à 2000 se basent sur la nomenclature des types d'activité économique WART 1985 (WART pour Wirtschaftsart).  
Actifs occupés:   
1970/1980: à partir de 6 heures de travail par semaine 
Dès 1990: à partir d'une heure de travail par semaine</t>
  </si>
  <si>
    <t>Il s'agit de l'âge atteint (= année du relevé moins année de naissance). 
Les personnes considérées ont au moins 15 ans.</t>
  </si>
  <si>
    <t>1970 à 2000: les personnes recensées devaient indiquer le domicile de leur mère au moment de leur naissance. 
Dès 2010: les données sont reprises des registres des habitants. Figure dans ces registres le lieu de naissance de la personne et non le domicile de sa mère au moment de la naissance.
1980: le lieu de naissance n'a pas été relevé de manière précise, mais selon des catégories (commune de recensement, autre commune du canton, autre canton, à l'étranger). De ce fait, seuls les codes -6 (né à l'étranger) et -7 (né en Suisse) sont disponibles.</t>
  </si>
  <si>
    <t>1970/1980/1990: seulement pour les personnes uniquement en formation (sans activité professionnelle). (S'agissant de toutes les variables relatives aux pendulaires, les personnes pouvaient répondre soit seulement à celles sur le travail soit seulement à celles sur la formation. Les actifs occupés suivant en parallèle une formation ne répondaient qu'aux questions sur leur activité professionnelle). 
2000/2010: les personnes actives occupées et suivant une formation devaient fournir des informations sur leur lieu de travail et sur leur lieu de formation.
Harmonisation: 2000/2010: chez les personnes ayant indiqué aussi bien un lieu de formation qu'un lieu de travail, le lieu de formation n'a pas été considéré (code -8).</t>
  </si>
  <si>
    <t xml:space="preserve">Agrégation de la variable HIGHESTCOMPLEDU_HARM
Variable nette harmonisée (formation achevée des personnes qui ne sont actuellement pas en formation). La formation achevée la plus élevée des personnes encore en formation n'est pas prise en compte (exemple: étudiant à l'uni -&gt;  la maturité n'est pas prise en compte). </t>
  </si>
  <si>
    <t>Agrégation de la variable HIGHESTCOMPLEDUAGGII_HARM
Variable brute harmonisée relative à la formation achevée la plus élevée (y c. les diplômes des personnes poursuivant actuellement une formation). Les données de la variable brute harmonisée HIGHESTCOMPLEDUII_HARM ne sont disponibles intégralement que pour les années 1990 à 2010.  
1970/1980: les personnes en formation ont été exclues (code 7). Cela a une incidence surtout sur les catégories 1, 2 et 4, qui sont sousreprésentées ces années-là.</t>
  </si>
  <si>
    <t>Il n'a pas été possible de définir une variable pour la langue principale qui soit valable pour toutes les années. Le libellé de la question a en effet changé: une seule langue principale pouvait être indiquée lors des  recensements 1970 à 2000, contre trois au maximum lors du relevé structurel.  Cette variable ne concerne que les données 1970 à 2000.  
Pour les données 2010, voir les variables MAINLANGUAGEAGG1_HARM à MAINLANGUAGEAGG14_HARM.
1970/1980: on demandait la langue maternelle et non la langue principale.</t>
  </si>
  <si>
    <t xml:space="preserve">Actifs occupés: 
1970/1980: à partir de 6 heures de travail par semaine 
Dès 1990: à partir d'une heure de travail par semaine
1970/1980: si le lieu de travail n'était pas connu, le code de la commune de domicile lui a été attribué. C'est pourquoi cette information n'a pas été reprise pour l'harmonisation, mais codée avec -9. </t>
  </si>
  <si>
    <t xml:space="preserve">Actifs occupés: 
1970/1980: à partir de 6 heures de travail par semaine 
Dès 1990: à partir d'une heure de travail par semaine
1970 à 2000: le code 3 n'existe pas.  
Code 4: La manière dont a été formulée la question en 1970 et 1980 n'a pas permis de différencier  "Vélo" et "Vélomoteur, moto et scooter". </t>
  </si>
  <si>
    <t xml:space="preserve">Actifs occupés:   
1970/1980: à partir de 6 heures de travail par semaine 
Dès 1990: à partir d'une heure de travail par semaine  
Pendulaires: codes 1 à 5 
Le code 5 n'existe que pour 2010.
1970/1980: si le lieu de travail n'était pas connu, le code de la commune de domicile lui a été attribué. C'est pourquoi cette information n'a pas été reprise pour l'harmonisation, mais codée avec -9. </t>
  </si>
  <si>
    <t xml:space="preserve">1970/1980/1990: seulement pour les personnes uniquement en formation (sans activité professionnelle). 
2000/2010: les personnes actives occupées et suivant une formation devaient fournir des informations sur leur trajet pour se rendre au travail et à leur lieu de formation.
Harmonisation: 2000/2010: chez les personnes ayant fourni les deux informations (trajet pour se rendre au lieu de formation et au lieu de travail), le trajet vers le lieu de formation n'a pas été considéré (code -8). </t>
  </si>
  <si>
    <t xml:space="preserve">1970/1980/1990:  seulement pour les personnes uniquement en formation (sans activité professionnelle). 
2000/2010: les personnes actives occupées et suivant une formation devaient fournir des informations sur leur trajet pour se rendre au travail et à leur lieu de formation.  
Harmonisation:  
2000/2010: chez les personnes ayant fourni les deux informations (principal moyen de transport pour se rendre au lieu de formation et au lieu de travail), le moyen de transport pour se rendre au lieu de formation n'a pas été considéré (code -8).
1970 à 2000: le code 3 n'existe pas. </t>
  </si>
  <si>
    <t>Actifs occupés: 
1970/1980: à partir de 6 heures de travail par semaine 
Dès 1990: à partir d'une heure de travail par semaine
1970/1980/1990: la modalité ’salariés propriétaires de l’entreprise’ n’existe pas.  
2000: les ’salariés propriétaires de l’entreprise’ ont été attribués aux indépendants. 
2010: les ’salariés propriétaires de l’entreprise’ ont été attribués aux employés.
1970/1990: Indépendants à partir de 18 ans 
1980: Indépendants à partir de 16 ans 
2000/2010: Indépendants à partir de 15 ans</t>
  </si>
  <si>
    <t xml:space="preserve">Actifs occupés: 
1970/1980: à partir de 6 heures de travail par semaine 
Dès 1990: à partir d'une heure de travail par semaine
1970/1980/1990: la modalité ’salariés propriétaires de l’entreprise’ n’existe pas.  
2000: les ’salariés propriétaires de l’entreprise’ ont été attribués aux indépendants. 
2010: les ’salariés propriétaires de l’entreprise’ ont été attribués aux employés.
1970/1990: Indépendants à partir de 18 ans 
1980: Indépendants à partir de 16 ans 
2000/2010: Indépendants à partir de 15 ans
1970: Directeurs à partir de 19 ans  
1980: Directeurs à partir de 17 ans 
1990: Directeur, dirigeant à partir de 21 ans   
2000/2010: Directeurs à partir de 15 ans </t>
  </si>
  <si>
    <t>Actifs occupés:   
1970/1980: à partir de 6 heures de travail par semaine 
Dès 1990: à partir d'une heure de travail par semaine
1970/1980/1990: apprentis: code -9  
2000/2010: les apprentis sont attribués à une entreprise.
1970/1980: codage manuel d'après les listes d'entreprises, les feuilles des cantons depuis 1990: codage sur la base des enregistrements dans le Registre des entreprises et des établissements (REE)
1980: les fonctionnaires internationaux et le personnel diplomatique n'ayant pas pu être identifiés, ils n'ont pas pu être exclus de l'univers. Dans le cas de la modalité 5, il faut donc partir du principe qu'il y a une surreprésentation de personnes.</t>
  </si>
  <si>
    <t>COMM_SCHOOL_HARM, COMM_SCHOOL_DETAIL_HARM</t>
  </si>
  <si>
    <t>https://www.bfs.admin.ch/bfs/fr/home/bases-statistiques/definitions.html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</si>
</sst>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Arial"/>
      <family val="2"/>
    </font>
    <font>
      <u/>
      <sz val="11"/>
      <color indexed="12"/>
      <name val="Arial"/>
      <family val="2"/>
    </font>
    <font>
      <sz val="10"/>
      <name val="Arial Black"/>
      <family val="2"/>
    </font>
    <font>
      <b/>
      <sz val="10"/>
      <name val="Arial"/>
      <family val="2"/>
    </font>
    <font>
      <u/>
      <sz val="10"/>
      <name val="Arial Black"/>
      <family val="2"/>
    </font>
    <font>
      <sz val="11"/>
      <color indexed="8"/>
      <name val="Arial"/>
      <family val="2"/>
    </font>
    <font>
      <b/>
      <sz val="11"/>
      <color indexed="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s>
  <fills count="16">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rgb="FFC0C0C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6">
    <xf numFmtId="0" fontId="0" fillId="0" borderId="0" applyNumberFormat="0" applyFont="0" applyFill="0" applyBorder="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9" fillId="8" borderId="1" applyNumberFormat="0" applyAlignment="0" applyProtection="0"/>
    <xf numFmtId="0" fontId="10" fillId="8" borderId="2" applyNumberFormat="0" applyAlignment="0" applyProtection="0"/>
    <xf numFmtId="0" fontId="11" fillId="9"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10" borderId="0" applyNumberFormat="0" applyBorder="0" applyAlignment="0" applyProtection="0"/>
    <xf numFmtId="0" fontId="1" fillId="0" borderId="0" applyNumberFormat="0" applyFill="0" applyBorder="0" applyAlignment="0" applyProtection="0"/>
    <xf numFmtId="0" fontId="15" fillId="11" borderId="0" applyNumberFormat="0" applyBorder="0" applyAlignment="0" applyProtection="0"/>
    <xf numFmtId="0" fontId="7" fillId="12" borderId="4" applyNumberFormat="0" applyFont="0" applyAlignment="0" applyProtection="0"/>
    <xf numFmtId="0" fontId="16" fillId="13" borderId="0" applyNumberFormat="0" applyBorder="0" applyAlignment="0" applyProtection="0"/>
    <xf numFmtId="0" fontId="7" fillId="0" borderId="0" applyNumberFormat="0" applyFont="0" applyFill="0" applyBorder="0" applyProtection="0"/>
    <xf numFmtId="0" fontId="17"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0" applyNumberFormat="0" applyFill="0" applyBorder="0" applyAlignment="0" applyProtection="0"/>
    <xf numFmtId="0" fontId="23" fillId="14" borderId="9" applyNumberFormat="0" applyAlignment="0" applyProtection="0"/>
  </cellStyleXfs>
  <cellXfs count="18">
    <xf numFmtId="0" fontId="0" fillId="0" borderId="0" xfId="0"/>
    <xf numFmtId="0" fontId="0" fillId="0" borderId="0" xfId="0" applyAlignment="1">
      <alignment horizontal="left" vertical="top"/>
    </xf>
    <xf numFmtId="0" fontId="2" fillId="15" borderId="0" xfId="0" applyFont="1" applyFill="1" applyAlignment="1">
      <alignment vertical="top"/>
    </xf>
    <xf numFmtId="0" fontId="3" fillId="0" borderId="0" xfId="0" applyFont="1"/>
    <xf numFmtId="0" fontId="0" fillId="0" borderId="0" xfId="0" applyAlignment="1">
      <alignment vertical="center" wrapText="1"/>
    </xf>
    <xf numFmtId="0" fontId="4" fillId="15" borderId="0" xfId="0" applyFont="1" applyFill="1" applyAlignment="1">
      <alignment vertical="top"/>
    </xf>
    <xf numFmtId="0" fontId="1" fillId="0" borderId="0" xfId="0" applyFont="1"/>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vertical="top" wrapText="1"/>
    </xf>
    <xf numFmtId="0" fontId="5" fillId="0" borderId="0" xfId="17" applyFont="1" applyAlignment="1">
      <alignment horizontal="left" vertical="top"/>
    </xf>
    <xf numFmtId="0" fontId="6" fillId="0" borderId="0" xfId="0" applyFont="1" applyAlignment="1">
      <alignment horizontal="left" vertical="top"/>
    </xf>
    <xf numFmtId="0" fontId="0" fillId="0" borderId="0" xfId="0" applyAlignment="1">
      <alignment horizontal="left" vertical="top"/>
    </xf>
    <xf numFmtId="0" fontId="0" fillId="0" borderId="0" xfId="0" applyNumberFormat="1" applyAlignment="1">
      <alignment horizontal="left" vertical="top"/>
    </xf>
    <xf numFmtId="0" fontId="1" fillId="0" borderId="0" xfId="13" applyAlignment="1">
      <alignment horizontal="left" vertical="top"/>
    </xf>
    <xf numFmtId="0" fontId="1" fillId="0" borderId="0" xfId="13" applyAlignment="1">
      <alignment horizontal="left" vertical="top"/>
    </xf>
  </cellXfs>
  <cellStyles count="26">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Link" xfId="13" builtinId="8"/>
    <cellStyle name="Neutral" xfId="14" builtinId="28" customBuiltin="1"/>
    <cellStyle name="Notiz" xfId="15" builtinId="10" customBuiltin="1"/>
    <cellStyle name="Schlecht" xfId="16" builtinId="27" customBuiltin="1"/>
    <cellStyle name="Standard" xfId="0" builtinId="0" customBuiltin="1"/>
    <cellStyle name="Standard 2" xfId="17"/>
    <cellStyle name="Überschrift" xfId="18" builtinId="15" customBuiltin="1"/>
    <cellStyle name="Überschrift 1" xfId="19" builtinId="16" customBuiltin="1"/>
    <cellStyle name="Überschrift 2" xfId="20" builtinId="17" customBuiltin="1"/>
    <cellStyle name="Überschrift 3" xfId="21" builtinId="18" customBuiltin="1"/>
    <cellStyle name="Überschrift 4" xfId="22" builtinId="19" customBuiltin="1"/>
    <cellStyle name="Verknüpfte Zelle" xfId="23" builtinId="24" customBuiltin="1"/>
    <cellStyle name="Warnender Text" xfId="24" builtinId="11" customBuiltin="1"/>
    <cellStyle name="Zelle überprüfen" xfId="25"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bases-statistiques/definitions.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file:///C:\Users\U80746382\AppData\Local\Microsoft\Windows\Temporary%20Internet%20Files\Content.Outlook\WPZLASYL\%5bCODES_Synopsis_Harm_FR_20140626.xls%5d2!A1" TargetMode="External"/><Relationship Id="rId2" Type="http://schemas.openxmlformats.org/officeDocument/2006/relationships/hyperlink" Target="file:///C:\Users\U80746382\AppData\Local\Microsoft\Windows\Temporary%20Internet%20Files\Content.Outlook\WPZLASYL\%5bCODES_Synopsis_Harm_FR_20140626.xls%5d1!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file:///C:\Users\U80746382\AppData\Local\Microsoft\Windows\Temporary%20Internet%20Files\Content.Outlook\WPZLASYL\%5bCODES_Synopsis_Harm_FR_20140626.xls%5d9!A1" TargetMode="External"/><Relationship Id="rId13" Type="http://schemas.openxmlformats.org/officeDocument/2006/relationships/hyperlink" Target="file:///C:\Users\U80746382\AppData\Local\Microsoft\Windows\Temporary%20Internet%20Files\Content.Outlook\WPZLASYL\%5bCODES_Synopsis_Harm_FR_20140626.xls%5d14!A1" TargetMode="External"/><Relationship Id="rId18" Type="http://schemas.openxmlformats.org/officeDocument/2006/relationships/hyperlink" Target="file:///C:\Users\U80746382\AppData\Local\Microsoft\Windows\Temporary%20Internet%20Files\Content.Outlook\WPZLASYL\%5bCODES_Synopsis_Harm_FR_20140626.xls%5d18!A1" TargetMode="External"/><Relationship Id="rId26" Type="http://schemas.openxmlformats.org/officeDocument/2006/relationships/hyperlink" Target="file:///C:\Users\U80746382\AppData\Local\Microsoft\Windows\Temporary%20Internet%20Files\Content.Outlook\WPZLASYL\%5bCODES_Synopsis_Harm_FR_20140626.xls%5d25!A1" TargetMode="External"/><Relationship Id="rId3" Type="http://schemas.openxmlformats.org/officeDocument/2006/relationships/hyperlink" Target="file:///C:\Users\U80746382\AppData\Local\Microsoft\Windows\Temporary%20Internet%20Files\Content.Outlook\WPZLASYL\%5bCODES_Synopsis_Harm_FR_20140626.xls%5d4!A1" TargetMode="External"/><Relationship Id="rId21" Type="http://schemas.openxmlformats.org/officeDocument/2006/relationships/hyperlink" Target="file:///C:\Users\U80746382\AppData\Local\Microsoft\Windows\Temporary%20Internet%20Files\Content.Outlook\WPZLASYL\%5bCODES_Synopsis_Harm_FR_20140626.xls%5d21!A1" TargetMode="External"/><Relationship Id="rId7" Type="http://schemas.openxmlformats.org/officeDocument/2006/relationships/hyperlink" Target="file:///C:\Users\U80746382\AppData\Local\Microsoft\Windows\Temporary%20Internet%20Files\Content.Outlook\WPZLASYL\%5bCODES_Synopsis_Harm_FR_20140626.xls%5d8!A1" TargetMode="External"/><Relationship Id="rId12" Type="http://schemas.openxmlformats.org/officeDocument/2006/relationships/hyperlink" Target="file:///C:\Users\U80746382\AppData\Local\Microsoft\Windows\Temporary%20Internet%20Files\Content.Outlook\WPZLASYL\%5bCODES_Synopsis_Harm_FR_20140626.xls%5d13!A1" TargetMode="External"/><Relationship Id="rId17" Type="http://schemas.openxmlformats.org/officeDocument/2006/relationships/hyperlink" Target="file:///C:\Users\U80746382\AppData\Local\Microsoft\Windows\Temporary%20Internet%20Files\Content.Outlook\WPZLASYL\%5bCODES_Synopsis_Harm_FR_20140626.xls%5d10!A1" TargetMode="External"/><Relationship Id="rId25" Type="http://schemas.openxmlformats.org/officeDocument/2006/relationships/hyperlink" Target="file:///C:\Users\U80746382\AppData\Local\Microsoft\Windows\Temporary%20Internet%20Files\Content.Outlook\WPZLASYL\%5bCODES_Synopsis_Harm_FR_20140626.xls%5d24!A1" TargetMode="External"/><Relationship Id="rId2" Type="http://schemas.openxmlformats.org/officeDocument/2006/relationships/hyperlink" Target="file:///C:\Users\U80746382\AppData\Local\Microsoft\Windows\Temporary%20Internet%20Files\Content.Outlook\WPZLASYL\%5bCODES_Synopsis_Harm_FR_20140626.xls%5d3!A1" TargetMode="External"/><Relationship Id="rId16" Type="http://schemas.openxmlformats.org/officeDocument/2006/relationships/hyperlink" Target="file:///C:\Users\U80746382\AppData\Local\Microsoft\Windows\Temporary%20Internet%20Files\Content.Outlook\WPZLASYL\%5bCODES_Synopsis_Harm_FR_20140626.xls%5d17!A1" TargetMode="External"/><Relationship Id="rId20" Type="http://schemas.openxmlformats.org/officeDocument/2006/relationships/hyperlink" Target="file:///C:\Users\U80746382\AppData\Local\Microsoft\Windows\Temporary%20Internet%20Files\Content.Outlook\WPZLASYL\%5bCODES_Synopsis_Harm_FR_20140626.xls%5d20!A1" TargetMode="External"/><Relationship Id="rId29" Type="http://schemas.openxmlformats.org/officeDocument/2006/relationships/hyperlink" Target="file:///C:\Users\U80746382\AppData\Local\Microsoft\Windows\Temporary%20Internet%20Files\Content.Outlook\WPZLASYL\%5bCODES_Synopsis_Harm_FR_20140626.xls%5d28!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 Id="rId6" Type="http://schemas.openxmlformats.org/officeDocument/2006/relationships/hyperlink" Target="file:///C:\Users\U80746382\AppData\Local\Microsoft\Windows\Temporary%20Internet%20Files\Content.Outlook\WPZLASYL\%5bCODES_Synopsis_Harm_FR_20140626.xls%5d7!A1" TargetMode="External"/><Relationship Id="rId11" Type="http://schemas.openxmlformats.org/officeDocument/2006/relationships/hyperlink" Target="file:///C:\Users\U80746382\AppData\Local\Microsoft\Windows\Temporary%20Internet%20Files\Content.Outlook\WPZLASYL\%5bCODES_Synopsis_Harm_FR_20140626.xls%5d12!A1" TargetMode="External"/><Relationship Id="rId24" Type="http://schemas.openxmlformats.org/officeDocument/2006/relationships/hyperlink" Target="file:///C:\Users\U80746382\AppData\Local\Microsoft\Windows\Temporary%20Internet%20Files\Content.Outlook\WPZLASYL\%5bCODES_Synopsis_Harm_FR_20140626.xls%5d11!A1" TargetMode="External"/><Relationship Id="rId32" Type="http://schemas.openxmlformats.org/officeDocument/2006/relationships/hyperlink" Target="file:///C:\Users\U80746382\AppData\Local\Microsoft\Windows\Temporary%20Internet%20Files\Content.Outlook\WPZLASYL\%5bCODES_Synopsis_Harm_FR_20140626.xls%5d31!A1" TargetMode="External"/><Relationship Id="rId5" Type="http://schemas.openxmlformats.org/officeDocument/2006/relationships/hyperlink" Target="file:///C:\Users\U80746382\AppData\Local\Microsoft\Windows\Temporary%20Internet%20Files\Content.Outlook\WPZLASYL\%5bCODES_Synopsis_Harm_FR_20140626.xls%5d6!A1" TargetMode="External"/><Relationship Id="rId15" Type="http://schemas.openxmlformats.org/officeDocument/2006/relationships/hyperlink" Target="file:///C:\Users\U80746382\AppData\Local\Microsoft\Windows\Temporary%20Internet%20Files\Content.Outlook\WPZLASYL\%5bCODES_Synopsis_Harm_FR_20140626.xls%5d16!A1" TargetMode="External"/><Relationship Id="rId23" Type="http://schemas.openxmlformats.org/officeDocument/2006/relationships/hyperlink" Target="file:///C:\Users\U80746382\AppData\Local\Microsoft\Windows\Temporary%20Internet%20Files\Content.Outlook\WPZLASYL\%5bCODES_Synopsis_Harm_FR_20140626.xls%5d23!A1" TargetMode="External"/><Relationship Id="rId28" Type="http://schemas.openxmlformats.org/officeDocument/2006/relationships/hyperlink" Target="file:///C:\Users\U80746382\AppData\Local\Microsoft\Windows\Temporary%20Internet%20Files\Content.Outlook\WPZLASYL\%5bCODES_Synopsis_Harm_FR_20140626.xls%5d27!A1" TargetMode="External"/><Relationship Id="rId10" Type="http://schemas.openxmlformats.org/officeDocument/2006/relationships/hyperlink" Target="file:///C:\Users\U80746382\AppData\Local\Microsoft\Windows\Temporary%20Internet%20Files\Content.Outlook\WPZLASYL\%5bCODES_Synopsis_Harm_FR_20140626.xls%5d11!A1" TargetMode="External"/><Relationship Id="rId19" Type="http://schemas.openxmlformats.org/officeDocument/2006/relationships/hyperlink" Target="file:///C:\Users\U80746382\AppData\Local\Microsoft\Windows\Temporary%20Internet%20Files\Content.Outlook\WPZLASYL\%5bCODES_Synopsis_Harm_FR_20140626.xls%5d19!A1" TargetMode="External"/><Relationship Id="rId31" Type="http://schemas.openxmlformats.org/officeDocument/2006/relationships/hyperlink" Target="file:///C:\Users\U80746382\AppData\Local\Microsoft\Windows\Temporary%20Internet%20Files\Content.Outlook\WPZLASYL\%5bCODES_Synopsis_Harm_FR_20140626.xls%5d30!A1" TargetMode="External"/><Relationship Id="rId4" Type="http://schemas.openxmlformats.org/officeDocument/2006/relationships/hyperlink" Target="file:///C:\Users\U80746382\AppData\Local\Microsoft\Windows\Temporary%20Internet%20Files\Content.Outlook\WPZLASYL\%5bCODES_Synopsis_Harm_FR_20140626.xls%5d5!A1" TargetMode="External"/><Relationship Id="rId9" Type="http://schemas.openxmlformats.org/officeDocument/2006/relationships/hyperlink" Target="file:///C:\Users\U80746382\AppData\Local\Microsoft\Windows\Temporary%20Internet%20Files\Content.Outlook\WPZLASYL\%5bCODES_Synopsis_Harm_FR_20140626.xls%5d10!A1" TargetMode="External"/><Relationship Id="rId14" Type="http://schemas.openxmlformats.org/officeDocument/2006/relationships/hyperlink" Target="file:///C:\Users\U80746382\AppData\Local\Microsoft\Windows\Temporary%20Internet%20Files\Content.Outlook\WPZLASYL\%5bCODES_Synopsis_Harm_FR_20140626.xls%5d15!A1" TargetMode="External"/><Relationship Id="rId22" Type="http://schemas.openxmlformats.org/officeDocument/2006/relationships/hyperlink" Target="file:///C:\Users\U80746382\AppData\Local\Microsoft\Windows\Temporary%20Internet%20Files\Content.Outlook\WPZLASYL\%5bCODES_Synopsis_Harm_FR_20140626.xls%5d22!A1" TargetMode="External"/><Relationship Id="rId27" Type="http://schemas.openxmlformats.org/officeDocument/2006/relationships/hyperlink" Target="file:///C:\Users\U80746382\AppData\Local\Microsoft\Windows\Temporary%20Internet%20Files\Content.Outlook\WPZLASYL\%5bCODES_Synopsis_Harm_FR_20140626.xls%5d26!A1" TargetMode="External"/><Relationship Id="rId30" Type="http://schemas.openxmlformats.org/officeDocument/2006/relationships/hyperlink" Target="file:///C:\Users\U80746382\AppData\Local\Microsoft\Windows\Temporary%20Internet%20Files\Content.Outlook\WPZLASYL\%5bCODES_Synopsis_Harm_FR_20140626.xls%5d29!A1"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file:///C:\Users\U80746382\AppData\Local\Microsoft\Windows\Temporary%20Internet%20Files\Content.Outlook\WPZLASYL\%5bCODES_Synopsis_Harm_FR_20140626.xls%5d32!A1" TargetMode="External"/><Relationship Id="rId7" Type="http://schemas.openxmlformats.org/officeDocument/2006/relationships/hyperlink" Target="file:///C:\Users\U80746382\AppData\Local\Microsoft\Windows\Temporary%20Internet%20Files\Content.Outlook\WPZLASYL\%5bCODES_Synopsis_Harm_FR_20140626.xls%5d36!A1" TargetMode="External"/><Relationship Id="rId2" Type="http://schemas.openxmlformats.org/officeDocument/2006/relationships/hyperlink" Target="file:///C:\Users\U80746382\AppData\Local\Microsoft\Windows\Temporary%20Internet%20Files\Content.Outlook\WPZLASYL\%5bCODES_Synopsis_Harm_FR_20140626.xls%5d10!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 Id="rId6" Type="http://schemas.openxmlformats.org/officeDocument/2006/relationships/hyperlink" Target="file:///C:\Users\U80746382\AppData\Local\Microsoft\Windows\Temporary%20Internet%20Files\Content.Outlook\WPZLASYL\%5bCODES_Synopsis_Harm_FR_20140626.xls%5d35!A1" TargetMode="External"/><Relationship Id="rId5" Type="http://schemas.openxmlformats.org/officeDocument/2006/relationships/hyperlink" Target="file:///C:\Users\U80746382\AppData\Local\Microsoft\Windows\Temporary%20Internet%20Files\Content.Outlook\WPZLASYL\%5bCODES_Synopsis_Harm_FR_20140626.xls%5d34!A1" TargetMode="External"/><Relationship Id="rId4" Type="http://schemas.openxmlformats.org/officeDocument/2006/relationships/hyperlink" Target="file:///C:\Users\U80746382\AppData\Local\Microsoft\Windows\Temporary%20Internet%20Files\Content.Outlook\WPZLASYL\%5bCODES_Synopsis_Harm_FR_20140626.xls%5d33!A1"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Users\U80746382\AppData\Local\Microsoft\Windows\Temporary%20Internet%20Files\Content.Outlook\WPZLASYL\%5bCODES_Synopsis_Harm_FR_20140626.xls%5d38!A1" TargetMode="External"/><Relationship Id="rId13" Type="http://schemas.openxmlformats.org/officeDocument/2006/relationships/hyperlink" Target="file:///C:\Users\U80746382\AppData\Local\Microsoft\Windows\Temporary%20Internet%20Files\Content.Outlook\WPZLASYL\%5bCODES_Synopsis_Harm_FR_20140626.xls%5d38!A1" TargetMode="External"/><Relationship Id="rId3" Type="http://schemas.openxmlformats.org/officeDocument/2006/relationships/hyperlink" Target="file:///C:\Users\U80746382\AppData\Local\Microsoft\Windows\Temporary%20Internet%20Files\Content.Outlook\WPZLASYL\%5bCODES_Synopsis_Harm_FR_20140626.xls%5d38!A1" TargetMode="External"/><Relationship Id="rId7" Type="http://schemas.openxmlformats.org/officeDocument/2006/relationships/hyperlink" Target="file:///C:\Users\U80746382\AppData\Local\Microsoft\Windows\Temporary%20Internet%20Files\Content.Outlook\WPZLASYL\%5bCODES_Synopsis_Harm_FR_20140626.xls%5d38!A1" TargetMode="External"/><Relationship Id="rId12" Type="http://schemas.openxmlformats.org/officeDocument/2006/relationships/hyperlink" Target="file:///C:\Users\U80746382\AppData\Local\Microsoft\Windows\Temporary%20Internet%20Files\Content.Outlook\WPZLASYL\%5bCODES_Synopsis_Harm_FR_20140626.xls%5d38!A1" TargetMode="External"/><Relationship Id="rId2" Type="http://schemas.openxmlformats.org/officeDocument/2006/relationships/hyperlink" Target="file:///C:\Users\U80746382\AppData\Local\Microsoft\Windows\Temporary%20Internet%20Files\Content.Outlook\WPZLASYL\%5bCODES_Synopsis_Harm_FR_20140626.xls%5d37!A1" TargetMode="External"/><Relationship Id="rId16" Type="http://schemas.openxmlformats.org/officeDocument/2006/relationships/hyperlink" Target="file:///C:\Users\U80746382\AppData\Local\Microsoft\Windows\Temporary%20Internet%20Files\Content.Outlook\WPZLASYL\%5bCODES_Synopsis_Harm_FR_20140626.xls%5d38!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 Id="rId6" Type="http://schemas.openxmlformats.org/officeDocument/2006/relationships/hyperlink" Target="file:///C:\Users\U80746382\AppData\Local\Microsoft\Windows\Temporary%20Internet%20Files\Content.Outlook\WPZLASYL\%5bCODES_Synopsis_Harm_FR_20140626.xls%5d38!A1" TargetMode="External"/><Relationship Id="rId11" Type="http://schemas.openxmlformats.org/officeDocument/2006/relationships/hyperlink" Target="file:///C:\Users\U80746382\AppData\Local\Microsoft\Windows\Temporary%20Internet%20Files\Content.Outlook\WPZLASYL\%5bCODES_Synopsis_Harm_FR_20140626.xls%5d38!A1" TargetMode="External"/><Relationship Id="rId5" Type="http://schemas.openxmlformats.org/officeDocument/2006/relationships/hyperlink" Target="file:///C:\Users\U80746382\AppData\Local\Microsoft\Windows\Temporary%20Internet%20Files\Content.Outlook\WPZLASYL\%5bCODES_Synopsis_Harm_FR_20140626.xls%5d38!A1" TargetMode="External"/><Relationship Id="rId15" Type="http://schemas.openxmlformats.org/officeDocument/2006/relationships/hyperlink" Target="file:///C:\Users\U80746382\AppData\Local\Microsoft\Windows\Temporary%20Internet%20Files\Content.Outlook\WPZLASYL\%5bCODES_Synopsis_Harm_FR_20140626.xls%5d38!A1" TargetMode="External"/><Relationship Id="rId10" Type="http://schemas.openxmlformats.org/officeDocument/2006/relationships/hyperlink" Target="file:///C:\Users\U80746382\AppData\Local\Microsoft\Windows\Temporary%20Internet%20Files\Content.Outlook\WPZLASYL\%5bCODES_Synopsis_Harm_FR_20140626.xls%5d38!A1" TargetMode="External"/><Relationship Id="rId4" Type="http://schemas.openxmlformats.org/officeDocument/2006/relationships/hyperlink" Target="file:///C:\Users\U80746382\AppData\Local\Microsoft\Windows\Temporary%20Internet%20Files\Content.Outlook\WPZLASYL\%5bCODES_Synopsis_Harm_FR_20140626.xls%5d38!A1" TargetMode="External"/><Relationship Id="rId9" Type="http://schemas.openxmlformats.org/officeDocument/2006/relationships/hyperlink" Target="file:///C:\Users\U80746382\AppData\Local\Microsoft\Windows\Temporary%20Internet%20Files\Content.Outlook\WPZLASYL\%5bCODES_Synopsis_Harm_FR_20140626.xls%5d38!A1" TargetMode="External"/><Relationship Id="rId14" Type="http://schemas.openxmlformats.org/officeDocument/2006/relationships/hyperlink" Target="file:///C:\Users\U80746382\AppData\Local\Microsoft\Windows\Temporary%20Internet%20Files\Content.Outlook\WPZLASYL\%5bCODES_Synopsis_Harm_FR_20140626.xls%5d38!A1"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file:///C:\Users\U80746382\AppData\Local\Microsoft\Windows\Temporary%20Internet%20Files\Content.Outlook\WPZLASYL\%5bCODES_Synopsis_Harm_FR_20140626.xls%5d11!A1" TargetMode="External"/><Relationship Id="rId13" Type="http://schemas.openxmlformats.org/officeDocument/2006/relationships/hyperlink" Target="file:///C:\Users\U80746382\AppData\Local\Microsoft\Windows\Temporary%20Internet%20Files\Content.Outlook\WPZLASYL\%5bCODES_Synopsis_Harm_FR_20140626.xls%5d46!A1" TargetMode="External"/><Relationship Id="rId3" Type="http://schemas.openxmlformats.org/officeDocument/2006/relationships/hyperlink" Target="file:///C:\Users\U80746382\AppData\Local\Microsoft\Windows\Temporary%20Internet%20Files\Content.Outlook\WPZLASYL\%5bCODES_Synopsis_Harm_FR_20140626.xls%5d38!A1" TargetMode="External"/><Relationship Id="rId7" Type="http://schemas.openxmlformats.org/officeDocument/2006/relationships/hyperlink" Target="file:///C:\Users\U80746382\AppData\Local\Microsoft\Windows\Temporary%20Internet%20Files\Content.Outlook\WPZLASYL\%5bCODES_Synopsis_Harm_FR_20140626.xls%5d10!A1" TargetMode="External"/><Relationship Id="rId12" Type="http://schemas.openxmlformats.org/officeDocument/2006/relationships/hyperlink" Target="file:///C:\Users\U80746382\AppData\Local\Microsoft\Windows\Temporary%20Internet%20Files\Content.Outlook\WPZLASYL\%5bCODES_Synopsis_Harm_FR_20140626.xls%5d45!A1" TargetMode="External"/><Relationship Id="rId2" Type="http://schemas.openxmlformats.org/officeDocument/2006/relationships/hyperlink" Target="file:///C:\Users\U80746382\AppData\Local\Microsoft\Windows\Temporary%20Internet%20Files\Content.Outlook\WPZLASYL\%5bCODES_Synopsis_Harm_FR_20140626.xls%5d39!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 Id="rId6" Type="http://schemas.openxmlformats.org/officeDocument/2006/relationships/hyperlink" Target="file:///C:\Users\U80746382\AppData\Local\Microsoft\Windows\Temporary%20Internet%20Files\Content.Outlook\WPZLASYL\%5bCODES_Synopsis_Harm_FR_20140626.xls%5d42!A1" TargetMode="External"/><Relationship Id="rId11" Type="http://schemas.openxmlformats.org/officeDocument/2006/relationships/hyperlink" Target="file:///C:\Users\U80746382\AppData\Local\Microsoft\Windows\Temporary%20Internet%20Files\Content.Outlook\WPZLASYL\%5bCODES_Synopsis_Harm_FR_20140626.xls%5d44!A1" TargetMode="External"/><Relationship Id="rId5" Type="http://schemas.openxmlformats.org/officeDocument/2006/relationships/hyperlink" Target="file:///C:\Users\U80746382\AppData\Local\Microsoft\Windows\Temporary%20Internet%20Files\Content.Outlook\WPZLASYL\%5bCODES_Synopsis_Harm_FR_20140626.xls%5d41!A1" TargetMode="External"/><Relationship Id="rId15" Type="http://schemas.openxmlformats.org/officeDocument/2006/relationships/hyperlink" Target="file:///C:\Users\U80746382\AppData\Local\Microsoft\Windows\Temporary%20Internet%20Files\Content.Outlook\WPZLASYL\%5bCODES_Synopsis_Harm_FR_20140626.xls%5d47!A1" TargetMode="External"/><Relationship Id="rId10" Type="http://schemas.openxmlformats.org/officeDocument/2006/relationships/hyperlink" Target="file:///C:\Users\U80746382\AppData\Local\Microsoft\Windows\Temporary%20Internet%20Files\Content.Outlook\WPZLASYL\%5bCODES_Synopsis_Harm_FR_20140626.xls%5d43!A1" TargetMode="External"/><Relationship Id="rId4" Type="http://schemas.openxmlformats.org/officeDocument/2006/relationships/hyperlink" Target="file:///C:\Users\U80746382\AppData\Local\Microsoft\Windows\Temporary%20Internet%20Files\Content.Outlook\WPZLASYL\%5bCODES_Synopsis_Harm_FR_20140626.xls%5d40!A1" TargetMode="External"/><Relationship Id="rId9" Type="http://schemas.openxmlformats.org/officeDocument/2006/relationships/hyperlink" Target="file:///C:\Users\U80746382\AppData\Local\Microsoft\Windows\Temporary%20Internet%20Files\Content.Outlook\WPZLASYL\%5bCODES_Synopsis_Harm_FR_20140626.xls%5d10!A1" TargetMode="External"/><Relationship Id="rId14" Type="http://schemas.openxmlformats.org/officeDocument/2006/relationships/hyperlink" Target="file:///C:\Users\U80746382\AppData\Local\Microsoft\Windows\Temporary%20Internet%20Files\Content.Outlook\WPZLASYL\%5bCODES_Synopsis_Harm_FR_20140626.xls%5d38!A1"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file:///C:\Users\U80746382\AppData\Local\Microsoft\Windows\Temporary%20Internet%20Files\Content.Outlook\WPZLASYL\%5bCODES_Synopsis_Harm_FR_20140626.xls%5d52!A1" TargetMode="External"/><Relationship Id="rId13" Type="http://schemas.openxmlformats.org/officeDocument/2006/relationships/hyperlink" Target="file:///C:\Users\U80746382\AppData\Local\Microsoft\Windows\Temporary%20Internet%20Files\Content.Outlook\WPZLASYL\%5bCODES_Synopsis_Harm_FR_20140626.xls%5d53!A1" TargetMode="External"/><Relationship Id="rId3" Type="http://schemas.openxmlformats.org/officeDocument/2006/relationships/hyperlink" Target="file:///C:\Users\U80746382\AppData\Local\Microsoft\Windows\Temporary%20Internet%20Files\Content.Outlook\WPZLASYL\%5bCODES_Synopsis_Harm_FR_20140626.xls%5d32!A1" TargetMode="External"/><Relationship Id="rId7" Type="http://schemas.openxmlformats.org/officeDocument/2006/relationships/hyperlink" Target="file:///C:\Users\U80746382\AppData\Local\Microsoft\Windows\Temporary%20Internet%20Files\Content.Outlook\WPZLASYL\%5bCODES_Synopsis_Harm_FR_20140626.xls%5d51!A1" TargetMode="External"/><Relationship Id="rId12" Type="http://schemas.openxmlformats.org/officeDocument/2006/relationships/hyperlink" Target="file:///C:\Users\U80746382\AppData\Local\Microsoft\Windows\Temporary%20Internet%20Files\Content.Outlook\WPZLASYL\%5bCODES_Synopsis_Harm_FR_20140626.xls%5d56!A1" TargetMode="External"/><Relationship Id="rId2" Type="http://schemas.openxmlformats.org/officeDocument/2006/relationships/hyperlink" Target="file:///C:\Users\U80746382\AppData\Local\Microsoft\Windows\Temporary%20Internet%20Files\Content.Outlook\WPZLASYL\%5bCODES_Synopsis_Harm_FR_20140626.xls%5d10!A1" TargetMode="External"/><Relationship Id="rId16" Type="http://schemas.openxmlformats.org/officeDocument/2006/relationships/hyperlink" Target="file:///C:\Users\U80746382\AppData\Local\Microsoft\Windows\Temporary%20Internet%20Files\Content.Outlook\WPZLASYL\%5bCODES_Synopsis_Harm_FR_20140626.xls%5d58!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 Id="rId6" Type="http://schemas.openxmlformats.org/officeDocument/2006/relationships/hyperlink" Target="file:///C:\Users\U80746382\AppData\Local\Microsoft\Windows\Temporary%20Internet%20Files\Content.Outlook\WPZLASYL\%5bCODES_Synopsis_Harm_FR_20140626.xls%5d50!A1" TargetMode="External"/><Relationship Id="rId11" Type="http://schemas.openxmlformats.org/officeDocument/2006/relationships/hyperlink" Target="file:///C:\Users\U80746382\AppData\Local\Microsoft\Windows\Temporary%20Internet%20Files\Content.Outlook\WPZLASYL\%5bCODES_Synopsis_Harm_FR_20140626.xls%5d55!A1" TargetMode="External"/><Relationship Id="rId5" Type="http://schemas.openxmlformats.org/officeDocument/2006/relationships/hyperlink" Target="file:///C:\Users\U80746382\AppData\Local\Microsoft\Windows\Temporary%20Internet%20Files\Content.Outlook\WPZLASYL\%5bCODES_Synopsis_Harm_FR_20140626.xls%5d49!A1" TargetMode="External"/><Relationship Id="rId15" Type="http://schemas.openxmlformats.org/officeDocument/2006/relationships/hyperlink" Target="file:///C:\Users\U80746382\AppData\Local\Microsoft\Windows\Temporary%20Internet%20Files\Content.Outlook\WPZLASYL\%5bCODES_Synopsis_Harm_FR_20140626.xls%5d57!A1" TargetMode="External"/><Relationship Id="rId10" Type="http://schemas.openxmlformats.org/officeDocument/2006/relationships/hyperlink" Target="file:///C:\Users\U80746382\AppData\Local\Microsoft\Windows\Temporary%20Internet%20Files\Content.Outlook\WPZLASYL\%5bCODES_Synopsis_Harm_FR_20140626.xls%5d54!A1" TargetMode="External"/><Relationship Id="rId4" Type="http://schemas.openxmlformats.org/officeDocument/2006/relationships/hyperlink" Target="file:///C:\Users\U80746382\AppData\Local\Microsoft\Windows\Temporary%20Internet%20Files\Content.Outlook\WPZLASYL\%5bCODES_Synopsis_Harm_FR_20140626.xls%5d48!A1" TargetMode="External"/><Relationship Id="rId9" Type="http://schemas.openxmlformats.org/officeDocument/2006/relationships/hyperlink" Target="file:///C:\Users\U80746382\AppData\Local\Microsoft\Windows\Temporary%20Internet%20Files\Content.Outlook\WPZLASYL\%5bCODES_Synopsis_Harm_FR_20140626.xls%5d53!A1" TargetMode="External"/><Relationship Id="rId14" Type="http://schemas.openxmlformats.org/officeDocument/2006/relationships/hyperlink" Target="file:///C:\Users\U80746382\AppData\Local\Microsoft\Windows\Temporary%20Internet%20Files\Content.Outlook\WPZLASYL\%5bCODES_Synopsis_Harm_FR_20140626.xls%5d54!A1"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file:///C:\Users\U80746382\AppData\Local\Microsoft\Windows\Temporary%20Internet%20Files\Content.Outlook\WPZLASYL\%5bCODES_Synopsis_Harm_FR_20140626.xls%5d59!A1" TargetMode="External"/><Relationship Id="rId1" Type="http://schemas.openxmlformats.org/officeDocument/2006/relationships/hyperlink" Target="file:///C:\Users\U80746382\AppData\Local\Microsoft\Windows\Temporary%20Internet%20Files\Content.Outlook\WPZLASYL\%5bCODES_Synopsis_Harm_FR_20140626.xls%5dS!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tabSelected="1" workbookViewId="0">
      <selection activeCell="A18" sqref="A18:Q18"/>
    </sheetView>
  </sheetViews>
  <sheetFormatPr baseColWidth="10" defaultColWidth="11" defaultRowHeight="14.25" customHeight="1" x14ac:dyDescent="0.3"/>
  <cols>
    <col min="1" max="1" width="153.58203125" customWidth="1"/>
  </cols>
  <sheetData>
    <row r="1" spans="1:17" ht="15" customHeight="1" x14ac:dyDescent="0.3">
      <c r="A1" s="13" t="s">
        <v>0</v>
      </c>
      <c r="B1" s="13"/>
      <c r="C1" s="13"/>
      <c r="D1" s="13"/>
      <c r="E1" s="13"/>
      <c r="F1" s="13"/>
      <c r="G1" s="13"/>
      <c r="H1" s="13"/>
      <c r="I1" s="13"/>
      <c r="J1" s="13"/>
      <c r="K1" s="13"/>
      <c r="L1" s="13"/>
      <c r="M1" s="13"/>
      <c r="N1" s="13"/>
      <c r="O1" s="13"/>
      <c r="P1" s="13"/>
      <c r="Q1" s="13"/>
    </row>
    <row r="2" spans="1:17" ht="14.25" customHeight="1" x14ac:dyDescent="0.3">
      <c r="A2" s="14"/>
      <c r="B2" s="14"/>
      <c r="C2" s="14"/>
      <c r="D2" s="14"/>
      <c r="E2" s="14"/>
      <c r="F2" s="14"/>
      <c r="G2" s="14"/>
      <c r="H2" s="14"/>
      <c r="I2" s="14"/>
      <c r="J2" s="14"/>
      <c r="K2" s="14"/>
      <c r="L2" s="14"/>
      <c r="M2" s="14"/>
      <c r="N2" s="14"/>
      <c r="O2" s="14"/>
      <c r="P2" s="14"/>
      <c r="Q2" s="14"/>
    </row>
    <row r="3" spans="1:17" ht="15" customHeight="1" x14ac:dyDescent="0.3">
      <c r="A3" s="13" t="s">
        <v>1</v>
      </c>
      <c r="B3" s="13"/>
      <c r="C3" s="13"/>
      <c r="D3" s="13"/>
      <c r="E3" s="13"/>
      <c r="F3" s="13"/>
      <c r="G3" s="13"/>
      <c r="H3" s="13"/>
      <c r="I3" s="13"/>
      <c r="J3" s="13"/>
      <c r="K3" s="13"/>
      <c r="L3" s="13"/>
      <c r="M3" s="13"/>
      <c r="N3" s="13"/>
      <c r="O3" s="13"/>
      <c r="P3" s="13"/>
      <c r="Q3" s="13"/>
    </row>
    <row r="4" spans="1:17" ht="14.25" customHeight="1" x14ac:dyDescent="0.3">
      <c r="A4" s="14" t="s">
        <v>2</v>
      </c>
      <c r="B4" s="14"/>
      <c r="C4" s="14"/>
      <c r="D4" s="14"/>
      <c r="E4" s="14"/>
      <c r="F4" s="14"/>
      <c r="G4" s="14"/>
      <c r="H4" s="14"/>
      <c r="I4" s="14"/>
      <c r="J4" s="14"/>
      <c r="K4" s="14"/>
      <c r="L4" s="14"/>
      <c r="M4" s="14"/>
      <c r="N4" s="14"/>
      <c r="O4" s="14"/>
      <c r="P4" s="14"/>
      <c r="Q4" s="14"/>
    </row>
    <row r="5" spans="1:17" ht="14.25" customHeight="1" x14ac:dyDescent="0.3">
      <c r="A5" s="15" t="s">
        <v>3</v>
      </c>
      <c r="B5" s="15"/>
      <c r="C5" s="15"/>
      <c r="D5" s="15"/>
      <c r="E5" s="15"/>
      <c r="F5" s="15"/>
      <c r="G5" s="15"/>
      <c r="H5" s="15"/>
      <c r="I5" s="15"/>
      <c r="J5" s="15"/>
      <c r="K5" s="15"/>
      <c r="L5" s="15"/>
      <c r="M5" s="15"/>
      <c r="N5" s="15"/>
      <c r="O5" s="15"/>
      <c r="P5" s="15"/>
      <c r="Q5" s="15"/>
    </row>
    <row r="6" spans="1:17" ht="14.25" customHeight="1" x14ac:dyDescent="0.3">
      <c r="A6" s="15" t="s">
        <v>4</v>
      </c>
      <c r="B6" s="15"/>
      <c r="C6" s="15"/>
      <c r="D6" s="15"/>
      <c r="E6" s="15"/>
      <c r="F6" s="15"/>
      <c r="G6" s="15"/>
      <c r="H6" s="15"/>
      <c r="I6" s="15"/>
      <c r="J6" s="15"/>
      <c r="K6" s="15"/>
      <c r="L6" s="15"/>
      <c r="M6" s="15"/>
      <c r="N6" s="15"/>
      <c r="O6" s="15"/>
      <c r="P6" s="15"/>
      <c r="Q6" s="15"/>
    </row>
    <row r="7" spans="1:17" ht="14.25" customHeight="1" x14ac:dyDescent="0.3">
      <c r="A7" s="14" t="s">
        <v>5</v>
      </c>
      <c r="B7" s="14"/>
      <c r="C7" s="14"/>
      <c r="D7" s="14"/>
      <c r="E7" s="14"/>
      <c r="F7" s="14"/>
      <c r="G7" s="14"/>
      <c r="H7" s="14"/>
      <c r="I7" s="14"/>
      <c r="J7" s="14"/>
      <c r="K7" s="14"/>
      <c r="L7" s="14"/>
      <c r="M7" s="14"/>
      <c r="N7" s="14"/>
      <c r="O7" s="14"/>
      <c r="P7" s="14"/>
      <c r="Q7" s="14"/>
    </row>
    <row r="8" spans="1:17" ht="14.25" customHeight="1" x14ac:dyDescent="0.3">
      <c r="A8" s="14"/>
      <c r="B8" s="14"/>
      <c r="C8" s="14"/>
      <c r="D8" s="14"/>
      <c r="E8" s="14"/>
      <c r="F8" s="14"/>
      <c r="G8" s="14"/>
      <c r="H8" s="14"/>
      <c r="I8" s="14"/>
      <c r="J8" s="14"/>
      <c r="K8" s="14"/>
      <c r="L8" s="14"/>
      <c r="M8" s="14"/>
      <c r="N8" s="14"/>
      <c r="O8" s="14"/>
      <c r="P8" s="14"/>
      <c r="Q8" s="14"/>
    </row>
    <row r="9" spans="1:17" ht="15" customHeight="1" x14ac:dyDescent="0.3">
      <c r="A9" s="13" t="s">
        <v>6</v>
      </c>
      <c r="B9" s="13"/>
      <c r="C9" s="13"/>
      <c r="D9" s="13"/>
      <c r="E9" s="13"/>
      <c r="F9" s="13"/>
      <c r="G9" s="13"/>
      <c r="H9" s="13"/>
      <c r="I9" s="13"/>
      <c r="J9" s="13"/>
      <c r="K9" s="13"/>
      <c r="L9" s="13"/>
      <c r="M9" s="13"/>
      <c r="N9" s="13"/>
      <c r="O9" s="13"/>
      <c r="P9" s="13"/>
      <c r="Q9" s="13"/>
    </row>
    <row r="10" spans="1:17" ht="14.25" customHeight="1" x14ac:dyDescent="0.3">
      <c r="A10" s="14" t="s">
        <v>260</v>
      </c>
      <c r="B10" s="14"/>
      <c r="C10" s="14"/>
      <c r="D10" s="14"/>
      <c r="E10" s="14"/>
      <c r="F10" s="14"/>
      <c r="G10" s="14"/>
      <c r="H10" s="14"/>
      <c r="I10" s="14"/>
      <c r="J10" s="14"/>
      <c r="K10" s="14"/>
      <c r="L10" s="14"/>
      <c r="M10" s="14"/>
      <c r="N10" s="14"/>
      <c r="O10" s="14"/>
      <c r="P10" s="14"/>
      <c r="Q10" s="14"/>
    </row>
    <row r="11" spans="1:17" ht="14.25" customHeight="1" x14ac:dyDescent="0.3">
      <c r="A11" s="14" t="s">
        <v>7</v>
      </c>
      <c r="B11" s="14"/>
      <c r="C11" s="14"/>
      <c r="D11" s="14"/>
      <c r="E11" s="14"/>
      <c r="F11" s="14"/>
      <c r="G11" s="14"/>
      <c r="H11" s="14"/>
      <c r="I11" s="14"/>
      <c r="J11" s="14"/>
      <c r="K11" s="14"/>
      <c r="L11" s="14"/>
      <c r="M11" s="14"/>
      <c r="N11" s="14"/>
      <c r="O11" s="14"/>
      <c r="P11" s="14"/>
      <c r="Q11" s="14"/>
    </row>
    <row r="12" spans="1:17" ht="14.25" customHeight="1" x14ac:dyDescent="0.3">
      <c r="A12" s="14"/>
      <c r="B12" s="14"/>
      <c r="C12" s="14"/>
      <c r="D12" s="14"/>
      <c r="E12" s="14"/>
      <c r="F12" s="14"/>
      <c r="G12" s="14"/>
      <c r="H12" s="14"/>
      <c r="I12" s="14"/>
      <c r="J12" s="14"/>
      <c r="K12" s="14"/>
      <c r="L12" s="14"/>
      <c r="M12" s="14"/>
      <c r="N12" s="14"/>
      <c r="O12" s="14"/>
      <c r="P12" s="14"/>
      <c r="Q12" s="14"/>
    </row>
    <row r="13" spans="1:17" ht="14.25" customHeight="1" x14ac:dyDescent="0.3">
      <c r="A13" s="14" t="s">
        <v>8</v>
      </c>
      <c r="B13" s="14"/>
      <c r="C13" s="14"/>
      <c r="D13" s="14"/>
      <c r="E13" s="14"/>
      <c r="F13" s="14"/>
      <c r="G13" s="14"/>
      <c r="H13" s="14"/>
      <c r="I13" s="14"/>
      <c r="J13" s="14"/>
      <c r="K13" s="14"/>
      <c r="L13" s="14"/>
      <c r="M13" s="14"/>
      <c r="N13" s="14"/>
      <c r="O13" s="14"/>
      <c r="P13" s="14"/>
      <c r="Q13" s="14"/>
    </row>
    <row r="14" spans="1:17" ht="14.25" customHeight="1" x14ac:dyDescent="0.3">
      <c r="A14" s="14" t="s">
        <v>259</v>
      </c>
      <c r="B14" s="14"/>
      <c r="C14" s="14"/>
      <c r="D14" s="14"/>
      <c r="E14" s="14"/>
      <c r="F14" s="14"/>
      <c r="G14" s="14"/>
      <c r="H14" s="14"/>
      <c r="I14" s="14"/>
      <c r="J14" s="14"/>
      <c r="K14" s="14"/>
      <c r="L14" s="14"/>
      <c r="M14" s="14"/>
      <c r="N14" s="14"/>
      <c r="O14" s="14"/>
      <c r="P14" s="14"/>
      <c r="Q14" s="14"/>
    </row>
    <row r="15" spans="1:17" ht="14.25" customHeight="1" x14ac:dyDescent="0.3">
      <c r="A15" s="15" t="s">
        <v>9</v>
      </c>
      <c r="B15" s="15"/>
      <c r="C15" s="15"/>
      <c r="D15" s="15"/>
      <c r="E15" s="15"/>
      <c r="F15" s="15"/>
      <c r="G15" s="15"/>
      <c r="H15" s="15"/>
      <c r="I15" s="15"/>
      <c r="J15" s="15"/>
      <c r="K15" s="15"/>
      <c r="L15" s="15"/>
      <c r="M15" s="15"/>
      <c r="N15" s="15"/>
      <c r="O15" s="15"/>
      <c r="P15" s="15"/>
      <c r="Q15" s="15"/>
    </row>
    <row r="16" spans="1:17" ht="14.25" customHeight="1" x14ac:dyDescent="0.3">
      <c r="A16" s="15" t="s">
        <v>10</v>
      </c>
      <c r="B16" s="15"/>
      <c r="C16" s="15"/>
      <c r="D16" s="15"/>
      <c r="E16" s="15"/>
      <c r="F16" s="15"/>
      <c r="G16" s="15"/>
      <c r="H16" s="15"/>
      <c r="I16" s="15"/>
      <c r="J16" s="15"/>
      <c r="K16" s="15"/>
      <c r="L16" s="15"/>
      <c r="M16" s="15"/>
      <c r="N16" s="15"/>
      <c r="O16" s="15"/>
      <c r="P16" s="15"/>
      <c r="Q16" s="15"/>
    </row>
    <row r="17" spans="1:17" ht="14.25" customHeight="1" x14ac:dyDescent="0.3">
      <c r="A17" s="14" t="s">
        <v>11</v>
      </c>
      <c r="B17" s="14"/>
      <c r="C17" s="14"/>
      <c r="D17" s="14"/>
      <c r="E17" s="14"/>
      <c r="F17" s="14"/>
      <c r="G17" s="14"/>
      <c r="H17" s="14"/>
      <c r="I17" s="14"/>
      <c r="J17" s="14"/>
      <c r="K17" s="14"/>
      <c r="L17" s="14"/>
      <c r="M17" s="14"/>
      <c r="N17" s="14"/>
      <c r="O17" s="14"/>
      <c r="P17" s="14"/>
      <c r="Q17" s="14"/>
    </row>
    <row r="18" spans="1:17" ht="14.25" customHeight="1" x14ac:dyDescent="0.3">
      <c r="A18" s="16" t="s">
        <v>293</v>
      </c>
      <c r="B18" s="16"/>
      <c r="C18" s="16"/>
      <c r="D18" s="16"/>
      <c r="E18" s="16"/>
      <c r="F18" s="16"/>
      <c r="G18" s="16"/>
      <c r="H18" s="16"/>
      <c r="I18" s="16"/>
      <c r="J18" s="16"/>
      <c r="K18" s="16"/>
      <c r="L18" s="16"/>
      <c r="M18" s="16"/>
      <c r="N18" s="16"/>
      <c r="O18" s="16"/>
      <c r="P18" s="16"/>
      <c r="Q18" s="16"/>
    </row>
    <row r="19" spans="1:17" ht="14.25" customHeight="1" x14ac:dyDescent="0.3">
      <c r="A19" s="17"/>
      <c r="B19" s="17"/>
      <c r="C19" s="17"/>
      <c r="D19" s="17"/>
      <c r="E19" s="17"/>
      <c r="F19" s="17"/>
      <c r="G19" s="17"/>
      <c r="H19" s="17"/>
      <c r="I19" s="17"/>
      <c r="J19" s="17"/>
      <c r="K19" s="17"/>
      <c r="L19" s="17"/>
      <c r="M19" s="17"/>
      <c r="N19" s="17"/>
      <c r="O19" s="17"/>
      <c r="P19" s="17"/>
      <c r="Q19" s="17"/>
    </row>
    <row r="20" spans="1:17" ht="14.25" customHeight="1" x14ac:dyDescent="0.3">
      <c r="A20" s="14" t="s">
        <v>12</v>
      </c>
      <c r="B20" s="14"/>
      <c r="C20" s="14"/>
      <c r="D20" s="14"/>
      <c r="E20" s="14"/>
      <c r="F20" s="14"/>
      <c r="G20" s="14"/>
      <c r="H20" s="14"/>
      <c r="I20" s="14"/>
      <c r="J20" s="14"/>
      <c r="K20" s="14"/>
      <c r="L20" s="14"/>
      <c r="M20" s="14"/>
      <c r="N20" s="14"/>
      <c r="O20" s="14"/>
      <c r="P20" s="14"/>
      <c r="Q20" s="14"/>
    </row>
    <row r="21" spans="1:17" ht="14.25" customHeight="1" x14ac:dyDescent="0.3">
      <c r="A21" s="14" t="s">
        <v>13</v>
      </c>
      <c r="B21" s="14"/>
      <c r="C21" s="14"/>
      <c r="D21" s="14"/>
      <c r="E21" s="14"/>
      <c r="F21" s="14"/>
      <c r="G21" s="14"/>
      <c r="H21" s="14"/>
      <c r="I21" s="14"/>
      <c r="J21" s="14"/>
      <c r="K21" s="14"/>
      <c r="L21" s="14"/>
      <c r="M21" s="14"/>
      <c r="N21" s="14"/>
      <c r="O21" s="14"/>
      <c r="P21" s="14"/>
      <c r="Q21" s="14"/>
    </row>
    <row r="22" spans="1:17" ht="14.25" customHeight="1" x14ac:dyDescent="0.3">
      <c r="A22" s="14"/>
      <c r="B22" s="14"/>
      <c r="C22" s="14"/>
      <c r="D22" s="14"/>
      <c r="E22" s="14"/>
      <c r="F22" s="14"/>
      <c r="G22" s="14"/>
      <c r="H22" s="14"/>
      <c r="I22" s="14"/>
      <c r="J22" s="14"/>
      <c r="K22" s="14"/>
      <c r="L22" s="14"/>
      <c r="M22" s="14"/>
      <c r="N22" s="14"/>
      <c r="O22" s="14"/>
      <c r="P22" s="14"/>
      <c r="Q22" s="14"/>
    </row>
    <row r="23" spans="1:17" ht="15" customHeight="1" x14ac:dyDescent="0.3">
      <c r="A23" s="13" t="s">
        <v>14</v>
      </c>
      <c r="B23" s="13"/>
      <c r="C23" s="13"/>
      <c r="D23" s="13"/>
      <c r="E23" s="13"/>
      <c r="F23" s="13"/>
      <c r="G23" s="13"/>
      <c r="H23" s="13"/>
      <c r="I23" s="13"/>
      <c r="J23" s="13"/>
      <c r="K23" s="13"/>
      <c r="L23" s="13"/>
      <c r="M23" s="13"/>
      <c r="N23" s="13"/>
      <c r="O23" s="13"/>
      <c r="P23" s="13"/>
      <c r="Q23" s="13"/>
    </row>
    <row r="24" spans="1:17" ht="14.25" customHeight="1" x14ac:dyDescent="0.3">
      <c r="A24" s="15" t="s">
        <v>15</v>
      </c>
      <c r="B24" s="15"/>
      <c r="C24" s="15"/>
      <c r="D24" s="15"/>
      <c r="E24" s="15"/>
      <c r="F24" s="15"/>
      <c r="G24" s="15"/>
      <c r="H24" s="15"/>
      <c r="I24" s="15"/>
      <c r="J24" s="15"/>
      <c r="K24" s="15"/>
      <c r="L24" s="15"/>
      <c r="M24" s="15"/>
      <c r="N24" s="15"/>
      <c r="O24" s="15"/>
      <c r="P24" s="15"/>
      <c r="Q24" s="15"/>
    </row>
    <row r="25" spans="1:17" ht="14.25" customHeight="1" x14ac:dyDescent="0.3">
      <c r="A25" s="15" t="s">
        <v>16</v>
      </c>
      <c r="B25" s="15"/>
      <c r="C25" s="15"/>
      <c r="D25" s="15"/>
      <c r="E25" s="15"/>
      <c r="F25" s="15"/>
      <c r="G25" s="15"/>
      <c r="H25" s="15"/>
      <c r="I25" s="15"/>
      <c r="J25" s="15"/>
      <c r="K25" s="15"/>
      <c r="L25" s="15"/>
      <c r="M25" s="15"/>
      <c r="N25" s="15"/>
      <c r="O25" s="15"/>
      <c r="P25" s="15"/>
      <c r="Q25" s="15"/>
    </row>
    <row r="26" spans="1:17" ht="14.25" customHeight="1" x14ac:dyDescent="0.3">
      <c r="A26" s="14" t="s">
        <v>17</v>
      </c>
      <c r="B26" s="14"/>
      <c r="C26" s="14"/>
      <c r="D26" s="14"/>
      <c r="E26" s="14"/>
      <c r="F26" s="14"/>
      <c r="G26" s="14"/>
      <c r="H26" s="14"/>
      <c r="I26" s="14"/>
      <c r="J26" s="14"/>
      <c r="K26" s="14"/>
      <c r="L26" s="14"/>
      <c r="M26" s="14"/>
      <c r="N26" s="14"/>
      <c r="O26" s="14"/>
      <c r="P26" s="14"/>
      <c r="Q26" s="14"/>
    </row>
    <row r="27" spans="1:17" ht="14.25" customHeight="1" x14ac:dyDescent="0.3">
      <c r="A27" s="14" t="s">
        <v>292</v>
      </c>
      <c r="B27" s="14"/>
      <c r="C27" s="14"/>
      <c r="D27" s="14"/>
      <c r="E27" s="14"/>
      <c r="F27" s="14"/>
      <c r="G27" s="14"/>
      <c r="H27" s="14"/>
      <c r="I27" s="14"/>
      <c r="J27" s="14"/>
      <c r="K27" s="14"/>
      <c r="L27" s="14"/>
      <c r="M27" s="14"/>
      <c r="N27" s="14"/>
      <c r="O27" s="14"/>
      <c r="P27" s="14"/>
      <c r="Q27" s="14"/>
    </row>
    <row r="28" spans="1:17" ht="14.25" customHeight="1" x14ac:dyDescent="0.3">
      <c r="A28" s="14" t="s">
        <v>18</v>
      </c>
      <c r="B28" s="14"/>
      <c r="C28" s="14"/>
      <c r="D28" s="14"/>
      <c r="E28" s="14"/>
      <c r="F28" s="14"/>
      <c r="G28" s="14"/>
      <c r="H28" s="14"/>
      <c r="I28" s="14"/>
      <c r="J28" s="14"/>
      <c r="K28" s="14"/>
      <c r="L28" s="14"/>
      <c r="M28" s="14"/>
      <c r="N28" s="14"/>
      <c r="O28" s="14"/>
      <c r="P28" s="14"/>
      <c r="Q28" s="14"/>
    </row>
    <row r="29" spans="1:17" ht="14.25" customHeight="1" x14ac:dyDescent="0.3">
      <c r="A29" s="14"/>
      <c r="B29" s="14"/>
      <c r="C29" s="14"/>
      <c r="D29" s="14"/>
      <c r="E29" s="14"/>
      <c r="F29" s="14"/>
      <c r="G29" s="14"/>
      <c r="H29" s="14"/>
      <c r="I29" s="14"/>
      <c r="J29" s="14"/>
      <c r="K29" s="14"/>
      <c r="L29" s="14"/>
      <c r="M29" s="14"/>
      <c r="N29" s="14"/>
      <c r="O29" s="14"/>
      <c r="P29" s="14"/>
      <c r="Q29" s="14"/>
    </row>
    <row r="30" spans="1:17" ht="15" customHeight="1" x14ac:dyDescent="0.3">
      <c r="A30" s="13" t="s">
        <v>19</v>
      </c>
      <c r="B30" s="13"/>
      <c r="C30" s="13"/>
      <c r="D30" s="13"/>
      <c r="E30" s="13"/>
      <c r="F30" s="13"/>
      <c r="G30" s="13"/>
      <c r="H30" s="13"/>
      <c r="I30" s="13"/>
      <c r="J30" s="13"/>
      <c r="K30" s="13"/>
      <c r="L30" s="13"/>
      <c r="M30" s="13"/>
      <c r="N30" s="13"/>
      <c r="O30" s="13"/>
      <c r="P30" s="13"/>
      <c r="Q30" s="13"/>
    </row>
    <row r="31" spans="1:17" ht="14.25" customHeight="1" x14ac:dyDescent="0.3">
      <c r="A31" s="14" t="s">
        <v>20</v>
      </c>
      <c r="B31" s="14"/>
      <c r="C31" s="14"/>
      <c r="D31" s="14"/>
      <c r="E31" s="14"/>
      <c r="F31" s="14"/>
      <c r="G31" s="14"/>
      <c r="H31" s="14"/>
      <c r="I31" s="14"/>
      <c r="J31" s="14"/>
      <c r="K31" s="14"/>
      <c r="L31" s="14"/>
      <c r="M31" s="14"/>
      <c r="N31" s="14"/>
      <c r="O31" s="14"/>
      <c r="P31" s="14"/>
      <c r="Q31" s="14"/>
    </row>
    <row r="32" spans="1:17" ht="14.25" customHeight="1" x14ac:dyDescent="0.3">
      <c r="A32" s="14"/>
      <c r="B32" s="14"/>
      <c r="C32" s="14"/>
      <c r="D32" s="14"/>
      <c r="E32" s="14"/>
      <c r="F32" s="14"/>
      <c r="G32" s="14"/>
      <c r="H32" s="14"/>
      <c r="I32" s="14"/>
      <c r="J32" s="14"/>
      <c r="K32" s="14"/>
      <c r="L32" s="14"/>
      <c r="M32" s="14"/>
      <c r="N32" s="14"/>
      <c r="O32" s="14"/>
      <c r="P32" s="14"/>
      <c r="Q32" s="14"/>
    </row>
    <row r="33" spans="1:17" ht="15" customHeight="1" x14ac:dyDescent="0.3">
      <c r="A33" s="13" t="s">
        <v>21</v>
      </c>
      <c r="B33" s="13"/>
      <c r="C33" s="13"/>
      <c r="D33" s="13"/>
      <c r="E33" s="13"/>
      <c r="F33" s="13"/>
      <c r="G33" s="13"/>
      <c r="H33" s="13"/>
      <c r="I33" s="13"/>
      <c r="J33" s="13"/>
      <c r="K33" s="13"/>
      <c r="L33" s="13"/>
      <c r="M33" s="13"/>
      <c r="N33" s="13"/>
      <c r="O33" s="13"/>
      <c r="P33" s="13"/>
      <c r="Q33" s="13"/>
    </row>
    <row r="34" spans="1:17" ht="14.25" customHeight="1" x14ac:dyDescent="0.3">
      <c r="A34" s="14" t="s">
        <v>22</v>
      </c>
      <c r="B34" s="14"/>
      <c r="C34" s="14"/>
      <c r="D34" s="14"/>
      <c r="E34" s="14"/>
      <c r="F34" s="14"/>
      <c r="G34" s="14"/>
      <c r="H34" s="14"/>
      <c r="I34" s="14"/>
      <c r="J34" s="14"/>
      <c r="K34" s="14"/>
      <c r="L34" s="14"/>
      <c r="M34" s="14"/>
      <c r="N34" s="14"/>
      <c r="O34" s="14"/>
      <c r="P34" s="14"/>
      <c r="Q34" s="14"/>
    </row>
    <row r="35" spans="1:17" ht="14.25" customHeight="1" x14ac:dyDescent="0.3">
      <c r="A35" s="14" t="s">
        <v>23</v>
      </c>
      <c r="B35" s="14"/>
      <c r="C35" s="14"/>
      <c r="D35" s="14"/>
      <c r="E35" s="14"/>
      <c r="F35" s="14"/>
      <c r="G35" s="14"/>
      <c r="H35" s="14"/>
      <c r="I35" s="14"/>
      <c r="J35" s="14"/>
      <c r="K35" s="14"/>
      <c r="L35" s="14"/>
      <c r="M35" s="14"/>
      <c r="N35" s="14"/>
      <c r="O35" s="14"/>
      <c r="P35" s="14"/>
      <c r="Q35" s="14"/>
    </row>
    <row r="36" spans="1:17" ht="14.25" customHeight="1" x14ac:dyDescent="0.3">
      <c r="A36" s="14" t="s">
        <v>24</v>
      </c>
      <c r="B36" s="14"/>
      <c r="C36" s="14"/>
      <c r="D36" s="14"/>
      <c r="E36" s="14"/>
      <c r="F36" s="14"/>
      <c r="G36" s="14"/>
      <c r="H36" s="14"/>
      <c r="I36" s="14"/>
      <c r="J36" s="14"/>
      <c r="K36" s="14"/>
      <c r="L36" s="14"/>
      <c r="M36" s="14"/>
      <c r="N36" s="14"/>
      <c r="O36" s="14"/>
      <c r="P36" s="14"/>
      <c r="Q36" s="14"/>
    </row>
  </sheetData>
  <mergeCells count="35">
    <mergeCell ref="A31:Q31"/>
    <mergeCell ref="A32:Q32"/>
    <mergeCell ref="A33:Q33"/>
    <mergeCell ref="A34:Q34"/>
    <mergeCell ref="A35:Q35"/>
    <mergeCell ref="A36:Q36"/>
    <mergeCell ref="A25:Q25"/>
    <mergeCell ref="A26:Q26"/>
    <mergeCell ref="A27:Q27"/>
    <mergeCell ref="A28:Q28"/>
    <mergeCell ref="A29:Q29"/>
    <mergeCell ref="A30:Q30"/>
    <mergeCell ref="A18:Q18"/>
    <mergeCell ref="A20:Q20"/>
    <mergeCell ref="A21:Q21"/>
    <mergeCell ref="A22:Q22"/>
    <mergeCell ref="A23:Q23"/>
    <mergeCell ref="A24:Q24"/>
    <mergeCell ref="A13:Q13"/>
    <mergeCell ref="A14:Q14"/>
    <mergeCell ref="A15:Q15"/>
    <mergeCell ref="A16:Q16"/>
    <mergeCell ref="A17:Q17"/>
    <mergeCell ref="A7:Q7"/>
    <mergeCell ref="A8:Q8"/>
    <mergeCell ref="A9:Q9"/>
    <mergeCell ref="A10:Q10"/>
    <mergeCell ref="A11:Q11"/>
    <mergeCell ref="A12:Q12"/>
    <mergeCell ref="A1:Q1"/>
    <mergeCell ref="A2:Q2"/>
    <mergeCell ref="A3:Q3"/>
    <mergeCell ref="A4:Q4"/>
    <mergeCell ref="A5:Q5"/>
    <mergeCell ref="A6:Q6"/>
  </mergeCells>
  <hyperlinks>
    <hyperlink ref="A18:Q18" r:id="rId1" display="https://www.bfs.admin.ch/bfs/fr/home/bases-statistiques/definitions.html"/>
  </hyperlinks>
  <pageMargins left="0.70866141732283472" right="0.70866141732283472" top="0.78740157480314965" bottom="0.78740157480314965" header="0.31496062992125984" footer="0.31496062992125984"/>
  <pageSetup paperSize="9" scale="6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pane ySplit="3" topLeftCell="A4" activePane="bottomLeft" state="frozenSplit"/>
      <selection pane="bottomLeft" activeCell="A4" sqref="A4"/>
    </sheetView>
  </sheetViews>
  <sheetFormatPr baseColWidth="10" defaultColWidth="11.58203125" defaultRowHeight="14.25" customHeight="1" x14ac:dyDescent="0.3"/>
  <cols>
    <col min="1" max="1" width="166.58203125" bestFit="1" customWidth="1"/>
  </cols>
  <sheetData>
    <row r="1" spans="1:1" ht="14.25" customHeight="1" x14ac:dyDescent="0.3">
      <c r="A1" t="s">
        <v>25</v>
      </c>
    </row>
    <row r="2" spans="1:1" ht="14.25" customHeight="1" x14ac:dyDescent="0.3">
      <c r="A2" t="s">
        <v>26</v>
      </c>
    </row>
    <row r="3" spans="1:1" ht="15" customHeight="1" x14ac:dyDescent="0.3">
      <c r="A3" s="2" t="s">
        <v>27</v>
      </c>
    </row>
    <row r="4" spans="1:1" ht="14.25" customHeight="1" x14ac:dyDescent="0.3">
      <c r="A4" t="s">
        <v>28</v>
      </c>
    </row>
    <row r="5" spans="1:1" ht="14.25" customHeight="1" x14ac:dyDescent="0.3">
      <c r="A5" t="s">
        <v>29</v>
      </c>
    </row>
    <row r="6" spans="1:1" ht="14.25" customHeight="1" x14ac:dyDescent="0.3">
      <c r="A6" t="s">
        <v>30</v>
      </c>
    </row>
    <row r="7" spans="1:1" ht="14.25" customHeight="1" x14ac:dyDescent="0.3">
      <c r="A7" t="s">
        <v>31</v>
      </c>
    </row>
    <row r="8" spans="1:1" ht="14.25" customHeight="1" x14ac:dyDescent="0.3">
      <c r="A8" t="s">
        <v>32</v>
      </c>
    </row>
    <row r="9" spans="1:1" ht="14.25" customHeight="1" x14ac:dyDescent="0.3">
      <c r="A9" t="s">
        <v>33</v>
      </c>
    </row>
    <row r="10" spans="1:1" ht="14.25" customHeight="1" x14ac:dyDescent="0.3">
      <c r="A10" t="s">
        <v>34</v>
      </c>
    </row>
  </sheetData>
  <hyperlinks>
    <hyperlink ref="A4" location="GENERAL_HARM!A1" display="GENERAL_HARM!A1"/>
    <hyperlink ref="A5" location="DEMOGRAPHY_HARM!A1" display="DEMOGRAPHY_HARM!A1"/>
    <hyperlink ref="A6" location="EDUCATION_HARM!A1" display="EDUCATION_HARM!A1"/>
    <hyperlink ref="A7" location="LANGUAGE_HARM!A1" display="LANGUAGE_HARM!A1"/>
    <hyperlink ref="A8" location="MOBILITY_HARM!A1" display="MOBILITY_HARM!A1"/>
    <hyperlink ref="A9" location="OCCUPATION_HARM!A1" display="OCCUPATION_HARM!A1"/>
    <hyperlink ref="A10" location="RELIGION_HARM!A1" display="RELIGION_HARM!A1"/>
  </hyperlinks>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pane ySplit="3" topLeftCell="A4" activePane="bottomLeft" state="frozenSplit"/>
      <selection pane="bottomLeft" activeCell="B16" sqref="B16"/>
    </sheetView>
  </sheetViews>
  <sheetFormatPr baseColWidth="10" defaultColWidth="10" defaultRowHeight="14.25" customHeight="1" x14ac:dyDescent="0.3"/>
  <cols>
    <col min="1" max="1" width="43.33203125" bestFit="1" customWidth="1"/>
    <col min="2" max="2" width="152.33203125" bestFit="1" customWidth="1"/>
    <col min="6" max="6" width="28.33203125" bestFit="1" customWidth="1"/>
    <col min="7" max="7" width="152.33203125" bestFit="1" customWidth="1"/>
  </cols>
  <sheetData>
    <row r="1" spans="1:7" ht="14.25" customHeight="1" x14ac:dyDescent="0.3">
      <c r="A1" t="s">
        <v>35</v>
      </c>
      <c r="B1" s="3" t="s">
        <v>28</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14.25" customHeight="1" x14ac:dyDescent="0.3">
      <c r="A4" s="12" t="s">
        <v>42</v>
      </c>
      <c r="B4" s="12" t="s">
        <v>43</v>
      </c>
      <c r="C4" s="12" t="s">
        <v>44</v>
      </c>
      <c r="D4" s="12" t="s">
        <v>45</v>
      </c>
      <c r="E4" s="12" t="s">
        <v>26</v>
      </c>
      <c r="F4" s="12" t="s">
        <v>26</v>
      </c>
      <c r="G4" s="12" t="s">
        <v>46</v>
      </c>
    </row>
    <row r="5" spans="1:7" ht="28" x14ac:dyDescent="0.3">
      <c r="A5" s="1" t="s">
        <v>47</v>
      </c>
      <c r="B5" s="1" t="s">
        <v>48</v>
      </c>
      <c r="C5" s="1" t="s">
        <v>49</v>
      </c>
      <c r="D5" s="1" t="s">
        <v>50</v>
      </c>
      <c r="E5" s="10" t="str">
        <f>HYPERLINK("[CODES_Synopsis_Harm_FR_20140626.xls]1!A1","1")</f>
        <v>1</v>
      </c>
      <c r="F5" s="1" t="s">
        <v>26</v>
      </c>
      <c r="G5" s="11" t="s">
        <v>262</v>
      </c>
    </row>
    <row r="6" spans="1:7" ht="28" x14ac:dyDescent="0.3">
      <c r="A6" s="1" t="s">
        <v>51</v>
      </c>
      <c r="B6" s="1" t="s">
        <v>52</v>
      </c>
      <c r="C6" s="1" t="s">
        <v>49</v>
      </c>
      <c r="D6" s="1" t="s">
        <v>53</v>
      </c>
      <c r="E6" s="1" t="s">
        <v>26</v>
      </c>
      <c r="F6" s="1" t="s">
        <v>26</v>
      </c>
      <c r="G6" s="11" t="s">
        <v>263</v>
      </c>
    </row>
    <row r="7" spans="1:7" ht="14.25" customHeight="1" x14ac:dyDescent="0.3">
      <c r="A7" s="1" t="s">
        <v>54</v>
      </c>
      <c r="B7" s="1" t="s">
        <v>55</v>
      </c>
      <c r="C7" s="1" t="s">
        <v>49</v>
      </c>
      <c r="D7" s="1" t="s">
        <v>50</v>
      </c>
      <c r="E7" s="10" t="str">
        <f>HYPERLINK("[CODES_Synopsis_Harm_FR_20140626.xls]2!A1","2")</f>
        <v>2</v>
      </c>
      <c r="F7" s="1" t="s">
        <v>26</v>
      </c>
      <c r="G7" s="1" t="s">
        <v>26</v>
      </c>
    </row>
    <row r="8" spans="1:7" ht="14.25" customHeight="1" x14ac:dyDescent="0.3">
      <c r="A8" s="1" t="s">
        <v>56</v>
      </c>
      <c r="B8" s="1" t="s">
        <v>57</v>
      </c>
      <c r="C8" s="1" t="s">
        <v>58</v>
      </c>
      <c r="D8" s="1" t="s">
        <v>26</v>
      </c>
      <c r="E8" s="1" t="s">
        <v>26</v>
      </c>
      <c r="F8" s="1" t="s">
        <v>26</v>
      </c>
      <c r="G8" s="1" t="s">
        <v>59</v>
      </c>
    </row>
  </sheetData>
  <autoFilter ref="A3:G8"/>
  <hyperlinks>
    <hyperlink ref="F3" r:id="rId1" display="C:\Users\U80746382\AppData\Local\Microsoft\Windows\Temporary Internet Files\Content.Outlook\WPZLASYL\[CODES_Synopsis_Harm_FR_20140626.xls]S!A1"/>
    <hyperlink ref="E5" r:id="rId2" display="C:\Users\U80746382\AppData\Local\Microsoft\Windows\Temporary Internet Files\Content.Outlook\WPZLASYL\[CODES_Synopsis_Harm_FR_20140626.xls]1!A1"/>
    <hyperlink ref="E7" r:id="rId3" display="C:\Users\U80746382\AppData\Local\Microsoft\Windows\Temporary Internet Files\Content.Outlook\WPZLASYL\[CODES_Synopsis_Harm_FR_20140626.xls]2!A1"/>
  </hyperlinks>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pane ySplit="3" topLeftCell="A4" activePane="bottomLeft" state="frozenSplit"/>
      <selection pane="bottomLeft" activeCell="A18" sqref="A18"/>
    </sheetView>
  </sheetViews>
  <sheetFormatPr baseColWidth="10" defaultColWidth="10" defaultRowHeight="14.25" customHeight="1"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ht="14.25" customHeight="1" x14ac:dyDescent="0.3">
      <c r="A1" t="s">
        <v>60</v>
      </c>
      <c r="B1" s="3" t="s">
        <v>29</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28" x14ac:dyDescent="0.3">
      <c r="A4" s="8" t="s">
        <v>61</v>
      </c>
      <c r="B4" s="8" t="s">
        <v>62</v>
      </c>
      <c r="C4" s="8" t="s">
        <v>49</v>
      </c>
      <c r="D4" s="8" t="s">
        <v>63</v>
      </c>
      <c r="E4" s="9" t="str">
        <f>HYPERLINK("[CODES_Synopsis_Harm_FR_20140626.xls]3!A1","3")</f>
        <v>3</v>
      </c>
      <c r="F4" s="8" t="s">
        <v>26</v>
      </c>
      <c r="G4" s="7" t="s">
        <v>278</v>
      </c>
    </row>
    <row r="5" spans="1:7" ht="14.25" customHeight="1" x14ac:dyDescent="0.3">
      <c r="A5" s="8" t="s">
        <v>64</v>
      </c>
      <c r="B5" s="8" t="s">
        <v>65</v>
      </c>
      <c r="C5" s="8" t="s">
        <v>49</v>
      </c>
      <c r="D5" s="8" t="s">
        <v>66</v>
      </c>
      <c r="E5" s="9" t="str">
        <f>HYPERLINK("[CODES_Synopsis_Harm_FR_20140626.xls]4!A1","4")</f>
        <v>4</v>
      </c>
      <c r="F5" s="8" t="s">
        <v>26</v>
      </c>
      <c r="G5" s="7" t="s">
        <v>67</v>
      </c>
    </row>
    <row r="6" spans="1:7" ht="14.25" customHeight="1" x14ac:dyDescent="0.3">
      <c r="A6" s="8" t="s">
        <v>68</v>
      </c>
      <c r="B6" s="8" t="s">
        <v>69</v>
      </c>
      <c r="C6" s="8" t="s">
        <v>49</v>
      </c>
      <c r="D6" s="8" t="s">
        <v>63</v>
      </c>
      <c r="E6" s="9" t="str">
        <f>HYPERLINK("[CODES_Synopsis_Harm_FR_20140626.xls]5!A1","5")</f>
        <v>5</v>
      </c>
      <c r="F6" s="8" t="s">
        <v>26</v>
      </c>
      <c r="G6" s="7" t="s">
        <v>70</v>
      </c>
    </row>
    <row r="7" spans="1:7" ht="14.25" customHeight="1" x14ac:dyDescent="0.3">
      <c r="A7" s="8" t="s">
        <v>71</v>
      </c>
      <c r="B7" s="8" t="s">
        <v>72</v>
      </c>
      <c r="C7" s="8" t="s">
        <v>49</v>
      </c>
      <c r="D7" s="8" t="s">
        <v>66</v>
      </c>
      <c r="E7" s="9" t="str">
        <f>HYPERLINK("[CODES_Synopsis_Harm_FR_20140626.xls]6!A1","6")</f>
        <v>6</v>
      </c>
      <c r="F7" s="8" t="s">
        <v>26</v>
      </c>
      <c r="G7" s="7" t="s">
        <v>73</v>
      </c>
    </row>
    <row r="8" spans="1:7" ht="14.25" customHeight="1" x14ac:dyDescent="0.3">
      <c r="A8" s="8" t="s">
        <v>74</v>
      </c>
      <c r="B8" s="8" t="s">
        <v>75</v>
      </c>
      <c r="C8" s="8" t="s">
        <v>49</v>
      </c>
      <c r="D8" s="8" t="s">
        <v>66</v>
      </c>
      <c r="E8" s="9" t="str">
        <f>HYPERLINK("[CODES_Synopsis_Harm_FR_20140626.xls]7!A1","7")</f>
        <v>7</v>
      </c>
      <c r="F8" s="8" t="s">
        <v>26</v>
      </c>
      <c r="G8" s="7" t="s">
        <v>26</v>
      </c>
    </row>
    <row r="9" spans="1:7" ht="14.25" customHeight="1" x14ac:dyDescent="0.3">
      <c r="A9" s="8" t="s">
        <v>76</v>
      </c>
      <c r="B9" s="8" t="s">
        <v>77</v>
      </c>
      <c r="C9" s="8" t="s">
        <v>49</v>
      </c>
      <c r="D9" s="8" t="s">
        <v>66</v>
      </c>
      <c r="E9" s="9" t="str">
        <f>HYPERLINK("[CODES_Synopsis_Harm_FR_20140626.xls]8!A1","8")</f>
        <v>8</v>
      </c>
      <c r="F9" s="8" t="s">
        <v>26</v>
      </c>
      <c r="G9" s="7" t="s">
        <v>26</v>
      </c>
    </row>
    <row r="10" spans="1:7" ht="14.25" customHeight="1" x14ac:dyDescent="0.3">
      <c r="A10" s="8" t="s">
        <v>78</v>
      </c>
      <c r="B10" s="8" t="s">
        <v>79</v>
      </c>
      <c r="C10" s="8" t="s">
        <v>49</v>
      </c>
      <c r="D10" s="8" t="s">
        <v>63</v>
      </c>
      <c r="E10" s="9" t="str">
        <f>HYPERLINK("[CODES_Synopsis_Harm_FR_20140626.xls]9!A1","9")</f>
        <v>9</v>
      </c>
      <c r="F10" s="8" t="s">
        <v>26</v>
      </c>
      <c r="G10" s="7" t="s">
        <v>80</v>
      </c>
    </row>
    <row r="11" spans="1:7" ht="70" x14ac:dyDescent="0.3">
      <c r="A11" s="8" t="s">
        <v>81</v>
      </c>
      <c r="B11" s="8" t="s">
        <v>82</v>
      </c>
      <c r="C11" s="8" t="s">
        <v>49</v>
      </c>
      <c r="D11" s="8" t="s">
        <v>66</v>
      </c>
      <c r="E11" s="9" t="str">
        <f>HYPERLINK("[CODES_Synopsis_Harm_FR_20140626.xls]10!A1","10")</f>
        <v>10</v>
      </c>
      <c r="F11" s="8" t="s">
        <v>83</v>
      </c>
      <c r="G11" s="7" t="s">
        <v>279</v>
      </c>
    </row>
    <row r="12" spans="1:7" ht="72" customHeight="1" x14ac:dyDescent="0.3">
      <c r="A12" s="8" t="s">
        <v>84</v>
      </c>
      <c r="B12" s="8" t="s">
        <v>85</v>
      </c>
      <c r="C12" s="8" t="s">
        <v>49</v>
      </c>
      <c r="D12" s="8" t="s">
        <v>50</v>
      </c>
      <c r="E12" s="9" t="str">
        <f>HYPERLINK("[CODES_Synopsis_Harm_FR_20140626.xls]11!A1","11")</f>
        <v>11</v>
      </c>
      <c r="F12" s="8" t="s">
        <v>83</v>
      </c>
      <c r="G12" s="7" t="s">
        <v>264</v>
      </c>
    </row>
    <row r="13" spans="1:7" ht="28" x14ac:dyDescent="0.3">
      <c r="A13" s="8" t="s">
        <v>86</v>
      </c>
      <c r="B13" s="8" t="s">
        <v>87</v>
      </c>
      <c r="C13" s="8" t="s">
        <v>49</v>
      </c>
      <c r="D13" s="8" t="s">
        <v>66</v>
      </c>
      <c r="E13" s="9" t="str">
        <f>HYPERLINK("[CODES_Synopsis_Harm_FR_20140626.xls]12!A1","12")</f>
        <v>12</v>
      </c>
      <c r="F13" s="8" t="s">
        <v>88</v>
      </c>
      <c r="G13" s="7" t="s">
        <v>89</v>
      </c>
    </row>
    <row r="14" spans="1:7" ht="14.25" customHeight="1" x14ac:dyDescent="0.3">
      <c r="A14" s="8" t="s">
        <v>90</v>
      </c>
      <c r="B14" s="8" t="s">
        <v>91</v>
      </c>
      <c r="C14" s="8" t="s">
        <v>49</v>
      </c>
      <c r="D14" s="8" t="s">
        <v>66</v>
      </c>
      <c r="E14" s="9" t="str">
        <f>HYPERLINK("[CODES_Synopsis_Harm_FR_20140626.xls]13!A1","13")</f>
        <v>13</v>
      </c>
      <c r="F14" s="8" t="s">
        <v>88</v>
      </c>
      <c r="G14" s="7" t="s">
        <v>92</v>
      </c>
    </row>
    <row r="15" spans="1:7" ht="70" x14ac:dyDescent="0.3">
      <c r="A15" s="8" t="s">
        <v>93</v>
      </c>
      <c r="B15" s="8" t="s">
        <v>94</v>
      </c>
      <c r="C15" s="8" t="s">
        <v>49</v>
      </c>
      <c r="D15" s="8" t="s">
        <v>50</v>
      </c>
      <c r="E15" s="9" t="str">
        <f>HYPERLINK("[CODES_Synopsis_Harm_FR_20140626.xls]14!A1","14")</f>
        <v>14</v>
      </c>
      <c r="F15" s="8" t="s">
        <v>88</v>
      </c>
      <c r="G15" s="7" t="s">
        <v>265</v>
      </c>
    </row>
    <row r="16" spans="1:7" ht="56" x14ac:dyDescent="0.3">
      <c r="A16" s="1" t="s">
        <v>95</v>
      </c>
      <c r="B16" s="1" t="s">
        <v>96</v>
      </c>
      <c r="C16" s="1" t="s">
        <v>49</v>
      </c>
      <c r="D16" s="1" t="s">
        <v>66</v>
      </c>
      <c r="E16" s="10" t="str">
        <f>HYPERLINK("[CODES_Synopsis_Harm_FR_20140626.xls]15!A1","15")</f>
        <v>15</v>
      </c>
      <c r="F16" s="1" t="s">
        <v>88</v>
      </c>
      <c r="G16" s="11" t="s">
        <v>266</v>
      </c>
    </row>
    <row r="17" spans="1:7" ht="42" x14ac:dyDescent="0.3">
      <c r="A17" s="1" t="s">
        <v>97</v>
      </c>
      <c r="B17" s="1" t="s">
        <v>98</v>
      </c>
      <c r="C17" s="1" t="s">
        <v>49</v>
      </c>
      <c r="D17" s="1" t="s">
        <v>66</v>
      </c>
      <c r="E17" s="10" t="str">
        <f>HYPERLINK("[CODES_Synopsis_Harm_FR_20140626.xls]16!A1","16")</f>
        <v>16</v>
      </c>
      <c r="F17" s="1" t="s">
        <v>99</v>
      </c>
      <c r="G17" s="11" t="s">
        <v>261</v>
      </c>
    </row>
    <row r="18" spans="1:7" ht="14.25" customHeight="1" x14ac:dyDescent="0.3">
      <c r="A18" s="1" t="s">
        <v>100</v>
      </c>
      <c r="B18" s="1" t="s">
        <v>101</v>
      </c>
      <c r="C18" s="1" t="s">
        <v>49</v>
      </c>
      <c r="D18" s="1" t="s">
        <v>50</v>
      </c>
      <c r="E18" s="10" t="str">
        <f>HYPERLINK("[CODES_Synopsis_Harm_FR_20140626.xls]17!A1","17")</f>
        <v>17</v>
      </c>
      <c r="F18" s="1" t="s">
        <v>26</v>
      </c>
      <c r="G18" s="11" t="s">
        <v>102</v>
      </c>
    </row>
    <row r="19" spans="1:7" ht="14.25" customHeight="1" x14ac:dyDescent="0.3">
      <c r="A19" s="1" t="s">
        <v>103</v>
      </c>
      <c r="B19" s="1" t="s">
        <v>104</v>
      </c>
      <c r="C19" s="1" t="s">
        <v>49</v>
      </c>
      <c r="D19" s="1" t="s">
        <v>66</v>
      </c>
      <c r="E19" s="10" t="str">
        <f>HYPERLINK("[CODES_Synopsis_Harm_FR_20140626.xls]10!A1","10")</f>
        <v>10</v>
      </c>
      <c r="F19" s="1" t="s">
        <v>26</v>
      </c>
      <c r="G19" s="11" t="s">
        <v>102</v>
      </c>
    </row>
    <row r="20" spans="1:7" ht="14.25" customHeight="1" x14ac:dyDescent="0.3">
      <c r="A20" s="1" t="s">
        <v>105</v>
      </c>
      <c r="B20" s="1" t="s">
        <v>106</v>
      </c>
      <c r="C20" s="1" t="s">
        <v>49</v>
      </c>
      <c r="D20" s="1" t="s">
        <v>50</v>
      </c>
      <c r="E20" s="10" t="str">
        <f>HYPERLINK("[CODES_Synopsis_Harm_FR_20140626.xls]18!A1","18")</f>
        <v>18</v>
      </c>
      <c r="F20" s="1" t="s">
        <v>26</v>
      </c>
      <c r="G20" s="11" t="s">
        <v>102</v>
      </c>
    </row>
    <row r="21" spans="1:7" ht="14.25" customHeight="1" x14ac:dyDescent="0.3">
      <c r="A21" s="1" t="s">
        <v>107</v>
      </c>
      <c r="B21" s="1" t="s">
        <v>108</v>
      </c>
      <c r="C21" s="1" t="s">
        <v>49</v>
      </c>
      <c r="D21" s="1" t="s">
        <v>50</v>
      </c>
      <c r="E21" s="10" t="str">
        <f>HYPERLINK("[CODES_Synopsis_Harm_FR_20140626.xls]19!A1","19")</f>
        <v>19</v>
      </c>
      <c r="F21" s="1" t="s">
        <v>26</v>
      </c>
      <c r="G21" s="11" t="s">
        <v>102</v>
      </c>
    </row>
    <row r="22" spans="1:7" ht="14.25" customHeight="1" x14ac:dyDescent="0.3">
      <c r="A22" s="1" t="s">
        <v>109</v>
      </c>
      <c r="B22" s="1" t="s">
        <v>110</v>
      </c>
      <c r="C22" s="1" t="s">
        <v>49</v>
      </c>
      <c r="D22" s="1" t="s">
        <v>111</v>
      </c>
      <c r="E22" s="10" t="str">
        <f>HYPERLINK("[CODES_Synopsis_Harm_FR_20140626.xls]20!A1","20")</f>
        <v>20</v>
      </c>
      <c r="F22" s="1" t="s">
        <v>26</v>
      </c>
      <c r="G22" s="11" t="s">
        <v>102</v>
      </c>
    </row>
    <row r="23" spans="1:7" ht="14.25" customHeight="1" x14ac:dyDescent="0.3">
      <c r="A23" s="1" t="s">
        <v>112</v>
      </c>
      <c r="B23" s="1" t="s">
        <v>113</v>
      </c>
      <c r="C23" s="1" t="s">
        <v>49</v>
      </c>
      <c r="D23" s="1" t="s">
        <v>66</v>
      </c>
      <c r="E23" s="10" t="str">
        <f>HYPERLINK("[CODES_Synopsis_Harm_FR_20140626.xls]21!A1","21")</f>
        <v>21</v>
      </c>
      <c r="F23" s="1" t="s">
        <v>26</v>
      </c>
      <c r="G23" s="11" t="s">
        <v>102</v>
      </c>
    </row>
    <row r="24" spans="1:7" ht="14.25" customHeight="1" x14ac:dyDescent="0.3">
      <c r="A24" s="1" t="s">
        <v>114</v>
      </c>
      <c r="B24" s="1" t="s">
        <v>115</v>
      </c>
      <c r="C24" s="1" t="s">
        <v>49</v>
      </c>
      <c r="D24" s="1" t="s">
        <v>111</v>
      </c>
      <c r="E24" s="10" t="str">
        <f>HYPERLINK("[CODES_Synopsis_Harm_FR_20140626.xls]22!A1","22")</f>
        <v>22</v>
      </c>
      <c r="F24" s="1" t="s">
        <v>26</v>
      </c>
      <c r="G24" s="11" t="s">
        <v>102</v>
      </c>
    </row>
    <row r="25" spans="1:7" ht="14.25" customHeight="1" x14ac:dyDescent="0.3">
      <c r="A25" s="1" t="s">
        <v>116</v>
      </c>
      <c r="B25" s="1" t="s">
        <v>117</v>
      </c>
      <c r="C25" s="1" t="s">
        <v>49</v>
      </c>
      <c r="D25" s="1" t="s">
        <v>63</v>
      </c>
      <c r="E25" s="10" t="str">
        <f>HYPERLINK("[CODES_Synopsis_Harm_FR_20140626.xls]23!A1","23")</f>
        <v>23</v>
      </c>
      <c r="F25" s="1" t="s">
        <v>26</v>
      </c>
      <c r="G25" s="11" t="s">
        <v>102</v>
      </c>
    </row>
    <row r="26" spans="1:7" ht="14.25" customHeight="1" x14ac:dyDescent="0.3">
      <c r="A26" s="1" t="s">
        <v>118</v>
      </c>
      <c r="B26" s="1" t="s">
        <v>119</v>
      </c>
      <c r="C26" s="1" t="s">
        <v>49</v>
      </c>
      <c r="D26" s="1" t="s">
        <v>50</v>
      </c>
      <c r="E26" s="10" t="str">
        <f>HYPERLINK("[CODES_Synopsis_Harm_FR_20140626.xls]11!A1","11")</f>
        <v>11</v>
      </c>
      <c r="F26" s="1" t="s">
        <v>26</v>
      </c>
      <c r="G26" s="11" t="s">
        <v>102</v>
      </c>
    </row>
    <row r="27" spans="1:7" ht="14.25" customHeight="1" x14ac:dyDescent="0.3">
      <c r="A27" s="1" t="s">
        <v>120</v>
      </c>
      <c r="B27" s="1" t="s">
        <v>121</v>
      </c>
      <c r="C27" s="1" t="s">
        <v>49</v>
      </c>
      <c r="D27" s="1" t="s">
        <v>111</v>
      </c>
      <c r="E27" s="10" t="str">
        <f>HYPERLINK("[CODES_Synopsis_Harm_FR_20140626.xls]24!A1","24")</f>
        <v>24</v>
      </c>
      <c r="F27" s="1" t="s">
        <v>26</v>
      </c>
      <c r="G27" s="11" t="s">
        <v>102</v>
      </c>
    </row>
    <row r="28" spans="1:7" ht="14.25" customHeight="1" x14ac:dyDescent="0.3">
      <c r="A28" s="1" t="s">
        <v>122</v>
      </c>
      <c r="B28" s="1" t="s">
        <v>123</v>
      </c>
      <c r="C28" s="1" t="s">
        <v>49</v>
      </c>
      <c r="D28" s="1" t="s">
        <v>111</v>
      </c>
      <c r="E28" s="10" t="str">
        <f>HYPERLINK("[CODES_Synopsis_Harm_FR_20140626.xls]25!A1","25")</f>
        <v>25</v>
      </c>
      <c r="F28" s="1" t="s">
        <v>26</v>
      </c>
      <c r="G28" s="11" t="s">
        <v>102</v>
      </c>
    </row>
    <row r="29" spans="1:7" ht="14.25" customHeight="1" x14ac:dyDescent="0.3">
      <c r="A29" s="1" t="s">
        <v>124</v>
      </c>
      <c r="B29" s="1" t="s">
        <v>125</v>
      </c>
      <c r="C29" s="1" t="s">
        <v>49</v>
      </c>
      <c r="D29" s="1" t="s">
        <v>111</v>
      </c>
      <c r="E29" s="10" t="str">
        <f>HYPERLINK("[CODES_Synopsis_Harm_FR_20140626.xls]26!A1","26")</f>
        <v>26</v>
      </c>
      <c r="F29" s="1" t="s">
        <v>26</v>
      </c>
      <c r="G29" s="11" t="s">
        <v>102</v>
      </c>
    </row>
    <row r="30" spans="1:7" ht="14.25" customHeight="1" x14ac:dyDescent="0.3">
      <c r="A30" s="1" t="s">
        <v>126</v>
      </c>
      <c r="B30" s="1" t="s">
        <v>127</v>
      </c>
      <c r="C30" s="1" t="s">
        <v>49</v>
      </c>
      <c r="D30" s="1" t="s">
        <v>111</v>
      </c>
      <c r="E30" s="10" t="str">
        <f>HYPERLINK("[CODES_Synopsis_Harm_FR_20140626.xls]27!A1","27")</f>
        <v>27</v>
      </c>
      <c r="F30" s="1" t="s">
        <v>26</v>
      </c>
      <c r="G30" s="11" t="s">
        <v>26</v>
      </c>
    </row>
    <row r="31" spans="1:7" ht="14.25" customHeight="1" x14ac:dyDescent="0.3">
      <c r="A31" s="1" t="s">
        <v>128</v>
      </c>
      <c r="B31" s="1" t="s">
        <v>129</v>
      </c>
      <c r="C31" s="1" t="s">
        <v>49</v>
      </c>
      <c r="D31" s="1" t="s">
        <v>111</v>
      </c>
      <c r="E31" s="10" t="str">
        <f>HYPERLINK("[CODES_Synopsis_Harm_FR_20140626.xls]28!A1","28")</f>
        <v>28</v>
      </c>
      <c r="F31" s="1" t="s">
        <v>26</v>
      </c>
      <c r="G31" s="11" t="s">
        <v>102</v>
      </c>
    </row>
    <row r="32" spans="1:7" ht="14.25" customHeight="1" x14ac:dyDescent="0.3">
      <c r="A32" s="1" t="s">
        <v>130</v>
      </c>
      <c r="B32" s="1" t="s">
        <v>131</v>
      </c>
      <c r="C32" s="1" t="s">
        <v>49</v>
      </c>
      <c r="D32" s="1" t="s">
        <v>132</v>
      </c>
      <c r="E32" s="10" t="str">
        <f>HYPERLINK("[CODES_Synopsis_Harm_FR_20140626.xls]29!A1","29")</f>
        <v>29</v>
      </c>
      <c r="F32" s="1" t="s">
        <v>26</v>
      </c>
      <c r="G32" s="11" t="s">
        <v>133</v>
      </c>
    </row>
    <row r="33" spans="1:7" ht="14.25" customHeight="1" x14ac:dyDescent="0.3">
      <c r="A33" s="1" t="s">
        <v>134</v>
      </c>
      <c r="B33" s="1" t="s">
        <v>135</v>
      </c>
      <c r="C33" s="1" t="s">
        <v>49</v>
      </c>
      <c r="D33" s="1" t="s">
        <v>111</v>
      </c>
      <c r="E33" s="10" t="str">
        <f>HYPERLINK("[CODES_Synopsis_Harm_FR_20140626.xls]30!A1","30")</f>
        <v>30</v>
      </c>
      <c r="F33" s="1" t="s">
        <v>26</v>
      </c>
      <c r="G33" s="11" t="s">
        <v>26</v>
      </c>
    </row>
    <row r="34" spans="1:7" ht="14.25" customHeight="1" x14ac:dyDescent="0.3">
      <c r="A34" s="1" t="s">
        <v>136</v>
      </c>
      <c r="B34" s="1" t="s">
        <v>137</v>
      </c>
      <c r="C34" s="1" t="s">
        <v>49</v>
      </c>
      <c r="D34" s="1" t="s">
        <v>111</v>
      </c>
      <c r="E34" s="10" t="str">
        <f>HYPERLINK("[CODES_Synopsis_Harm_FR_20140626.xls]31!A1","31")</f>
        <v>31</v>
      </c>
      <c r="F34" s="1" t="s">
        <v>26</v>
      </c>
      <c r="G34" s="11" t="s">
        <v>138</v>
      </c>
    </row>
  </sheetData>
  <autoFilter ref="A3:G34"/>
  <hyperlinks>
    <hyperlink ref="F3" r:id="rId1" display="C:\Users\U80746382\AppData\Local\Microsoft\Windows\Temporary Internet Files\Content.Outlook\WPZLASYL\[CODES_Synopsis_Harm_FR_20140626.xls]S!A1"/>
    <hyperlink ref="E4" r:id="rId2" display="C:\Users\U80746382\AppData\Local\Microsoft\Windows\Temporary Internet Files\Content.Outlook\WPZLASYL\[CODES_Synopsis_Harm_FR_20140626.xls]3!A1"/>
    <hyperlink ref="E5" r:id="rId3" display="C:\Users\U80746382\AppData\Local\Microsoft\Windows\Temporary Internet Files\Content.Outlook\WPZLASYL\[CODES_Synopsis_Harm_FR_20140626.xls]4!A1"/>
    <hyperlink ref="E6" r:id="rId4" display="C:\Users\U80746382\AppData\Local\Microsoft\Windows\Temporary Internet Files\Content.Outlook\WPZLASYL\[CODES_Synopsis_Harm_FR_20140626.xls]5!A1"/>
    <hyperlink ref="E7" r:id="rId5" display="C:\Users\U80746382\AppData\Local\Microsoft\Windows\Temporary Internet Files\Content.Outlook\WPZLASYL\[CODES_Synopsis_Harm_FR_20140626.xls]6!A1"/>
    <hyperlink ref="E8" r:id="rId6" display="C:\Users\U80746382\AppData\Local\Microsoft\Windows\Temporary Internet Files\Content.Outlook\WPZLASYL\[CODES_Synopsis_Harm_FR_20140626.xls]7!A1"/>
    <hyperlink ref="E9" r:id="rId7" display="C:\Users\U80746382\AppData\Local\Microsoft\Windows\Temporary Internet Files\Content.Outlook\WPZLASYL\[CODES_Synopsis_Harm_FR_20140626.xls]8!A1"/>
    <hyperlink ref="E10" r:id="rId8" display="C:\Users\U80746382\AppData\Local\Microsoft\Windows\Temporary Internet Files\Content.Outlook\WPZLASYL\[CODES_Synopsis_Harm_FR_20140626.xls]9!A1"/>
    <hyperlink ref="E11" r:id="rId9" display="C:\Users\U80746382\AppData\Local\Microsoft\Windows\Temporary Internet Files\Content.Outlook\WPZLASYL\[CODES_Synopsis_Harm_FR_20140626.xls]10!A1"/>
    <hyperlink ref="E12" r:id="rId10" display="C:\Users\U80746382\AppData\Local\Microsoft\Windows\Temporary Internet Files\Content.Outlook\WPZLASYL\[CODES_Synopsis_Harm_FR_20140626.xls]11!A1"/>
    <hyperlink ref="E13" r:id="rId11" display="C:\Users\U80746382\AppData\Local\Microsoft\Windows\Temporary Internet Files\Content.Outlook\WPZLASYL\[CODES_Synopsis_Harm_FR_20140626.xls]12!A1"/>
    <hyperlink ref="E14" r:id="rId12" display="C:\Users\U80746382\AppData\Local\Microsoft\Windows\Temporary Internet Files\Content.Outlook\WPZLASYL\[CODES_Synopsis_Harm_FR_20140626.xls]13!A1"/>
    <hyperlink ref="E15" r:id="rId13" display="C:\Users\U80746382\AppData\Local\Microsoft\Windows\Temporary Internet Files\Content.Outlook\WPZLASYL\[CODES_Synopsis_Harm_FR_20140626.xls]14!A1"/>
    <hyperlink ref="E16" r:id="rId14" display="C:\Users\U80746382\AppData\Local\Microsoft\Windows\Temporary Internet Files\Content.Outlook\WPZLASYL\[CODES_Synopsis_Harm_FR_20140626.xls]15!A1"/>
    <hyperlink ref="E17" r:id="rId15" display="C:\Users\U80746382\AppData\Local\Microsoft\Windows\Temporary Internet Files\Content.Outlook\WPZLASYL\[CODES_Synopsis_Harm_FR_20140626.xls]16!A1"/>
    <hyperlink ref="E18" r:id="rId16" display="C:\Users\U80746382\AppData\Local\Microsoft\Windows\Temporary Internet Files\Content.Outlook\WPZLASYL\[CODES_Synopsis_Harm_FR_20140626.xls]17!A1"/>
    <hyperlink ref="E19" r:id="rId17" display="C:\Users\U80746382\AppData\Local\Microsoft\Windows\Temporary Internet Files\Content.Outlook\WPZLASYL\[CODES_Synopsis_Harm_FR_20140626.xls]10!A1"/>
    <hyperlink ref="E20" r:id="rId18" display="C:\Users\U80746382\AppData\Local\Microsoft\Windows\Temporary Internet Files\Content.Outlook\WPZLASYL\[CODES_Synopsis_Harm_FR_20140626.xls]18!A1"/>
    <hyperlink ref="E21" r:id="rId19" display="C:\Users\U80746382\AppData\Local\Microsoft\Windows\Temporary Internet Files\Content.Outlook\WPZLASYL\[CODES_Synopsis_Harm_FR_20140626.xls]19!A1"/>
    <hyperlink ref="E22" r:id="rId20" display="C:\Users\U80746382\AppData\Local\Microsoft\Windows\Temporary Internet Files\Content.Outlook\WPZLASYL\[CODES_Synopsis_Harm_FR_20140626.xls]20!A1"/>
    <hyperlink ref="E23" r:id="rId21" display="C:\Users\U80746382\AppData\Local\Microsoft\Windows\Temporary Internet Files\Content.Outlook\WPZLASYL\[CODES_Synopsis_Harm_FR_20140626.xls]21!A1"/>
    <hyperlink ref="E24" r:id="rId22" display="C:\Users\U80746382\AppData\Local\Microsoft\Windows\Temporary Internet Files\Content.Outlook\WPZLASYL\[CODES_Synopsis_Harm_FR_20140626.xls]22!A1"/>
    <hyperlink ref="E25" r:id="rId23" display="C:\Users\U80746382\AppData\Local\Microsoft\Windows\Temporary Internet Files\Content.Outlook\WPZLASYL\[CODES_Synopsis_Harm_FR_20140626.xls]23!A1"/>
    <hyperlink ref="E26" r:id="rId24" display="C:\Users\U80746382\AppData\Local\Microsoft\Windows\Temporary Internet Files\Content.Outlook\WPZLASYL\[CODES_Synopsis_Harm_FR_20140626.xls]11!A1"/>
    <hyperlink ref="E27" r:id="rId25" display="C:\Users\U80746382\AppData\Local\Microsoft\Windows\Temporary Internet Files\Content.Outlook\WPZLASYL\[CODES_Synopsis_Harm_FR_20140626.xls]24!A1"/>
    <hyperlink ref="E28" r:id="rId26" display="C:\Users\U80746382\AppData\Local\Microsoft\Windows\Temporary Internet Files\Content.Outlook\WPZLASYL\[CODES_Synopsis_Harm_FR_20140626.xls]25!A1"/>
    <hyperlink ref="E29" r:id="rId27" display="C:\Users\U80746382\AppData\Local\Microsoft\Windows\Temporary Internet Files\Content.Outlook\WPZLASYL\[CODES_Synopsis_Harm_FR_20140626.xls]26!A1"/>
    <hyperlink ref="E30" r:id="rId28" display="C:\Users\U80746382\AppData\Local\Microsoft\Windows\Temporary Internet Files\Content.Outlook\WPZLASYL\[CODES_Synopsis_Harm_FR_20140626.xls]27!A1"/>
    <hyperlink ref="E31" r:id="rId29" display="C:\Users\U80746382\AppData\Local\Microsoft\Windows\Temporary Internet Files\Content.Outlook\WPZLASYL\[CODES_Synopsis_Harm_FR_20140626.xls]28!A1"/>
    <hyperlink ref="E32" r:id="rId30" display="C:\Users\U80746382\AppData\Local\Microsoft\Windows\Temporary Internet Files\Content.Outlook\WPZLASYL\[CODES_Synopsis_Harm_FR_20140626.xls]29!A1"/>
    <hyperlink ref="E33" r:id="rId31" display="C:\Users\U80746382\AppData\Local\Microsoft\Windows\Temporary Internet Files\Content.Outlook\WPZLASYL\[CODES_Synopsis_Harm_FR_20140626.xls]30!A1"/>
    <hyperlink ref="E34" r:id="rId32" display="C:\Users\U80746382\AppData\Local\Microsoft\Windows\Temporary Internet Files\Content.Outlook\WPZLASYL\[CODES_Synopsis_Harm_FR_20140626.xls]31!A1"/>
  </hyperlinks>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pane ySplit="3" topLeftCell="A4" activePane="bottomLeft" state="frozenSplit"/>
      <selection pane="bottomLeft"/>
    </sheetView>
  </sheetViews>
  <sheetFormatPr baseColWidth="10" defaultColWidth="10" defaultRowHeight="14.25" customHeight="1"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ht="14.25" customHeight="1" x14ac:dyDescent="0.3">
      <c r="A1" t="s">
        <v>139</v>
      </c>
      <c r="B1" s="3" t="s">
        <v>30</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84" x14ac:dyDescent="0.3">
      <c r="A4" s="1" t="s">
        <v>140</v>
      </c>
      <c r="B4" s="1" t="s">
        <v>141</v>
      </c>
      <c r="C4" s="1" t="s">
        <v>49</v>
      </c>
      <c r="D4" s="1" t="s">
        <v>63</v>
      </c>
      <c r="E4" s="10" t="str">
        <f>HYPERLINK("[CODES_Synopsis_Harm_FR_20140626.xls]10!A1","10")</f>
        <v>10</v>
      </c>
      <c r="F4" s="1" t="s">
        <v>142</v>
      </c>
      <c r="G4" s="11" t="s">
        <v>280</v>
      </c>
    </row>
    <row r="5" spans="1:7" ht="84" x14ac:dyDescent="0.3">
      <c r="A5" s="1" t="s">
        <v>143</v>
      </c>
      <c r="B5" s="1" t="s">
        <v>144</v>
      </c>
      <c r="C5" s="1" t="s">
        <v>49</v>
      </c>
      <c r="D5" s="1" t="s">
        <v>50</v>
      </c>
      <c r="E5" s="10" t="str">
        <f>HYPERLINK("[CODES_Synopsis_Harm_FR_20140626.xls]32!A1","32")</f>
        <v>32</v>
      </c>
      <c r="F5" s="1" t="s">
        <v>145</v>
      </c>
      <c r="G5" s="11" t="s">
        <v>280</v>
      </c>
    </row>
    <row r="6" spans="1:7" ht="28" x14ac:dyDescent="0.3">
      <c r="A6" s="1" t="s">
        <v>146</v>
      </c>
      <c r="B6" s="1" t="s">
        <v>147</v>
      </c>
      <c r="C6" s="1" t="s">
        <v>49</v>
      </c>
      <c r="D6" s="1" t="s">
        <v>66</v>
      </c>
      <c r="E6" s="10" t="str">
        <f>HYPERLINK("[CODES_Synopsis_Harm_FR_20140626.xls]33!A1","33")</f>
        <v>33</v>
      </c>
      <c r="F6" s="1" t="s">
        <v>88</v>
      </c>
      <c r="G6" s="11" t="s">
        <v>148</v>
      </c>
    </row>
    <row r="7" spans="1:7" ht="42" x14ac:dyDescent="0.3">
      <c r="A7" s="1" t="s">
        <v>149</v>
      </c>
      <c r="B7" s="1" t="s">
        <v>150</v>
      </c>
      <c r="C7" s="1" t="s">
        <v>49</v>
      </c>
      <c r="D7" s="1" t="s">
        <v>66</v>
      </c>
      <c r="E7" s="10" t="str">
        <f>HYPERLINK("[CODES_Synopsis_Harm_FR_20140626.xls]34!A1","34")</f>
        <v>34</v>
      </c>
      <c r="F7" s="1" t="s">
        <v>88</v>
      </c>
      <c r="G7" s="11" t="s">
        <v>267</v>
      </c>
    </row>
    <row r="8" spans="1:7" ht="56" x14ac:dyDescent="0.3">
      <c r="A8" s="1" t="s">
        <v>151</v>
      </c>
      <c r="B8" s="1" t="s">
        <v>152</v>
      </c>
      <c r="C8" s="1" t="s">
        <v>49</v>
      </c>
      <c r="D8" s="1" t="s">
        <v>66</v>
      </c>
      <c r="E8" s="10" t="str">
        <f>HYPERLINK("[CODES_Synopsis_Harm_FR_20140626.xls]35!A1","35")</f>
        <v>35</v>
      </c>
      <c r="F8" s="1" t="s">
        <v>88</v>
      </c>
      <c r="G8" s="11" t="s">
        <v>281</v>
      </c>
    </row>
    <row r="9" spans="1:7" ht="70" x14ac:dyDescent="0.3">
      <c r="A9" s="1" t="s">
        <v>153</v>
      </c>
      <c r="B9" s="1" t="s">
        <v>154</v>
      </c>
      <c r="C9" s="1" t="s">
        <v>49</v>
      </c>
      <c r="D9" s="1" t="s">
        <v>66</v>
      </c>
      <c r="E9" s="10" t="str">
        <f>HYPERLINK("[CODES_Synopsis_Harm_FR_20140626.xls]36!A1","36")</f>
        <v>36</v>
      </c>
      <c r="F9" s="1" t="s">
        <v>88</v>
      </c>
      <c r="G9" s="11" t="s">
        <v>282</v>
      </c>
    </row>
  </sheetData>
  <autoFilter ref="A3:G9"/>
  <hyperlinks>
    <hyperlink ref="F3" r:id="rId1" display="C:\Users\U80746382\AppData\Local\Microsoft\Windows\Temporary Internet Files\Content.Outlook\WPZLASYL\[CODES_Synopsis_Harm_FR_20140626.xls]S!A1"/>
    <hyperlink ref="E4" r:id="rId2" display="C:\Users\U80746382\AppData\Local\Microsoft\Windows\Temporary Internet Files\Content.Outlook\WPZLASYL\[CODES_Synopsis_Harm_FR_20140626.xls]10!A1"/>
    <hyperlink ref="E5" r:id="rId3" display="C:\Users\U80746382\AppData\Local\Microsoft\Windows\Temporary Internet Files\Content.Outlook\WPZLASYL\[CODES_Synopsis_Harm_FR_20140626.xls]32!A1"/>
    <hyperlink ref="E6" r:id="rId4" display="C:\Users\U80746382\AppData\Local\Microsoft\Windows\Temporary Internet Files\Content.Outlook\WPZLASYL\[CODES_Synopsis_Harm_FR_20140626.xls]33!A1"/>
    <hyperlink ref="E7" r:id="rId5" display="C:\Users\U80746382\AppData\Local\Microsoft\Windows\Temporary Internet Files\Content.Outlook\WPZLASYL\[CODES_Synopsis_Harm_FR_20140626.xls]34!A1"/>
    <hyperlink ref="E8" r:id="rId6" display="C:\Users\U80746382\AppData\Local\Microsoft\Windows\Temporary Internet Files\Content.Outlook\WPZLASYL\[CODES_Synopsis_Harm_FR_20140626.xls]35!A1"/>
    <hyperlink ref="E9" r:id="rId7" display="C:\Users\U80746382\AppData\Local\Microsoft\Windows\Temporary Internet Files\Content.Outlook\WPZLASYL\[CODES_Synopsis_Harm_FR_20140626.xls]36!A1"/>
  </hyperlinks>
  <pageMargins left="0.78740157499999996" right="0.78740157499999996" top="0.984251969" bottom="0.984251969" header="0.4921259845" footer="0.4921259845"/>
  <pageSetup paperSize="9" orientation="portrait"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pane ySplit="3" topLeftCell="A4" activePane="bottomLeft" state="frozenSplit"/>
      <selection pane="bottomLeft"/>
    </sheetView>
  </sheetViews>
  <sheetFormatPr baseColWidth="10" defaultColWidth="10" defaultRowHeight="14.25" customHeight="1"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ht="14.25" customHeight="1" x14ac:dyDescent="0.3">
      <c r="A1" t="s">
        <v>155</v>
      </c>
      <c r="B1" s="3" t="s">
        <v>31</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70" x14ac:dyDescent="0.3">
      <c r="A4" s="1" t="s">
        <v>156</v>
      </c>
      <c r="B4" s="1" t="s">
        <v>157</v>
      </c>
      <c r="C4" s="1" t="s">
        <v>49</v>
      </c>
      <c r="D4" s="1" t="s">
        <v>111</v>
      </c>
      <c r="E4" s="10" t="str">
        <f>HYPERLINK("[CODES_Synopsis_Harm_FR_20140626.xls]37!A1","37")</f>
        <v>37</v>
      </c>
      <c r="F4" s="1" t="s">
        <v>26</v>
      </c>
      <c r="G4" s="11" t="s">
        <v>283</v>
      </c>
    </row>
    <row r="5" spans="1:7" ht="14.25" customHeight="1" x14ac:dyDescent="0.3">
      <c r="A5" s="1" t="s">
        <v>158</v>
      </c>
      <c r="B5" s="1" t="s">
        <v>159</v>
      </c>
      <c r="C5" s="1" t="s">
        <v>49</v>
      </c>
      <c r="D5" s="1" t="s">
        <v>66</v>
      </c>
      <c r="E5" s="10" t="str">
        <f t="shared" ref="E5:E18" si="0">HYPERLINK("[CODES_Synopsis_Harm_FR_20140626.xls]38!A1","38")</f>
        <v>38</v>
      </c>
      <c r="F5" s="1" t="s">
        <v>88</v>
      </c>
      <c r="G5" s="1" t="s">
        <v>160</v>
      </c>
    </row>
    <row r="6" spans="1:7" ht="14.25" customHeight="1" x14ac:dyDescent="0.3">
      <c r="A6" s="1" t="s">
        <v>161</v>
      </c>
      <c r="B6" s="1" t="s">
        <v>162</v>
      </c>
      <c r="C6" s="1" t="s">
        <v>49</v>
      </c>
      <c r="D6" s="1" t="s">
        <v>66</v>
      </c>
      <c r="E6" s="10" t="str">
        <f t="shared" si="0"/>
        <v>38</v>
      </c>
      <c r="F6" s="1" t="s">
        <v>88</v>
      </c>
      <c r="G6" s="1" t="s">
        <v>160</v>
      </c>
    </row>
    <row r="7" spans="1:7" ht="14.25" customHeight="1" x14ac:dyDescent="0.3">
      <c r="A7" s="1" t="s">
        <v>163</v>
      </c>
      <c r="B7" s="1" t="s">
        <v>164</v>
      </c>
      <c r="C7" s="1" t="s">
        <v>49</v>
      </c>
      <c r="D7" s="1" t="s">
        <v>66</v>
      </c>
      <c r="E7" s="10" t="str">
        <f t="shared" si="0"/>
        <v>38</v>
      </c>
      <c r="F7" s="1" t="s">
        <v>88</v>
      </c>
      <c r="G7" s="1" t="s">
        <v>160</v>
      </c>
    </row>
    <row r="8" spans="1:7" ht="14.25" customHeight="1" x14ac:dyDescent="0.3">
      <c r="A8" s="1" t="s">
        <v>165</v>
      </c>
      <c r="B8" s="1" t="s">
        <v>166</v>
      </c>
      <c r="C8" s="1" t="s">
        <v>49</v>
      </c>
      <c r="D8" s="1" t="s">
        <v>66</v>
      </c>
      <c r="E8" s="10" t="str">
        <f t="shared" si="0"/>
        <v>38</v>
      </c>
      <c r="F8" s="1" t="s">
        <v>88</v>
      </c>
      <c r="G8" s="1" t="s">
        <v>160</v>
      </c>
    </row>
    <row r="9" spans="1:7" ht="14.25" customHeight="1" x14ac:dyDescent="0.3">
      <c r="A9" s="1" t="s">
        <v>167</v>
      </c>
      <c r="B9" s="1" t="s">
        <v>168</v>
      </c>
      <c r="C9" s="1" t="s">
        <v>49</v>
      </c>
      <c r="D9" s="1" t="s">
        <v>66</v>
      </c>
      <c r="E9" s="10" t="str">
        <f t="shared" si="0"/>
        <v>38</v>
      </c>
      <c r="F9" s="1" t="s">
        <v>88</v>
      </c>
      <c r="G9" s="1" t="s">
        <v>160</v>
      </c>
    </row>
    <row r="10" spans="1:7" ht="14.25" customHeight="1" x14ac:dyDescent="0.3">
      <c r="A10" s="1" t="s">
        <v>169</v>
      </c>
      <c r="B10" s="1" t="s">
        <v>170</v>
      </c>
      <c r="C10" s="1" t="s">
        <v>49</v>
      </c>
      <c r="D10" s="1" t="s">
        <v>66</v>
      </c>
      <c r="E10" s="10" t="str">
        <f t="shared" si="0"/>
        <v>38</v>
      </c>
      <c r="F10" s="1" t="s">
        <v>88</v>
      </c>
      <c r="G10" s="1" t="s">
        <v>160</v>
      </c>
    </row>
    <row r="11" spans="1:7" ht="14.25" customHeight="1" x14ac:dyDescent="0.3">
      <c r="A11" s="1" t="s">
        <v>171</v>
      </c>
      <c r="B11" s="1" t="s">
        <v>172</v>
      </c>
      <c r="C11" s="1" t="s">
        <v>49</v>
      </c>
      <c r="D11" s="1" t="s">
        <v>66</v>
      </c>
      <c r="E11" s="10" t="str">
        <f t="shared" si="0"/>
        <v>38</v>
      </c>
      <c r="F11" s="1" t="s">
        <v>88</v>
      </c>
      <c r="G11" s="1" t="s">
        <v>160</v>
      </c>
    </row>
    <row r="12" spans="1:7" ht="14.25" customHeight="1" x14ac:dyDescent="0.3">
      <c r="A12" s="1" t="s">
        <v>173</v>
      </c>
      <c r="B12" s="1" t="s">
        <v>174</v>
      </c>
      <c r="C12" s="1" t="s">
        <v>49</v>
      </c>
      <c r="D12" s="1" t="s">
        <v>66</v>
      </c>
      <c r="E12" s="10" t="str">
        <f t="shared" si="0"/>
        <v>38</v>
      </c>
      <c r="F12" s="1" t="s">
        <v>88</v>
      </c>
      <c r="G12" s="1" t="s">
        <v>160</v>
      </c>
    </row>
    <row r="13" spans="1:7" ht="14.25" customHeight="1" x14ac:dyDescent="0.3">
      <c r="A13" s="1" t="s">
        <v>175</v>
      </c>
      <c r="B13" s="1" t="s">
        <v>176</v>
      </c>
      <c r="C13" s="1" t="s">
        <v>49</v>
      </c>
      <c r="D13" s="1" t="s">
        <v>66</v>
      </c>
      <c r="E13" s="10" t="str">
        <f t="shared" si="0"/>
        <v>38</v>
      </c>
      <c r="F13" s="1" t="s">
        <v>88</v>
      </c>
      <c r="G13" s="1" t="s">
        <v>160</v>
      </c>
    </row>
    <row r="14" spans="1:7" ht="14.25" customHeight="1" x14ac:dyDescent="0.3">
      <c r="A14" s="1" t="s">
        <v>177</v>
      </c>
      <c r="B14" s="1" t="s">
        <v>178</v>
      </c>
      <c r="C14" s="1" t="s">
        <v>49</v>
      </c>
      <c r="D14" s="1" t="s">
        <v>66</v>
      </c>
      <c r="E14" s="10" t="str">
        <f t="shared" si="0"/>
        <v>38</v>
      </c>
      <c r="F14" s="1" t="s">
        <v>88</v>
      </c>
      <c r="G14" s="1" t="s">
        <v>160</v>
      </c>
    </row>
    <row r="15" spans="1:7" ht="14.25" customHeight="1" x14ac:dyDescent="0.3">
      <c r="A15" s="1" t="s">
        <v>179</v>
      </c>
      <c r="B15" s="1" t="s">
        <v>180</v>
      </c>
      <c r="C15" s="1" t="s">
        <v>49</v>
      </c>
      <c r="D15" s="1" t="s">
        <v>66</v>
      </c>
      <c r="E15" s="10" t="str">
        <f t="shared" si="0"/>
        <v>38</v>
      </c>
      <c r="F15" s="1" t="s">
        <v>88</v>
      </c>
      <c r="G15" s="1" t="s">
        <v>160</v>
      </c>
    </row>
    <row r="16" spans="1:7" ht="14.25" customHeight="1" x14ac:dyDescent="0.3">
      <c r="A16" s="1" t="s">
        <v>181</v>
      </c>
      <c r="B16" s="1" t="s">
        <v>182</v>
      </c>
      <c r="C16" s="1" t="s">
        <v>49</v>
      </c>
      <c r="D16" s="1" t="s">
        <v>66</v>
      </c>
      <c r="E16" s="10" t="str">
        <f t="shared" si="0"/>
        <v>38</v>
      </c>
      <c r="F16" s="1" t="s">
        <v>88</v>
      </c>
      <c r="G16" s="1" t="s">
        <v>160</v>
      </c>
    </row>
    <row r="17" spans="1:7" ht="14.25" customHeight="1" x14ac:dyDescent="0.3">
      <c r="A17" s="1" t="s">
        <v>183</v>
      </c>
      <c r="B17" s="1" t="s">
        <v>184</v>
      </c>
      <c r="C17" s="1" t="s">
        <v>49</v>
      </c>
      <c r="D17" s="1" t="s">
        <v>66</v>
      </c>
      <c r="E17" s="10" t="str">
        <f t="shared" si="0"/>
        <v>38</v>
      </c>
      <c r="F17" s="1" t="s">
        <v>88</v>
      </c>
      <c r="G17" s="1" t="s">
        <v>160</v>
      </c>
    </row>
    <row r="18" spans="1:7" ht="14.25" customHeight="1" x14ac:dyDescent="0.3">
      <c r="A18" s="1" t="s">
        <v>185</v>
      </c>
      <c r="B18" s="1" t="s">
        <v>186</v>
      </c>
      <c r="C18" s="1" t="s">
        <v>49</v>
      </c>
      <c r="D18" s="1" t="s">
        <v>66</v>
      </c>
      <c r="E18" s="10" t="str">
        <f t="shared" si="0"/>
        <v>38</v>
      </c>
      <c r="F18" s="1" t="s">
        <v>88</v>
      </c>
      <c r="G18" s="1" t="s">
        <v>160</v>
      </c>
    </row>
  </sheetData>
  <autoFilter ref="A3:G18"/>
  <hyperlinks>
    <hyperlink ref="F3" r:id="rId1" display="C:\Users\U80746382\AppData\Local\Microsoft\Windows\Temporary Internet Files\Content.Outlook\WPZLASYL\[CODES_Synopsis_Harm_FR_20140626.xls]S!A1"/>
    <hyperlink ref="E4" r:id="rId2" display="C:\Users\U80746382\AppData\Local\Microsoft\Windows\Temporary Internet Files\Content.Outlook\WPZLASYL\[CODES_Synopsis_Harm_FR_20140626.xls]37!A1"/>
    <hyperlink ref="E5" r:id="rId3" display="C:\Users\U80746382\AppData\Local\Microsoft\Windows\Temporary Internet Files\Content.Outlook\WPZLASYL\[CODES_Synopsis_Harm_FR_20140626.xls]38!A1"/>
    <hyperlink ref="E6" r:id="rId4" display="C:\Users\U80746382\AppData\Local\Microsoft\Windows\Temporary Internet Files\Content.Outlook\WPZLASYL\[CODES_Synopsis_Harm_FR_20140626.xls]38!A1"/>
    <hyperlink ref="E7" r:id="rId5" display="C:\Users\U80746382\AppData\Local\Microsoft\Windows\Temporary Internet Files\Content.Outlook\WPZLASYL\[CODES_Synopsis_Harm_FR_20140626.xls]38!A1"/>
    <hyperlink ref="E8" r:id="rId6" display="C:\Users\U80746382\AppData\Local\Microsoft\Windows\Temporary Internet Files\Content.Outlook\WPZLASYL\[CODES_Synopsis_Harm_FR_20140626.xls]38!A1"/>
    <hyperlink ref="E9" r:id="rId7" display="C:\Users\U80746382\AppData\Local\Microsoft\Windows\Temporary Internet Files\Content.Outlook\WPZLASYL\[CODES_Synopsis_Harm_FR_20140626.xls]38!A1"/>
    <hyperlink ref="E10" r:id="rId8" display="C:\Users\U80746382\AppData\Local\Microsoft\Windows\Temporary Internet Files\Content.Outlook\WPZLASYL\[CODES_Synopsis_Harm_FR_20140626.xls]38!A1"/>
    <hyperlink ref="E11" r:id="rId9" display="C:\Users\U80746382\AppData\Local\Microsoft\Windows\Temporary Internet Files\Content.Outlook\WPZLASYL\[CODES_Synopsis_Harm_FR_20140626.xls]38!A1"/>
    <hyperlink ref="E12" r:id="rId10" display="C:\Users\U80746382\AppData\Local\Microsoft\Windows\Temporary Internet Files\Content.Outlook\WPZLASYL\[CODES_Synopsis_Harm_FR_20140626.xls]38!A1"/>
    <hyperlink ref="E13" r:id="rId11" display="C:\Users\U80746382\AppData\Local\Microsoft\Windows\Temporary Internet Files\Content.Outlook\WPZLASYL\[CODES_Synopsis_Harm_FR_20140626.xls]38!A1"/>
    <hyperlink ref="E14" r:id="rId12" display="C:\Users\U80746382\AppData\Local\Microsoft\Windows\Temporary Internet Files\Content.Outlook\WPZLASYL\[CODES_Synopsis_Harm_FR_20140626.xls]38!A1"/>
    <hyperlink ref="E15" r:id="rId13" display="C:\Users\U80746382\AppData\Local\Microsoft\Windows\Temporary Internet Files\Content.Outlook\WPZLASYL\[CODES_Synopsis_Harm_FR_20140626.xls]38!A1"/>
    <hyperlink ref="E16" r:id="rId14" display="C:\Users\U80746382\AppData\Local\Microsoft\Windows\Temporary Internet Files\Content.Outlook\WPZLASYL\[CODES_Synopsis_Harm_FR_20140626.xls]38!A1"/>
    <hyperlink ref="E17" r:id="rId15" display="C:\Users\U80746382\AppData\Local\Microsoft\Windows\Temporary Internet Files\Content.Outlook\WPZLASYL\[CODES_Synopsis_Harm_FR_20140626.xls]38!A1"/>
    <hyperlink ref="E18" r:id="rId16" display="C:\Users\U80746382\AppData\Local\Microsoft\Windows\Temporary Internet Files\Content.Outlook\WPZLASYL\[CODES_Synopsis_Harm_FR_20140626.xls]38!A1"/>
  </hyperlinks>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3" topLeftCell="A4" activePane="bottomLeft" state="frozenSplit"/>
      <selection pane="bottomLeft"/>
    </sheetView>
  </sheetViews>
  <sheetFormatPr baseColWidth="10" defaultColWidth="10" defaultRowHeight="14.25" customHeight="1"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ht="14.25" customHeight="1" x14ac:dyDescent="0.3">
      <c r="A1" t="s">
        <v>187</v>
      </c>
      <c r="B1" s="3" t="s">
        <v>32</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42" x14ac:dyDescent="0.3">
      <c r="A4" s="1" t="s">
        <v>188</v>
      </c>
      <c r="B4" s="1" t="s">
        <v>189</v>
      </c>
      <c r="C4" s="1" t="s">
        <v>49</v>
      </c>
      <c r="D4" s="1" t="s">
        <v>63</v>
      </c>
      <c r="E4" s="10" t="str">
        <f>HYPERLINK("[CODES_Synopsis_Harm_FR_20140626.xls]39!A1","39")</f>
        <v>39</v>
      </c>
      <c r="F4" s="1" t="s">
        <v>145</v>
      </c>
      <c r="G4" s="11" t="s">
        <v>268</v>
      </c>
    </row>
    <row r="5" spans="1:7" ht="84" x14ac:dyDescent="0.3">
      <c r="A5" s="1" t="s">
        <v>190</v>
      </c>
      <c r="B5" s="1" t="s">
        <v>191</v>
      </c>
      <c r="C5" s="1" t="s">
        <v>49</v>
      </c>
      <c r="D5" s="1" t="s">
        <v>63</v>
      </c>
      <c r="E5" s="10" t="str">
        <f>HYPERLINK("[CODES_Synopsis_Harm_FR_20140626.xls]38!A1","38")</f>
        <v>38</v>
      </c>
      <c r="F5" s="1" t="s">
        <v>192</v>
      </c>
      <c r="G5" s="11" t="s">
        <v>284</v>
      </c>
    </row>
    <row r="6" spans="1:7" ht="42" x14ac:dyDescent="0.3">
      <c r="A6" s="1" t="s">
        <v>193</v>
      </c>
      <c r="B6" s="1" t="s">
        <v>194</v>
      </c>
      <c r="C6" s="1" t="s">
        <v>49</v>
      </c>
      <c r="D6" s="1" t="s">
        <v>63</v>
      </c>
      <c r="E6" s="10" t="str">
        <f>HYPERLINK("[CODES_Synopsis_Harm_FR_20140626.xls]40!A1","40")</f>
        <v>40</v>
      </c>
      <c r="F6" s="1" t="s">
        <v>192</v>
      </c>
      <c r="G6" s="11" t="s">
        <v>268</v>
      </c>
    </row>
    <row r="7" spans="1:7" ht="98" x14ac:dyDescent="0.3">
      <c r="A7" s="1" t="s">
        <v>195</v>
      </c>
      <c r="B7" s="1" t="s">
        <v>196</v>
      </c>
      <c r="C7" s="1" t="s">
        <v>49</v>
      </c>
      <c r="D7" s="1" t="s">
        <v>63</v>
      </c>
      <c r="E7" s="10" t="str">
        <f>HYPERLINK("[CODES_Synopsis_Harm_FR_20140626.xls]41!A1","41")</f>
        <v>41</v>
      </c>
      <c r="F7" s="1" t="s">
        <v>192</v>
      </c>
      <c r="G7" s="11" t="s">
        <v>285</v>
      </c>
    </row>
    <row r="8" spans="1:7" ht="126" x14ac:dyDescent="0.3">
      <c r="A8" s="1" t="s">
        <v>197</v>
      </c>
      <c r="B8" s="1" t="s">
        <v>198</v>
      </c>
      <c r="C8" s="1" t="s">
        <v>49</v>
      </c>
      <c r="D8" s="1" t="s">
        <v>63</v>
      </c>
      <c r="E8" s="10" t="str">
        <f>HYPERLINK("[CODES_Synopsis_Harm_FR_20140626.xls]42!A1","42")</f>
        <v>42</v>
      </c>
      <c r="F8" s="1" t="s">
        <v>192</v>
      </c>
      <c r="G8" s="11" t="s">
        <v>286</v>
      </c>
    </row>
    <row r="9" spans="1:7" ht="42" x14ac:dyDescent="0.3">
      <c r="A9" s="1" t="s">
        <v>199</v>
      </c>
      <c r="B9" s="1" t="s">
        <v>200</v>
      </c>
      <c r="C9" s="1" t="s">
        <v>49</v>
      </c>
      <c r="D9" s="1" t="s">
        <v>63</v>
      </c>
      <c r="E9" s="10" t="str">
        <f>HYPERLINK("[CODES_Synopsis_Harm_FR_20140626.xls]10!A1","10")</f>
        <v>10</v>
      </c>
      <c r="F9" s="1" t="s">
        <v>201</v>
      </c>
      <c r="G9" s="11" t="s">
        <v>269</v>
      </c>
    </row>
    <row r="10" spans="1:7" ht="42" x14ac:dyDescent="0.3">
      <c r="A10" s="1" t="s">
        <v>202</v>
      </c>
      <c r="B10" s="1" t="s">
        <v>203</v>
      </c>
      <c r="C10" s="1" t="s">
        <v>49</v>
      </c>
      <c r="D10" s="1" t="s">
        <v>50</v>
      </c>
      <c r="E10" s="10" t="str">
        <f>HYPERLINK("[CODES_Synopsis_Harm_FR_20140626.xls]11!A1","11")</f>
        <v>11</v>
      </c>
      <c r="F10" s="1" t="s">
        <v>201</v>
      </c>
      <c r="G10" s="11" t="s">
        <v>269</v>
      </c>
    </row>
    <row r="11" spans="1:7" ht="28" x14ac:dyDescent="0.3">
      <c r="A11" s="1" t="s">
        <v>204</v>
      </c>
      <c r="B11" s="1" t="s">
        <v>205</v>
      </c>
      <c r="C11" s="1" t="s">
        <v>49</v>
      </c>
      <c r="D11" s="1" t="s">
        <v>63</v>
      </c>
      <c r="E11" s="10" t="str">
        <f>HYPERLINK("[CODES_Synopsis_Harm_FR_20140626.xls]10!A1","10")</f>
        <v>10</v>
      </c>
      <c r="F11" s="1" t="s">
        <v>201</v>
      </c>
      <c r="G11" s="11" t="s">
        <v>270</v>
      </c>
    </row>
    <row r="12" spans="1:7" ht="28" x14ac:dyDescent="0.3">
      <c r="A12" s="1" t="s">
        <v>206</v>
      </c>
      <c r="B12" s="1" t="s">
        <v>207</v>
      </c>
      <c r="C12" s="1" t="s">
        <v>49</v>
      </c>
      <c r="D12" s="1" t="s">
        <v>50</v>
      </c>
      <c r="E12" s="10" t="str">
        <f>HYPERLINK("[CODES_Synopsis_Harm_FR_20140626.xls]43!A1","43")</f>
        <v>43</v>
      </c>
      <c r="F12" s="1" t="s">
        <v>208</v>
      </c>
      <c r="G12" s="11" t="s">
        <v>271</v>
      </c>
    </row>
    <row r="13" spans="1:7" ht="70" x14ac:dyDescent="0.3">
      <c r="A13" s="1" t="s">
        <v>209</v>
      </c>
      <c r="B13" s="1" t="s">
        <v>210</v>
      </c>
      <c r="C13" s="1" t="s">
        <v>49</v>
      </c>
      <c r="D13" s="1" t="s">
        <v>63</v>
      </c>
      <c r="E13" s="10" t="str">
        <f>HYPERLINK("[CODES_Synopsis_Harm_FR_20140626.xls]44!A1","44")</f>
        <v>44</v>
      </c>
      <c r="F13" s="1" t="s">
        <v>145</v>
      </c>
      <c r="G13" s="11" t="s">
        <v>287</v>
      </c>
    </row>
    <row r="14" spans="1:7" ht="84" x14ac:dyDescent="0.3">
      <c r="A14" s="1" t="s">
        <v>211</v>
      </c>
      <c r="B14" s="1" t="s">
        <v>212</v>
      </c>
      <c r="C14" s="1" t="s">
        <v>49</v>
      </c>
      <c r="D14" s="1" t="s">
        <v>63</v>
      </c>
      <c r="E14" s="10" t="str">
        <f>HYPERLINK("[CODES_Synopsis_Harm_FR_20140626.xls]45!A1","45")</f>
        <v>45</v>
      </c>
      <c r="F14" s="1" t="s">
        <v>192</v>
      </c>
      <c r="G14" s="11" t="s">
        <v>272</v>
      </c>
    </row>
    <row r="15" spans="1:7" ht="112" x14ac:dyDescent="0.3">
      <c r="A15" s="1" t="s">
        <v>213</v>
      </c>
      <c r="B15" s="1" t="s">
        <v>214</v>
      </c>
      <c r="C15" s="1" t="s">
        <v>49</v>
      </c>
      <c r="D15" s="1" t="s">
        <v>63</v>
      </c>
      <c r="E15" s="10" t="str">
        <f>HYPERLINK("[CODES_Synopsis_Harm_FR_20140626.xls]46!A1","46")</f>
        <v>46</v>
      </c>
      <c r="F15" s="1" t="s">
        <v>192</v>
      </c>
      <c r="G15" s="11" t="s">
        <v>288</v>
      </c>
    </row>
    <row r="16" spans="1:7" ht="28" x14ac:dyDescent="0.3">
      <c r="A16" s="1" t="s">
        <v>215</v>
      </c>
      <c r="B16" s="1" t="s">
        <v>216</v>
      </c>
      <c r="C16" s="1" t="s">
        <v>49</v>
      </c>
      <c r="D16" s="1" t="s">
        <v>63</v>
      </c>
      <c r="E16" s="10" t="str">
        <f>HYPERLINK("[CODES_Synopsis_Harm_FR_20140626.xls]38!A1","38")</f>
        <v>38</v>
      </c>
      <c r="F16" s="1" t="s">
        <v>192</v>
      </c>
      <c r="G16" s="11" t="s">
        <v>273</v>
      </c>
    </row>
    <row r="17" spans="1:7" ht="28" x14ac:dyDescent="0.3">
      <c r="A17" s="1" t="s">
        <v>217</v>
      </c>
      <c r="B17" s="1" t="s">
        <v>218</v>
      </c>
      <c r="C17" s="1" t="s">
        <v>49</v>
      </c>
      <c r="D17" s="1" t="s">
        <v>63</v>
      </c>
      <c r="E17" s="10" t="str">
        <f>HYPERLINK("[CODES_Synopsis_Harm_FR_20140626.xls]47!A1","47")</f>
        <v>47</v>
      </c>
      <c r="F17" s="1" t="s">
        <v>192</v>
      </c>
      <c r="G17" s="11" t="s">
        <v>273</v>
      </c>
    </row>
  </sheetData>
  <autoFilter ref="A3:G17"/>
  <hyperlinks>
    <hyperlink ref="F3" r:id="rId1" display="C:\Users\U80746382\AppData\Local\Microsoft\Windows\Temporary Internet Files\Content.Outlook\WPZLASYL\[CODES_Synopsis_Harm_FR_20140626.xls]S!A1"/>
    <hyperlink ref="E4" r:id="rId2" display="C:\Users\U80746382\AppData\Local\Microsoft\Windows\Temporary Internet Files\Content.Outlook\WPZLASYL\[CODES_Synopsis_Harm_FR_20140626.xls]39!A1"/>
    <hyperlink ref="E5" r:id="rId3" display="C:\Users\U80746382\AppData\Local\Microsoft\Windows\Temporary Internet Files\Content.Outlook\WPZLASYL\[CODES_Synopsis_Harm_FR_20140626.xls]38!A1"/>
    <hyperlink ref="E6" r:id="rId4" display="C:\Users\U80746382\AppData\Local\Microsoft\Windows\Temporary Internet Files\Content.Outlook\WPZLASYL\[CODES_Synopsis_Harm_FR_20140626.xls]40!A1"/>
    <hyperlink ref="E7" r:id="rId5" display="C:\Users\U80746382\AppData\Local\Microsoft\Windows\Temporary Internet Files\Content.Outlook\WPZLASYL\[CODES_Synopsis_Harm_FR_20140626.xls]41!A1"/>
    <hyperlink ref="E8" r:id="rId6" display="C:\Users\U80746382\AppData\Local\Microsoft\Windows\Temporary Internet Files\Content.Outlook\WPZLASYL\[CODES_Synopsis_Harm_FR_20140626.xls]42!A1"/>
    <hyperlink ref="E9" r:id="rId7" display="C:\Users\U80746382\AppData\Local\Microsoft\Windows\Temporary Internet Files\Content.Outlook\WPZLASYL\[CODES_Synopsis_Harm_FR_20140626.xls]10!A1"/>
    <hyperlink ref="E10" r:id="rId8" display="C:\Users\U80746382\AppData\Local\Microsoft\Windows\Temporary Internet Files\Content.Outlook\WPZLASYL\[CODES_Synopsis_Harm_FR_20140626.xls]11!A1"/>
    <hyperlink ref="E11" r:id="rId9" display="C:\Users\U80746382\AppData\Local\Microsoft\Windows\Temporary Internet Files\Content.Outlook\WPZLASYL\[CODES_Synopsis_Harm_FR_20140626.xls]10!A1"/>
    <hyperlink ref="E12" r:id="rId10" display="C:\Users\U80746382\AppData\Local\Microsoft\Windows\Temporary Internet Files\Content.Outlook\WPZLASYL\[CODES_Synopsis_Harm_FR_20140626.xls]43!A1"/>
    <hyperlink ref="E13" r:id="rId11" display="C:\Users\U80746382\AppData\Local\Microsoft\Windows\Temporary Internet Files\Content.Outlook\WPZLASYL\[CODES_Synopsis_Harm_FR_20140626.xls]44!A1"/>
    <hyperlink ref="E14" r:id="rId12" display="C:\Users\U80746382\AppData\Local\Microsoft\Windows\Temporary Internet Files\Content.Outlook\WPZLASYL\[CODES_Synopsis_Harm_FR_20140626.xls]45!A1"/>
    <hyperlink ref="E15" r:id="rId13" display="C:\Users\U80746382\AppData\Local\Microsoft\Windows\Temporary Internet Files\Content.Outlook\WPZLASYL\[CODES_Synopsis_Harm_FR_20140626.xls]46!A1"/>
    <hyperlink ref="E16" r:id="rId14" display="C:\Users\U80746382\AppData\Local\Microsoft\Windows\Temporary Internet Files\Content.Outlook\WPZLASYL\[CODES_Synopsis_Harm_FR_20140626.xls]38!A1"/>
    <hyperlink ref="E17" r:id="rId15" display="C:\Users\U80746382\AppData\Local\Microsoft\Windows\Temporary Internet Files\Content.Outlook\WPZLASYL\[CODES_Synopsis_Harm_FR_20140626.xls]47!A1"/>
  </hyperlinks>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pane ySplit="3" topLeftCell="A4" activePane="bottomLeft" state="frozenSplit"/>
      <selection pane="bottomLeft"/>
    </sheetView>
  </sheetViews>
  <sheetFormatPr baseColWidth="10" defaultColWidth="10" defaultRowHeight="14.25" customHeight="1"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ht="14.25" customHeight="1" x14ac:dyDescent="0.3">
      <c r="A1" t="s">
        <v>219</v>
      </c>
      <c r="B1" s="3" t="s">
        <v>33</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14.25" customHeight="1" x14ac:dyDescent="0.3">
      <c r="A4" s="1" t="s">
        <v>220</v>
      </c>
      <c r="B4" s="1" t="s">
        <v>221</v>
      </c>
      <c r="C4" s="1" t="s">
        <v>49</v>
      </c>
      <c r="D4" s="1" t="s">
        <v>66</v>
      </c>
      <c r="E4" s="10" t="str">
        <f>HYPERLINK("[CODES_Synopsis_Harm_FR_20140626.xls]10!A1","10")</f>
        <v>10</v>
      </c>
      <c r="F4" s="1" t="s">
        <v>142</v>
      </c>
      <c r="G4" s="1" t="s">
        <v>26</v>
      </c>
    </row>
    <row r="5" spans="1:7" ht="14.25" customHeight="1" x14ac:dyDescent="0.3">
      <c r="A5" s="1" t="s">
        <v>222</v>
      </c>
      <c r="B5" s="1" t="s">
        <v>223</v>
      </c>
      <c r="C5" s="1" t="s">
        <v>49</v>
      </c>
      <c r="D5" s="1" t="s">
        <v>50</v>
      </c>
      <c r="E5" s="10" t="str">
        <f>HYPERLINK("[CODES_Synopsis_Harm_FR_20140626.xls]32!A1","32")</f>
        <v>32</v>
      </c>
      <c r="F5" s="1" t="s">
        <v>145</v>
      </c>
      <c r="G5" s="1" t="s">
        <v>26</v>
      </c>
    </row>
    <row r="6" spans="1:7" ht="42" x14ac:dyDescent="0.3">
      <c r="A6" s="1" t="s">
        <v>224</v>
      </c>
      <c r="B6" s="1" t="s">
        <v>225</v>
      </c>
      <c r="C6" s="1" t="s">
        <v>49</v>
      </c>
      <c r="D6" s="1" t="s">
        <v>66</v>
      </c>
      <c r="E6" s="10" t="str">
        <f>HYPERLINK("[CODES_Synopsis_Harm_FR_20140626.xls]48!A1","48")</f>
        <v>48</v>
      </c>
      <c r="F6" s="1" t="s">
        <v>88</v>
      </c>
      <c r="G6" s="11" t="s">
        <v>268</v>
      </c>
    </row>
    <row r="7" spans="1:7" ht="224" x14ac:dyDescent="0.3">
      <c r="A7" s="1" t="s">
        <v>226</v>
      </c>
      <c r="B7" s="1" t="s">
        <v>227</v>
      </c>
      <c r="C7" s="1" t="s">
        <v>49</v>
      </c>
      <c r="D7" s="1" t="s">
        <v>66</v>
      </c>
      <c r="E7" s="10" t="str">
        <f>HYPERLINK("[CODES_Synopsis_Harm_FR_20140626.xls]49!A1","49")</f>
        <v>49</v>
      </c>
      <c r="F7" s="1" t="s">
        <v>88</v>
      </c>
      <c r="G7" s="11" t="s">
        <v>274</v>
      </c>
    </row>
    <row r="8" spans="1:7" ht="154" x14ac:dyDescent="0.3">
      <c r="A8" s="1" t="s">
        <v>228</v>
      </c>
      <c r="B8" s="1" t="s">
        <v>229</v>
      </c>
      <c r="C8" s="1" t="s">
        <v>49</v>
      </c>
      <c r="D8" s="1" t="s">
        <v>63</v>
      </c>
      <c r="E8" s="10" t="str">
        <f>HYPERLINK("[CODES_Synopsis_Harm_FR_20140626.xls]50!A1","50")</f>
        <v>50</v>
      </c>
      <c r="F8" s="1" t="s">
        <v>230</v>
      </c>
      <c r="G8" s="11" t="s">
        <v>289</v>
      </c>
    </row>
    <row r="9" spans="1:7" ht="224" x14ac:dyDescent="0.3">
      <c r="A9" s="1" t="s">
        <v>231</v>
      </c>
      <c r="B9" s="1" t="s">
        <v>232</v>
      </c>
      <c r="C9" s="1" t="s">
        <v>49</v>
      </c>
      <c r="D9" s="1" t="s">
        <v>63</v>
      </c>
      <c r="E9" s="10" t="str">
        <f>HYPERLINK("[CODES_Synopsis_Harm_FR_20140626.xls]51!A1","51")</f>
        <v>51</v>
      </c>
      <c r="F9" s="1" t="s">
        <v>230</v>
      </c>
      <c r="G9" s="11" t="s">
        <v>290</v>
      </c>
    </row>
    <row r="10" spans="1:7" ht="70" x14ac:dyDescent="0.3">
      <c r="A10" s="1" t="s">
        <v>233</v>
      </c>
      <c r="B10" s="1" t="s">
        <v>234</v>
      </c>
      <c r="C10" s="1" t="s">
        <v>49</v>
      </c>
      <c r="D10" s="1" t="s">
        <v>66</v>
      </c>
      <c r="E10" s="10" t="str">
        <f>HYPERLINK("[CODES_Synopsis_Harm_FR_20140626.xls]52!A1","52")</f>
        <v>52</v>
      </c>
      <c r="F10" s="1" t="s">
        <v>235</v>
      </c>
      <c r="G10" s="11" t="s">
        <v>275</v>
      </c>
    </row>
    <row r="11" spans="1:7" ht="14" x14ac:dyDescent="0.3">
      <c r="A11" s="1" t="s">
        <v>236</v>
      </c>
      <c r="B11" s="1" t="s">
        <v>237</v>
      </c>
      <c r="C11" s="1" t="s">
        <v>49</v>
      </c>
      <c r="D11" s="1" t="s">
        <v>132</v>
      </c>
      <c r="E11" s="10" t="str">
        <f>HYPERLINK("[CODES_Synopsis_Harm_FR_20140626.xls]53!A1","53")</f>
        <v>53</v>
      </c>
      <c r="F11" s="1" t="s">
        <v>88</v>
      </c>
      <c r="G11" s="1" t="s">
        <v>238</v>
      </c>
    </row>
    <row r="12" spans="1:7" ht="14" x14ac:dyDescent="0.3">
      <c r="A12" s="1" t="s">
        <v>239</v>
      </c>
      <c r="B12" s="1" t="s">
        <v>240</v>
      </c>
      <c r="C12" s="1" t="s">
        <v>49</v>
      </c>
      <c r="D12" s="1" t="s">
        <v>66</v>
      </c>
      <c r="E12" s="10" t="str">
        <f>HYPERLINK("[CODES_Synopsis_Harm_FR_20140626.xls]54!A1","54")</f>
        <v>54</v>
      </c>
      <c r="F12" s="1" t="s">
        <v>88</v>
      </c>
      <c r="G12" s="1" t="s">
        <v>241</v>
      </c>
    </row>
    <row r="13" spans="1:7" ht="14" x14ac:dyDescent="0.3">
      <c r="A13" s="1" t="s">
        <v>242</v>
      </c>
      <c r="B13" s="1" t="s">
        <v>243</v>
      </c>
      <c r="C13" s="1" t="s">
        <v>58</v>
      </c>
      <c r="D13" s="1" t="s">
        <v>50</v>
      </c>
      <c r="E13" s="10" t="str">
        <f>HYPERLINK("[CODES_Synopsis_Harm_FR_20140626.xls]55!A1","55")</f>
        <v>55</v>
      </c>
      <c r="F13" s="1" t="s">
        <v>192</v>
      </c>
      <c r="G13" s="1" t="s">
        <v>244</v>
      </c>
    </row>
    <row r="14" spans="1:7" ht="14" x14ac:dyDescent="0.3">
      <c r="A14" s="1" t="s">
        <v>245</v>
      </c>
      <c r="B14" s="1" t="s">
        <v>246</v>
      </c>
      <c r="C14" s="1" t="s">
        <v>49</v>
      </c>
      <c r="D14" s="1" t="s">
        <v>63</v>
      </c>
      <c r="E14" s="10" t="str">
        <f>HYPERLINK("[CODES_Synopsis_Harm_FR_20140626.xls]56!A1","56")</f>
        <v>56</v>
      </c>
      <c r="F14" s="1" t="s">
        <v>192</v>
      </c>
      <c r="G14" s="1" t="s">
        <v>244</v>
      </c>
    </row>
    <row r="15" spans="1:7" ht="28" x14ac:dyDescent="0.3">
      <c r="A15" s="1" t="s">
        <v>247</v>
      </c>
      <c r="B15" s="1" t="s">
        <v>248</v>
      </c>
      <c r="C15" s="1" t="s">
        <v>49</v>
      </c>
      <c r="D15" s="1" t="s">
        <v>132</v>
      </c>
      <c r="E15" s="10" t="str">
        <f>HYPERLINK("[CODES_Synopsis_Harm_FR_20140626.xls]53!A1","53")</f>
        <v>53</v>
      </c>
      <c r="F15" s="1" t="s">
        <v>192</v>
      </c>
      <c r="G15" s="11" t="s">
        <v>276</v>
      </c>
    </row>
    <row r="16" spans="1:7" ht="14" x14ac:dyDescent="0.3">
      <c r="A16" s="1" t="s">
        <v>249</v>
      </c>
      <c r="B16" s="1" t="s">
        <v>250</v>
      </c>
      <c r="C16" s="1" t="s">
        <v>49</v>
      </c>
      <c r="D16" s="1" t="s">
        <v>63</v>
      </c>
      <c r="E16" s="10" t="str">
        <f>HYPERLINK("[CODES_Synopsis_Harm_FR_20140626.xls]54!A1","54")</f>
        <v>54</v>
      </c>
      <c r="F16" s="1" t="s">
        <v>192</v>
      </c>
      <c r="G16" s="1" t="s">
        <v>26</v>
      </c>
    </row>
    <row r="17" spans="1:7" ht="168" x14ac:dyDescent="0.3">
      <c r="A17" s="1" t="s">
        <v>251</v>
      </c>
      <c r="B17" s="1" t="s">
        <v>252</v>
      </c>
      <c r="C17" s="1" t="s">
        <v>49</v>
      </c>
      <c r="D17" s="1" t="s">
        <v>63</v>
      </c>
      <c r="E17" s="10" t="str">
        <f>HYPERLINK("[CODES_Synopsis_Harm_FR_20140626.xls]57!A1","57")</f>
        <v>57</v>
      </c>
      <c r="F17" s="1" t="s">
        <v>253</v>
      </c>
      <c r="G17" s="11" t="s">
        <v>291</v>
      </c>
    </row>
    <row r="18" spans="1:7" ht="84" x14ac:dyDescent="0.3">
      <c r="A18" s="1" t="s">
        <v>254</v>
      </c>
      <c r="B18" s="1" t="s">
        <v>255</v>
      </c>
      <c r="C18" s="1" t="s">
        <v>49</v>
      </c>
      <c r="D18" s="1" t="s">
        <v>63</v>
      </c>
      <c r="E18" s="10" t="str">
        <f>HYPERLINK("[CODES_Synopsis_Harm_FR_20140626.xls]58!A1","58")</f>
        <v>58</v>
      </c>
      <c r="F18" s="1" t="s">
        <v>253</v>
      </c>
      <c r="G18" s="11" t="s">
        <v>277</v>
      </c>
    </row>
  </sheetData>
  <autoFilter ref="A3:G18"/>
  <hyperlinks>
    <hyperlink ref="F3" r:id="rId1" display="C:\Users\U80746382\AppData\Local\Microsoft\Windows\Temporary Internet Files\Content.Outlook\WPZLASYL\[CODES_Synopsis_Harm_FR_20140626.xls]S!A1"/>
    <hyperlink ref="E4" r:id="rId2" display="C:\Users\U80746382\AppData\Local\Microsoft\Windows\Temporary Internet Files\Content.Outlook\WPZLASYL\[CODES_Synopsis_Harm_FR_20140626.xls]10!A1"/>
    <hyperlink ref="E5" r:id="rId3" display="C:\Users\U80746382\AppData\Local\Microsoft\Windows\Temporary Internet Files\Content.Outlook\WPZLASYL\[CODES_Synopsis_Harm_FR_20140626.xls]32!A1"/>
    <hyperlink ref="E6" r:id="rId4" display="C:\Users\U80746382\AppData\Local\Microsoft\Windows\Temporary Internet Files\Content.Outlook\WPZLASYL\[CODES_Synopsis_Harm_FR_20140626.xls]48!A1"/>
    <hyperlink ref="E7" r:id="rId5" display="C:\Users\U80746382\AppData\Local\Microsoft\Windows\Temporary Internet Files\Content.Outlook\WPZLASYL\[CODES_Synopsis_Harm_FR_20140626.xls]49!A1"/>
    <hyperlink ref="E8" r:id="rId6" display="C:\Users\U80746382\AppData\Local\Microsoft\Windows\Temporary Internet Files\Content.Outlook\WPZLASYL\[CODES_Synopsis_Harm_FR_20140626.xls]50!A1"/>
    <hyperlink ref="E9" r:id="rId7" display="C:\Users\U80746382\AppData\Local\Microsoft\Windows\Temporary Internet Files\Content.Outlook\WPZLASYL\[CODES_Synopsis_Harm_FR_20140626.xls]51!A1"/>
    <hyperlink ref="E10" r:id="rId8" display="C:\Users\U80746382\AppData\Local\Microsoft\Windows\Temporary Internet Files\Content.Outlook\WPZLASYL\[CODES_Synopsis_Harm_FR_20140626.xls]52!A1"/>
    <hyperlink ref="E11" r:id="rId9" display="C:\Users\U80746382\AppData\Local\Microsoft\Windows\Temporary Internet Files\Content.Outlook\WPZLASYL\[CODES_Synopsis_Harm_FR_20140626.xls]53!A1"/>
    <hyperlink ref="E12" r:id="rId10" display="C:\Users\U80746382\AppData\Local\Microsoft\Windows\Temporary Internet Files\Content.Outlook\WPZLASYL\[CODES_Synopsis_Harm_FR_20140626.xls]54!A1"/>
    <hyperlink ref="E13" r:id="rId11" display="C:\Users\U80746382\AppData\Local\Microsoft\Windows\Temporary Internet Files\Content.Outlook\WPZLASYL\[CODES_Synopsis_Harm_FR_20140626.xls]55!A1"/>
    <hyperlink ref="E14" r:id="rId12" display="C:\Users\U80746382\AppData\Local\Microsoft\Windows\Temporary Internet Files\Content.Outlook\WPZLASYL\[CODES_Synopsis_Harm_FR_20140626.xls]56!A1"/>
    <hyperlink ref="E15" r:id="rId13" display="C:\Users\U80746382\AppData\Local\Microsoft\Windows\Temporary Internet Files\Content.Outlook\WPZLASYL\[CODES_Synopsis_Harm_FR_20140626.xls]53!A1"/>
    <hyperlink ref="E16" r:id="rId14" display="C:\Users\U80746382\AppData\Local\Microsoft\Windows\Temporary Internet Files\Content.Outlook\WPZLASYL\[CODES_Synopsis_Harm_FR_20140626.xls]54!A1"/>
    <hyperlink ref="E17" r:id="rId15" display="C:\Users\U80746382\AppData\Local\Microsoft\Windows\Temporary Internet Files\Content.Outlook\WPZLASYL\[CODES_Synopsis_Harm_FR_20140626.xls]57!A1"/>
    <hyperlink ref="E18" r:id="rId16" display="C:\Users\U80746382\AppData\Local\Microsoft\Windows\Temporary Internet Files\Content.Outlook\WPZLASYL\[CODES_Synopsis_Harm_FR_20140626.xls]58!A1"/>
  </hyperlinks>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pane ySplit="3" topLeftCell="A4" activePane="bottomLeft" state="frozenSplit"/>
      <selection pane="bottomLeft" activeCell="A4" sqref="A4"/>
    </sheetView>
  </sheetViews>
  <sheetFormatPr baseColWidth="10" defaultColWidth="10" defaultRowHeight="14.25" customHeight="1" x14ac:dyDescent="0.3"/>
  <cols>
    <col min="1" max="1" width="43.33203125" bestFit="1" customWidth="1"/>
    <col min="2" max="2" width="152.33203125" bestFit="1" customWidth="1"/>
    <col min="6" max="6" width="28.33203125" bestFit="1" customWidth="1"/>
    <col min="7" max="7" width="152.33203125" bestFit="1" customWidth="1"/>
  </cols>
  <sheetData>
    <row r="1" spans="1:7" ht="14.25" customHeight="1" x14ac:dyDescent="0.3">
      <c r="A1" t="s">
        <v>256</v>
      </c>
      <c r="B1" s="3" t="s">
        <v>34</v>
      </c>
    </row>
    <row r="2" spans="1:7" ht="60" customHeight="1" x14ac:dyDescent="0.3">
      <c r="A2" t="s">
        <v>26</v>
      </c>
      <c r="B2" s="4" t="s">
        <v>26</v>
      </c>
    </row>
    <row r="3" spans="1:7" ht="15" customHeight="1" x14ac:dyDescent="0.3">
      <c r="A3" s="2" t="s">
        <v>36</v>
      </c>
      <c r="B3" s="2" t="s">
        <v>37</v>
      </c>
      <c r="C3" s="2" t="s">
        <v>38</v>
      </c>
      <c r="D3" s="2" t="s">
        <v>39</v>
      </c>
      <c r="E3" s="2" t="s">
        <v>40</v>
      </c>
      <c r="F3" s="5" t="str">
        <f>HYPERLINK("[CODES_Synopsis_Harm_FR_20140626.xls]S!A1","Special Codes")</f>
        <v>Special Codes</v>
      </c>
      <c r="G3" s="2" t="s">
        <v>41</v>
      </c>
    </row>
    <row r="4" spans="1:7" ht="14.25" customHeight="1" x14ac:dyDescent="0.3">
      <c r="A4" t="s">
        <v>257</v>
      </c>
      <c r="B4" t="s">
        <v>258</v>
      </c>
      <c r="C4" t="s">
        <v>49</v>
      </c>
      <c r="D4" t="s">
        <v>66</v>
      </c>
      <c r="E4" s="6" t="str">
        <f>HYPERLINK("[CODES_Synopsis_Harm_FR_20140626.xls]59!A1","59")</f>
        <v>59</v>
      </c>
      <c r="F4" t="s">
        <v>88</v>
      </c>
      <c r="G4" t="s">
        <v>26</v>
      </c>
    </row>
  </sheetData>
  <autoFilter ref="A3:G4"/>
  <hyperlinks>
    <hyperlink ref="F3" r:id="rId1" display="C:\Users\U80746382\AppData\Local\Microsoft\Windows\Temporary Internet Files\Content.Outlook\WPZLASYL\[CODES_Synopsis_Harm_FR_20140626.xls]S!A1"/>
    <hyperlink ref="E4" r:id="rId2" display="C:\Users\U80746382\AppData\Local\Microsoft\Windows\Temporary Internet Files\Content.Outlook\WPZLASYL\[CODES_Synopsis_Harm_FR_20140626.xls]59!A1"/>
  </hyperlinks>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7</vt:i4>
      </vt:variant>
    </vt:vector>
  </HeadingPairs>
  <TitlesOfParts>
    <vt:vector size="16" baseType="lpstr">
      <vt:lpstr>READ_ME</vt:lpstr>
      <vt:lpstr>TOC</vt:lpstr>
      <vt:lpstr>GENERAL_HARM</vt:lpstr>
      <vt:lpstr>DEMOGRAPHY_HARM</vt:lpstr>
      <vt:lpstr>EDUCATION_HARM</vt:lpstr>
      <vt:lpstr>LANGUAGE_HARM</vt:lpstr>
      <vt:lpstr>MOBILITY_HARM</vt:lpstr>
      <vt:lpstr>OCCUPATION_HARM</vt:lpstr>
      <vt:lpstr>RELIGION_HARM</vt:lpstr>
      <vt:lpstr>DEMOGRAPHY_HARM!_FilterDatenbank</vt:lpstr>
      <vt:lpstr>EDUCATION_HARM!_FilterDatenbank</vt:lpstr>
      <vt:lpstr>GENERAL_HARM!_FilterDatenbank</vt:lpstr>
      <vt:lpstr>LANGUAGE_HARM!_FilterDatenbank</vt:lpstr>
      <vt:lpstr>MOBILITY_HARM!_FilterDatenbank</vt:lpstr>
      <vt:lpstr>OCCUPATION_HARM!_FilterDatenbank</vt:lpstr>
      <vt:lpstr>RELIGION_HARM!_FilterDatenbank</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Freire Feria Katharina BFS</cp:lastModifiedBy>
  <cp:lastPrinted>2014-06-27T07:53:28Z</cp:lastPrinted>
  <dcterms:created xsi:type="dcterms:W3CDTF">2014-06-26T15:35:12Z</dcterms:created>
  <dcterms:modified xsi:type="dcterms:W3CDTF">2022-05-06T08:16:52Z</dcterms:modified>
</cp:coreProperties>
</file>