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40_Pers-Fin\04 HS Finanzen\Diffusion\HES\2023\Tableaux finances\Prep\"/>
    </mc:Choice>
  </mc:AlternateContent>
  <xr:revisionPtr revIDLastSave="0" documentId="13_ncr:1_{FFF45027-5E37-4A63-9985-4235A3900565}" xr6:coauthVersionLast="47" xr6:coauthVersionMax="47" xr10:uidLastSave="{00000000-0000-0000-0000-000000000000}"/>
  <bookViews>
    <workbookView xWindow="340" yWindow="550" windowWidth="14420" windowHeight="9330" tabRatio="858" xr2:uid="{00000000-000D-0000-FFFF-FFFF00000000}"/>
  </bookViews>
  <sheets>
    <sheet name="Inhalt" sheetId="27" r:id="rId1"/>
    <sheet name="Definitionen und Datenlücken" sheetId="28" r:id="rId2"/>
    <sheet name="Tab 1a" sheetId="26" r:id="rId3"/>
    <sheet name="Tab 1b" sheetId="25" r:id="rId4"/>
    <sheet name="Tab 2a" sheetId="21" r:id="rId5"/>
    <sheet name="Tab 2b" sheetId="47" r:id="rId6"/>
    <sheet name="Tab 3" sheetId="50" r:id="rId7"/>
    <sheet name="Tab 4" sheetId="15" r:id="rId8"/>
    <sheet name="Tab 5" sheetId="14" r:id="rId9"/>
    <sheet name="Tab 6" sheetId="10" r:id="rId10"/>
    <sheet name="Tab 7" sheetId="9" r:id="rId11"/>
    <sheet name="Tab 8" sheetId="7" r:id="rId12"/>
    <sheet name="Tab 9" sheetId="34" r:id="rId13"/>
    <sheet name="Tab 10" sheetId="6" r:id="rId14"/>
    <sheet name="Tab 11" sheetId="5" r:id="rId15"/>
    <sheet name="Methode und Einzelheiten" sheetId="46" r:id="rId16"/>
    <sheet name="Tab 12 - 010000" sheetId="35" r:id="rId17"/>
    <sheet name="Tab 13 - 020000" sheetId="36" r:id="rId18"/>
    <sheet name="Tab 14 - 030000" sheetId="37" r:id="rId19"/>
    <sheet name="Tab 15 - 040000" sheetId="38" r:id="rId20"/>
    <sheet name="Tab 16 - 050000" sheetId="39" r:id="rId21"/>
    <sheet name="Tab 17 - 060000" sheetId="40" r:id="rId22"/>
    <sheet name="Tab 18 - 080000" sheetId="41" r:id="rId23"/>
    <sheet name="Tab 19 - 110000" sheetId="42" r:id="rId24"/>
    <sheet name="Tab 20 - 120000" sheetId="43" r:id="rId25"/>
    <sheet name="Tab 21 - 130000" sheetId="44" r:id="rId26"/>
    <sheet name="Tab 22 - 140000" sheetId="45"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27" l="1"/>
  <c r="A27" i="27"/>
  <c r="A25" i="27"/>
  <c r="A23" i="27"/>
  <c r="A13" i="27"/>
  <c r="A17" i="27"/>
  <c r="A21" i="27"/>
  <c r="A15" i="27"/>
  <c r="A11" i="27"/>
  <c r="A7" i="27"/>
  <c r="A60" i="27"/>
  <c r="A53" i="27"/>
  <c r="A51" i="27"/>
  <c r="A49" i="27"/>
  <c r="A47" i="27"/>
  <c r="A45" i="27"/>
  <c r="A43" i="27"/>
  <c r="A41" i="27"/>
  <c r="A39" i="27"/>
  <c r="A37" i="27"/>
  <c r="A35" i="27"/>
  <c r="A33" i="27"/>
  <c r="A19" i="27"/>
  <c r="A9" i="27"/>
  <c r="A5" i="27"/>
</calcChain>
</file>

<file path=xl/sharedStrings.xml><?xml version="1.0" encoding="utf-8"?>
<sst xmlns="http://schemas.openxmlformats.org/spreadsheetml/2006/main" count="2885" uniqueCount="253">
  <si>
    <t xml:space="preserve"> </t>
  </si>
  <si>
    <t xml:space="preserve">Design                                                                          </t>
  </si>
  <si>
    <t>Total</t>
  </si>
  <si>
    <t xml:space="preserve">Total                  </t>
  </si>
  <si>
    <t>En milliers de francs</t>
  </si>
  <si>
    <t xml:space="preserve"> Total</t>
  </si>
  <si>
    <t xml:space="preserve">Total                                                                           </t>
  </si>
  <si>
    <t xml:space="preserve">BFH                                     </t>
  </si>
  <si>
    <t xml:space="preserve">HES-SO                                  </t>
  </si>
  <si>
    <t xml:space="preserve">FHNW                                    </t>
  </si>
  <si>
    <t xml:space="preserve">SUPSI                                   </t>
  </si>
  <si>
    <t xml:space="preserve">Total                                   </t>
  </si>
  <si>
    <t>BFH</t>
  </si>
  <si>
    <t>HES-SO</t>
  </si>
  <si>
    <t>FHNW</t>
  </si>
  <si>
    <t>SUPSI</t>
  </si>
  <si>
    <t xml:space="preserve">Total        </t>
  </si>
  <si>
    <t>Abegg Stiftung Riggisberg</t>
  </si>
  <si>
    <t>Eidgenössische Hochschule für Sport Magglingen</t>
  </si>
  <si>
    <t>Kalaidos FH</t>
  </si>
  <si>
    <t xml:space="preserve">  </t>
  </si>
  <si>
    <t>(Total)</t>
  </si>
  <si>
    <r>
      <t>BFH</t>
    </r>
    <r>
      <rPr>
        <sz val="9"/>
        <rFont val="Arial"/>
        <family val="2"/>
      </rPr>
      <t xml:space="preserve"> - Berner Fachhochschule</t>
    </r>
  </si>
  <si>
    <r>
      <t>FHNW</t>
    </r>
    <r>
      <rPr>
        <sz val="9"/>
        <rFont val="Arial"/>
        <family val="2"/>
      </rPr>
      <t xml:space="preserve"> - Fachhochschule Nordwestschweiz </t>
    </r>
  </si>
  <si>
    <r>
      <t>SUPSI</t>
    </r>
    <r>
      <rPr>
        <sz val="9"/>
        <rFont val="Arial"/>
        <family val="2"/>
      </rPr>
      <t xml:space="preserve"> - Scuola Universitaria Professionale della Svizzera Italiana </t>
    </r>
  </si>
  <si>
    <t>Renseignements : persfinHS@bfs.admin.ch</t>
  </si>
  <si>
    <t>Total CH</t>
  </si>
  <si>
    <t>-</t>
  </si>
  <si>
    <r>
      <t>HES-SO</t>
    </r>
    <r>
      <rPr>
        <sz val="9"/>
        <rFont val="Arial"/>
        <family val="2"/>
      </rPr>
      <t xml:space="preserve"> - Haute école spécialisée de Suisse occidentale</t>
    </r>
  </si>
  <si>
    <t>Design</t>
  </si>
  <si>
    <t>Dienstleistungen</t>
  </si>
  <si>
    <t xml:space="preserve">Bund   </t>
  </si>
  <si>
    <t xml:space="preserve">Total                                                    </t>
  </si>
  <si>
    <t xml:space="preserve">Erträge Schweizerischer Nationalfonds                   </t>
  </si>
  <si>
    <t>Beiträge SBFI</t>
  </si>
  <si>
    <t>Übrige Erträge Bund</t>
  </si>
  <si>
    <t>Erträge EU- und  andere int. Forschungsprogramme</t>
  </si>
  <si>
    <t>Kantone</t>
  </si>
  <si>
    <t xml:space="preserve">Schulgelder FHV (innerhalb Trägerregion)                 </t>
  </si>
  <si>
    <t xml:space="preserve">Schulgelder FHV (ausserhalb Trägerregion)                </t>
  </si>
  <si>
    <t>Restfinanzierung Schulträger (ohne Infrastrukturbeiträge)</t>
  </si>
  <si>
    <t>Private</t>
  </si>
  <si>
    <t xml:space="preserve">Studiengelder                                            </t>
  </si>
  <si>
    <t>Erträge Dritter</t>
  </si>
  <si>
    <t>Übrige Erträge</t>
  </si>
  <si>
    <t>* Ohne Infrastrukturerlöse</t>
  </si>
  <si>
    <t xml:space="preserve">Architektur, Bau- und Planungswesen                                             </t>
  </si>
  <si>
    <t xml:space="preserve">Technik und IT                                                                  </t>
  </si>
  <si>
    <t xml:space="preserve">Chemie und Life Sciences                                                        </t>
  </si>
  <si>
    <t xml:space="preserve">Land- und Forstwirtschaft                                                       </t>
  </si>
  <si>
    <t xml:space="preserve">Wirtschaft und Dienstleistungen                                                 </t>
  </si>
  <si>
    <t xml:space="preserve">Musik, Theater und andere Künste                                                </t>
  </si>
  <si>
    <t xml:space="preserve">Angewandte Linguistik                                                           </t>
  </si>
  <si>
    <t xml:space="preserve">Soziale Arbeit                                                                  </t>
  </si>
  <si>
    <t xml:space="preserve">Angewandte Psychologie                                                          </t>
  </si>
  <si>
    <t xml:space="preserve">Gesundheit                                                                      </t>
  </si>
  <si>
    <t>In Tausend Franken</t>
  </si>
  <si>
    <t xml:space="preserve">In %                 </t>
  </si>
  <si>
    <t>zurück</t>
  </si>
  <si>
    <t>Auskünfte : persfinHS@bfs.admin.ch</t>
  </si>
  <si>
    <t>Grundausbildung</t>
  </si>
  <si>
    <t>Weiterbildung</t>
  </si>
  <si>
    <t>Personalkosten</t>
  </si>
  <si>
    <t>Sachkosten</t>
  </si>
  <si>
    <t>Kalkulatorische Infrastrukturkosten</t>
  </si>
  <si>
    <t xml:space="preserve">In %              </t>
  </si>
  <si>
    <t>Lehrkörper</t>
  </si>
  <si>
    <t xml:space="preserve"> In %</t>
  </si>
  <si>
    <t>Methode und Einzelheiten</t>
  </si>
  <si>
    <t>Datenlücken und –qualität</t>
  </si>
  <si>
    <t>Abkürzungsverzeichnis</t>
  </si>
  <si>
    <t>Fachhochschulen:</t>
  </si>
  <si>
    <t>Datenlücken</t>
  </si>
  <si>
    <t xml:space="preserve">a)  Erhebungsgegenstand </t>
  </si>
  <si>
    <t>Die Kosten und Erlöse der Schweizerischen FH können bislang nicht vollumfänglich dargestellt werden. In der Erhebung fehlen die Angaben folgender Hochschulen:</t>
  </si>
  <si>
    <t>b)  Kalkulatorische Infrastrukturkosten</t>
  </si>
  <si>
    <t>An den FH wird eine Vollkostenrechnung durchgeführt, die auch Infrastrukturkosten beinhaltet. Infolge unterschiedlicher Rahmenbedingungen bei der Nutzung von Liegenschaften, werden effektive Infrastrukturkosten durch kalkulatorische Infrastrukturkosten ersetzt.</t>
  </si>
  <si>
    <t>Datenqualität</t>
  </si>
  <si>
    <t xml:space="preserve">a)  Finanzquellen </t>
  </si>
  <si>
    <t>Bei der Erfassung der Erträge treten bei einzelnen Finanzquellen Zuordnungen zu Leistungsbereichen auf, die den normativen Vorgaben des SBFI widersprechen. Bei diesen Einzelposten konnte keine exakte Zuordnung zur Finanzierungsart vorgenommen werden. Bei der Unterscheidung der finanziellen Mittel nach der Finanzierungsart wurden deswegen die nicht zuteilbaren Erträge ausgeschlossen. Der Anteil der nicht zuteilbaren Erträge beläuft sich auf 0.02% an den Gesamterträgen. Ein Ausschluss führt somit zu keiner gravierenden Verzerrung der Ergebnisse.</t>
  </si>
  <si>
    <t>b)  Abgrenzungen</t>
  </si>
  <si>
    <t xml:space="preserve">Erlöse und Kosten eines Kalenderjahres sind infolge der Vergabe von Globalbudgets und Rückstellungen nicht deckungsgleich. </t>
  </si>
  <si>
    <t>Definitionen und Hinweise allgemeiner Art</t>
  </si>
  <si>
    <t>Finanzquellen</t>
  </si>
  <si>
    <t>Die gesamten Erlöse der einzelnen FH setzen sich aus folgenden Finanzquellen zusammen:</t>
  </si>
  <si>
    <r>
      <t>Erträge Dritter</t>
    </r>
    <r>
      <rPr>
        <sz val="9"/>
        <rFont val="Arial"/>
        <family val="2"/>
      </rPr>
      <t>: Forschungserlöse des privaten Sektors, inklusive Gelder aus Stiftungen und halbprivaten Unternehmen; Erlöse aus Dienstleistungen, sowie Erlöse aus Sponsoring und Schenkungen.</t>
    </r>
  </si>
  <si>
    <r>
      <t>Übrige Erträge:</t>
    </r>
    <r>
      <rPr>
        <sz val="9"/>
        <rFont val="Arial"/>
        <family val="2"/>
      </rPr>
      <t xml:space="preserve"> Prüfungsgebühren, verschiedene Verkäufe, Benutzungsgebühren, Vermögenserträge </t>
    </r>
  </si>
  <si>
    <r>
      <t>Erträge Schweizerischer Nationalfonds</t>
    </r>
    <r>
      <rPr>
        <sz val="9"/>
        <rFont val="Arial"/>
        <family val="2"/>
      </rPr>
      <t xml:space="preserve"> </t>
    </r>
    <r>
      <rPr>
        <i/>
        <sz val="9"/>
        <rFont val="Arial"/>
        <family val="2"/>
      </rPr>
      <t xml:space="preserve">(SNF) </t>
    </r>
  </si>
  <si>
    <r>
      <t xml:space="preserve">Erträge EU- und  andere int. Forschungsprogramme: </t>
    </r>
    <r>
      <rPr>
        <sz val="9"/>
        <rFont val="Arial"/>
        <family val="2"/>
      </rPr>
      <t xml:space="preserve">EU-Rahmenprogramm und andere europäische und internationale Forschungsfonds       </t>
    </r>
  </si>
  <si>
    <r>
      <t>Übrige Erträge Bund</t>
    </r>
    <r>
      <rPr>
        <sz val="9"/>
        <rFont val="Arial"/>
        <family val="2"/>
      </rPr>
      <t>: Finanzierung spezieller Studiengänge von besonderer Bedeutung durch Bundesstellen, Forschungsmandate des Bundes, Erlöse aus Dienstleistungen für den Bund.</t>
    </r>
  </si>
  <si>
    <t>Geldgeber: Bund, Kantone, Private</t>
  </si>
  <si>
    <t xml:space="preserve">Die Kategorisierung der Finanzquellen nach Geldgebern hat zum Ziel, die Herkunft der Gelder auszuweisen. </t>
  </si>
  <si>
    <t>T2: Einteilung der Finanzmittel nach Geldgeber</t>
  </si>
  <si>
    <t>Geldgeber</t>
  </si>
  <si>
    <t xml:space="preserve">Bund </t>
  </si>
  <si>
    <t xml:space="preserve">Erträge Schweizerischer Nationalfonds </t>
  </si>
  <si>
    <t xml:space="preserve">Beiträge SBFI </t>
  </si>
  <si>
    <t xml:space="preserve">Übrige Erträge Bund </t>
  </si>
  <si>
    <t>Kanton</t>
  </si>
  <si>
    <t>Schulgelder FHV (innerhalb Trägerregion)</t>
  </si>
  <si>
    <t>Schulgelder FHV (ausserhalb Trägerregion)</t>
  </si>
  <si>
    <t xml:space="preserve">Restfinanzierung Schulträger </t>
  </si>
  <si>
    <t>Studiengelder</t>
  </si>
  <si>
    <t xml:space="preserve">Erträge Dritter </t>
  </si>
  <si>
    <t>Indikatoren</t>
  </si>
  <si>
    <t>Kostenindikatoren pro Studierende, Basis: Betriebskosten</t>
  </si>
  <si>
    <t>Kostenindikatoren pro Studierende, Basis: Vollkosten</t>
  </si>
  <si>
    <t>KI 1 Betrieb. = α / Ω</t>
  </si>
  <si>
    <r>
      <rPr>
        <b/>
        <sz val="10"/>
        <rFont val="Arial"/>
        <family val="2"/>
      </rPr>
      <t>α</t>
    </r>
    <r>
      <rPr>
        <sz val="10"/>
        <rFont val="Arial"/>
        <family val="2"/>
      </rPr>
      <t xml:space="preserve">: Betriebskosten der Grundausbildung
</t>
    </r>
    <r>
      <rPr>
        <b/>
        <sz val="10"/>
        <rFont val="Arial"/>
        <family val="2"/>
      </rPr>
      <t>Ω</t>
    </r>
    <r>
      <rPr>
        <sz val="10"/>
        <rFont val="Arial"/>
        <family val="2"/>
      </rPr>
      <t>: Studierende in Grundausbildung (pro Kopf)</t>
    </r>
  </si>
  <si>
    <t>KI 1 Voll. = α / Ω</t>
  </si>
  <si>
    <r>
      <t>α</t>
    </r>
    <r>
      <rPr>
        <sz val="10"/>
        <rFont val="Arial"/>
        <family val="2"/>
      </rPr>
      <t>: Vollkosten der Grundausbildung</t>
    </r>
    <r>
      <rPr>
        <b/>
        <sz val="10"/>
        <rFont val="Arial"/>
        <family val="2"/>
      </rPr>
      <t xml:space="preserve">
Ω</t>
    </r>
    <r>
      <rPr>
        <sz val="10"/>
        <rFont val="Arial"/>
        <family val="2"/>
      </rPr>
      <t>: Studierende in Grundausbildung (pro Kopf)</t>
    </r>
  </si>
  <si>
    <t>KI 2 Betrieb. = (α + β) / Ω</t>
  </si>
  <si>
    <t>KI 2 Voll. = (α + β) / Ω</t>
  </si>
  <si>
    <t>KI 1 Betrieb. = α / µ</t>
  </si>
  <si>
    <r>
      <rPr>
        <b/>
        <sz val="10"/>
        <rFont val="Arial"/>
        <family val="2"/>
      </rPr>
      <t>α</t>
    </r>
    <r>
      <rPr>
        <sz val="10"/>
        <rFont val="Arial"/>
        <family val="2"/>
      </rPr>
      <t xml:space="preserve">: Betriebskosten der Grundausbildung
</t>
    </r>
    <r>
      <rPr>
        <b/>
        <sz val="10"/>
        <rFont val="Arial"/>
        <family val="2"/>
      </rPr>
      <t>µ</t>
    </r>
    <r>
      <rPr>
        <sz val="10"/>
        <rFont val="Arial"/>
        <family val="2"/>
      </rPr>
      <t>: Studierende in Grundausbildung (in VZÄ)</t>
    </r>
  </si>
  <si>
    <t>KI 1 Voll. = α / µ</t>
  </si>
  <si>
    <r>
      <t>α</t>
    </r>
    <r>
      <rPr>
        <sz val="10"/>
        <rFont val="Arial"/>
        <family val="2"/>
      </rPr>
      <t>: Vollkosten der Grundausbildung</t>
    </r>
    <r>
      <rPr>
        <b/>
        <sz val="10"/>
        <rFont val="Arial"/>
        <family val="2"/>
      </rPr>
      <t xml:space="preserve">
µ</t>
    </r>
    <r>
      <rPr>
        <sz val="10"/>
        <rFont val="Arial"/>
        <family val="2"/>
      </rPr>
      <t>: Studierende in Grundausbildung (in VZÄ)</t>
    </r>
  </si>
  <si>
    <t>KI 2 Betrieb. = (α + β) / µ</t>
  </si>
  <si>
    <t>KI 2 Voll. = (α + β) / µ</t>
  </si>
  <si>
    <t>Betreuungsverhältnis 1:</t>
  </si>
  <si>
    <t>Betreuungsverhältnis 2:</t>
  </si>
  <si>
    <t>BV 1 = Ω / φ</t>
  </si>
  <si>
    <r>
      <t xml:space="preserve">Ω: </t>
    </r>
    <r>
      <rPr>
        <sz val="9"/>
        <rFont val="Arial"/>
        <family val="2"/>
      </rPr>
      <t>Studierende in Grundausbildung (pro Kopf)</t>
    </r>
    <r>
      <rPr>
        <b/>
        <sz val="9"/>
        <rFont val="Arial"/>
        <family val="2"/>
      </rPr>
      <t xml:space="preserve">
φ: </t>
    </r>
    <r>
      <rPr>
        <sz val="9"/>
        <rFont val="Arial"/>
        <family val="2"/>
      </rPr>
      <t>Akademische Personal (für alle Leistungen) in VZÄ</t>
    </r>
  </si>
  <si>
    <t>BV 2 = Ω / ψ</t>
  </si>
  <si>
    <r>
      <t xml:space="preserve">Ω: </t>
    </r>
    <r>
      <rPr>
        <sz val="9"/>
        <rFont val="Arial"/>
        <family val="2"/>
      </rPr>
      <t>Studierende in Grundausbildung (pro Kopf)</t>
    </r>
    <r>
      <rPr>
        <b/>
        <sz val="9"/>
        <rFont val="Arial"/>
        <family val="2"/>
      </rPr>
      <t xml:space="preserve">
ψ: </t>
    </r>
    <r>
      <rPr>
        <sz val="9"/>
        <rFont val="Arial"/>
        <family val="2"/>
      </rPr>
      <t>Akademische Personal (für die Grundausbildung) in VZÄ</t>
    </r>
  </si>
  <si>
    <t>Methode zur Berechnung der Indikatoren</t>
  </si>
  <si>
    <t>Indikatoren - Basis: Betriebskosten</t>
  </si>
  <si>
    <t>Kostenindikatoren I pro Studierende - (Grundausbildung)</t>
  </si>
  <si>
    <t>Kostenindikatoren II pro Studierende - (Grundausbildung + aF&amp;E)</t>
  </si>
  <si>
    <t>Kostenindikatoren I pro VZÄ - (Grundausbildung)</t>
  </si>
  <si>
    <t>Kostenindikatoren II pro VZÄ - (Grundausbildung + aF&amp;E)</t>
  </si>
  <si>
    <t>Indikatoren - Basis: Vollkosten</t>
  </si>
  <si>
    <t>Betreuungsverhältnis I (VZÄ alle Leistungen)</t>
  </si>
  <si>
    <t>Stud./VZÄ Professoren</t>
  </si>
  <si>
    <t>Stud./VZÄ Übrige Dozierende</t>
  </si>
  <si>
    <t>Betreuungsverhältnis II (VZÄ Grundausbildung)</t>
  </si>
  <si>
    <t>Basisdaten - Betriebskosten</t>
  </si>
  <si>
    <t>Total Kosten</t>
  </si>
  <si>
    <t>Basisdaten - Vollkosten</t>
  </si>
  <si>
    <t>Studierende</t>
  </si>
  <si>
    <t>VZÄ (gemäss Finanzreporting)</t>
  </si>
  <si>
    <t>Personal</t>
  </si>
  <si>
    <t>VZÄ - alle Leistungen</t>
  </si>
  <si>
    <t>Professoren</t>
  </si>
  <si>
    <t>Übrige Dozierende</t>
  </si>
  <si>
    <t>VZÄ - Grundausbildung</t>
  </si>
  <si>
    <t>Akademisches Personal</t>
  </si>
  <si>
    <t>Stud./VZÄ Akademisches Personal</t>
  </si>
  <si>
    <t>Stud./VZÄ Lehrkörper (Professoren + Übrige Dozierende)</t>
  </si>
  <si>
    <t>Lehrkörper (Professoren + Übrige Dozierende)</t>
  </si>
  <si>
    <t>Definitionen und Datenlücken</t>
  </si>
  <si>
    <t>Quellen: Hochschulfinanzen (SHIS-FIN), Hochschulpersonal (SHIS-PERS), Studierende und Abschlüsse der Hochschulen (SHIS-studex)</t>
  </si>
  <si>
    <t>Köpfe - gemäss SHIS-studex (total)</t>
  </si>
  <si>
    <t>Köpfe - gemäss SHIS-studex (Urlaubstatus 0 / 1 / 2 / 7)</t>
  </si>
  <si>
    <t xml:space="preserve">Grundbeitrag Bund SBFI </t>
  </si>
  <si>
    <t>Tab. 1a, 1b, 2a, 2b und 3</t>
  </si>
  <si>
    <t>Die Grundbeiträge an die Fachhochschulen setzen sich aus den Anteilen "Lehre" (85%) und "Forschung" (15%) zusammen. Die Beiträge nach Leistungen in der Lehre werden den Fachhochschulen nach der Anzahl der Studierenden und nach der Anzahl der Abschlüsse zugeteilt.</t>
  </si>
  <si>
    <t>https://www.sbfi.admin.ch/sbfi/de/home/hs/hochschulen/finanzierung-hochschulen/grundbeitraege.html</t>
  </si>
  <si>
    <t xml:space="preserve">Mit projektgebundenen Beiträgen unterstützt der Bund Zusammenarbeitsprojekte der Hochschulen von gesamtschweizerischer Bedeutung. </t>
  </si>
  <si>
    <t>https://www.sbfi.admin.ch/sbfi/de/home/hs/hochschulen/finanzierung-hochschulen/projektgebundene-beitraege.html</t>
  </si>
  <si>
    <t>Tab. 5, 7 und 11</t>
  </si>
  <si>
    <t>Definition Lehrkörper</t>
  </si>
  <si>
    <t>Dozierende mit Führungsverantwortung und übrige Dozierende</t>
  </si>
  <si>
    <t>Grundbeitrag Bund SBFI</t>
  </si>
  <si>
    <t>Indirekte Kosten aller Personalkategorien</t>
  </si>
  <si>
    <t>%</t>
  </si>
  <si>
    <t>Die Kennzahlen für die Kosten und die Betreuung der Fachbereiche sind in den Tabellen 12 bis 22 aufgeführt. Die Berechnungsweise wird im folgenden Abschnitt beschrieben:</t>
  </si>
  <si>
    <r>
      <rPr>
        <b/>
        <sz val="10"/>
        <rFont val="Arial"/>
        <family val="2"/>
      </rPr>
      <t xml:space="preserve">α: </t>
    </r>
    <r>
      <rPr>
        <sz val="10"/>
        <rFont val="Arial"/>
        <family val="2"/>
      </rPr>
      <t xml:space="preserve">Betriebskosten der Grundausbildung
</t>
    </r>
    <r>
      <rPr>
        <b/>
        <sz val="10"/>
        <rFont val="Arial"/>
        <family val="2"/>
      </rPr>
      <t xml:space="preserve">β: </t>
    </r>
    <r>
      <rPr>
        <sz val="10"/>
        <rFont val="Arial"/>
        <family val="2"/>
      </rPr>
      <t xml:space="preserve">Betriebskosten der Forschung
</t>
    </r>
    <r>
      <rPr>
        <b/>
        <sz val="10"/>
        <rFont val="Arial"/>
        <family val="2"/>
      </rPr>
      <t>Ω:</t>
    </r>
    <r>
      <rPr>
        <sz val="10"/>
        <rFont val="Arial"/>
        <family val="2"/>
      </rPr>
      <t xml:space="preserve"> Studierende in Grundausbildung (pro Kopf)</t>
    </r>
  </si>
  <si>
    <r>
      <rPr>
        <b/>
        <sz val="10"/>
        <rFont val="Arial"/>
        <family val="2"/>
      </rPr>
      <t>α:</t>
    </r>
    <r>
      <rPr>
        <sz val="10"/>
        <rFont val="Arial"/>
        <family val="2"/>
      </rPr>
      <t xml:space="preserve"> Betriebskosten der Grundausbildung
</t>
    </r>
    <r>
      <rPr>
        <b/>
        <sz val="10"/>
        <rFont val="Arial"/>
        <family val="2"/>
      </rPr>
      <t>β:</t>
    </r>
    <r>
      <rPr>
        <sz val="10"/>
        <rFont val="Arial"/>
        <family val="2"/>
      </rPr>
      <t xml:space="preserve"> Betriebskosten der Forschung
</t>
    </r>
    <r>
      <rPr>
        <b/>
        <sz val="10"/>
        <rFont val="Arial"/>
        <family val="2"/>
      </rPr>
      <t>µ:</t>
    </r>
    <r>
      <rPr>
        <sz val="10"/>
        <rFont val="Arial"/>
        <family val="2"/>
      </rPr>
      <t xml:space="preserve"> Studierende in Grundausbildung (in VZÄ)</t>
    </r>
  </si>
  <si>
    <r>
      <rPr>
        <b/>
        <sz val="10"/>
        <rFont val="Arial"/>
        <family val="2"/>
      </rPr>
      <t xml:space="preserve">α: </t>
    </r>
    <r>
      <rPr>
        <sz val="10"/>
        <rFont val="Arial"/>
        <family val="2"/>
      </rPr>
      <t xml:space="preserve">Vollkosten der Grundausbildung
</t>
    </r>
    <r>
      <rPr>
        <b/>
        <sz val="10"/>
        <rFont val="Arial"/>
        <family val="2"/>
      </rPr>
      <t xml:space="preserve">β: </t>
    </r>
    <r>
      <rPr>
        <sz val="10"/>
        <rFont val="Arial"/>
        <family val="2"/>
      </rPr>
      <t xml:space="preserve">Vollkosten der Forschung
</t>
    </r>
    <r>
      <rPr>
        <b/>
        <sz val="10"/>
        <rFont val="Arial"/>
        <family val="2"/>
      </rPr>
      <t>Ω:</t>
    </r>
    <r>
      <rPr>
        <sz val="10"/>
        <rFont val="Arial"/>
        <family val="2"/>
      </rPr>
      <t xml:space="preserve"> Studierende in Grundausbildung (pro Kopf)</t>
    </r>
  </si>
  <si>
    <r>
      <t xml:space="preserve">Die </t>
    </r>
    <r>
      <rPr>
        <b/>
        <sz val="9"/>
        <color indexed="8"/>
        <rFont val="Arial"/>
        <family val="2"/>
      </rPr>
      <t>Vollkostenrechnung</t>
    </r>
    <r>
      <rPr>
        <sz val="9"/>
        <color indexed="8"/>
        <rFont val="Arial"/>
        <family val="2"/>
      </rPr>
      <t xml:space="preserve"> setzt sich aus den Personal- und Sachkosten (Betriebskosten) und den Infrastrukturkosten </t>
    </r>
    <r>
      <rPr>
        <sz val="9"/>
        <color indexed="8"/>
        <rFont val="Arial"/>
        <family val="2"/>
      </rPr>
      <t xml:space="preserve">zusammen. Letztere umfassen die Kosten von Mietobjekten sowie effektiv entstandene Gebäudekosten. Da die Voraussetzungen für die Nutzung von Liegenschaften je nach Hochschule variieren (unterschiedlicher Mietzins je nach Region, Gebäude im Besitz des Kantons oder der Hochschule usw.), werden die effektiven Infrastrukturkosten durch </t>
    </r>
    <r>
      <rPr>
        <b/>
        <sz val="9"/>
        <color indexed="8"/>
        <rFont val="Arial"/>
        <family val="2"/>
      </rPr>
      <t>kalkulatorische Infrastrukturkosten</t>
    </r>
    <r>
      <rPr>
        <sz val="9"/>
        <color indexed="8"/>
        <rFont val="Arial"/>
        <family val="2"/>
      </rPr>
      <t xml:space="preserve"> ersetzt, die auf einheitlichen, von sämtlichen FH verwendeten Standards beruhen.</t>
    </r>
  </si>
  <si>
    <t>Im Gegensatz zur Studierendenstatistik des SHIS werden bei der Hochschulfinanzstatistik nur unbeurlaubte Studierende in die Berechnung der Indikatoren einbezogen (d.h. inkl. Teilnahme an 
Mobilitätsprogrammen, Praktika, Sprachaufenthalte und Ausbildungen auf Kosten der Hochschule =&gt; Urlaubsstatus 0, 1, 2 und 7; ausgeschlossen werden Fälle aufgrund von Krankheiten, Unfällen sowie Militärdiensten und andere Studienunterbrüche trotz Immatrikulation).</t>
  </si>
  <si>
    <t>Das akademische Personal umfasst Dozierende mit Führungsverantwortung, übrige Dozierende sowie wissenschaftliche Mitarbeitende und Assistierende.</t>
  </si>
  <si>
    <t>Die Angaben zum Personal basieren auf der Erhebung des Hochschulpersonals durch das Bundesamt für Statistik</t>
  </si>
  <si>
    <t>https://www.bfs.admin.ch/bfs/de/home/statistiken/bildung-wissenschaft/erhebungen/hsp.assetdetail.7773.html</t>
  </si>
  <si>
    <r>
      <t xml:space="preserve">Der erste hier präsentierte Kostenindikator (KI 1) bezieht nur die Kosten für die </t>
    </r>
    <r>
      <rPr>
        <b/>
        <sz val="9"/>
        <rFont val="Arial"/>
        <family val="2"/>
      </rPr>
      <t>Grundausbildung</t>
    </r>
    <r>
      <rPr>
        <sz val="9"/>
        <rFont val="Arial"/>
        <family val="2"/>
      </rPr>
      <t xml:space="preserve"> mit ein; der zweite (KI 2) auch jene für die </t>
    </r>
    <r>
      <rPr>
        <b/>
        <sz val="9"/>
        <rFont val="Arial"/>
        <family val="2"/>
      </rPr>
      <t>Forschung und Entwicklung</t>
    </r>
    <r>
      <rPr>
        <sz val="9"/>
        <rFont val="Arial"/>
        <family val="2"/>
      </rPr>
      <t>.</t>
    </r>
  </si>
  <si>
    <r>
      <rPr>
        <b/>
        <sz val="10"/>
        <rFont val="Arial"/>
        <family val="2"/>
      </rPr>
      <t>α:</t>
    </r>
    <r>
      <rPr>
        <sz val="10"/>
        <rFont val="Arial"/>
        <family val="2"/>
      </rPr>
      <t xml:space="preserve"> Vollkosten der Grundausbildung
</t>
    </r>
    <r>
      <rPr>
        <b/>
        <sz val="10"/>
        <rFont val="Arial"/>
        <family val="2"/>
      </rPr>
      <t xml:space="preserve">β: </t>
    </r>
    <r>
      <rPr>
        <sz val="10"/>
        <rFont val="Arial"/>
        <family val="2"/>
      </rPr>
      <t xml:space="preserve">Vollkosten der Forschung
</t>
    </r>
    <r>
      <rPr>
        <b/>
        <sz val="10"/>
        <rFont val="Arial"/>
        <family val="2"/>
      </rPr>
      <t>µ:</t>
    </r>
    <r>
      <rPr>
        <sz val="10"/>
        <rFont val="Arial"/>
        <family val="2"/>
      </rPr>
      <t xml:space="preserve"> Studierende in Grundausbildung (in VZÄ)</t>
    </r>
  </si>
  <si>
    <r>
      <t xml:space="preserve">Für die Berechnung der Kostenindikatoren pro Studierende werden folgende zwei Typen von Studierendendaten verwendet: einerseits die </t>
    </r>
    <r>
      <rPr>
        <u/>
        <sz val="9"/>
        <color indexed="8"/>
        <rFont val="Arial"/>
        <family val="2"/>
      </rPr>
      <t>Studierendenabrechnung pro Kopf</t>
    </r>
    <r>
      <rPr>
        <sz val="9"/>
        <color indexed="8"/>
        <rFont val="Arial"/>
        <family val="2"/>
      </rPr>
      <t xml:space="preserve"> aus der </t>
    </r>
    <r>
      <rPr>
        <b/>
        <sz val="9"/>
        <color indexed="8"/>
        <rFont val="Arial"/>
        <family val="2"/>
      </rPr>
      <t>Studierendenstatistik des BFS</t>
    </r>
    <r>
      <rPr>
        <sz val="9"/>
        <color indexed="8"/>
        <rFont val="Arial"/>
        <family val="2"/>
      </rPr>
      <t xml:space="preserve"> und andererseits die </t>
    </r>
    <r>
      <rPr>
        <u/>
        <sz val="9"/>
        <color indexed="8"/>
        <rFont val="Arial"/>
        <family val="2"/>
      </rPr>
      <t>Vollzeitäquivalente der Studierenden</t>
    </r>
    <r>
      <rPr>
        <sz val="9"/>
        <color indexed="8"/>
        <rFont val="Arial"/>
        <family val="2"/>
      </rPr>
      <t xml:space="preserve"> aus der </t>
    </r>
    <r>
      <rPr>
        <b/>
        <sz val="9"/>
        <color indexed="8"/>
        <rFont val="Arial"/>
        <family val="2"/>
      </rPr>
      <t>Finanzstatistik der FH</t>
    </r>
    <r>
      <rPr>
        <sz val="9"/>
        <color indexed="8"/>
        <rFont val="Arial"/>
        <family val="2"/>
      </rPr>
      <t xml:space="preserve">. 
Die </t>
    </r>
    <r>
      <rPr>
        <b/>
        <sz val="9"/>
        <color indexed="8"/>
        <rFont val="Arial"/>
        <family val="2"/>
      </rPr>
      <t>Studierendenstatistik des BFS</t>
    </r>
    <r>
      <rPr>
        <sz val="9"/>
        <color indexed="8"/>
        <rFont val="Arial"/>
        <family val="2"/>
      </rPr>
      <t xml:space="preserve"> beruht auf der Definition des Schweizerischen Hochschulinformationssystems (SHIS). Als Studierende gelten demnach alle Personen, die im Herbstsemester des Studienjahres an einer schweizerischen Hochschule (Universität, Fachhochschule und pädagogischen Hochschule) immatrikuliert sind. Nicht berücksichtigt werden Studierende auf Nachdiplomstufe. Diese Statistik liefert somit die Gesamtzahl der an einer bestimmten Hochschule immatrikulierten Studierenden.
Die </t>
    </r>
    <r>
      <rPr>
        <b/>
        <sz val="9"/>
        <color indexed="8"/>
        <rFont val="Arial"/>
        <family val="2"/>
      </rPr>
      <t>Finanzstatistik der FH</t>
    </r>
    <r>
      <rPr>
        <sz val="9"/>
        <color indexed="8"/>
        <rFont val="Arial"/>
        <family val="2"/>
      </rPr>
      <t xml:space="preserve"> erhebt ihrerseits die ECTS-Punkte, die die Studierenden in ihren Studienmodulen einschreiben. Die Zahl der Vollzeitäquivalente der Studierenden lässt sich anhand einer einfachen Division berechnen, wobei 60 ECTS-Punkte einem Vollzeitäquivalent pro Studienjahr entsprechen. Bei dieser Variable wird der Umfang bei einem Teilzeitstudium berücksichtigt.</t>
    </r>
  </si>
  <si>
    <t>Quellen: Hochschulfinanzen (SHIS-FIN)</t>
  </si>
  <si>
    <t>Schulgelder FHV (innerhalb Trägerregion): Beiträge im Rahmen der Interkantonalen Fachhochschulvereinbarung (FHV), welche von Kantonen geleistet werden, die sich innerhalb der Region des Hochschulträgers befinden (meistens kalkulatorisch).</t>
  </si>
  <si>
    <t>Schulgelder FHV (ausserhalb Trägerregion): Beiträge im Rahmen der Interkantonalen Fachhochschulvereinbarung (FHV), welche von Kantonen geleistet werden, die sich ausserhalb der Region des Hochschulträgers befinden.</t>
  </si>
  <si>
    <r>
      <t>Studiengelder</t>
    </r>
    <r>
      <rPr>
        <sz val="9"/>
        <rFont val="Arial"/>
        <family val="2"/>
      </rPr>
      <t>: Von der FH eingenommene Studiengebühren für Bachelor-, Masterstudiengänge und Weiterbildungsangebote</t>
    </r>
  </si>
  <si>
    <t>Beiträge SBFI: Projektgebundene Beitrage nach Art. 59 HFKG</t>
  </si>
  <si>
    <r>
      <t>Restfinanzierung Schulträger</t>
    </r>
    <r>
      <rPr>
        <sz val="9"/>
        <rFont val="Arial"/>
        <family val="2"/>
      </rPr>
      <t>: Zuteilungen des Hochschulträgers. Teil des kantonalen FH-Budgets,
ausserordentliche Beiträge, regelmässige Beiträge von Gemeinden der Trägerkantone.</t>
    </r>
  </si>
  <si>
    <t>Grundbeitrag Bund SBFI: Verteilung des Grundbeitrags auf Lehre und angewandte Forschung und Entwicklung ist Sache der FH.</t>
  </si>
  <si>
    <t>Aus praktischen Gründen werden Dozierende mit Führungsverantwortung als Professoren bezeichnet.</t>
  </si>
  <si>
    <t>Erträge Innosuisse</t>
  </si>
  <si>
    <r>
      <t>Erträge Innosuisse:</t>
    </r>
    <r>
      <rPr>
        <sz val="9"/>
        <rFont val="Arial"/>
        <family val="2"/>
      </rPr>
      <t>Beiträge F&amp;E-Förderung</t>
    </r>
  </si>
  <si>
    <t xml:space="preserve">Erträge Innosuisse </t>
  </si>
  <si>
    <t>angewandte Forschung und Entwicklung</t>
  </si>
  <si>
    <t>Administrativ-technisches Personal</t>
  </si>
  <si>
    <t>Assistierende und wissenschaftliche  Mitarbeitende</t>
  </si>
  <si>
    <t>OST</t>
  </si>
  <si>
    <t>FHGR</t>
  </si>
  <si>
    <t xml:space="preserve">OST                                     </t>
  </si>
  <si>
    <t xml:space="preserve">Architektur, Bau- und Planungswesen    </t>
  </si>
  <si>
    <t xml:space="preserve">Technik und IT      </t>
  </si>
  <si>
    <t>Total FHGR</t>
  </si>
  <si>
    <r>
      <t>FHGR</t>
    </r>
    <r>
      <rPr>
        <sz val="9"/>
        <rFont val="Arial"/>
        <family val="2"/>
      </rPr>
      <t xml:space="preserve"> - Fachhochschule Graubünden</t>
    </r>
  </si>
  <si>
    <r>
      <t xml:space="preserve">OST - </t>
    </r>
    <r>
      <rPr>
        <sz val="9"/>
        <rFont val="Arial"/>
        <family val="2"/>
      </rPr>
      <t>Fachhochschule Ostschweiz</t>
    </r>
  </si>
  <si>
    <t>FH GR</t>
  </si>
  <si>
    <t>HSLU</t>
  </si>
  <si>
    <t xml:space="preserve">HSLU                                    </t>
  </si>
  <si>
    <t xml:space="preserve">HSLU                                 </t>
  </si>
  <si>
    <t xml:space="preserve">HSLU                               </t>
  </si>
  <si>
    <t xml:space="preserve">HSLU                                </t>
  </si>
  <si>
    <r>
      <t>HSLU</t>
    </r>
    <r>
      <rPr>
        <sz val="9"/>
        <rFont val="Arial"/>
        <family val="2"/>
      </rPr>
      <t xml:space="preserve">- Hochschule Luzern </t>
    </r>
  </si>
  <si>
    <t>Änderungen und Datenqualität seit 2020</t>
  </si>
  <si>
    <t>Die FHO (Fachhochschule Ostschweiz) hat ihre Struktur geändert. Die FHO hat sich in zwei getrennte neu akkreditierte Schulen aufgelöst: FH Ost und FH GR.</t>
  </si>
  <si>
    <t>Die Fachhochschule Zentralschweiz (FHZ) hat einen neuen Namen, sie heisst nun Hochschule Luzern (HSLU).</t>
  </si>
  <si>
    <r>
      <t>*</t>
    </r>
    <r>
      <rPr>
        <sz val="8"/>
        <rFont val="Arial"/>
        <family val="2"/>
      </rPr>
      <t>«Der « Bachelor Kommunikation und Journalismus» wird seit 2021 dem Fachbereich «Angewandte Linguistik» zugeordnet (zuvor Fachbereich «Wirtschaft und Dienstleistungen»).»</t>
    </r>
  </si>
  <si>
    <r>
      <rPr>
        <b/>
        <sz val="9"/>
        <rFont val="Arial"/>
        <family val="2"/>
      </rPr>
      <t>ZHAW</t>
    </r>
    <r>
      <rPr>
        <sz val="9"/>
        <rFont val="Arial"/>
        <family val="2"/>
      </rPr>
      <t xml:space="preserve"> - Zürcher Hochschule für Angewandte Wissenschaften</t>
    </r>
  </si>
  <si>
    <r>
      <t>ZHdK</t>
    </r>
    <r>
      <rPr>
        <sz val="9"/>
        <rFont val="Arial"/>
        <family val="2"/>
      </rPr>
      <t>- Zürcher Hoschule der Künste</t>
    </r>
  </si>
  <si>
    <t>ZHAW</t>
  </si>
  <si>
    <t>ZHdK</t>
  </si>
  <si>
    <t xml:space="preserve">Musik, Theater und andere Künste                  </t>
  </si>
  <si>
    <t>ZHAW*</t>
  </si>
  <si>
    <t xml:space="preserve">ZHAW                               </t>
  </si>
  <si>
    <t>Finanzen der Fachhochschulen 2023</t>
  </si>
  <si>
    <t>Tab.1a  Betriebserlöse* 2023 nach Hochschule, Geldgeber und Finanzquelle (in Tausend Franken)</t>
  </si>
  <si>
    <t>© 2024 BFS/OFS/UST</t>
  </si>
  <si>
    <t>Tab.1b  Betriebserlöse* 2023 nach Hochschule, Geldgeber und Finanzquelle (in %)</t>
  </si>
  <si>
    <t>Tab.2a  Betriebserlöse* 2023 nach Fachbereich, Geldgeber und Finanzquelle (in Tausend Franken)</t>
  </si>
  <si>
    <t>Tab.2b  Betriebserlöse* 2023 nach Fachbereich, Geldgeber und Finanzquelle (in %)</t>
  </si>
  <si>
    <t>Tab.3  Betriebserlöse* 2023 nach Leistung, Geldgeber und Finanzquelle</t>
  </si>
  <si>
    <t>Tab.4  Vollkosten 2023 nach Kostenart und Hochschule</t>
  </si>
  <si>
    <t xml:space="preserve">Tab.5  Personalkosten 2023 nach Personalkategorie und Hochschule  </t>
  </si>
  <si>
    <t>Tab.6  Vollkosten 2023 nach Kostenart und Fachbereich</t>
  </si>
  <si>
    <t>Tab.7  Personalkosten 2023 nach Personalkategorie und Fachbereich</t>
  </si>
  <si>
    <t>Tab.8  Vollkosten 2023 nach Leistung und Fachbereich</t>
  </si>
  <si>
    <t>Tab.9  Vollkosten 2023 nach Leistung, Hochschule und Fachbereich</t>
  </si>
  <si>
    <t xml:space="preserve">Total BFH                                     </t>
  </si>
  <si>
    <t xml:space="preserve">Total HES-SO                                  </t>
  </si>
  <si>
    <t xml:space="preserve">Total FHNW                                    </t>
  </si>
  <si>
    <t>Total HSLU</t>
  </si>
  <si>
    <t xml:space="preserve">Total SUPSI                                   </t>
  </si>
  <si>
    <t xml:space="preserve">Total OST                                     </t>
  </si>
  <si>
    <t xml:space="preserve">Total ZHAW                               </t>
  </si>
  <si>
    <t>Total ZHdK</t>
  </si>
  <si>
    <t>Tab.10  Vollkosten 2023 nach Kostenart und Leistung</t>
  </si>
  <si>
    <t>Tab.11  Personalkosten 2023 nach Personalkategorie und Leistung</t>
  </si>
  <si>
    <t>Tab.12  Kennzahlen 2023 - Architektur, Bau und Planungswesen</t>
  </si>
  <si>
    <t xml:space="preserve">Tab.13  Kennzahlen 2023 - Technik und IT </t>
  </si>
  <si>
    <t>Tab.14  Kennzahlen 2023 - Chemie und Life Sciences</t>
  </si>
  <si>
    <t>Tab.15  Kennzahlen 2023 - Land- und Forstwirtschaft</t>
  </si>
  <si>
    <t>Tab.16  Kennzahlen 2023 - Wirtschaft und Dienstleistungen</t>
  </si>
  <si>
    <t>Tab.17  Kennzahlen 2023 - Design</t>
  </si>
  <si>
    <t>Tab.18  Kennzahlen 2023 - Musik, Theater und andere Künste</t>
  </si>
  <si>
    <t>Tab.19  Kennzahlen 2023 - Angewandte Linguistik</t>
  </si>
  <si>
    <t>Tab.20  Kennzahlen 2023 - Soziale Arbeit</t>
  </si>
  <si>
    <t>Tab.21  Kennzahlen 2023 - Angewandte Psychologie</t>
  </si>
  <si>
    <t>Tab.22  Kennzahlen 2023 - Gesundheit</t>
  </si>
  <si>
    <t>Die Dachorganisation Zürcher Fachhochschule (ZFH) wurde aufgelöst. Nach erfolgreicher Akkreditierung sind die Zürcher Hochschule für Angewandte Wissenschaften (ZHAW) und die Zürcher Hochschule der Künste (ZHdK) zwei eigenständige FH.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</si>
</sst>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
    <numFmt numFmtId="165" formatCode="0.0"/>
    <numFmt numFmtId="166" formatCode="0.000"/>
    <numFmt numFmtId="167" formatCode="0.00000"/>
    <numFmt numFmtId="168" formatCode="#,##0.0"/>
  </numFmts>
  <fonts count="29">
    <font>
      <sz val="10"/>
      <name val="Arial"/>
    </font>
    <font>
      <sz val="11"/>
      <color theme="1"/>
      <name val="Arial"/>
      <family val="2"/>
    </font>
    <font>
      <sz val="11"/>
      <color theme="1"/>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b/>
      <sz val="9"/>
      <name val="Arial"/>
      <family val="2"/>
    </font>
    <font>
      <b/>
      <sz val="12"/>
      <name val="Arial"/>
      <family val="2"/>
    </font>
    <font>
      <b/>
      <i/>
      <sz val="10"/>
      <name val="Arial"/>
      <family val="2"/>
    </font>
    <font>
      <b/>
      <sz val="8"/>
      <name val="Arial"/>
      <family val="2"/>
    </font>
    <font>
      <b/>
      <u/>
      <sz val="8"/>
      <color indexed="12"/>
      <name val="Arial"/>
      <family val="2"/>
    </font>
    <font>
      <sz val="9"/>
      <name val="Arial"/>
      <family val="2"/>
    </font>
    <font>
      <i/>
      <sz val="9"/>
      <name val="Arial"/>
      <family val="2"/>
    </font>
    <font>
      <b/>
      <i/>
      <sz val="8"/>
      <name val="Arial"/>
      <family val="2"/>
    </font>
    <font>
      <b/>
      <u/>
      <sz val="9"/>
      <name val="Arial"/>
      <family val="2"/>
    </font>
    <font>
      <sz val="9"/>
      <color indexed="8"/>
      <name val="Arial"/>
      <family val="2"/>
    </font>
    <font>
      <b/>
      <sz val="9"/>
      <color indexed="8"/>
      <name val="Arial"/>
      <family val="2"/>
    </font>
    <font>
      <u/>
      <sz val="9"/>
      <color indexed="8"/>
      <name val="Arial"/>
      <family val="2"/>
    </font>
    <font>
      <sz val="9"/>
      <color theme="1"/>
      <name val="Arial"/>
      <family val="2"/>
    </font>
    <font>
      <u/>
      <sz val="9"/>
      <color theme="1"/>
      <name val="Arial"/>
      <family val="2"/>
    </font>
    <font>
      <sz val="10"/>
      <name val="Times Ten Roman"/>
    </font>
    <font>
      <b/>
      <sz val="10"/>
      <color theme="0" tint="-0.34998626667073579"/>
      <name val="Arial"/>
      <family val="2"/>
    </font>
    <font>
      <sz val="10"/>
      <color theme="0" tint="-0.34998626667073579"/>
      <name val="Arial"/>
      <family val="2"/>
    </font>
    <font>
      <sz val="9"/>
      <color rgb="FF0070C0"/>
      <name val="Arial"/>
      <family val="2"/>
    </font>
    <font>
      <sz val="10"/>
      <color rgb="FF0070C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9">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style="thin">
        <color indexed="64"/>
      </left>
      <right/>
      <top/>
      <bottom style="thin">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2" fillId="0" borderId="0"/>
    <xf numFmtId="0" fontId="1" fillId="0" borderId="0"/>
  </cellStyleXfs>
  <cellXfs count="268">
    <xf numFmtId="0" fontId="0" fillId="0" borderId="0" xfId="0"/>
    <xf numFmtId="0" fontId="4" fillId="2" borderId="0" xfId="0" applyFont="1" applyFill="1"/>
    <xf numFmtId="0" fontId="0" fillId="2" borderId="0" xfId="0" applyFill="1"/>
    <xf numFmtId="0" fontId="5" fillId="2" borderId="0" xfId="1" applyFill="1" applyAlignment="1" applyProtection="1"/>
    <xf numFmtId="0" fontId="5" fillId="2" borderId="0" xfId="1" applyFont="1" applyFill="1" applyAlignment="1" applyProtection="1"/>
    <xf numFmtId="0" fontId="3" fillId="2" borderId="0" xfId="0" applyFont="1" applyFill="1"/>
    <xf numFmtId="0" fontId="6" fillId="2" borderId="0" xfId="1" applyFont="1" applyFill="1" applyAlignment="1" applyProtection="1"/>
    <xf numFmtId="0" fontId="7"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vertical="top"/>
    </xf>
    <xf numFmtId="0" fontId="7" fillId="2" borderId="0" xfId="0" applyFont="1" applyFill="1" applyAlignment="1">
      <alignment vertical="top"/>
    </xf>
    <xf numFmtId="164" fontId="7" fillId="2" borderId="0" xfId="0" applyNumberFormat="1" applyFont="1" applyFill="1" applyBorder="1" applyAlignment="1">
      <alignment horizontal="right" vertical="top" indent="2"/>
    </xf>
    <xf numFmtId="164" fontId="8" fillId="2" borderId="0" xfId="0" applyNumberFormat="1" applyFont="1" applyFill="1" applyBorder="1" applyAlignment="1">
      <alignment horizontal="right" indent="2"/>
    </xf>
    <xf numFmtId="0" fontId="0" fillId="2" borderId="0" xfId="0" applyFill="1" applyAlignment="1">
      <alignment wrapText="1"/>
    </xf>
    <xf numFmtId="164" fontId="7" fillId="2" borderId="0" xfId="0" applyNumberFormat="1" applyFont="1" applyFill="1" applyBorder="1" applyAlignment="1">
      <alignment horizontal="right" indent="2"/>
    </xf>
    <xf numFmtId="0" fontId="9" fillId="2" borderId="0" xfId="0" applyFont="1" applyFill="1"/>
    <xf numFmtId="0" fontId="7" fillId="2" borderId="1" xfId="0" applyFont="1" applyFill="1" applyBorder="1" applyAlignment="1">
      <alignment vertical="center"/>
    </xf>
    <xf numFmtId="0" fontId="0" fillId="2" borderId="0" xfId="0" applyFill="1" applyAlignment="1">
      <alignment vertical="center"/>
    </xf>
    <xf numFmtId="0" fontId="8" fillId="2" borderId="0" xfId="0" applyFont="1" applyFill="1"/>
    <xf numFmtId="164" fontId="8" fillId="2" borderId="0" xfId="0" applyNumberFormat="1" applyFont="1" applyFill="1" applyBorder="1" applyAlignment="1">
      <alignment horizontal="right" vertical="center" indent="3"/>
    </xf>
    <xf numFmtId="164" fontId="8" fillId="2" borderId="0" xfId="0" applyNumberFormat="1" applyFont="1" applyFill="1" applyBorder="1" applyAlignment="1">
      <alignment horizontal="right" indent="3"/>
    </xf>
    <xf numFmtId="164" fontId="7" fillId="2" borderId="0" xfId="0" applyNumberFormat="1" applyFont="1" applyFill="1" applyBorder="1" applyAlignment="1">
      <alignment horizontal="right" indent="3"/>
    </xf>
    <xf numFmtId="0" fontId="7" fillId="2" borderId="0" xfId="0" applyFont="1" applyFill="1" applyAlignment="1">
      <alignment vertical="center"/>
    </xf>
    <xf numFmtId="164" fontId="7" fillId="2" borderId="0" xfId="0" applyNumberFormat="1" applyFont="1" applyFill="1" applyBorder="1" applyAlignment="1">
      <alignment horizontal="right" vertical="center" indent="2"/>
    </xf>
    <xf numFmtId="164" fontId="8" fillId="2" borderId="0" xfId="0" applyNumberFormat="1" applyFont="1" applyFill="1" applyBorder="1" applyAlignment="1">
      <alignment horizontal="right" vertical="center" indent="2"/>
    </xf>
    <xf numFmtId="0" fontId="7" fillId="2" borderId="0" xfId="0" applyFont="1" applyFill="1" applyAlignment="1"/>
    <xf numFmtId="0" fontId="0" fillId="2" borderId="0" xfId="0" applyFill="1" applyBorder="1"/>
    <xf numFmtId="0" fontId="7" fillId="2" borderId="0" xfId="0" applyFont="1" applyFill="1" applyBorder="1" applyAlignment="1">
      <alignment horizontal="center" vertical="center"/>
    </xf>
    <xf numFmtId="0" fontId="7" fillId="2" borderId="0" xfId="0" applyFont="1" applyFill="1" applyBorder="1"/>
    <xf numFmtId="0" fontId="3" fillId="2" borderId="0" xfId="0" applyFont="1" applyFill="1" applyBorder="1"/>
    <xf numFmtId="0" fontId="5" fillId="2" borderId="0" xfId="1" applyFill="1" applyAlignment="1" applyProtection="1">
      <alignment horizontal="right"/>
    </xf>
    <xf numFmtId="0" fontId="7" fillId="2" borderId="1" xfId="0" applyFont="1" applyFill="1" applyBorder="1" applyAlignment="1">
      <alignment vertical="center" wrapText="1"/>
    </xf>
    <xf numFmtId="0" fontId="0" fillId="2" borderId="0" xfId="0" applyFill="1" applyAlignment="1">
      <alignment vertical="center" wrapText="1"/>
    </xf>
    <xf numFmtId="0" fontId="13" fillId="2" borderId="0" xfId="0" applyFont="1" applyFill="1"/>
    <xf numFmtId="0" fontId="5" fillId="2" borderId="0" xfId="1" applyFill="1" applyBorder="1" applyAlignment="1" applyProtection="1">
      <alignment horizontal="right"/>
    </xf>
    <xf numFmtId="0" fontId="10" fillId="2" borderId="0" xfId="0" applyFont="1" applyFill="1" applyAlignment="1">
      <alignment horizontal="left"/>
    </xf>
    <xf numFmtId="0" fontId="15" fillId="2" borderId="0" xfId="0" applyFont="1" applyFill="1" applyAlignment="1">
      <alignment horizontal="left"/>
    </xf>
    <xf numFmtId="0" fontId="10" fillId="2" borderId="0" xfId="0" applyFont="1" applyFill="1"/>
    <xf numFmtId="0" fontId="15" fillId="2" borderId="0" xfId="0" applyFont="1" applyFill="1"/>
    <xf numFmtId="0" fontId="15" fillId="2" borderId="0" xfId="0" applyFont="1" applyFill="1" applyAlignment="1">
      <alignment horizontal="justify"/>
    </xf>
    <xf numFmtId="0" fontId="5" fillId="2" borderId="0" xfId="1" applyFont="1" applyFill="1" applyAlignment="1" applyProtection="1">
      <alignment horizontal="right"/>
    </xf>
    <xf numFmtId="0" fontId="15" fillId="2" borderId="0" xfId="0" applyFont="1" applyFill="1" applyAlignment="1"/>
    <xf numFmtId="0" fontId="10" fillId="2" borderId="2" xfId="0" applyFont="1" applyFill="1" applyBorder="1" applyAlignment="1">
      <alignment wrapText="1"/>
    </xf>
    <xf numFmtId="164" fontId="7" fillId="2" borderId="0" xfId="0" applyNumberFormat="1" applyFont="1" applyFill="1" applyAlignment="1">
      <alignment horizontal="right" indent="3"/>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0" fillId="2" borderId="0" xfId="0" applyNumberFormat="1" applyFill="1"/>
    <xf numFmtId="0" fontId="17" fillId="2" borderId="0" xfId="0" applyFont="1" applyFill="1" applyAlignment="1">
      <alignment horizontal="right"/>
    </xf>
    <xf numFmtId="0" fontId="10" fillId="2" borderId="0" xfId="0" applyFont="1" applyFill="1" applyAlignment="1">
      <alignment horizontal="left" wrapText="1"/>
    </xf>
    <xf numFmtId="0" fontId="18" fillId="2" borderId="0" xfId="0" applyFont="1" applyFill="1" applyAlignment="1">
      <alignment horizontal="right" indent="1"/>
    </xf>
    <xf numFmtId="164" fontId="7" fillId="2" borderId="0" xfId="0" applyNumberFormat="1" applyFont="1" applyFill="1" applyBorder="1" applyAlignment="1">
      <alignment horizontal="right" indent="4"/>
    </xf>
    <xf numFmtId="164" fontId="8" fillId="2" borderId="0" xfId="0" applyNumberFormat="1" applyFont="1" applyFill="1" applyBorder="1" applyAlignment="1">
      <alignment horizontal="right" indent="4"/>
    </xf>
    <xf numFmtId="164" fontId="8" fillId="2" borderId="0" xfId="0" applyNumberFormat="1" applyFont="1" applyFill="1" applyBorder="1" applyAlignment="1">
      <alignment horizontal="right" vertical="center" indent="5"/>
    </xf>
    <xf numFmtId="164" fontId="7" fillId="2" borderId="0" xfId="0" applyNumberFormat="1" applyFont="1" applyFill="1" applyBorder="1" applyAlignment="1">
      <alignment horizontal="right" indent="5"/>
    </xf>
    <xf numFmtId="164" fontId="0" fillId="2" borderId="0" xfId="0" applyNumberFormat="1" applyFill="1" applyAlignment="1">
      <alignment horizontal="right" indent="4"/>
    </xf>
    <xf numFmtId="0" fontId="7" fillId="3" borderId="0" xfId="0" applyFont="1" applyFill="1"/>
    <xf numFmtId="0" fontId="0" fillId="3" borderId="0" xfId="0" applyFill="1"/>
    <xf numFmtId="0" fontId="8" fillId="3" borderId="0" xfId="0" applyFont="1" applyFill="1"/>
    <xf numFmtId="0" fontId="7" fillId="3" borderId="0" xfId="0" applyFont="1" applyFill="1" applyBorder="1"/>
    <xf numFmtId="164" fontId="8" fillId="3" borderId="0" xfId="0" applyNumberFormat="1" applyFont="1" applyFill="1" applyBorder="1" applyAlignment="1">
      <alignment horizontal="right" indent="2"/>
    </xf>
    <xf numFmtId="164" fontId="7" fillId="3" borderId="0" xfId="0" applyNumberFormat="1" applyFont="1" applyFill="1" applyBorder="1" applyAlignment="1">
      <alignment horizontal="right" indent="2"/>
    </xf>
    <xf numFmtId="164" fontId="8" fillId="3" borderId="0" xfId="0" applyNumberFormat="1" applyFont="1" applyFill="1" applyBorder="1" applyAlignment="1">
      <alignment horizontal="right" indent="3"/>
    </xf>
    <xf numFmtId="164" fontId="7" fillId="3" borderId="0" xfId="0" applyNumberFormat="1" applyFont="1" applyFill="1" applyBorder="1" applyAlignment="1">
      <alignment horizontal="right" indent="3"/>
    </xf>
    <xf numFmtId="0" fontId="7" fillId="3" borderId="1" xfId="0" applyFont="1" applyFill="1" applyBorder="1" applyAlignment="1">
      <alignment horizontal="right" vertical="center" wrapText="1" indent="2"/>
    </xf>
    <xf numFmtId="0" fontId="7" fillId="3" borderId="1" xfId="0" applyFont="1" applyFill="1" applyBorder="1" applyAlignment="1">
      <alignment horizontal="right" vertical="center" indent="2"/>
    </xf>
    <xf numFmtId="0" fontId="0" fillId="3" borderId="0" xfId="0" applyFill="1" applyBorder="1"/>
    <xf numFmtId="164" fontId="7" fillId="3" borderId="0" xfId="0" applyNumberFormat="1" applyFont="1" applyFill="1" applyBorder="1" applyAlignment="1">
      <alignment horizontal="right" vertical="top" indent="2"/>
    </xf>
    <xf numFmtId="164" fontId="0" fillId="3" borderId="0" xfId="0" applyNumberFormat="1" applyFill="1" applyAlignment="1">
      <alignment horizontal="right" indent="2"/>
    </xf>
    <xf numFmtId="0" fontId="0" fillId="3" borderId="0" xfId="0" applyFill="1" applyBorder="1" applyAlignment="1">
      <alignment horizontal="right" indent="2"/>
    </xf>
    <xf numFmtId="164" fontId="0" fillId="3" borderId="0" xfId="0" applyNumberFormat="1" applyFill="1" applyAlignment="1">
      <alignment horizontal="right" indent="3"/>
    </xf>
    <xf numFmtId="164" fontId="7" fillId="3" borderId="0" xfId="0" applyNumberFormat="1" applyFont="1" applyFill="1" applyAlignment="1">
      <alignment horizontal="right" indent="3"/>
    </xf>
    <xf numFmtId="0" fontId="14" fillId="3" borderId="0" xfId="1" applyFont="1" applyFill="1" applyAlignment="1" applyProtection="1"/>
    <xf numFmtId="164" fontId="0" fillId="3" borderId="0" xfId="0" applyNumberFormat="1" applyFill="1"/>
    <xf numFmtId="0" fontId="13" fillId="2" borderId="0" xfId="0" applyFont="1" applyFill="1" applyAlignment="1"/>
    <xf numFmtId="0" fontId="13" fillId="2" borderId="1" xfId="0" applyFont="1" applyFill="1" applyBorder="1" applyAlignment="1">
      <alignment horizontal="right"/>
    </xf>
    <xf numFmtId="0" fontId="3" fillId="2" borderId="1" xfId="0" applyFont="1" applyFill="1" applyBorder="1" applyAlignment="1">
      <alignment horizontal="right"/>
    </xf>
    <xf numFmtId="0" fontId="13" fillId="2" borderId="1" xfId="0" applyFont="1" applyFill="1" applyBorder="1" applyAlignment="1">
      <alignment horizontal="center"/>
    </xf>
    <xf numFmtId="0" fontId="3" fillId="2" borderId="0" xfId="0" applyFont="1" applyFill="1" applyAlignment="1">
      <alignment horizontal="right"/>
    </xf>
    <xf numFmtId="0" fontId="3" fillId="2" borderId="0" xfId="0" applyFont="1" applyFill="1" applyAlignment="1">
      <alignment wrapText="1"/>
    </xf>
    <xf numFmtId="3" fontId="13" fillId="2" borderId="0" xfId="0" applyNumberFormat="1" applyFont="1" applyFill="1" applyAlignment="1"/>
    <xf numFmtId="0" fontId="13" fillId="2" borderId="0" xfId="0" applyFont="1" applyFill="1" applyAlignment="1">
      <alignment wrapText="1"/>
    </xf>
    <xf numFmtId="3" fontId="3" fillId="2" borderId="0" xfId="0" applyNumberFormat="1" applyFont="1" applyFill="1" applyAlignment="1">
      <alignment wrapText="1"/>
    </xf>
    <xf numFmtId="165" fontId="13" fillId="2" borderId="0" xfId="0" applyNumberFormat="1" applyFont="1" applyFill="1" applyAlignment="1">
      <alignment wrapText="1"/>
    </xf>
    <xf numFmtId="165" fontId="3" fillId="2" borderId="0" xfId="0" applyNumberFormat="1" applyFont="1" applyFill="1" applyAlignment="1">
      <alignment wrapText="1"/>
    </xf>
    <xf numFmtId="165" fontId="13" fillId="2" borderId="0" xfId="0" applyNumberFormat="1" applyFont="1" applyFill="1" applyAlignment="1"/>
    <xf numFmtId="0" fontId="13" fillId="2" borderId="0" xfId="0" applyFont="1" applyFill="1" applyBorder="1" applyAlignment="1"/>
    <xf numFmtId="0" fontId="3" fillId="2" borderId="0" xfId="0" applyFont="1" applyFill="1" applyBorder="1" applyAlignment="1">
      <alignment wrapText="1"/>
    </xf>
    <xf numFmtId="1" fontId="3" fillId="2" borderId="0" xfId="0" applyNumberFormat="1" applyFont="1" applyFill="1" applyBorder="1" applyAlignment="1">
      <alignment wrapText="1"/>
    </xf>
    <xf numFmtId="165" fontId="3" fillId="2" borderId="0" xfId="0" applyNumberFormat="1" applyFont="1" applyFill="1" applyBorder="1" applyAlignment="1">
      <alignment wrapText="1"/>
    </xf>
    <xf numFmtId="165" fontId="3" fillId="2" borderId="0" xfId="0" applyNumberFormat="1" applyFont="1" applyFill="1" applyAlignment="1">
      <alignment horizontal="right" wrapText="1"/>
    </xf>
    <xf numFmtId="3" fontId="3" fillId="2" borderId="0" xfId="0" applyNumberFormat="1" applyFont="1" applyFill="1" applyAlignment="1">
      <alignment horizontal="right" wrapText="1"/>
    </xf>
    <xf numFmtId="0" fontId="3" fillId="2" borderId="0" xfId="0" applyFont="1" applyFill="1" applyAlignment="1">
      <alignment horizontal="right" wrapText="1"/>
    </xf>
    <xf numFmtId="1" fontId="3" fillId="2" borderId="0" xfId="0" applyNumberFormat="1" applyFont="1" applyFill="1" applyBorder="1" applyAlignment="1">
      <alignment horizontal="right" wrapText="1"/>
    </xf>
    <xf numFmtId="1" fontId="3" fillId="2" borderId="0" xfId="0" applyNumberFormat="1" applyFont="1" applyFill="1"/>
    <xf numFmtId="1" fontId="3" fillId="2" borderId="0" xfId="0" applyNumberFormat="1" applyFont="1" applyFill="1" applyAlignment="1">
      <alignment horizontal="right" wrapText="1"/>
    </xf>
    <xf numFmtId="0" fontId="8" fillId="2" borderId="0" xfId="0" applyFont="1" applyFill="1" applyAlignment="1">
      <alignment wrapText="1"/>
    </xf>
    <xf numFmtId="164" fontId="8" fillId="2" borderId="0" xfId="0" applyNumberFormat="1" applyFont="1" applyFill="1" applyAlignment="1">
      <alignment horizontal="right" indent="3"/>
    </xf>
    <xf numFmtId="164" fontId="8" fillId="2" borderId="0" xfId="0" applyNumberFormat="1" applyFont="1" applyFill="1"/>
    <xf numFmtId="3" fontId="3" fillId="2" borderId="0" xfId="0" applyNumberFormat="1" applyFont="1" applyFill="1"/>
    <xf numFmtId="0" fontId="13" fillId="2" borderId="3" xfId="0" applyFont="1" applyFill="1" applyBorder="1" applyAlignment="1">
      <alignment horizontal="center"/>
    </xf>
    <xf numFmtId="0" fontId="10" fillId="3" borderId="0" xfId="0" applyFont="1" applyFill="1" applyAlignment="1">
      <alignment vertical="top"/>
    </xf>
    <xf numFmtId="0" fontId="8" fillId="3" borderId="0" xfId="0" applyFont="1" applyFill="1" applyAlignment="1">
      <alignment vertical="top"/>
    </xf>
    <xf numFmtId="0" fontId="7" fillId="3" borderId="5" xfId="0" applyFont="1" applyFill="1" applyBorder="1" applyAlignment="1">
      <alignment vertical="center"/>
    </xf>
    <xf numFmtId="0" fontId="8" fillId="3" borderId="6" xfId="0" applyFont="1" applyFill="1" applyBorder="1" applyAlignment="1">
      <alignment vertical="top" wrapText="1"/>
    </xf>
    <xf numFmtId="0" fontId="7" fillId="3" borderId="6" xfId="0" applyFont="1" applyFill="1" applyBorder="1" applyAlignment="1">
      <alignment vertical="top" wrapText="1"/>
    </xf>
    <xf numFmtId="0" fontId="7" fillId="3" borderId="0" xfId="0" applyFont="1" applyFill="1" applyAlignment="1">
      <alignment vertical="center"/>
    </xf>
    <xf numFmtId="0" fontId="8" fillId="3" borderId="0" xfId="0" applyFont="1" applyFill="1" applyAlignment="1">
      <alignment vertical="top" wrapText="1"/>
    </xf>
    <xf numFmtId="0" fontId="7" fillId="3" borderId="0" xfId="0" applyFont="1" applyFill="1" applyAlignment="1">
      <alignment vertical="top" wrapText="1"/>
    </xf>
    <xf numFmtId="0" fontId="8" fillId="3" borderId="6" xfId="0" applyFont="1" applyFill="1" applyBorder="1" applyAlignment="1">
      <alignment vertical="center" wrapText="1"/>
    </xf>
    <xf numFmtId="0" fontId="7" fillId="3" borderId="6" xfId="0" applyFont="1" applyFill="1" applyBorder="1" applyAlignment="1">
      <alignment vertical="center" wrapText="1"/>
    </xf>
    <xf numFmtId="0" fontId="0" fillId="3" borderId="0" xfId="0" applyFill="1" applyAlignment="1">
      <alignment vertical="center"/>
    </xf>
    <xf numFmtId="0" fontId="16" fillId="3" borderId="0" xfId="0" applyFont="1" applyFill="1" applyAlignment="1">
      <alignment horizontal="left"/>
    </xf>
    <xf numFmtId="0" fontId="10" fillId="3" borderId="0" xfId="0" applyFont="1" applyFill="1" applyAlignment="1">
      <alignment horizontal="left" vertical="top"/>
    </xf>
    <xf numFmtId="0" fontId="16" fillId="3" borderId="0" xfId="0" applyFont="1" applyFill="1" applyAlignment="1"/>
    <xf numFmtId="0" fontId="7" fillId="3" borderId="5" xfId="0" applyFont="1" applyFill="1" applyBorder="1" applyAlignment="1">
      <alignment horizontal="justify" vertical="center"/>
    </xf>
    <xf numFmtId="0" fontId="10" fillId="3" borderId="6" xfId="0" applyFont="1" applyFill="1" applyBorder="1" applyAlignment="1">
      <alignment vertical="top" wrapText="1"/>
    </xf>
    <xf numFmtId="0" fontId="16" fillId="3" borderId="0" xfId="0" applyFont="1" applyFill="1" applyAlignment="1">
      <alignment vertical="top"/>
    </xf>
    <xf numFmtId="0" fontId="15" fillId="3" borderId="0" xfId="0" applyFont="1" applyFill="1"/>
    <xf numFmtId="0" fontId="15" fillId="3" borderId="0" xfId="0" applyFont="1" applyFill="1" applyAlignment="1">
      <alignment vertical="center"/>
    </xf>
    <xf numFmtId="0" fontId="0" fillId="3" borderId="0" xfId="0" applyFill="1" applyAlignment="1">
      <alignment vertical="top"/>
    </xf>
    <xf numFmtId="0" fontId="7" fillId="0" borderId="0" xfId="0" applyFont="1" applyFill="1" applyBorder="1"/>
    <xf numFmtId="164" fontId="0" fillId="3" borderId="0" xfId="0" applyNumberFormat="1" applyFill="1" applyAlignment="1">
      <alignment horizontal="right" vertical="center" wrapText="1" indent="4"/>
    </xf>
    <xf numFmtId="166" fontId="3" fillId="2" borderId="0" xfId="0" applyNumberFormat="1" applyFont="1" applyFill="1" applyBorder="1" applyAlignment="1">
      <alignment horizontal="right" wrapText="1"/>
    </xf>
    <xf numFmtId="164" fontId="8" fillId="3" borderId="0" xfId="0" applyNumberFormat="1" applyFont="1" applyFill="1" applyBorder="1" applyAlignment="1">
      <alignment horizontal="right" indent="5"/>
    </xf>
    <xf numFmtId="164" fontId="7" fillId="3" borderId="0" xfId="0" applyNumberFormat="1" applyFont="1" applyFill="1" applyBorder="1" applyAlignment="1">
      <alignment horizontal="right" indent="5"/>
    </xf>
    <xf numFmtId="164" fontId="0" fillId="3" borderId="0" xfId="0" applyNumberFormat="1" applyFill="1" applyAlignment="1">
      <alignment horizontal="right" vertical="top" indent="2"/>
    </xf>
    <xf numFmtId="164" fontId="7" fillId="3" borderId="0" xfId="0" applyNumberFormat="1" applyFont="1" applyFill="1" applyAlignment="1">
      <alignment horizontal="right" vertical="center" indent="2"/>
    </xf>
    <xf numFmtId="164" fontId="7" fillId="3" borderId="0" xfId="0" applyNumberFormat="1" applyFont="1" applyFill="1" applyAlignment="1">
      <alignment horizontal="right" vertical="top" indent="2"/>
    </xf>
    <xf numFmtId="164" fontId="7" fillId="2" borderId="0" xfId="0" applyNumberFormat="1" applyFont="1" applyFill="1" applyAlignment="1">
      <alignment horizontal="right" vertical="top" indent="3"/>
    </xf>
    <xf numFmtId="1" fontId="7" fillId="2" borderId="0" xfId="0" applyNumberFormat="1" applyFont="1" applyFill="1" applyAlignment="1">
      <alignment horizontal="right" vertical="top" indent="3"/>
    </xf>
    <xf numFmtId="1" fontId="0" fillId="2" borderId="0" xfId="0" applyNumberFormat="1" applyFill="1" applyAlignment="1">
      <alignment horizontal="right" indent="3"/>
    </xf>
    <xf numFmtId="1" fontId="7" fillId="3" borderId="0" xfId="0" applyNumberFormat="1" applyFont="1" applyFill="1" applyBorder="1" applyAlignment="1">
      <alignment horizontal="right" indent="2"/>
    </xf>
    <xf numFmtId="0" fontId="0" fillId="4" borderId="0" xfId="0" applyFill="1"/>
    <xf numFmtId="0" fontId="7" fillId="4" borderId="1" xfId="0" applyFont="1" applyFill="1" applyBorder="1" applyAlignment="1">
      <alignment horizontal="center" vertical="center" wrapText="1"/>
    </xf>
    <xf numFmtId="0" fontId="0" fillId="4" borderId="0" xfId="0" applyFill="1" applyBorder="1"/>
    <xf numFmtId="164" fontId="7" fillId="4" borderId="0" xfId="0" applyNumberFormat="1" applyFont="1" applyFill="1" applyBorder="1" applyAlignment="1">
      <alignment horizontal="right" vertical="top" indent="2"/>
    </xf>
    <xf numFmtId="0" fontId="7" fillId="4" borderId="0" xfId="0" applyFont="1" applyFill="1" applyBorder="1"/>
    <xf numFmtId="164" fontId="7" fillId="4" borderId="0" xfId="0" applyNumberFormat="1" applyFont="1" applyFill="1" applyAlignment="1">
      <alignment horizontal="right" vertical="top" indent="2"/>
    </xf>
    <xf numFmtId="0" fontId="7" fillId="4" borderId="0" xfId="0" applyFont="1" applyFill="1" applyAlignment="1">
      <alignment horizontal="right" indent="2"/>
    </xf>
    <xf numFmtId="164" fontId="7" fillId="4" borderId="0" xfId="0" applyNumberFormat="1" applyFont="1" applyFill="1" applyAlignment="1">
      <alignment horizontal="right" indent="2"/>
    </xf>
    <xf numFmtId="164" fontId="7" fillId="4" borderId="0" xfId="0" applyNumberFormat="1" applyFont="1" applyFill="1" applyAlignment="1">
      <alignment horizontal="right" vertical="top" indent="3"/>
    </xf>
    <xf numFmtId="164" fontId="7" fillId="4" borderId="0" xfId="0" applyNumberFormat="1" applyFont="1" applyFill="1" applyAlignment="1">
      <alignment horizontal="right" indent="3"/>
    </xf>
    <xf numFmtId="0" fontId="7" fillId="4" borderId="0" xfId="0" applyFont="1" applyFill="1"/>
    <xf numFmtId="0" fontId="7" fillId="4" borderId="1" xfId="0" applyFont="1" applyFill="1" applyBorder="1" applyAlignment="1">
      <alignment horizontal="center" vertical="center"/>
    </xf>
    <xf numFmtId="164" fontId="7" fillId="4" borderId="0" xfId="0" applyNumberFormat="1" applyFont="1" applyFill="1" applyBorder="1" applyAlignment="1">
      <alignment horizontal="right" indent="3"/>
    </xf>
    <xf numFmtId="0" fontId="0" fillId="4" borderId="0" xfId="0" applyFill="1" applyAlignment="1">
      <alignment vertical="center"/>
    </xf>
    <xf numFmtId="0" fontId="0" fillId="0" borderId="0" xfId="0" applyFill="1"/>
    <xf numFmtId="0" fontId="0" fillId="0" borderId="0" xfId="0" applyFill="1" applyAlignment="1">
      <alignment vertical="center"/>
    </xf>
    <xf numFmtId="164" fontId="7" fillId="4" borderId="0" xfId="0" applyNumberFormat="1" applyFont="1" applyFill="1" applyBorder="1" applyAlignment="1">
      <alignment horizontal="right" indent="2"/>
    </xf>
    <xf numFmtId="0" fontId="0" fillId="2" borderId="0" xfId="0" applyFill="1" applyAlignment="1">
      <alignment horizontal="right" indent="2"/>
    </xf>
    <xf numFmtId="164" fontId="7" fillId="4" borderId="0" xfId="0" applyNumberFormat="1" applyFont="1" applyFill="1" applyBorder="1" applyAlignment="1">
      <alignment horizontal="right" vertical="center" indent="4"/>
    </xf>
    <xf numFmtId="164" fontId="7" fillId="4" borderId="0" xfId="0" applyNumberFormat="1" applyFont="1" applyFill="1" applyBorder="1" applyAlignment="1">
      <alignment horizontal="right" indent="4"/>
    </xf>
    <xf numFmtId="164" fontId="8" fillId="4" borderId="0" xfId="0" applyNumberFormat="1" applyFont="1" applyFill="1" applyBorder="1" applyAlignment="1">
      <alignment horizontal="right" vertical="center" indent="5"/>
    </xf>
    <xf numFmtId="164" fontId="7" fillId="4" borderId="0" xfId="0" applyNumberFormat="1" applyFont="1" applyFill="1" applyBorder="1" applyAlignment="1">
      <alignment horizontal="right" indent="5"/>
    </xf>
    <xf numFmtId="164" fontId="7" fillId="4" borderId="0" xfId="0" applyNumberFormat="1" applyFont="1" applyFill="1" applyBorder="1" applyAlignment="1">
      <alignment horizontal="right" vertical="center" indent="2"/>
    </xf>
    <xf numFmtId="0" fontId="17" fillId="4" borderId="0" xfId="0" applyFont="1" applyFill="1"/>
    <xf numFmtId="0" fontId="3" fillId="4" borderId="0" xfId="0" applyFont="1" applyFill="1"/>
    <xf numFmtId="0" fontId="7" fillId="2" borderId="3" xfId="0" applyFont="1" applyFill="1" applyBorder="1"/>
    <xf numFmtId="0" fontId="17" fillId="2" borderId="3" xfId="0" applyFont="1" applyFill="1" applyBorder="1" applyAlignment="1">
      <alignment horizontal="center" vertical="center"/>
    </xf>
    <xf numFmtId="164" fontId="7" fillId="4" borderId="3" xfId="0" applyNumberFormat="1" applyFont="1" applyFill="1" applyBorder="1" applyAlignment="1">
      <alignment horizontal="right" indent="3"/>
    </xf>
    <xf numFmtId="164" fontId="12" fillId="4" borderId="0" xfId="0" applyNumberFormat="1" applyFont="1" applyFill="1" applyBorder="1" applyAlignment="1">
      <alignment horizontal="right" indent="2"/>
    </xf>
    <xf numFmtId="164" fontId="8" fillId="4" borderId="0" xfId="0" applyNumberFormat="1" applyFont="1" applyFill="1" applyBorder="1" applyAlignment="1">
      <alignment horizontal="right" indent="3"/>
    </xf>
    <xf numFmtId="1" fontId="7" fillId="4" borderId="0" xfId="0" applyNumberFormat="1" applyFont="1" applyFill="1" applyBorder="1" applyAlignment="1">
      <alignment horizontal="right" indent="3"/>
    </xf>
    <xf numFmtId="0" fontId="7" fillId="4" borderId="0" xfId="0" applyFont="1" applyFill="1" applyAlignment="1">
      <alignment horizontal="right" indent="3"/>
    </xf>
    <xf numFmtId="164" fontId="0" fillId="4" borderId="0" xfId="0" applyNumberFormat="1" applyFill="1"/>
    <xf numFmtId="0" fontId="17" fillId="2" borderId="8" xfId="0" applyFont="1" applyFill="1" applyBorder="1" applyAlignment="1">
      <alignment horizontal="center" vertical="center"/>
    </xf>
    <xf numFmtId="164" fontId="11" fillId="3" borderId="0" xfId="0" applyNumberFormat="1" applyFont="1" applyFill="1" applyBorder="1" applyAlignment="1">
      <alignment horizontal="right" vertical="top" indent="2"/>
    </xf>
    <xf numFmtId="164" fontId="11" fillId="4" borderId="0" xfId="0" applyNumberFormat="1" applyFont="1" applyFill="1" applyBorder="1" applyAlignment="1">
      <alignment horizontal="right" vertical="top" indent="2"/>
    </xf>
    <xf numFmtId="164" fontId="11" fillId="2" borderId="0" xfId="0" applyNumberFormat="1" applyFont="1" applyFill="1" applyAlignment="1">
      <alignment horizontal="right" vertical="top" indent="3"/>
    </xf>
    <xf numFmtId="164" fontId="11" fillId="4" borderId="0" xfId="0" applyNumberFormat="1" applyFont="1" applyFill="1" applyAlignment="1">
      <alignment horizontal="right" vertical="top" indent="2"/>
    </xf>
    <xf numFmtId="164" fontId="11" fillId="4" borderId="0" xfId="0" applyNumberFormat="1" applyFont="1" applyFill="1" applyAlignment="1">
      <alignment horizontal="right" vertical="top" indent="3"/>
    </xf>
    <xf numFmtId="164" fontId="11" fillId="2" borderId="0" xfId="0" applyNumberFormat="1" applyFont="1" applyFill="1" applyBorder="1" applyAlignment="1">
      <alignment horizontal="right" indent="3"/>
    </xf>
    <xf numFmtId="164" fontId="11" fillId="2" borderId="0" xfId="0" applyNumberFormat="1" applyFont="1" applyFill="1" applyBorder="1" applyAlignment="1">
      <alignment horizontal="right" indent="4"/>
    </xf>
    <xf numFmtId="164" fontId="11" fillId="2" borderId="0" xfId="0" applyNumberFormat="1" applyFont="1" applyFill="1" applyBorder="1" applyAlignment="1">
      <alignment horizontal="right" indent="2"/>
    </xf>
    <xf numFmtId="164" fontId="11" fillId="2" borderId="0" xfId="0" applyNumberFormat="1" applyFont="1" applyFill="1" applyAlignment="1">
      <alignment horizontal="right" indent="3"/>
    </xf>
    <xf numFmtId="164" fontId="11" fillId="2" borderId="0" xfId="0" applyNumberFormat="1" applyFont="1" applyFill="1" applyAlignment="1">
      <alignment horizontal="right" indent="4"/>
    </xf>
    <xf numFmtId="0" fontId="15" fillId="2" borderId="0" xfId="0" applyFont="1" applyFill="1" applyBorder="1" applyAlignment="1">
      <alignment horizontal="left"/>
    </xf>
    <xf numFmtId="0" fontId="11" fillId="2" borderId="0" xfId="0" applyFont="1" applyFill="1" applyAlignment="1">
      <alignment horizontal="left"/>
    </xf>
    <xf numFmtId="0" fontId="10" fillId="3" borderId="0" xfId="0" applyFont="1" applyFill="1" applyAlignment="1">
      <alignment horizontal="left"/>
    </xf>
    <xf numFmtId="0" fontId="15" fillId="3" borderId="0" xfId="0" applyFont="1" applyFill="1" applyAlignment="1">
      <alignment horizontal="lef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10" fillId="2" borderId="1" xfId="0" applyFont="1" applyFill="1" applyBorder="1" applyAlignment="1">
      <alignment horizontal="center" vertical="center" wrapText="1"/>
    </xf>
    <xf numFmtId="0" fontId="18" fillId="2" borderId="0" xfId="0" applyFont="1" applyFill="1" applyAlignment="1">
      <alignment horizontal="right" vertical="center" indent="1"/>
    </xf>
    <xf numFmtId="0" fontId="15" fillId="2" borderId="0" xfId="0" applyFont="1" applyFill="1" applyAlignment="1">
      <alignment horizontal="left" vertical="center"/>
    </xf>
    <xf numFmtId="0" fontId="10" fillId="2" borderId="0" xfId="0" applyFont="1" applyFill="1" applyAlignment="1">
      <alignment horizontal="justify"/>
    </xf>
    <xf numFmtId="0" fontId="24" fillId="2" borderId="0" xfId="0" applyFont="1" applyFill="1" applyAlignment="1">
      <alignment horizontal="justify"/>
    </xf>
    <xf numFmtId="0" fontId="7" fillId="2" borderId="0" xfId="0" applyFont="1" applyFill="1" applyBorder="1" applyAlignment="1"/>
    <xf numFmtId="0" fontId="25" fillId="2" borderId="1" xfId="0" applyFont="1" applyFill="1" applyBorder="1" applyAlignment="1">
      <alignment horizontal="center" vertical="center" wrapText="1"/>
    </xf>
    <xf numFmtId="164" fontId="26" fillId="3" borderId="0" xfId="0" applyNumberFormat="1" applyFont="1" applyFill="1"/>
    <xf numFmtId="164" fontId="26" fillId="3" borderId="0" xfId="0" applyNumberFormat="1" applyFont="1" applyFill="1" applyAlignment="1">
      <alignment horizontal="right" indent="3"/>
    </xf>
    <xf numFmtId="164" fontId="25" fillId="3" borderId="0" xfId="0" applyNumberFormat="1" applyFont="1" applyFill="1" applyBorder="1" applyAlignment="1">
      <alignment horizontal="right" indent="3"/>
    </xf>
    <xf numFmtId="164" fontId="26" fillId="2" borderId="0" xfId="0" applyNumberFormat="1" applyFont="1" applyFill="1"/>
    <xf numFmtId="164" fontId="25" fillId="2" borderId="0" xfId="0" applyNumberFormat="1" applyFont="1" applyFill="1" applyBorder="1" applyAlignment="1">
      <alignment horizontal="right" indent="3"/>
    </xf>
    <xf numFmtId="0" fontId="26" fillId="2" borderId="0" xfId="0" applyFont="1" applyFill="1"/>
    <xf numFmtId="0" fontId="28" fillId="3" borderId="0" xfId="0" applyFont="1" applyFill="1"/>
    <xf numFmtId="0" fontId="15" fillId="3" borderId="0" xfId="0" applyFont="1" applyFill="1" applyAlignment="1">
      <alignment vertical="top"/>
    </xf>
    <xf numFmtId="0" fontId="15" fillId="3" borderId="0" xfId="0" applyFont="1" applyFill="1" applyBorder="1" applyAlignment="1">
      <alignment horizontal="left" vertical="center"/>
    </xf>
    <xf numFmtId="0" fontId="11" fillId="2" borderId="0" xfId="0" applyFont="1" applyFill="1" applyAlignment="1">
      <alignment horizontal="left"/>
    </xf>
    <xf numFmtId="164" fontId="7" fillId="2" borderId="0" xfId="0" applyNumberFormat="1" applyFont="1" applyFill="1"/>
    <xf numFmtId="1" fontId="7" fillId="3" borderId="0" xfId="0" applyNumberFormat="1" applyFont="1" applyFill="1" applyAlignment="1">
      <alignment horizontal="right" vertical="center" indent="2"/>
    </xf>
    <xf numFmtId="1" fontId="0" fillId="3" borderId="0" xfId="0" applyNumberFormat="1" applyFill="1" applyAlignment="1">
      <alignment horizontal="right" indent="2"/>
    </xf>
    <xf numFmtId="164" fontId="7" fillId="4" borderId="0" xfId="0" applyNumberFormat="1" applyFont="1" applyFill="1" applyAlignment="1">
      <alignment horizontal="right"/>
    </xf>
    <xf numFmtId="1" fontId="26" fillId="2" borderId="0" xfId="0" applyNumberFormat="1" applyFont="1" applyFill="1"/>
    <xf numFmtId="0" fontId="18" fillId="2" borderId="0" xfId="0" applyFont="1" applyFill="1" applyAlignment="1">
      <alignment horizontal="left"/>
    </xf>
    <xf numFmtId="0" fontId="15" fillId="0" borderId="0" xfId="0" applyFont="1"/>
    <xf numFmtId="3" fontId="3" fillId="0" borderId="0" xfId="0" applyNumberFormat="1" applyFont="1" applyFill="1" applyAlignment="1">
      <alignment horizontal="right" wrapText="1"/>
    </xf>
    <xf numFmtId="1" fontId="3" fillId="0" borderId="0" xfId="0" applyNumberFormat="1" applyFont="1" applyFill="1" applyAlignment="1">
      <alignment horizontal="right" wrapText="1"/>
    </xf>
    <xf numFmtId="0" fontId="3" fillId="3" borderId="0" xfId="0" applyFont="1" applyFill="1" applyAlignment="1">
      <alignment horizontal="right" wrapText="1"/>
    </xf>
    <xf numFmtId="1" fontId="3" fillId="3" borderId="0" xfId="0" applyNumberFormat="1" applyFont="1" applyFill="1" applyAlignment="1">
      <alignment horizontal="right" wrapText="1"/>
    </xf>
    <xf numFmtId="3" fontId="3" fillId="3" borderId="0" xfId="0" applyNumberFormat="1" applyFont="1" applyFill="1" applyAlignment="1">
      <alignment horizontal="right" wrapText="1"/>
    </xf>
    <xf numFmtId="164" fontId="11" fillId="0" borderId="0" xfId="0" applyNumberFormat="1" applyFont="1" applyFill="1" applyBorder="1" applyAlignment="1">
      <alignment horizontal="right" vertical="top" indent="2"/>
    </xf>
    <xf numFmtId="164" fontId="11" fillId="4" borderId="0" xfId="0" applyNumberFormat="1" applyFont="1" applyFill="1" applyBorder="1" applyAlignment="1">
      <alignment horizontal="right" indent="3"/>
    </xf>
    <xf numFmtId="164" fontId="11" fillId="4" borderId="0" xfId="0" applyNumberFormat="1" applyFont="1" applyFill="1" applyBorder="1" applyAlignment="1">
      <alignment horizontal="right" indent="2"/>
    </xf>
    <xf numFmtId="164" fontId="0" fillId="2" borderId="0" xfId="0" applyNumberFormat="1" applyFill="1" applyAlignment="1">
      <alignment horizontal="right"/>
    </xf>
    <xf numFmtId="164" fontId="7" fillId="2" borderId="0" xfId="0" applyNumberFormat="1" applyFont="1" applyFill="1" applyAlignment="1">
      <alignment horizontal="right"/>
    </xf>
    <xf numFmtId="0" fontId="0" fillId="4" borderId="0" xfId="0" applyFill="1" applyAlignment="1">
      <alignment horizontal="right"/>
    </xf>
    <xf numFmtId="0" fontId="7" fillId="4" borderId="0" xfId="0" applyFont="1" applyFill="1" applyAlignment="1">
      <alignment horizontal="right"/>
    </xf>
    <xf numFmtId="164" fontId="11" fillId="4" borderId="0" xfId="0" applyNumberFormat="1" applyFont="1" applyFill="1" applyBorder="1" applyAlignment="1">
      <alignment horizontal="right" indent="4"/>
    </xf>
    <xf numFmtId="165" fontId="3" fillId="2" borderId="0" xfId="0" applyNumberFormat="1" applyFont="1" applyFill="1" applyBorder="1" applyAlignment="1">
      <alignment horizontal="right" wrapText="1"/>
    </xf>
    <xf numFmtId="164" fontId="7" fillId="0" borderId="0" xfId="0" applyNumberFormat="1" applyFont="1" applyFill="1" applyBorder="1" applyAlignment="1">
      <alignment horizontal="right" indent="3"/>
    </xf>
    <xf numFmtId="165" fontId="3" fillId="3" borderId="0" xfId="0" applyNumberFormat="1" applyFont="1" applyFill="1" applyAlignment="1">
      <alignment horizontal="right" wrapText="1"/>
    </xf>
    <xf numFmtId="0" fontId="15" fillId="5" borderId="0" xfId="0" applyFont="1" applyFill="1" applyAlignment="1">
      <alignment vertical="center"/>
    </xf>
    <xf numFmtId="167" fontId="0" fillId="2" borderId="0" xfId="0" applyNumberFormat="1" applyFill="1"/>
    <xf numFmtId="0" fontId="7" fillId="2" borderId="0" xfId="0" applyFont="1" applyFill="1" applyBorder="1" applyAlignment="1">
      <alignment horizontal="center" vertical="center" wrapText="1"/>
    </xf>
    <xf numFmtId="0" fontId="11" fillId="2" borderId="0" xfId="0" applyFont="1" applyFill="1" applyAlignment="1">
      <alignment horizontal="left"/>
    </xf>
    <xf numFmtId="1" fontId="8" fillId="2" borderId="0" xfId="0" applyNumberFormat="1" applyFont="1" applyFill="1"/>
    <xf numFmtId="164" fontId="7" fillId="4" borderId="0" xfId="0" applyNumberFormat="1" applyFont="1" applyFill="1"/>
    <xf numFmtId="164" fontId="8" fillId="2" borderId="0" xfId="0" applyNumberFormat="1" applyFont="1" applyFill="1" applyAlignment="1">
      <alignment horizontal="right" indent="4"/>
    </xf>
    <xf numFmtId="164" fontId="11" fillId="4" borderId="0" xfId="0" applyNumberFormat="1" applyFont="1" applyFill="1" applyBorder="1" applyAlignment="1">
      <alignment horizontal="center"/>
    </xf>
    <xf numFmtId="0" fontId="13" fillId="3" borderId="0" xfId="1" applyFont="1" applyFill="1" applyAlignment="1" applyProtection="1"/>
    <xf numFmtId="3" fontId="3" fillId="5" borderId="0" xfId="0" applyNumberFormat="1" applyFont="1" applyFill="1" applyAlignment="1">
      <alignment horizontal="right" wrapText="1"/>
    </xf>
    <xf numFmtId="1" fontId="3" fillId="5" borderId="0" xfId="0" applyNumberFormat="1" applyFont="1" applyFill="1" applyAlignment="1">
      <alignment horizontal="right" wrapText="1"/>
    </xf>
    <xf numFmtId="1" fontId="3" fillId="5" borderId="0" xfId="0" applyNumberFormat="1" applyFont="1" applyFill="1" applyBorder="1" applyAlignment="1">
      <alignment horizontal="right" wrapText="1"/>
    </xf>
    <xf numFmtId="165" fontId="3" fillId="3" borderId="0" xfId="0" applyNumberFormat="1" applyFont="1" applyFill="1" applyBorder="1" applyAlignment="1">
      <alignment horizontal="right" wrapText="1"/>
    </xf>
    <xf numFmtId="168" fontId="3" fillId="2" borderId="0" xfId="0" applyNumberFormat="1" applyFont="1" applyFill="1" applyAlignment="1">
      <alignment horizontal="right" wrapText="1"/>
    </xf>
    <xf numFmtId="168" fontId="3" fillId="3" borderId="0" xfId="0" applyNumberFormat="1" applyFont="1" applyFill="1" applyBorder="1" applyAlignment="1">
      <alignment horizontal="right" wrapText="1"/>
    </xf>
    <xf numFmtId="168" fontId="3" fillId="2" borderId="0" xfId="0" applyNumberFormat="1" applyFont="1" applyFill="1" applyBorder="1" applyAlignment="1">
      <alignment horizontal="right" wrapText="1"/>
    </xf>
    <xf numFmtId="168" fontId="3" fillId="3" borderId="0" xfId="0" applyNumberFormat="1" applyFont="1" applyFill="1" applyAlignment="1">
      <alignment horizontal="right" wrapText="1"/>
    </xf>
    <xf numFmtId="0" fontId="18" fillId="2" borderId="0" xfId="0" applyFont="1" applyFill="1" applyAlignment="1">
      <alignment horizontal="left" vertical="top"/>
    </xf>
    <xf numFmtId="0" fontId="15" fillId="2" borderId="0" xfId="0" applyFont="1" applyFill="1" applyAlignment="1">
      <alignment horizontal="left" wrapText="1"/>
    </xf>
    <xf numFmtId="0" fontId="16" fillId="3" borderId="0" xfId="0" applyFont="1" applyFill="1" applyAlignment="1">
      <alignment horizontal="left"/>
    </xf>
    <xf numFmtId="0" fontId="10" fillId="3" borderId="0" xfId="0" applyFont="1" applyFill="1" applyAlignment="1">
      <alignment horizontal="left"/>
    </xf>
    <xf numFmtId="0" fontId="16" fillId="2" borderId="0" xfId="0" applyFont="1" applyFill="1" applyAlignment="1">
      <alignment horizontal="left" wrapText="1"/>
    </xf>
    <xf numFmtId="0" fontId="15" fillId="3" borderId="0" xfId="0" applyFont="1" applyFill="1" applyAlignment="1">
      <alignment horizontal="left"/>
    </xf>
    <xf numFmtId="0" fontId="15" fillId="2" borderId="4"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3" xfId="0" applyFont="1" applyFill="1" applyBorder="1" applyAlignment="1">
      <alignment horizontal="left" vertical="top" wrapText="1"/>
    </xf>
    <xf numFmtId="0" fontId="10" fillId="2" borderId="2" xfId="0" applyFont="1" applyFill="1" applyBorder="1" applyAlignment="1">
      <alignment horizontal="left"/>
    </xf>
    <xf numFmtId="0" fontId="15" fillId="2" borderId="7" xfId="0" applyFont="1" applyFill="1" applyBorder="1" applyAlignment="1">
      <alignment horizontal="left"/>
    </xf>
    <xf numFmtId="0" fontId="15" fillId="2" borderId="0" xfId="0" applyFont="1" applyFill="1" applyBorder="1" applyAlignment="1">
      <alignment horizontal="left"/>
    </xf>
    <xf numFmtId="0" fontId="11" fillId="2" borderId="0" xfId="0" applyFont="1" applyFill="1" applyAlignment="1">
      <alignment horizontal="left"/>
    </xf>
    <xf numFmtId="0" fontId="15" fillId="2" borderId="0" xfId="0" applyFont="1" applyFill="1" applyAlignment="1">
      <alignment horizontal="left" vertical="top" wrapText="1"/>
    </xf>
    <xf numFmtId="0" fontId="15" fillId="2" borderId="3" xfId="0" applyFont="1" applyFill="1" applyBorder="1" applyAlignment="1">
      <alignment horizontal="left"/>
    </xf>
    <xf numFmtId="0" fontId="15" fillId="2" borderId="4" xfId="0" applyFont="1" applyFill="1" applyBorder="1" applyAlignment="1">
      <alignment horizontal="left"/>
    </xf>
    <xf numFmtId="0" fontId="15" fillId="2" borderId="7" xfId="0" applyFont="1" applyFill="1" applyBorder="1" applyAlignment="1">
      <alignment horizontal="left" vertical="top" wrapText="1"/>
    </xf>
    <xf numFmtId="0" fontId="17" fillId="2" borderId="3" xfId="0" applyFont="1" applyFill="1" applyBorder="1" applyAlignment="1">
      <alignment horizontal="center" vertical="center"/>
    </xf>
    <xf numFmtId="0" fontId="15" fillId="3" borderId="0" xfId="0" applyFont="1" applyFill="1" applyAlignment="1">
      <alignment horizontal="left" vertical="center"/>
    </xf>
    <xf numFmtId="0" fontId="11" fillId="3" borderId="0" xfId="0" applyFont="1" applyFill="1" applyAlignment="1">
      <alignment horizontal="left"/>
    </xf>
    <xf numFmtId="0" fontId="22" fillId="3" borderId="0" xfId="0" applyFont="1" applyFill="1" applyAlignment="1">
      <alignment horizontal="left" vertical="center" wrapText="1"/>
    </xf>
    <xf numFmtId="0" fontId="23" fillId="3" borderId="0" xfId="0" quotePrefix="1" applyFont="1" applyFill="1" applyAlignment="1">
      <alignment horizontal="left" vertical="center" wrapText="1"/>
    </xf>
    <xf numFmtId="0" fontId="15" fillId="3" borderId="0" xfId="0" applyFont="1" applyFill="1" applyBorder="1" applyAlignment="1">
      <alignment horizontal="left" vertical="center" wrapText="1"/>
    </xf>
    <xf numFmtId="0" fontId="15" fillId="3" borderId="0" xfId="0" applyFont="1" applyFill="1" applyBorder="1" applyAlignment="1">
      <alignment horizontal="left" vertical="center"/>
    </xf>
    <xf numFmtId="0" fontId="22" fillId="3" borderId="0" xfId="0" quotePrefix="1" applyFont="1" applyFill="1" applyAlignment="1">
      <alignment horizontal="left" vertical="center"/>
    </xf>
    <xf numFmtId="0" fontId="27" fillId="3" borderId="0" xfId="0" applyFont="1" applyFill="1" applyBorder="1" applyAlignment="1">
      <alignment horizontal="left" vertical="center" wrapText="1"/>
    </xf>
    <xf numFmtId="0" fontId="27" fillId="3" borderId="0" xfId="0" applyFont="1" applyFill="1" applyBorder="1" applyAlignment="1">
      <alignment horizontal="left" vertical="center"/>
    </xf>
    <xf numFmtId="0" fontId="27" fillId="3" borderId="0" xfId="0" applyFont="1" applyFill="1" applyAlignment="1">
      <alignment horizontal="left" vertical="center"/>
    </xf>
  </cellXfs>
  <cellStyles count="4">
    <cellStyle name="Lien hypertexte" xfId="1" builtinId="8"/>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E65"/>
  <sheetViews>
    <sheetView tabSelected="1" workbookViewId="0">
      <selection activeCell="C1" sqref="C1"/>
    </sheetView>
  </sheetViews>
  <sheetFormatPr baseColWidth="10" defaultColWidth="11.453125" defaultRowHeight="12.5"/>
  <cols>
    <col min="1" max="1" width="149.7265625" style="2" bestFit="1" customWidth="1"/>
    <col min="2" max="16384" width="11.453125" style="2"/>
  </cols>
  <sheetData>
    <row r="1" spans="1:5" s="1" customFormat="1" ht="18">
      <c r="A1" s="1" t="s">
        <v>218</v>
      </c>
    </row>
    <row r="2" spans="1:5">
      <c r="A2" s="2" t="s">
        <v>0</v>
      </c>
    </row>
    <row r="3" spans="1:5">
      <c r="A3" s="3" t="s">
        <v>150</v>
      </c>
    </row>
    <row r="4" spans="1:5">
      <c r="A4" s="2" t="s">
        <v>0</v>
      </c>
    </row>
    <row r="5" spans="1:5">
      <c r="A5" s="3" t="str">
        <f>"Tab.1a  Betriebserlöse* " &amp; RIGHT(A1,4) &amp; " nach Hochschule, Geldgeber und Finanzquelle (in Tausend Franken)"</f>
        <v>Tab.1a  Betriebserlöse* 2023 nach Hochschule, Geldgeber und Finanzquelle (in Tausend Franken)</v>
      </c>
    </row>
    <row r="6" spans="1:5">
      <c r="A6" s="4"/>
    </row>
    <row r="7" spans="1:5">
      <c r="A7" s="3" t="str">
        <f>"Tab.1b  Betriebserlöse* " &amp; RIGHT(A1,4) &amp; " nach Hochschule, Geldgeber und Finanzquelle (in %)"</f>
        <v>Tab.1b  Betriebserlöse* 2023 nach Hochschule, Geldgeber und Finanzquelle (in %)</v>
      </c>
      <c r="B7" s="4"/>
      <c r="C7" s="4"/>
      <c r="D7" s="4"/>
      <c r="E7" s="4"/>
    </row>
    <row r="8" spans="1:5">
      <c r="A8" s="2" t="s">
        <v>0</v>
      </c>
    </row>
    <row r="9" spans="1:5">
      <c r="A9" s="3" t="str">
        <f>"Tab.2a  Betriebserlöse* " &amp; RIGHT(A1,4) &amp; " nach Fachbereich, Geldgeber und Finanzquelle (in Tausend Franken)"</f>
        <v>Tab.2a  Betriebserlöse* 2023 nach Fachbereich, Geldgeber und Finanzquelle (in Tausend Franken)</v>
      </c>
    </row>
    <row r="10" spans="1:5">
      <c r="A10" s="2" t="s">
        <v>0</v>
      </c>
    </row>
    <row r="11" spans="1:5">
      <c r="A11" s="3" t="str">
        <f>"Tab.2b  Betriebserlöse* " &amp; RIGHT(A1,4) &amp; " nach Fachbereich, Geldgeber und Finanzquelle (in %)"</f>
        <v>Tab.2b  Betriebserlöse* 2023 nach Fachbereich, Geldgeber und Finanzquelle (in %)</v>
      </c>
    </row>
    <row r="12" spans="1:5">
      <c r="A12" s="19" t="s">
        <v>0</v>
      </c>
    </row>
    <row r="13" spans="1:5">
      <c r="A13" s="3" t="str">
        <f>"Tab.3  Betriebserlöse* " &amp; RIGHT(A1,4) &amp; " nach Leistung, Geldgeber und Finanzquelle"</f>
        <v>Tab.3  Betriebserlöse* 2023 nach Leistung, Geldgeber und Finanzquelle</v>
      </c>
    </row>
    <row r="15" spans="1:5">
      <c r="A15" s="4" t="str">
        <f>"Tab.4  Vollkosten " &amp; RIGHT(A1,4) &amp; " nach Kostenart und Hochschule"</f>
        <v>Tab.4  Vollkosten 2023 nach Kostenart und Hochschule</v>
      </c>
    </row>
    <row r="16" spans="1:5">
      <c r="A16" s="2" t="s">
        <v>0</v>
      </c>
    </row>
    <row r="17" spans="1:1">
      <c r="A17" s="4" t="str">
        <f>"Tab.5  Personalkosten " &amp; RIGHT(A1,4) &amp; " nach Personalkategorie und Hochschule  "</f>
        <v xml:space="preserve">Tab.5  Personalkosten 2023 nach Personalkategorie und Hochschule  </v>
      </c>
    </row>
    <row r="18" spans="1:1">
      <c r="A18" s="2" t="s">
        <v>0</v>
      </c>
    </row>
    <row r="19" spans="1:1">
      <c r="A19" s="3" t="str">
        <f>"Tab.6  Vollkosten " &amp; RIGHT(A1,4) &amp; " nach Kostenart und Fachbereich"</f>
        <v>Tab.6  Vollkosten 2023 nach Kostenart und Fachbereich</v>
      </c>
    </row>
    <row r="20" spans="1:1">
      <c r="A20" s="2" t="s">
        <v>0</v>
      </c>
    </row>
    <row r="21" spans="1:1">
      <c r="A21" s="3" t="str">
        <f>"Tab.7  Personalkosten " &amp; RIGHT(A1,4) &amp; " nach Personalkategorie und Fachbereich"</f>
        <v>Tab.7  Personalkosten 2023 nach Personalkategorie und Fachbereich</v>
      </c>
    </row>
    <row r="22" spans="1:1">
      <c r="A22" s="2" t="s">
        <v>0</v>
      </c>
    </row>
    <row r="23" spans="1:1">
      <c r="A23" s="3" t="str">
        <f>"Tab.8  Vollkosten " &amp; RIGHT(A1,4) &amp; " nach Leistung und Fachbereich"</f>
        <v>Tab.8  Vollkosten 2023 nach Leistung und Fachbereich</v>
      </c>
    </row>
    <row r="24" spans="1:1">
      <c r="A24" s="2" t="s">
        <v>0</v>
      </c>
    </row>
    <row r="25" spans="1:1">
      <c r="A25" s="3" t="str">
        <f>"Tab.9  Vollkosten " &amp; RIGHT(A1,4) &amp; " nach Leistung, Hochschule und Fachbereich"</f>
        <v>Tab.9  Vollkosten 2023 nach Leistung, Hochschule und Fachbereich</v>
      </c>
    </row>
    <row r="26" spans="1:1">
      <c r="A26" s="2" t="s">
        <v>0</v>
      </c>
    </row>
    <row r="27" spans="1:1">
      <c r="A27" s="3" t="str">
        <f>"Tab.10  Vollkosten " &amp; RIGHT(A1,4) &amp; " nach Kostenart und Leistung"</f>
        <v>Tab.10  Vollkosten 2023 nach Kostenart und Leistung</v>
      </c>
    </row>
    <row r="28" spans="1:1">
      <c r="A28" s="2" t="s">
        <v>0</v>
      </c>
    </row>
    <row r="29" spans="1:1">
      <c r="A29" s="3" t="str">
        <f>"Tab.11  Personalkosten " &amp; RIGHT(A1,4) &amp; " nach Personalkategorie und Leistung"</f>
        <v>Tab.11  Personalkosten 2023 nach Personalkategorie und Leistung</v>
      </c>
    </row>
    <row r="30" spans="1:1">
      <c r="A30" s="2" t="s">
        <v>0</v>
      </c>
    </row>
    <row r="31" spans="1:1">
      <c r="A31" s="3" t="s">
        <v>68</v>
      </c>
    </row>
    <row r="32" spans="1:1">
      <c r="A32" s="2" t="s">
        <v>0</v>
      </c>
    </row>
    <row r="33" spans="1:1">
      <c r="A33" s="3" t="str">
        <f>"Tab.12  Kennzahlen " &amp; RIGHT(A1,4) &amp; " - Architektur, Bau und Planungswesen"</f>
        <v>Tab.12  Kennzahlen 2023 - Architektur, Bau und Planungswesen</v>
      </c>
    </row>
    <row r="34" spans="1:1">
      <c r="A34" s="3" t="s">
        <v>0</v>
      </c>
    </row>
    <row r="35" spans="1:1">
      <c r="A35" s="3" t="str">
        <f>"Tab.13  Kennzahlen " &amp; RIGHT(A1,4) &amp; " - Technik und IT "</f>
        <v xml:space="preserve">Tab.13  Kennzahlen 2023 - Technik und IT </v>
      </c>
    </row>
    <row r="36" spans="1:1">
      <c r="A36" s="3" t="s">
        <v>0</v>
      </c>
    </row>
    <row r="37" spans="1:1">
      <c r="A37" s="3" t="str">
        <f>"Tab.14  Kennzahlen " &amp; RIGHT(A1,4) &amp; " - Chemie und Life Sciences"</f>
        <v>Tab.14  Kennzahlen 2023 - Chemie und Life Sciences</v>
      </c>
    </row>
    <row r="38" spans="1:1">
      <c r="A38" s="3"/>
    </row>
    <row r="39" spans="1:1">
      <c r="A39" s="3" t="str">
        <f>"Tab.15  Kennzahlen " &amp; RIGHT(A1,4) &amp; " - Land- und Forstwirtschaft"</f>
        <v>Tab.15  Kennzahlen 2023 - Land- und Forstwirtschaft</v>
      </c>
    </row>
    <row r="40" spans="1:1">
      <c r="A40" s="3"/>
    </row>
    <row r="41" spans="1:1">
      <c r="A41" s="3" t="str">
        <f>"Tab.16  Kennzahlen " &amp; RIGHT(A1,4) &amp; " - Wirtschaft und Dienstleistungen"</f>
        <v>Tab.16  Kennzahlen 2023 - Wirtschaft und Dienstleistungen</v>
      </c>
    </row>
    <row r="42" spans="1:1">
      <c r="A42" s="3"/>
    </row>
    <row r="43" spans="1:1">
      <c r="A43" s="3" t="str">
        <f>"Tab.17  Kennzahlen " &amp; RIGHT(A1,4) &amp; " - Design"</f>
        <v>Tab.17  Kennzahlen 2023 - Design</v>
      </c>
    </row>
    <row r="44" spans="1:1">
      <c r="A44" s="3"/>
    </row>
    <row r="45" spans="1:1">
      <c r="A45" s="3" t="str">
        <f>"Tab.18  Kennzahlen " &amp; RIGHT(A1,4) &amp; " - Musik, Theater und andere Künste"</f>
        <v>Tab.18  Kennzahlen 2023 - Musik, Theater und andere Künste</v>
      </c>
    </row>
    <row r="46" spans="1:1">
      <c r="A46" s="3"/>
    </row>
    <row r="47" spans="1:1">
      <c r="A47" s="3" t="str">
        <f>"Tab.19  Kennzahlen " &amp; RIGHT(A1,4) &amp; " - Angewandte Linguistik"</f>
        <v>Tab.19  Kennzahlen 2023 - Angewandte Linguistik</v>
      </c>
    </row>
    <row r="48" spans="1:1">
      <c r="A48" s="3"/>
    </row>
    <row r="49" spans="1:1">
      <c r="A49" s="3" t="str">
        <f>"Tab.20  Kennzahlen " &amp; RIGHT(A1,4) &amp; " - Soziale Arbeit"</f>
        <v>Tab.20  Kennzahlen 2023 - Soziale Arbeit</v>
      </c>
    </row>
    <row r="50" spans="1:1">
      <c r="A50" s="3"/>
    </row>
    <row r="51" spans="1:1">
      <c r="A51" s="3" t="str">
        <f>"Tab.21  Kennzahlen " &amp; RIGHT(A1,4) &amp; " - Angewandte Psychologie"</f>
        <v>Tab.21  Kennzahlen 2023 - Angewandte Psychologie</v>
      </c>
    </row>
    <row r="52" spans="1:1">
      <c r="A52" s="3"/>
    </row>
    <row r="53" spans="1:1">
      <c r="A53" s="3" t="str">
        <f>"Tab.22  Kennzahlen " &amp; RIGHT(A1,4) &amp; " - Gesundheit"</f>
        <v>Tab.22  Kennzahlen 2023 - Gesundheit</v>
      </c>
    </row>
    <row r="58" spans="1:1">
      <c r="A58" s="5" t="s">
        <v>151</v>
      </c>
    </row>
    <row r="59" spans="1:1">
      <c r="A59" s="5" t="s">
        <v>59</v>
      </c>
    </row>
    <row r="60" spans="1:1">
      <c r="A60" s="5" t="str">
        <f>"© " &amp; VALUE(RIGHT(A1,4))+1 &amp; " BFS/OFS/UST"</f>
        <v>© 2024 BFS/OFS/UST</v>
      </c>
    </row>
    <row r="63" spans="1:1">
      <c r="A63" s="5"/>
    </row>
    <row r="64" spans="1:1">
      <c r="A64" s="5"/>
    </row>
    <row r="65" spans="1:1">
      <c r="A65" s="19"/>
    </row>
  </sheetData>
  <phoneticPr fontId="3" type="noConversion"/>
  <hyperlinks>
    <hyperlink ref="A3" location="'Definitionen und Datenlücken'!A1" display="Définitions et lacunes" xr:uid="{00000000-0004-0000-0300-000000000000}"/>
    <hyperlink ref="A27" location="'Tab 10'!A1" display="Tab.10  Coûts complets 2014 selon la nature de coûts et le type de prestations" xr:uid="{00000000-0004-0000-0300-000001000000}"/>
    <hyperlink ref="A29" location="'Tab 11'!A1" display="Tab.11  Coûts de personnel 2014 selon le groupe de personnel et le type de prestations" xr:uid="{00000000-0004-0000-0300-000002000000}"/>
    <hyperlink ref="A11" location="'Tab 2b'!A1" display="Tab.2b  Produits d´exploitation* 2014 selon le domaine d'études, le pourvoyeur de fonds et la source de financement (%)" xr:uid="{00000000-0004-0000-0300-000003000000}"/>
    <hyperlink ref="A15" location="'Tab 4'!A1" display="Tab.4  Produits d´exploitation* 2010 selon le pourvoyeur de fonds et le type de prestations" xr:uid="{00000000-0004-0000-0300-000004000000}"/>
    <hyperlink ref="A17" location="'Tab 5'!A1" display="Tab.5  Produits d´exploitation* 2010 selon le type de prestations, le pourvoyeur de fonds et la haute école spécialisée ou la haute école pédagogique" xr:uid="{00000000-0004-0000-0300-000005000000}"/>
    <hyperlink ref="A19" location="'Tab 6'!A1" display="Tab.6  Coûts complets 2014 selon la nature de coûts et le domaine d'études" xr:uid="{00000000-0004-0000-0300-000006000000}"/>
    <hyperlink ref="A21" location="'Tab 7'!A1" display="Tab.7  Coûts de personnel 2014 selon le groupe de personnel et le domaine d'études" xr:uid="{00000000-0004-0000-0300-000007000000}"/>
    <hyperlink ref="A23" location="'Tab 8'!A1" display="Tab.8  Coûts complets 2014 selon le type de prestations et le domaine d'études" xr:uid="{00000000-0004-0000-0300-000008000000}"/>
    <hyperlink ref="A25" location="'Tab 9'!A1" display="Tab.9  Coûts complets 2014 selon le type de prestation, la haute école et le domaine d'études" xr:uid="{00000000-0004-0000-0300-000009000000}"/>
    <hyperlink ref="A9" location="'Tab 2a'!A1" display="Tab.2a  Produits d´exploitation* 2014 selon le domaine d'études, le pourvoyeur de fonds et la source de financement" xr:uid="{00000000-0004-0000-0300-00000A000000}"/>
    <hyperlink ref="A5" location="'Tab 1a'!A1" display="Tab.1a  Betriebserlöse* 2015 nach Hochschule, Geldgeber und Finanzquelle (in Tausend Franken)" xr:uid="{00000000-0004-0000-0300-00000B000000}"/>
    <hyperlink ref="A7" location="'Tab 1b'!A1" display="Tab.1a  Betriebserlöse* 2015 nach Geldgeber, Finanzquelle und Hochschule (in %)" xr:uid="{00000000-0004-0000-0300-00000C000000}"/>
    <hyperlink ref="A13" location="'Tab 3'!A1" display="Tab.3  Produits d´exploitation* 2014 selon la prestation et le pourvoyeur de fonds et la source de financement" xr:uid="{00000000-0004-0000-0300-00000D000000}"/>
    <hyperlink ref="A33" location="'Tab 12 - 010000'!A1" display="Tab.12  Kennzahlen 2015 - Architektur, Bau und Planungswesen" xr:uid="{00000000-0004-0000-0300-00000E000000}"/>
    <hyperlink ref="A35" location="'Tab 13 - 020000'!A1" display="Tab.13  Kennzahlen 2015 - Technik und IT " xr:uid="{00000000-0004-0000-0300-00000F000000}"/>
    <hyperlink ref="A37" location="'Tab 14 - 030000'!A1" display="Tab.14  Kennzahlen 2015 - Chemie und Life Sciences" xr:uid="{00000000-0004-0000-0300-000010000000}"/>
    <hyperlink ref="A39" location="'Tab 15 - 040000'!A1" display="Tab.15  Kennzahlen 2015 - Land- und Forstwirtschaft" xr:uid="{00000000-0004-0000-0300-000011000000}"/>
    <hyperlink ref="A41" location="'Tab 16 - 050000'!A1" display="Tab.16  Kennzahlen 2015 - Wirtschaft und Dienstleistungen" xr:uid="{00000000-0004-0000-0300-000012000000}"/>
    <hyperlink ref="A43" location="'Tab 17 - 060000'!A1" display="Tab.17  Kennzahlen 2015 - Design" xr:uid="{00000000-0004-0000-0300-000013000000}"/>
    <hyperlink ref="A45" location="'Tab 18 - 080000'!A1" display="Tab.18  Kennzahlen 2015 - Musik, Theater und andere Künste" xr:uid="{00000000-0004-0000-0300-000014000000}"/>
    <hyperlink ref="A47" location="'Tab 19 - 110000'!A1" display="Tab.19  Kennzahlen 2015 - Angewandte Linguistik" xr:uid="{00000000-0004-0000-0300-000015000000}"/>
    <hyperlink ref="A49" location="'Tab 20 - 120000'!A1" display="Tab.20  Kennzahlen 2015 - Soziale Arbeit" xr:uid="{00000000-0004-0000-0300-000016000000}"/>
    <hyperlink ref="A51" location="'Tab 21 - 130000'!A1" display="Tab.21  Kennzahlen 2015 - Angewandte Psychologie" xr:uid="{00000000-0004-0000-0300-000017000000}"/>
    <hyperlink ref="A53" location="'Tab 22 - 140000'!A1" display="Tab.22  Kennzahlen 2015 - Gesundheit" xr:uid="{00000000-0004-0000-0300-000018000000}"/>
    <hyperlink ref="A31" location="'Methode und Einzelheiten'!A1" display="Methode und Einzelheiten" xr:uid="{00000000-0004-0000-0300-000019000000}"/>
  </hyperlinks>
  <pageMargins left="0.78740157480314965" right="0.78740157480314965" top="0.98425196850393704" bottom="0.98425196850393704"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tabColor theme="8" tint="0.59999389629810485"/>
    <pageSetUpPr fitToPage="1"/>
  </sheetPr>
  <dimension ref="A1:M97"/>
  <sheetViews>
    <sheetView topLeftCell="A82" zoomScale="90" zoomScaleNormal="90" zoomScaleSheetLayoutView="100" workbookViewId="0">
      <selection activeCell="C101" sqref="C101"/>
    </sheetView>
  </sheetViews>
  <sheetFormatPr baseColWidth="10" defaultColWidth="11.453125" defaultRowHeight="11.5"/>
  <cols>
    <col min="1" max="1" width="28" style="39" customWidth="1"/>
    <col min="2" max="2" width="48.26953125" style="39" customWidth="1"/>
    <col min="3" max="3" width="10" style="39" customWidth="1"/>
    <col min="4" max="4" width="30.26953125" style="39" customWidth="1"/>
    <col min="5" max="5" width="67.7265625" style="39" bestFit="1" customWidth="1"/>
    <col min="6" max="10" width="13.7265625" style="39" customWidth="1"/>
    <col min="11" max="12" width="11.453125" style="39" customWidth="1"/>
    <col min="13" max="14" width="11.453125" style="39"/>
    <col min="15" max="15" width="11.453125" style="39" customWidth="1"/>
    <col min="16" max="16384" width="11.453125" style="39"/>
  </cols>
  <sheetData>
    <row r="1" spans="1:10" ht="9" customHeight="1"/>
    <row r="2" spans="1:10" ht="15.5">
      <c r="A2" s="252" t="s">
        <v>69</v>
      </c>
      <c r="B2" s="252"/>
      <c r="C2" s="252"/>
      <c r="D2" s="252"/>
      <c r="E2" s="31" t="s">
        <v>58</v>
      </c>
      <c r="J2" s="41"/>
    </row>
    <row r="3" spans="1:10" ht="15.5">
      <c r="B3" s="178"/>
      <c r="C3" s="178"/>
      <c r="D3" s="178"/>
    </row>
    <row r="4" spans="1:10" ht="15.5">
      <c r="A4" s="38" t="s">
        <v>70</v>
      </c>
      <c r="B4" s="178"/>
      <c r="C4" s="178"/>
      <c r="D4" s="178"/>
    </row>
    <row r="5" spans="1:10" ht="15.5">
      <c r="A5" s="184" t="s">
        <v>71</v>
      </c>
      <c r="B5" s="36" t="s">
        <v>22</v>
      </c>
      <c r="C5" s="178"/>
      <c r="D5" s="50"/>
      <c r="E5" s="38"/>
    </row>
    <row r="6" spans="1:10" ht="15.5">
      <c r="B6" s="36" t="s">
        <v>28</v>
      </c>
      <c r="C6" s="178"/>
      <c r="D6" s="37"/>
      <c r="E6" s="38"/>
    </row>
    <row r="7" spans="1:10" ht="15.5">
      <c r="B7" s="49" t="s">
        <v>23</v>
      </c>
      <c r="C7" s="178"/>
      <c r="D7" s="37"/>
      <c r="E7" s="38"/>
    </row>
    <row r="8" spans="1:10" ht="15.5">
      <c r="B8" s="36" t="s">
        <v>206</v>
      </c>
      <c r="C8" s="178"/>
      <c r="D8" s="185"/>
      <c r="E8" s="38"/>
    </row>
    <row r="9" spans="1:10" ht="15.5">
      <c r="B9" s="36" t="s">
        <v>24</v>
      </c>
      <c r="C9" s="178"/>
      <c r="D9" s="37"/>
      <c r="E9" s="38"/>
    </row>
    <row r="10" spans="1:10" ht="15.5">
      <c r="B10" s="36" t="s">
        <v>199</v>
      </c>
      <c r="C10" s="199"/>
      <c r="D10" s="37"/>
      <c r="E10" s="38"/>
    </row>
    <row r="11" spans="1:10" ht="15.5">
      <c r="B11" s="36" t="s">
        <v>198</v>
      </c>
      <c r="C11" s="178"/>
      <c r="D11" s="37"/>
      <c r="E11" s="38"/>
    </row>
    <row r="12" spans="1:10" ht="15.5">
      <c r="B12" s="37" t="s">
        <v>211</v>
      </c>
      <c r="C12" s="178"/>
      <c r="D12" s="37"/>
      <c r="E12" s="38"/>
    </row>
    <row r="13" spans="1:10" ht="15.5">
      <c r="B13" s="36" t="s">
        <v>212</v>
      </c>
      <c r="C13" s="178"/>
      <c r="D13" s="178"/>
    </row>
    <row r="14" spans="1:10" ht="15.5">
      <c r="B14" s="226"/>
      <c r="C14" s="226"/>
      <c r="D14" s="226"/>
    </row>
    <row r="15" spans="1:10">
      <c r="A15" s="243" t="s">
        <v>72</v>
      </c>
      <c r="B15" s="243"/>
      <c r="C15" s="243"/>
    </row>
    <row r="16" spans="1:10" ht="13.5" customHeight="1">
      <c r="A16" s="245" t="s">
        <v>73</v>
      </c>
      <c r="B16" s="245"/>
      <c r="C16" s="245"/>
    </row>
    <row r="17" spans="1:13" ht="19.5" customHeight="1">
      <c r="A17" s="253" t="s">
        <v>74</v>
      </c>
      <c r="B17" s="253"/>
      <c r="C17" s="253"/>
      <c r="D17" s="253"/>
      <c r="E17" s="253"/>
      <c r="F17" s="253"/>
      <c r="G17" s="253"/>
      <c r="H17" s="253"/>
      <c r="I17" s="253"/>
      <c r="J17" s="253"/>
    </row>
    <row r="18" spans="1:13">
      <c r="A18" s="181"/>
      <c r="B18" s="181" t="s">
        <v>17</v>
      </c>
      <c r="C18" s="181"/>
      <c r="D18" s="181"/>
      <c r="E18" s="181"/>
      <c r="F18" s="182"/>
      <c r="G18" s="182"/>
      <c r="H18" s="182"/>
      <c r="I18" s="182"/>
      <c r="J18" s="182"/>
    </row>
    <row r="19" spans="1:13" ht="12.75" customHeight="1">
      <c r="A19" s="181"/>
      <c r="B19" s="181" t="s">
        <v>18</v>
      </c>
      <c r="C19" s="181"/>
      <c r="D19" s="181"/>
      <c r="E19" s="181"/>
      <c r="F19" s="182"/>
      <c r="G19" s="182"/>
      <c r="H19" s="182"/>
      <c r="I19" s="182"/>
      <c r="J19" s="182"/>
    </row>
    <row r="20" spans="1:13">
      <c r="A20" s="181"/>
      <c r="B20" s="40" t="s">
        <v>19</v>
      </c>
      <c r="F20" s="182"/>
      <c r="G20" s="182"/>
      <c r="H20" s="182"/>
      <c r="I20" s="182"/>
      <c r="J20" s="182"/>
    </row>
    <row r="21" spans="1:13" ht="12" customHeight="1">
      <c r="A21" s="181"/>
      <c r="B21" s="42"/>
      <c r="C21" s="42"/>
      <c r="D21" s="42"/>
      <c r="F21" s="182"/>
      <c r="G21" s="182"/>
      <c r="H21" s="182"/>
      <c r="I21" s="182"/>
      <c r="J21" s="182"/>
    </row>
    <row r="22" spans="1:13" ht="12" customHeight="1">
      <c r="A22" s="181"/>
      <c r="B22" s="42"/>
      <c r="C22" s="42"/>
      <c r="D22" s="42"/>
      <c r="F22" s="182"/>
      <c r="G22" s="182"/>
      <c r="H22" s="182"/>
      <c r="I22" s="182"/>
      <c r="J22" s="182"/>
    </row>
    <row r="23" spans="1:13" ht="12" customHeight="1">
      <c r="A23" s="253"/>
      <c r="B23" s="253"/>
      <c r="C23" s="253"/>
      <c r="D23" s="253"/>
      <c r="E23" s="253"/>
      <c r="F23" s="253"/>
      <c r="G23" s="253"/>
      <c r="H23" s="253"/>
      <c r="I23" s="253"/>
      <c r="J23" s="253"/>
      <c r="K23" s="253"/>
      <c r="L23" s="253"/>
      <c r="M23" s="253"/>
    </row>
    <row r="24" spans="1:13" s="42" customFormat="1" ht="13.5" customHeight="1">
      <c r="A24" s="42" t="s">
        <v>75</v>
      </c>
      <c r="C24" s="39"/>
      <c r="D24" s="39"/>
      <c r="E24" s="39"/>
      <c r="F24" s="39"/>
      <c r="G24" s="39"/>
      <c r="H24" s="39"/>
      <c r="I24" s="39"/>
      <c r="J24" s="39"/>
    </row>
    <row r="25" spans="1:13" ht="14.25" customHeight="1">
      <c r="A25" s="241" t="s">
        <v>76</v>
      </c>
      <c r="B25" s="241"/>
      <c r="C25" s="241"/>
      <c r="D25" s="241"/>
      <c r="E25" s="241"/>
      <c r="F25" s="241"/>
      <c r="G25" s="241"/>
      <c r="H25" s="241"/>
      <c r="I25" s="241"/>
      <c r="J25" s="241"/>
    </row>
    <row r="26" spans="1:13" ht="24" customHeight="1">
      <c r="A26" s="243" t="s">
        <v>77</v>
      </c>
      <c r="B26" s="243"/>
      <c r="C26" s="243"/>
    </row>
    <row r="27" spans="1:13" ht="15" customHeight="1">
      <c r="A27" s="245" t="s">
        <v>78</v>
      </c>
      <c r="B27" s="245"/>
    </row>
    <row r="28" spans="1:13" ht="27" customHeight="1">
      <c r="A28" s="241" t="s">
        <v>79</v>
      </c>
      <c r="B28" s="241"/>
      <c r="C28" s="241"/>
      <c r="D28" s="241"/>
      <c r="E28" s="241"/>
      <c r="F28" s="241"/>
      <c r="G28" s="241"/>
      <c r="H28" s="241"/>
      <c r="I28" s="241"/>
      <c r="J28" s="241"/>
    </row>
    <row r="29" spans="1:13" ht="9.75" customHeight="1">
      <c r="A29" s="40"/>
    </row>
    <row r="30" spans="1:13">
      <c r="A30" s="245" t="s">
        <v>80</v>
      </c>
      <c r="B30" s="245"/>
    </row>
    <row r="31" spans="1:13" ht="15.75" customHeight="1">
      <c r="A31" s="245" t="s">
        <v>81</v>
      </c>
      <c r="B31" s="245"/>
      <c r="C31" s="245"/>
      <c r="D31" s="245"/>
      <c r="E31" s="245"/>
      <c r="F31" s="245"/>
      <c r="G31" s="245"/>
      <c r="H31" s="245"/>
      <c r="I31" s="245"/>
    </row>
    <row r="32" spans="1:13" ht="10.5" customHeight="1"/>
    <row r="33" spans="1:10">
      <c r="A33" s="180"/>
      <c r="B33" s="37"/>
      <c r="C33" s="37"/>
      <c r="D33" s="37"/>
      <c r="E33" s="37"/>
      <c r="F33" s="37"/>
      <c r="G33" s="37"/>
      <c r="H33" s="37"/>
      <c r="I33" s="37"/>
    </row>
    <row r="34" spans="1:10" ht="25.15" customHeight="1">
      <c r="A34" s="241"/>
      <c r="B34" s="241"/>
      <c r="C34" s="241"/>
      <c r="D34" s="241"/>
      <c r="E34" s="241"/>
      <c r="F34" s="241"/>
      <c r="G34" s="241"/>
      <c r="H34" s="241"/>
      <c r="I34" s="241"/>
      <c r="J34" s="241"/>
    </row>
    <row r="35" spans="1:10" s="19" customFormat="1" ht="36.75" customHeight="1">
      <c r="A35" s="252" t="s">
        <v>82</v>
      </c>
      <c r="B35" s="252"/>
      <c r="C35" s="252"/>
      <c r="D35" s="252"/>
      <c r="E35" s="252"/>
      <c r="F35" s="39"/>
      <c r="G35" s="39"/>
      <c r="H35" s="39"/>
      <c r="I35" s="39"/>
      <c r="J35" s="39"/>
    </row>
    <row r="36" spans="1:10" s="19" customFormat="1" ht="18.75" customHeight="1">
      <c r="A36" s="243" t="s">
        <v>83</v>
      </c>
      <c r="B36" s="243"/>
      <c r="C36" s="39"/>
      <c r="D36" s="39"/>
      <c r="E36" s="39"/>
      <c r="F36" s="39"/>
      <c r="G36" s="39"/>
      <c r="H36" s="39"/>
      <c r="I36" s="39"/>
      <c r="J36" s="39"/>
    </row>
    <row r="37" spans="1:10" s="19" customFormat="1" ht="17.25" customHeight="1">
      <c r="A37" s="245" t="s">
        <v>84</v>
      </c>
      <c r="B37" s="245"/>
      <c r="C37" s="245"/>
      <c r="D37" s="245"/>
      <c r="E37" s="245"/>
      <c r="F37" s="245"/>
      <c r="G37" s="245"/>
      <c r="H37" s="245"/>
      <c r="I37" s="245"/>
      <c r="J37" s="245"/>
    </row>
    <row r="38" spans="1:10" s="19" customFormat="1" ht="27" customHeight="1">
      <c r="A38" s="244" t="s">
        <v>184</v>
      </c>
      <c r="B38" s="242"/>
      <c r="C38" s="242"/>
      <c r="D38" s="242"/>
      <c r="E38" s="242"/>
      <c r="F38" s="242"/>
      <c r="G38" s="242"/>
      <c r="H38" s="242"/>
      <c r="I38" s="242"/>
      <c r="J38" s="242"/>
    </row>
    <row r="39" spans="1:10" s="19" customFormat="1" ht="27" customHeight="1">
      <c r="A39" s="244" t="s">
        <v>179</v>
      </c>
      <c r="B39" s="242"/>
      <c r="C39" s="242"/>
      <c r="D39" s="242"/>
      <c r="E39" s="242"/>
      <c r="F39" s="242"/>
      <c r="G39" s="242"/>
      <c r="H39" s="242"/>
      <c r="I39" s="242"/>
      <c r="J39" s="242"/>
    </row>
    <row r="40" spans="1:10" s="19" customFormat="1" ht="27" customHeight="1">
      <c r="A40" s="244" t="s">
        <v>180</v>
      </c>
      <c r="B40" s="242"/>
      <c r="C40" s="242"/>
      <c r="D40" s="242"/>
      <c r="E40" s="242"/>
      <c r="F40" s="242"/>
      <c r="G40" s="242"/>
      <c r="H40" s="242"/>
      <c r="I40" s="242"/>
      <c r="J40" s="242"/>
    </row>
    <row r="41" spans="1:10" s="19" customFormat="1" ht="27" customHeight="1">
      <c r="A41" s="242" t="s">
        <v>181</v>
      </c>
      <c r="B41" s="242"/>
      <c r="C41" s="242"/>
      <c r="D41" s="242"/>
      <c r="E41" s="242"/>
      <c r="F41" s="242"/>
      <c r="G41" s="242"/>
      <c r="H41" s="242"/>
      <c r="I41" s="242"/>
      <c r="J41" s="242"/>
    </row>
    <row r="42" spans="1:10" s="19" customFormat="1" ht="27" customHeight="1">
      <c r="A42" s="244" t="s">
        <v>85</v>
      </c>
      <c r="B42" s="242"/>
      <c r="C42" s="242"/>
      <c r="D42" s="242"/>
      <c r="E42" s="242"/>
      <c r="F42" s="242"/>
      <c r="G42" s="242"/>
      <c r="H42" s="242"/>
      <c r="I42" s="242"/>
      <c r="J42" s="242"/>
    </row>
    <row r="43" spans="1:10" s="19" customFormat="1" ht="27" customHeight="1">
      <c r="A43" s="242" t="s">
        <v>86</v>
      </c>
      <c r="B43" s="242"/>
      <c r="C43" s="242"/>
      <c r="D43" s="242"/>
      <c r="E43" s="242"/>
      <c r="F43" s="242"/>
      <c r="G43" s="242"/>
      <c r="H43" s="242"/>
      <c r="I43" s="242"/>
      <c r="J43" s="242"/>
    </row>
    <row r="44" spans="1:10" s="19" customFormat="1" ht="27" customHeight="1">
      <c r="A44" s="242" t="s">
        <v>187</v>
      </c>
      <c r="B44" s="242"/>
      <c r="C44" s="242"/>
      <c r="D44" s="242"/>
      <c r="E44" s="242"/>
      <c r="F44" s="242"/>
      <c r="G44" s="242"/>
      <c r="H44" s="242"/>
      <c r="I44" s="242"/>
      <c r="J44" s="242"/>
    </row>
    <row r="45" spans="1:10" s="19" customFormat="1" ht="27" customHeight="1">
      <c r="A45" s="242" t="s">
        <v>87</v>
      </c>
      <c r="B45" s="242"/>
      <c r="C45" s="242"/>
      <c r="D45" s="242"/>
      <c r="E45" s="242"/>
      <c r="F45" s="242"/>
      <c r="G45" s="242"/>
      <c r="H45" s="242"/>
      <c r="I45" s="242"/>
      <c r="J45" s="242"/>
    </row>
    <row r="46" spans="1:10" s="19" customFormat="1" ht="27" customHeight="1">
      <c r="A46" s="242" t="s">
        <v>88</v>
      </c>
      <c r="B46" s="242"/>
      <c r="C46" s="242"/>
      <c r="D46" s="242"/>
      <c r="E46" s="242"/>
      <c r="F46" s="242"/>
      <c r="G46" s="242"/>
      <c r="H46" s="242"/>
      <c r="I46" s="242"/>
      <c r="J46" s="242"/>
    </row>
    <row r="47" spans="1:10" s="19" customFormat="1" ht="27" customHeight="1">
      <c r="A47" s="241" t="s">
        <v>182</v>
      </c>
      <c r="B47" s="242"/>
      <c r="C47" s="242"/>
      <c r="D47" s="242"/>
      <c r="E47" s="242"/>
      <c r="F47" s="242"/>
      <c r="G47" s="242"/>
      <c r="H47" s="242"/>
      <c r="I47" s="242"/>
      <c r="J47" s="242"/>
    </row>
    <row r="48" spans="1:10" s="19" customFormat="1" ht="27" customHeight="1">
      <c r="A48" s="244" t="s">
        <v>89</v>
      </c>
      <c r="B48" s="242"/>
      <c r="C48" s="242"/>
      <c r="D48" s="242"/>
      <c r="E48" s="242"/>
      <c r="F48" s="242"/>
      <c r="G48" s="242"/>
      <c r="H48" s="242"/>
      <c r="I48" s="242"/>
      <c r="J48" s="242"/>
    </row>
    <row r="49" spans="1:10" s="19" customFormat="1" ht="27" customHeight="1">
      <c r="A49" s="244" t="s">
        <v>183</v>
      </c>
      <c r="B49" s="242"/>
      <c r="C49" s="242"/>
      <c r="D49" s="242"/>
      <c r="E49" s="242"/>
      <c r="F49" s="242"/>
      <c r="G49" s="242"/>
      <c r="H49" s="242"/>
      <c r="I49" s="242"/>
      <c r="J49" s="242"/>
    </row>
    <row r="50" spans="1:10" s="19" customFormat="1" ht="19.5" customHeight="1">
      <c r="A50" s="186"/>
      <c r="B50" s="39"/>
      <c r="C50" s="39"/>
      <c r="D50" s="39"/>
      <c r="E50" s="39"/>
      <c r="F50" s="39"/>
      <c r="G50" s="39"/>
      <c r="H50" s="39"/>
      <c r="I50" s="39"/>
      <c r="J50" s="39"/>
    </row>
    <row r="51" spans="1:10" s="19" customFormat="1" ht="12.5">
      <c r="A51" s="243" t="s">
        <v>90</v>
      </c>
      <c r="B51" s="243"/>
      <c r="C51" s="243"/>
      <c r="D51" s="243"/>
      <c r="E51" s="39"/>
      <c r="F51" s="39"/>
      <c r="G51" s="39"/>
      <c r="H51" s="39"/>
      <c r="I51" s="39"/>
      <c r="J51" s="39"/>
    </row>
    <row r="52" spans="1:10" s="19" customFormat="1" ht="21" customHeight="1">
      <c r="A52" s="241" t="s">
        <v>91</v>
      </c>
      <c r="B52" s="245"/>
      <c r="C52" s="245"/>
      <c r="D52" s="245"/>
      <c r="E52" s="245"/>
      <c r="F52" s="245"/>
      <c r="G52" s="245"/>
      <c r="H52" s="245"/>
      <c r="I52" s="245"/>
      <c r="J52" s="245"/>
    </row>
    <row r="53" spans="1:10" s="19" customFormat="1" ht="13">
      <c r="A53" s="187"/>
      <c r="F53" s="39"/>
      <c r="G53" s="39"/>
      <c r="H53" s="39"/>
      <c r="I53" s="39"/>
      <c r="J53" s="39"/>
    </row>
    <row r="54" spans="1:10" s="19" customFormat="1" ht="13" thickBot="1">
      <c r="A54" s="243" t="s">
        <v>92</v>
      </c>
      <c r="B54" s="243"/>
      <c r="C54" s="243"/>
      <c r="D54" s="243"/>
      <c r="E54" s="243"/>
      <c r="F54" s="39"/>
      <c r="G54" s="39"/>
      <c r="H54" s="39"/>
      <c r="I54" s="39"/>
      <c r="J54" s="39"/>
    </row>
    <row r="55" spans="1:10" s="19" customFormat="1" ht="13" thickBot="1">
      <c r="A55" s="43" t="s">
        <v>93</v>
      </c>
      <c r="B55" s="249" t="s">
        <v>83</v>
      </c>
      <c r="C55" s="249"/>
      <c r="D55" s="249"/>
      <c r="E55" s="249"/>
      <c r="F55" s="39"/>
      <c r="G55" s="39"/>
      <c r="H55" s="39"/>
      <c r="I55" s="39"/>
      <c r="J55" s="39"/>
    </row>
    <row r="56" spans="1:10" s="19" customFormat="1" ht="12.5">
      <c r="A56" s="256" t="s">
        <v>94</v>
      </c>
      <c r="B56" s="250" t="s">
        <v>154</v>
      </c>
      <c r="C56" s="250"/>
      <c r="D56" s="250"/>
      <c r="E56" s="250"/>
      <c r="F56" s="39"/>
      <c r="G56" s="39"/>
      <c r="H56" s="39"/>
      <c r="I56" s="39"/>
      <c r="J56" s="39"/>
    </row>
    <row r="57" spans="1:10" s="19" customFormat="1" ht="12.5">
      <c r="A57" s="247"/>
      <c r="B57" s="251" t="s">
        <v>188</v>
      </c>
      <c r="C57" s="251"/>
      <c r="D57" s="251"/>
      <c r="E57" s="251"/>
      <c r="F57" s="39"/>
      <c r="G57" s="39"/>
      <c r="H57" s="39"/>
      <c r="I57" s="39"/>
      <c r="J57" s="39"/>
    </row>
    <row r="58" spans="1:10" s="19" customFormat="1" ht="12.5">
      <c r="A58" s="247"/>
      <c r="B58" s="251" t="s">
        <v>95</v>
      </c>
      <c r="C58" s="251"/>
      <c r="D58" s="251"/>
      <c r="E58" s="251"/>
      <c r="F58" s="39"/>
      <c r="G58" s="39"/>
      <c r="H58" s="39"/>
      <c r="I58" s="39"/>
      <c r="J58" s="39"/>
    </row>
    <row r="59" spans="1:10" s="19" customFormat="1" ht="12.5">
      <c r="A59" s="247"/>
      <c r="B59" s="251" t="s">
        <v>96</v>
      </c>
      <c r="C59" s="251"/>
      <c r="D59" s="251"/>
      <c r="E59" s="251"/>
      <c r="F59" s="39"/>
      <c r="G59" s="39"/>
      <c r="H59" s="39"/>
      <c r="I59" s="39"/>
      <c r="J59" s="39"/>
    </row>
    <row r="60" spans="1:10" s="19" customFormat="1" ht="12.5">
      <c r="A60" s="247"/>
      <c r="B60" s="177" t="s">
        <v>36</v>
      </c>
      <c r="C60" s="177"/>
      <c r="D60" s="177"/>
      <c r="E60" s="177"/>
      <c r="F60" s="39"/>
      <c r="G60" s="39"/>
      <c r="H60" s="39"/>
      <c r="I60" s="39"/>
      <c r="J60" s="39"/>
    </row>
    <row r="61" spans="1:10" s="19" customFormat="1" ht="12.5">
      <c r="A61" s="248"/>
      <c r="B61" s="254" t="s">
        <v>97</v>
      </c>
      <c r="C61" s="254"/>
      <c r="D61" s="254"/>
      <c r="E61" s="254"/>
      <c r="F61" s="39"/>
      <c r="G61" s="39"/>
      <c r="H61" s="39"/>
      <c r="I61" s="39"/>
      <c r="J61" s="39"/>
    </row>
    <row r="62" spans="1:10" s="19" customFormat="1" ht="12.5">
      <c r="A62" s="246" t="s">
        <v>98</v>
      </c>
      <c r="B62" s="255" t="s">
        <v>99</v>
      </c>
      <c r="C62" s="255"/>
      <c r="D62" s="255"/>
      <c r="E62" s="255"/>
      <c r="F62" s="39"/>
      <c r="G62" s="39"/>
      <c r="H62" s="39"/>
      <c r="I62" s="39"/>
      <c r="J62" s="39"/>
    </row>
    <row r="63" spans="1:10" s="19" customFormat="1" ht="12.5">
      <c r="A63" s="247"/>
      <c r="B63" s="251" t="s">
        <v>100</v>
      </c>
      <c r="C63" s="251"/>
      <c r="D63" s="251"/>
      <c r="E63" s="251"/>
      <c r="F63" s="39"/>
      <c r="G63" s="39"/>
      <c r="H63" s="39"/>
      <c r="I63" s="39"/>
    </row>
    <row r="64" spans="1:10" s="19" customFormat="1" ht="12.5">
      <c r="A64" s="248"/>
      <c r="B64" s="254" t="s">
        <v>101</v>
      </c>
      <c r="C64" s="254"/>
      <c r="D64" s="254"/>
      <c r="E64" s="254"/>
      <c r="F64" s="39"/>
      <c r="G64" s="39"/>
      <c r="H64" s="39"/>
      <c r="I64" s="39"/>
    </row>
    <row r="65" spans="1:9" s="19" customFormat="1" ht="12.5">
      <c r="A65" s="246" t="s">
        <v>41</v>
      </c>
      <c r="B65" s="255" t="s">
        <v>102</v>
      </c>
      <c r="C65" s="255"/>
      <c r="D65" s="255"/>
      <c r="E65" s="255"/>
      <c r="F65" s="39"/>
      <c r="G65" s="39"/>
      <c r="H65" s="39"/>
      <c r="I65" s="39"/>
    </row>
    <row r="66" spans="1:9" s="19" customFormat="1" ht="12.5">
      <c r="A66" s="247"/>
      <c r="B66" s="251" t="s">
        <v>103</v>
      </c>
      <c r="C66" s="251"/>
      <c r="D66" s="251"/>
      <c r="E66" s="251"/>
      <c r="F66" s="39"/>
      <c r="G66" s="39"/>
      <c r="H66" s="39"/>
      <c r="I66" s="39"/>
    </row>
    <row r="67" spans="1:9" s="19" customFormat="1" ht="12.5">
      <c r="A67" s="248"/>
      <c r="B67" s="254" t="s">
        <v>44</v>
      </c>
      <c r="C67" s="254"/>
      <c r="D67" s="254"/>
      <c r="E67" s="254"/>
      <c r="F67" s="39"/>
      <c r="G67" s="39"/>
      <c r="H67" s="39"/>
      <c r="I67" s="39"/>
    </row>
    <row r="71" spans="1:9">
      <c r="A71" s="39" t="s">
        <v>155</v>
      </c>
    </row>
    <row r="72" spans="1:9">
      <c r="A72" s="39" t="s">
        <v>163</v>
      </c>
    </row>
    <row r="73" spans="1:9">
      <c r="A73" s="39" t="s">
        <v>156</v>
      </c>
    </row>
    <row r="74" spans="1:9">
      <c r="A74" s="39" t="s">
        <v>157</v>
      </c>
    </row>
    <row r="76" spans="1:9">
      <c r="A76" s="39" t="s">
        <v>34</v>
      </c>
    </row>
    <row r="77" spans="1:9">
      <c r="A77" s="39" t="s">
        <v>158</v>
      </c>
    </row>
    <row r="78" spans="1:9">
      <c r="A78" s="39" t="s">
        <v>159</v>
      </c>
    </row>
    <row r="80" spans="1:9">
      <c r="A80" s="39" t="s">
        <v>160</v>
      </c>
    </row>
    <row r="81" spans="1:1">
      <c r="A81" s="39" t="s">
        <v>161</v>
      </c>
    </row>
    <row r="82" spans="1:1">
      <c r="A82" s="39" t="s">
        <v>162</v>
      </c>
    </row>
    <row r="85" spans="1:1">
      <c r="A85" s="38" t="s">
        <v>207</v>
      </c>
    </row>
    <row r="87" spans="1:1">
      <c r="A87" s="205">
        <v>2020</v>
      </c>
    </row>
    <row r="89" spans="1:1">
      <c r="A89" s="206" t="s">
        <v>208</v>
      </c>
    </row>
    <row r="91" spans="1:1">
      <c r="A91" s="205">
        <v>2021</v>
      </c>
    </row>
    <row r="93" spans="1:1">
      <c r="A93" s="223" t="s">
        <v>209</v>
      </c>
    </row>
    <row r="95" spans="1:1">
      <c r="A95" s="240">
        <v>2023</v>
      </c>
    </row>
    <row r="97" spans="1:1">
      <c r="A97" s="39" t="s">
        <v>252</v>
      </c>
    </row>
  </sheetData>
  <mergeCells count="45">
    <mergeCell ref="A37:J37"/>
    <mergeCell ref="A44:J44"/>
    <mergeCell ref="A45:J45"/>
    <mergeCell ref="A46:J46"/>
    <mergeCell ref="A40:J40"/>
    <mergeCell ref="A41:J41"/>
    <mergeCell ref="A42:J42"/>
    <mergeCell ref="A43:J43"/>
    <mergeCell ref="A30:B30"/>
    <mergeCell ref="A31:I31"/>
    <mergeCell ref="A34:J34"/>
    <mergeCell ref="A35:E35"/>
    <mergeCell ref="A36:B36"/>
    <mergeCell ref="A15:C15"/>
    <mergeCell ref="A17:J17"/>
    <mergeCell ref="A26:C26"/>
    <mergeCell ref="A27:B27"/>
    <mergeCell ref="A28:J28"/>
    <mergeCell ref="A2:D2"/>
    <mergeCell ref="A25:J25"/>
    <mergeCell ref="A16:C16"/>
    <mergeCell ref="A23:M23"/>
    <mergeCell ref="A65:A67"/>
    <mergeCell ref="B66:E66"/>
    <mergeCell ref="B67:E67"/>
    <mergeCell ref="B61:E61"/>
    <mergeCell ref="B62:E62"/>
    <mergeCell ref="B63:E63"/>
    <mergeCell ref="B64:E64"/>
    <mergeCell ref="B65:E65"/>
    <mergeCell ref="A56:A61"/>
    <mergeCell ref="B59:E59"/>
    <mergeCell ref="A38:J38"/>
    <mergeCell ref="A39:J39"/>
    <mergeCell ref="A62:A64"/>
    <mergeCell ref="B55:E55"/>
    <mergeCell ref="B56:E56"/>
    <mergeCell ref="B57:E57"/>
    <mergeCell ref="B58:E58"/>
    <mergeCell ref="A47:J47"/>
    <mergeCell ref="A54:E54"/>
    <mergeCell ref="A48:J48"/>
    <mergeCell ref="A49:J49"/>
    <mergeCell ref="A51:D51"/>
    <mergeCell ref="A52:J52"/>
  </mergeCells>
  <phoneticPr fontId="3" type="noConversion"/>
  <hyperlinks>
    <hyperlink ref="E2" location="Inhalt!A1" display="retour" xr:uid="{00000000-0004-0000-0400-000000000000}"/>
  </hyperlinks>
  <pageMargins left="0.78740157480314965" right="0.78740157480314965" top="0.98425196850393704" bottom="0.98425196850393704" header="0.51181102362204722" footer="0.51181102362204722"/>
  <pageSetup paperSize="9" scale="40" orientation="landscape" r:id="rId1"/>
  <headerFooter alignWithMargins="0"/>
  <rowBreaks count="2" manualBreakCount="2">
    <brk id="42" max="16383" man="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pageSetUpPr fitToPage="1"/>
  </sheetPr>
  <dimension ref="A1:L34"/>
  <sheetViews>
    <sheetView zoomScale="59" zoomScaleNormal="59" workbookViewId="0">
      <selection activeCell="N2" sqref="N2"/>
    </sheetView>
  </sheetViews>
  <sheetFormatPr baseColWidth="10" defaultColWidth="11.453125" defaultRowHeight="12.5"/>
  <cols>
    <col min="1" max="1" width="2.26953125" style="2" customWidth="1"/>
    <col min="2" max="2" width="50.7265625" style="2" customWidth="1"/>
    <col min="3" max="11" width="15.7265625" style="2" customWidth="1"/>
    <col min="12" max="12" width="17.26953125" style="2" customWidth="1"/>
    <col min="13" max="16384" width="11.453125" style="2"/>
  </cols>
  <sheetData>
    <row r="1" spans="1:12" ht="13">
      <c r="A1" s="7" t="s">
        <v>219</v>
      </c>
      <c r="F1" s="3"/>
      <c r="H1" s="31" t="s">
        <v>58</v>
      </c>
      <c r="I1" s="31"/>
      <c r="J1" s="31"/>
      <c r="K1" s="31"/>
    </row>
    <row r="3" spans="1:12">
      <c r="B3" s="48" t="s">
        <v>56</v>
      </c>
      <c r="L3" s="133"/>
    </row>
    <row r="4" spans="1:12" ht="21" customHeight="1">
      <c r="A4" s="8"/>
      <c r="B4" s="9"/>
      <c r="C4" s="64" t="s">
        <v>12</v>
      </c>
      <c r="D4" s="64" t="s">
        <v>13</v>
      </c>
      <c r="E4" s="65" t="s">
        <v>14</v>
      </c>
      <c r="F4" s="64" t="s">
        <v>201</v>
      </c>
      <c r="G4" s="65" t="s">
        <v>15</v>
      </c>
      <c r="H4" s="65" t="s">
        <v>192</v>
      </c>
      <c r="I4" s="65" t="s">
        <v>193</v>
      </c>
      <c r="J4" s="65" t="s">
        <v>213</v>
      </c>
      <c r="K4" s="65" t="s">
        <v>214</v>
      </c>
      <c r="L4" s="134" t="s">
        <v>5</v>
      </c>
    </row>
    <row r="5" spans="1:12">
      <c r="C5" s="57"/>
      <c r="D5" s="57"/>
      <c r="E5" s="66"/>
      <c r="F5" s="66"/>
      <c r="G5" s="66"/>
      <c r="H5" s="57"/>
      <c r="I5" s="57"/>
      <c r="J5" s="66"/>
      <c r="K5" s="66"/>
      <c r="L5" s="135"/>
    </row>
    <row r="6" spans="1:12" ht="13">
      <c r="A6" s="7" t="s">
        <v>31</v>
      </c>
      <c r="C6" s="57"/>
      <c r="D6" s="57"/>
      <c r="E6" s="66"/>
      <c r="F6" s="66"/>
      <c r="G6" s="66"/>
      <c r="H6" s="57"/>
      <c r="I6" s="57"/>
      <c r="J6" s="66"/>
      <c r="K6" s="66"/>
      <c r="L6" s="135"/>
    </row>
    <row r="7" spans="1:12" s="10" customFormat="1" ht="18" customHeight="1">
      <c r="B7" s="11" t="s">
        <v>32</v>
      </c>
      <c r="C7" s="67">
        <v>94459.642989999993</v>
      </c>
      <c r="D7" s="67">
        <v>214397.25623385003</v>
      </c>
      <c r="E7" s="67">
        <v>111308.69899999999</v>
      </c>
      <c r="F7" s="67">
        <v>83850.084820000004</v>
      </c>
      <c r="G7" s="67">
        <v>61463.680129999993</v>
      </c>
      <c r="H7" s="67">
        <v>56589.040840000001</v>
      </c>
      <c r="I7" s="67">
        <v>16258.369209999997</v>
      </c>
      <c r="J7" s="67">
        <v>146303.93835879999</v>
      </c>
      <c r="K7" s="67">
        <v>27130.568509999997</v>
      </c>
      <c r="L7" s="168">
        <v>811761.28009265009</v>
      </c>
    </row>
    <row r="8" spans="1:12" ht="15.5">
      <c r="B8" s="14" t="s">
        <v>163</v>
      </c>
      <c r="C8" s="68">
        <v>60845.338000000003</v>
      </c>
      <c r="D8" s="68">
        <v>170072.43393</v>
      </c>
      <c r="E8" s="68">
        <v>78599.687999999995</v>
      </c>
      <c r="F8" s="68">
        <v>63255.508999999998</v>
      </c>
      <c r="G8" s="68">
        <v>38441.60658</v>
      </c>
      <c r="H8" s="68">
        <v>32392.416020000001</v>
      </c>
      <c r="I8" s="68">
        <v>13513.111999999999</v>
      </c>
      <c r="J8" s="68">
        <v>96855.736000000004</v>
      </c>
      <c r="K8" s="68">
        <v>24607.166509999999</v>
      </c>
      <c r="L8" s="168">
        <v>578583.00604000012</v>
      </c>
    </row>
    <row r="9" spans="1:12" ht="15.5">
      <c r="B9" s="96" t="s">
        <v>186</v>
      </c>
      <c r="C9" s="68">
        <v>11063.00987</v>
      </c>
      <c r="D9" s="68">
        <v>20416.796780000001</v>
      </c>
      <c r="E9" s="68">
        <v>15135.288</v>
      </c>
      <c r="F9" s="68">
        <v>12629.261</v>
      </c>
      <c r="G9" s="68">
        <v>6997.4376000000002</v>
      </c>
      <c r="H9" s="68">
        <v>16523.499970000001</v>
      </c>
      <c r="I9" s="68">
        <v>2204.55987</v>
      </c>
      <c r="J9" s="68">
        <v>25467.254379000002</v>
      </c>
      <c r="K9" s="68">
        <v>169.61699999999999</v>
      </c>
      <c r="L9" s="168">
        <v>110606.72446900001</v>
      </c>
    </row>
    <row r="10" spans="1:12" ht="15.5">
      <c r="B10" s="96" t="s">
        <v>33</v>
      </c>
      <c r="C10" s="68">
        <v>9749.0609899999999</v>
      </c>
      <c r="D10" s="68">
        <v>11567.165230000001</v>
      </c>
      <c r="E10" s="68">
        <v>8256.018</v>
      </c>
      <c r="F10" s="68">
        <v>3527.5167299999998</v>
      </c>
      <c r="G10" s="68">
        <v>3689.2748799999999</v>
      </c>
      <c r="H10" s="68">
        <v>2662.45948</v>
      </c>
      <c r="I10" s="68">
        <v>509.11732999999998</v>
      </c>
      <c r="J10" s="68">
        <v>8420.3985298999996</v>
      </c>
      <c r="K10" s="68">
        <v>1951.2280000000001</v>
      </c>
      <c r="L10" s="168">
        <v>50332.2391699</v>
      </c>
    </row>
    <row r="11" spans="1:12" ht="15.5">
      <c r="B11" s="14" t="s">
        <v>34</v>
      </c>
      <c r="C11" s="68">
        <v>215.16230999999999</v>
      </c>
      <c r="D11" s="68">
        <v>728.01991384999997</v>
      </c>
      <c r="E11" s="68">
        <v>997.346</v>
      </c>
      <c r="F11" s="68">
        <v>590.34</v>
      </c>
      <c r="G11" s="68">
        <v>494.80700000000002</v>
      </c>
      <c r="H11" s="68">
        <v>290.91208</v>
      </c>
      <c r="I11" s="68">
        <v>0</v>
      </c>
      <c r="J11" s="68">
        <v>1404.0877</v>
      </c>
      <c r="K11" s="68">
        <v>0</v>
      </c>
      <c r="L11" s="168">
        <v>4720.6750038500004</v>
      </c>
    </row>
    <row r="12" spans="1:12" ht="15.5">
      <c r="B12" s="14" t="s">
        <v>35</v>
      </c>
      <c r="C12" s="68">
        <v>11180.677739999999</v>
      </c>
      <c r="D12" s="68">
        <v>6502.2525800000003</v>
      </c>
      <c r="E12" s="68">
        <v>6199.3469999999998</v>
      </c>
      <c r="F12" s="68">
        <v>2592.8119900000002</v>
      </c>
      <c r="G12" s="68">
        <v>2729.1980699999999</v>
      </c>
      <c r="H12" s="68">
        <v>2900.9738400000001</v>
      </c>
      <c r="I12" s="68">
        <v>31.580010000000001</v>
      </c>
      <c r="J12" s="68">
        <v>9479.0774598999997</v>
      </c>
      <c r="K12" s="68">
        <v>402.55700000000002</v>
      </c>
      <c r="L12" s="168">
        <v>42018.475689900006</v>
      </c>
    </row>
    <row r="13" spans="1:12" ht="15.5">
      <c r="B13" s="14" t="s">
        <v>36</v>
      </c>
      <c r="C13" s="68">
        <v>1406.39408</v>
      </c>
      <c r="D13" s="68">
        <v>5110.5878000000002</v>
      </c>
      <c r="E13" s="68">
        <v>2121.0120000000002</v>
      </c>
      <c r="F13" s="68">
        <v>1254.6460999999999</v>
      </c>
      <c r="G13" s="68">
        <v>9111.3559999999998</v>
      </c>
      <c r="H13" s="68">
        <v>1818.77945</v>
      </c>
      <c r="I13" s="68">
        <v>0</v>
      </c>
      <c r="J13" s="68">
        <v>4677.38429</v>
      </c>
      <c r="K13" s="68">
        <v>0</v>
      </c>
      <c r="L13" s="168">
        <v>25500.159720000003</v>
      </c>
    </row>
    <row r="14" spans="1:12" ht="15.5">
      <c r="A14" s="7"/>
      <c r="C14" s="60"/>
      <c r="D14" s="60"/>
      <c r="E14" s="60"/>
      <c r="F14" s="60"/>
      <c r="G14" s="60"/>
      <c r="H14" s="60"/>
      <c r="I14" s="60"/>
      <c r="J14" s="60"/>
      <c r="K14" s="60"/>
      <c r="L14" s="168"/>
    </row>
    <row r="15" spans="1:12" ht="15.5">
      <c r="A15" s="7" t="s">
        <v>37</v>
      </c>
      <c r="C15" s="69"/>
      <c r="D15" s="69"/>
      <c r="E15" s="69"/>
      <c r="F15" s="69"/>
      <c r="G15" s="69"/>
      <c r="H15" s="69"/>
      <c r="I15" s="69"/>
      <c r="J15" s="69"/>
      <c r="K15" s="69"/>
      <c r="L15" s="168"/>
    </row>
    <row r="16" spans="1:12" s="10" customFormat="1" ht="18" customHeight="1">
      <c r="B16" s="11" t="s">
        <v>32</v>
      </c>
      <c r="C16" s="67">
        <v>163734.248681</v>
      </c>
      <c r="D16" s="67">
        <v>453329.67784000002</v>
      </c>
      <c r="E16" s="67">
        <v>161857.041</v>
      </c>
      <c r="F16" s="67">
        <v>130550.77656</v>
      </c>
      <c r="G16" s="67">
        <v>62954.043353000001</v>
      </c>
      <c r="H16" s="67">
        <v>81222.620269999999</v>
      </c>
      <c r="I16" s="67">
        <v>32745.4701393</v>
      </c>
      <c r="J16" s="67">
        <v>264528.74626399996</v>
      </c>
      <c r="K16" s="67">
        <v>89494.996810000011</v>
      </c>
      <c r="L16" s="168">
        <v>1440417.6209172998</v>
      </c>
    </row>
    <row r="17" spans="1:12" ht="15.5">
      <c r="B17" s="14" t="s">
        <v>38</v>
      </c>
      <c r="C17" s="126">
        <v>46112.144443999998</v>
      </c>
      <c r="D17" s="126">
        <v>226817.30721999999</v>
      </c>
      <c r="E17" s="126">
        <v>76658.376999999993</v>
      </c>
      <c r="F17" s="126">
        <v>43464.581039999997</v>
      </c>
      <c r="G17" s="126">
        <v>24424.364549999998</v>
      </c>
      <c r="H17" s="126">
        <v>29821.847659999999</v>
      </c>
      <c r="I17" s="126">
        <v>3690.7333333000001</v>
      </c>
      <c r="J17" s="126">
        <v>86966.744000000006</v>
      </c>
      <c r="K17" s="126">
        <v>29007.791389999999</v>
      </c>
      <c r="L17" s="168">
        <v>566963.89063730009</v>
      </c>
    </row>
    <row r="18" spans="1:12" ht="15.5">
      <c r="B18" s="14" t="s">
        <v>39</v>
      </c>
      <c r="C18" s="126">
        <v>49074.715210000002</v>
      </c>
      <c r="D18" s="126">
        <v>10752.807129999999</v>
      </c>
      <c r="E18" s="126">
        <v>38431.122000000003</v>
      </c>
      <c r="F18" s="126">
        <v>62833.600639999997</v>
      </c>
      <c r="G18" s="126">
        <v>17315.196550000001</v>
      </c>
      <c r="H18" s="126">
        <v>20002.77175</v>
      </c>
      <c r="I18" s="126">
        <v>17413.422279999999</v>
      </c>
      <c r="J18" s="126">
        <v>87104.110449999993</v>
      </c>
      <c r="K18" s="126">
        <v>18896.590240000001</v>
      </c>
      <c r="L18" s="168">
        <v>321824.33624999993</v>
      </c>
    </row>
    <row r="19" spans="1:12" ht="15.5">
      <c r="B19" s="14" t="s">
        <v>40</v>
      </c>
      <c r="C19" s="126">
        <v>68547.389026999997</v>
      </c>
      <c r="D19" s="126">
        <v>215759.56349</v>
      </c>
      <c r="E19" s="126">
        <v>46767.542000000001</v>
      </c>
      <c r="F19" s="126">
        <v>24252.594880000001</v>
      </c>
      <c r="G19" s="126">
        <v>21214.482252999998</v>
      </c>
      <c r="H19" s="126">
        <v>31398.00086</v>
      </c>
      <c r="I19" s="126">
        <v>11641.314526</v>
      </c>
      <c r="J19" s="126">
        <v>90457.891814000002</v>
      </c>
      <c r="K19" s="126">
        <v>41590.615180000001</v>
      </c>
      <c r="L19" s="168">
        <v>551629.39403000008</v>
      </c>
    </row>
    <row r="20" spans="1:12" ht="15.5">
      <c r="A20" s="7"/>
      <c r="C20" s="60"/>
      <c r="D20" s="60"/>
      <c r="E20" s="60"/>
      <c r="F20" s="60"/>
      <c r="G20" s="60"/>
      <c r="H20" s="60"/>
      <c r="I20" s="60"/>
      <c r="J20" s="60"/>
      <c r="K20" s="60"/>
      <c r="L20" s="168"/>
    </row>
    <row r="21" spans="1:12" ht="15.5">
      <c r="A21" s="7" t="s">
        <v>41</v>
      </c>
      <c r="C21" s="69"/>
      <c r="D21" s="69"/>
      <c r="E21" s="69"/>
      <c r="F21" s="69"/>
      <c r="G21" s="69"/>
      <c r="H21" s="69"/>
      <c r="I21" s="69"/>
      <c r="J21" s="69"/>
      <c r="K21" s="69"/>
      <c r="L21" s="168"/>
    </row>
    <row r="22" spans="1:12" s="10" customFormat="1" ht="18" customHeight="1">
      <c r="B22" s="11" t="s">
        <v>32</v>
      </c>
      <c r="C22" s="67">
        <v>59566.125750000007</v>
      </c>
      <c r="D22" s="67">
        <v>147642.33520880001</v>
      </c>
      <c r="E22" s="67">
        <v>72568.263000000006</v>
      </c>
      <c r="F22" s="67">
        <v>75389.433049999992</v>
      </c>
      <c r="G22" s="67">
        <v>41206.269390999994</v>
      </c>
      <c r="H22" s="67">
        <v>47363.353470000002</v>
      </c>
      <c r="I22" s="67">
        <v>13562.171000000002</v>
      </c>
      <c r="J22" s="67">
        <v>113413.93673</v>
      </c>
      <c r="K22" s="67">
        <v>12385.863239999999</v>
      </c>
      <c r="L22" s="168">
        <v>583097.75083979988</v>
      </c>
    </row>
    <row r="23" spans="1:12" ht="15.5">
      <c r="B23" s="2" t="s">
        <v>42</v>
      </c>
      <c r="C23" s="68">
        <v>35722.239150000001</v>
      </c>
      <c r="D23" s="68">
        <v>77140.624079000001</v>
      </c>
      <c r="E23" s="68">
        <v>45429.627</v>
      </c>
      <c r="F23" s="68">
        <v>42979.942819999997</v>
      </c>
      <c r="G23" s="68">
        <v>24686.850740999998</v>
      </c>
      <c r="H23" s="68">
        <v>17544.010880000002</v>
      </c>
      <c r="I23" s="68">
        <v>8076.5081399999999</v>
      </c>
      <c r="J23" s="68">
        <v>70551.982959999994</v>
      </c>
      <c r="K23" s="68">
        <v>7776.5760499999997</v>
      </c>
      <c r="L23" s="168">
        <v>329908.36181999999</v>
      </c>
    </row>
    <row r="24" spans="1:12" ht="15.5">
      <c r="B24" s="2" t="s">
        <v>43</v>
      </c>
      <c r="C24" s="68">
        <v>22111.693640000001</v>
      </c>
      <c r="D24" s="68">
        <v>61689.888784000002</v>
      </c>
      <c r="E24" s="68">
        <v>21997.777999999998</v>
      </c>
      <c r="F24" s="68">
        <v>25061.029989999999</v>
      </c>
      <c r="G24" s="68">
        <v>14273.940189999999</v>
      </c>
      <c r="H24" s="68">
        <v>25574.797920000001</v>
      </c>
      <c r="I24" s="68">
        <v>5104.3401700000004</v>
      </c>
      <c r="J24" s="68">
        <v>40592.989410000002</v>
      </c>
      <c r="K24" s="68">
        <v>2086.5846999999999</v>
      </c>
      <c r="L24" s="168">
        <v>218493.04280400006</v>
      </c>
    </row>
    <row r="25" spans="1:12" ht="15.5">
      <c r="B25" s="2" t="s">
        <v>44</v>
      </c>
      <c r="C25" s="68">
        <v>1732.1929600000001</v>
      </c>
      <c r="D25" s="68">
        <v>8811.8223457999993</v>
      </c>
      <c r="E25" s="68">
        <v>5140.8580000000002</v>
      </c>
      <c r="F25" s="68">
        <v>7348.4602400000003</v>
      </c>
      <c r="G25" s="68">
        <v>2245.4784599999998</v>
      </c>
      <c r="H25" s="68">
        <v>4244.5446700000002</v>
      </c>
      <c r="I25" s="68">
        <v>381.32269000000002</v>
      </c>
      <c r="J25" s="68">
        <v>2268.9643599999999</v>
      </c>
      <c r="K25" s="68">
        <v>2522.7024900000001</v>
      </c>
      <c r="L25" s="168">
        <v>34696.346215800004</v>
      </c>
    </row>
    <row r="26" spans="1:12" ht="15.5">
      <c r="A26" s="7"/>
      <c r="C26" s="61"/>
      <c r="D26" s="61"/>
      <c r="E26" s="61"/>
      <c r="F26" s="61"/>
      <c r="G26" s="61"/>
      <c r="H26" s="61"/>
      <c r="I26" s="61"/>
      <c r="J26" s="61"/>
      <c r="K26" s="61"/>
      <c r="L26" s="168"/>
    </row>
    <row r="27" spans="1:12" ht="15.5">
      <c r="A27" s="7" t="s">
        <v>16</v>
      </c>
      <c r="B27" s="12"/>
      <c r="C27" s="167">
        <v>317760.017421</v>
      </c>
      <c r="D27" s="212">
        <v>815369.26928265009</v>
      </c>
      <c r="E27" s="167">
        <v>345734.00300000003</v>
      </c>
      <c r="F27" s="167">
        <v>289790.29443000001</v>
      </c>
      <c r="G27" s="167">
        <v>165623.99287399999</v>
      </c>
      <c r="H27" s="167">
        <v>185175.01457999999</v>
      </c>
      <c r="I27" s="167">
        <v>62566.010349299999</v>
      </c>
      <c r="J27" s="167">
        <v>524246.62135279999</v>
      </c>
      <c r="K27" s="167">
        <v>129011.42856</v>
      </c>
      <c r="L27" s="168">
        <v>2835276.6518497504</v>
      </c>
    </row>
    <row r="28" spans="1:12" ht="13">
      <c r="A28" s="7"/>
      <c r="B28" s="12"/>
      <c r="C28" s="12"/>
      <c r="D28" s="12"/>
      <c r="E28" s="12"/>
      <c r="F28" s="12"/>
      <c r="G28" s="12"/>
      <c r="H28" s="12"/>
      <c r="I28" s="12"/>
      <c r="J28" s="12"/>
      <c r="K28" s="12"/>
      <c r="L28" s="136"/>
    </row>
    <row r="29" spans="1:12">
      <c r="A29" s="5" t="s">
        <v>45</v>
      </c>
    </row>
    <row r="31" spans="1:12">
      <c r="L31" s="224"/>
    </row>
    <row r="32" spans="1:12">
      <c r="A32" s="5" t="s">
        <v>178</v>
      </c>
    </row>
    <row r="33" spans="1:5">
      <c r="A33" s="5" t="s">
        <v>59</v>
      </c>
      <c r="E33" s="47"/>
    </row>
    <row r="34" spans="1:5">
      <c r="A34" s="5" t="s">
        <v>220</v>
      </c>
    </row>
  </sheetData>
  <phoneticPr fontId="3" type="noConversion"/>
  <hyperlinks>
    <hyperlink ref="H1" location="Inhalt!A1" display="zurück" xr:uid="{00000000-0004-0000-0500-000000000000}"/>
  </hyperlinks>
  <pageMargins left="0.78740157480314965" right="0.78740157480314965" top="0.98425196850393704" bottom="0.98425196850393704"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M34"/>
  <sheetViews>
    <sheetView zoomScale="58" zoomScaleNormal="58" workbookViewId="0">
      <selection activeCell="N2" sqref="N2"/>
    </sheetView>
  </sheetViews>
  <sheetFormatPr baseColWidth="10" defaultColWidth="11.453125" defaultRowHeight="12.5"/>
  <cols>
    <col min="1" max="1" width="2.26953125" style="2" customWidth="1"/>
    <col min="2" max="2" width="50.7265625" style="2" customWidth="1"/>
    <col min="3" max="7" width="15.7265625" style="2" customWidth="1"/>
    <col min="8" max="8" width="21.26953125" style="2" customWidth="1"/>
    <col min="9" max="12" width="15.7265625" style="2" customWidth="1"/>
    <col min="13" max="16384" width="11.453125" style="2"/>
  </cols>
  <sheetData>
    <row r="1" spans="1:12" ht="13">
      <c r="A1" s="7" t="s">
        <v>221</v>
      </c>
      <c r="F1" s="3"/>
      <c r="H1" s="31" t="s">
        <v>58</v>
      </c>
      <c r="I1" s="31"/>
      <c r="J1" s="31"/>
      <c r="K1" s="31"/>
    </row>
    <row r="3" spans="1:12">
      <c r="B3" s="48" t="s">
        <v>57</v>
      </c>
      <c r="L3" s="133"/>
    </row>
    <row r="4" spans="1:12" ht="21" customHeight="1">
      <c r="A4" s="8"/>
      <c r="B4" s="9"/>
      <c r="C4" s="64" t="s">
        <v>12</v>
      </c>
      <c r="D4" s="64" t="s">
        <v>13</v>
      </c>
      <c r="E4" s="65" t="s">
        <v>14</v>
      </c>
      <c r="F4" s="64" t="s">
        <v>201</v>
      </c>
      <c r="G4" s="64" t="s">
        <v>15</v>
      </c>
      <c r="H4" s="65" t="s">
        <v>192</v>
      </c>
      <c r="I4" s="65" t="s">
        <v>193</v>
      </c>
      <c r="J4" s="64" t="s">
        <v>213</v>
      </c>
      <c r="K4" s="64" t="s">
        <v>214</v>
      </c>
      <c r="L4" s="134" t="s">
        <v>5</v>
      </c>
    </row>
    <row r="5" spans="1:12" ht="13">
      <c r="C5" s="57"/>
      <c r="D5" s="57"/>
      <c r="E5" s="66"/>
      <c r="F5" s="66"/>
      <c r="G5" s="66"/>
      <c r="H5" s="57"/>
      <c r="I5" s="57"/>
      <c r="J5" s="66"/>
      <c r="K5" s="66"/>
      <c r="L5" s="137"/>
    </row>
    <row r="6" spans="1:12" ht="13">
      <c r="A6" s="7" t="s">
        <v>31</v>
      </c>
      <c r="C6" s="57"/>
      <c r="D6" s="57"/>
      <c r="E6" s="66"/>
      <c r="F6" s="66"/>
      <c r="G6" s="66"/>
      <c r="H6" s="57"/>
      <c r="I6" s="57"/>
      <c r="J6" s="66"/>
      <c r="K6" s="66"/>
      <c r="L6" s="137"/>
    </row>
    <row r="7" spans="1:12" s="10" customFormat="1" ht="18" customHeight="1">
      <c r="B7" s="11" t="s">
        <v>32</v>
      </c>
      <c r="C7" s="127">
        <v>29.726723883216088</v>
      </c>
      <c r="D7" s="127">
        <v>26.294498003643621</v>
      </c>
      <c r="E7" s="127">
        <v>32.194894929093792</v>
      </c>
      <c r="F7" s="127">
        <v>28.501796059961301</v>
      </c>
      <c r="G7" s="127">
        <v>37.110372152879485</v>
      </c>
      <c r="H7" s="201">
        <v>30.559760434392839</v>
      </c>
      <c r="I7" s="127">
        <v>25.985945274808305</v>
      </c>
      <c r="J7" s="127">
        <v>27.907464235299756</v>
      </c>
      <c r="K7" s="127">
        <v>21.029585373037126</v>
      </c>
      <c r="L7" s="168">
        <v>28.630760936963682</v>
      </c>
    </row>
    <row r="8" spans="1:12" ht="13">
      <c r="B8" s="14" t="s">
        <v>163</v>
      </c>
      <c r="C8" s="68">
        <v>19.148204514158891</v>
      </c>
      <c r="D8" s="68">
        <v>20.858332578517121</v>
      </c>
      <c r="E8" s="68">
        <v>22.734150334643246</v>
      </c>
      <c r="F8" s="68">
        <v>21.828028824919677</v>
      </c>
      <c r="G8" s="68">
        <v>23.210167749816787</v>
      </c>
      <c r="H8" s="68">
        <v>17.492865381147688</v>
      </c>
      <c r="I8" s="68">
        <v>21.598167958221403</v>
      </c>
      <c r="J8" s="68">
        <v>18.4752236933959</v>
      </c>
      <c r="K8" s="68">
        <v>19.073633076278835</v>
      </c>
      <c r="L8" s="136">
        <v>20.406580277184922</v>
      </c>
    </row>
    <row r="9" spans="1:12" ht="13">
      <c r="B9" s="96" t="s">
        <v>186</v>
      </c>
      <c r="C9" s="68">
        <v>3.4815613241053631</v>
      </c>
      <c r="D9" s="68">
        <v>2.5039939018013762</v>
      </c>
      <c r="E9" s="68">
        <v>4.3777261908485174</v>
      </c>
      <c r="F9" s="68">
        <v>4.3580690046369543</v>
      </c>
      <c r="G9" s="68">
        <v>4.2248936754733153</v>
      </c>
      <c r="H9" s="202">
        <v>8.9231800561632788</v>
      </c>
      <c r="I9" s="202">
        <v>3.5235743140599101</v>
      </c>
      <c r="J9" s="68">
        <v>4.8578766827877011</v>
      </c>
      <c r="K9" s="68">
        <v>0.13147439873601224</v>
      </c>
      <c r="L9" s="136">
        <v>3.9010910768386413</v>
      </c>
    </row>
    <row r="10" spans="1:12" ht="13">
      <c r="B10" s="96" t="s">
        <v>33</v>
      </c>
      <c r="C10" s="68">
        <v>3.0680577969265017</v>
      </c>
      <c r="D10" s="68">
        <v>1.4186413034889851</v>
      </c>
      <c r="E10" s="68">
        <v>2.3879681860508235</v>
      </c>
      <c r="F10" s="68">
        <v>1.2172653114343985</v>
      </c>
      <c r="G10" s="68">
        <v>2.2275002648961921</v>
      </c>
      <c r="H10" s="68">
        <v>1.437807085388269</v>
      </c>
      <c r="I10" s="68">
        <v>0.81372829617494713</v>
      </c>
      <c r="J10" s="68">
        <v>1.6061903285464112</v>
      </c>
      <c r="K10" s="68">
        <v>1.5124458521072284</v>
      </c>
      <c r="L10" s="136">
        <v>1.7752143917618395</v>
      </c>
    </row>
    <row r="11" spans="1:12" ht="13">
      <c r="B11" s="14" t="s">
        <v>34</v>
      </c>
      <c r="C11" s="68">
        <v>6.7712203614003347E-2</v>
      </c>
      <c r="D11" s="68">
        <v>8.9287141578257082E-2</v>
      </c>
      <c r="E11" s="68">
        <v>0.28847205983381391</v>
      </c>
      <c r="F11" s="68">
        <v>0.20371282660144402</v>
      </c>
      <c r="G11" s="68">
        <v>0.29875321287322731</v>
      </c>
      <c r="H11" s="68">
        <v>0.15710115139443886</v>
      </c>
      <c r="I11" s="68">
        <v>0</v>
      </c>
      <c r="J11" s="68">
        <v>0.26782961354654056</v>
      </c>
      <c r="K11" s="68">
        <v>0</v>
      </c>
      <c r="L11" s="136">
        <v>0.16649786188484308</v>
      </c>
    </row>
    <row r="12" spans="1:12" ht="13">
      <c r="B12" s="14" t="s">
        <v>35</v>
      </c>
      <c r="C12" s="68">
        <v>3.5185917444065113</v>
      </c>
      <c r="D12" s="68">
        <v>0.79746107990071624</v>
      </c>
      <c r="E12" s="68">
        <v>1.7930972788927559</v>
      </c>
      <c r="F12" s="68">
        <v>0.89472009236882988</v>
      </c>
      <c r="G12" s="68">
        <v>1.6478277226876563</v>
      </c>
      <c r="H12" s="68">
        <v>1.5666119139127761</v>
      </c>
      <c r="I12" s="68">
        <v>5.0474706352046185E-2</v>
      </c>
      <c r="J12" s="68">
        <v>1.8081332475619154</v>
      </c>
      <c r="K12" s="68">
        <v>0.31203204591504913</v>
      </c>
      <c r="L12" s="136">
        <v>1.4819885622973306</v>
      </c>
    </row>
    <row r="13" spans="1:12" ht="13">
      <c r="B13" s="14" t="s">
        <v>36</v>
      </c>
      <c r="C13" s="68">
        <v>0.44259630000481454</v>
      </c>
      <c r="D13" s="68">
        <v>0.62678199835716397</v>
      </c>
      <c r="E13" s="68">
        <v>0.61348087882463787</v>
      </c>
      <c r="F13" s="68">
        <v>0</v>
      </c>
      <c r="G13" s="68">
        <v>5.5012295271323097</v>
      </c>
      <c r="H13" s="68">
        <v>0.98219484638638666</v>
      </c>
      <c r="I13" s="68">
        <v>0</v>
      </c>
      <c r="J13" s="68">
        <v>0.8922106694612878</v>
      </c>
      <c r="K13" s="68">
        <v>0</v>
      </c>
      <c r="L13" s="136">
        <v>0.89938876699610804</v>
      </c>
    </row>
    <row r="14" spans="1:12" ht="13">
      <c r="A14" s="7"/>
      <c r="C14" s="60"/>
      <c r="D14" s="60"/>
      <c r="E14" s="60"/>
      <c r="F14" s="60"/>
      <c r="G14" s="60"/>
      <c r="H14" s="60"/>
      <c r="I14" s="60"/>
      <c r="J14" s="60"/>
      <c r="K14" s="60"/>
      <c r="L14" s="136"/>
    </row>
    <row r="15" spans="1:12" ht="13">
      <c r="A15" s="7" t="s">
        <v>37</v>
      </c>
      <c r="C15" s="69"/>
      <c r="D15" s="69"/>
      <c r="E15" s="69"/>
      <c r="F15" s="69"/>
      <c r="G15" s="69"/>
      <c r="H15" s="69"/>
      <c r="I15" s="69"/>
      <c r="J15" s="69"/>
      <c r="K15" s="69"/>
      <c r="L15" s="136"/>
    </row>
    <row r="16" spans="1:12" s="10" customFormat="1" ht="18" customHeight="1">
      <c r="B16" s="11" t="s">
        <v>32</v>
      </c>
      <c r="C16" s="128">
        <v>51.527643411495859</v>
      </c>
      <c r="D16" s="128">
        <v>55.598082355842621</v>
      </c>
      <c r="E16" s="128">
        <v>46.815482305915964</v>
      </c>
      <c r="F16" s="128">
        <v>45.050085896349799</v>
      </c>
      <c r="G16" s="128">
        <v>38.010219570598615</v>
      </c>
      <c r="H16" s="128">
        <v>43.862623936724418</v>
      </c>
      <c r="I16" s="128">
        <v>52.337475182587475</v>
      </c>
      <c r="J16" s="128">
        <v>50.458836640929199</v>
      </c>
      <c r="K16" s="128">
        <v>69.369820804966992</v>
      </c>
      <c r="L16" s="168">
        <v>50.803424067191592</v>
      </c>
    </row>
    <row r="17" spans="1:13" ht="13">
      <c r="B17" s="14" t="s">
        <v>38</v>
      </c>
      <c r="C17" s="126">
        <v>14.511625728829832</v>
      </c>
      <c r="D17" s="126">
        <v>27.817740472307783</v>
      </c>
      <c r="E17" s="126">
        <v>22.172646119508236</v>
      </c>
      <c r="F17" s="126">
        <v>14.998632416414154</v>
      </c>
      <c r="G17" s="126">
        <v>14.746875815619942</v>
      </c>
      <c r="H17" s="126">
        <v>16.104682225968588</v>
      </c>
      <c r="I17" s="126">
        <v>5.8989430725964338</v>
      </c>
      <c r="J17" s="126">
        <v>16.588899280950134</v>
      </c>
      <c r="K17" s="126">
        <v>22.484667997075309</v>
      </c>
      <c r="L17" s="136">
        <v>19.996774927321805</v>
      </c>
    </row>
    <row r="18" spans="1:13" ht="13">
      <c r="B18" s="14" t="s">
        <v>39</v>
      </c>
      <c r="C18" s="126">
        <v>15.443955349794983</v>
      </c>
      <c r="D18" s="126">
        <v>1.3187653171501252</v>
      </c>
      <c r="E18" s="126">
        <v>11.115806274918235</v>
      </c>
      <c r="F18" s="126">
        <v>21.682437903446662</v>
      </c>
      <c r="G18" s="126">
        <v>10.454521865785894</v>
      </c>
      <c r="H18" s="126">
        <v>10.802090009480372</v>
      </c>
      <c r="I18" s="126">
        <v>27.832080362456459</v>
      </c>
      <c r="J18" s="126">
        <v>16.615101920014457</v>
      </c>
      <c r="K18" s="126">
        <v>14.647221917406849</v>
      </c>
      <c r="L18" s="136">
        <v>11.350720785572721</v>
      </c>
    </row>
    <row r="19" spans="1:13" ht="13">
      <c r="B19" s="14" t="s">
        <v>40</v>
      </c>
      <c r="C19" s="126">
        <v>21.572062332871042</v>
      </c>
      <c r="D19" s="126">
        <v>26.461576566384714</v>
      </c>
      <c r="E19" s="126">
        <v>13.527029911489496</v>
      </c>
      <c r="F19" s="126">
        <v>8.3690155764889873</v>
      </c>
      <c r="G19" s="126">
        <v>12.808821889192778</v>
      </c>
      <c r="H19" s="126">
        <v>16.955851701275453</v>
      </c>
      <c r="I19" s="126">
        <v>18.606451747534585</v>
      </c>
      <c r="J19" s="126">
        <v>17.254835439964609</v>
      </c>
      <c r="K19" s="126">
        <v>32.237930890484826</v>
      </c>
      <c r="L19" s="136">
        <v>19.455928354297065</v>
      </c>
    </row>
    <row r="20" spans="1:13" ht="13">
      <c r="A20" s="7"/>
      <c r="C20" s="60"/>
      <c r="D20" s="60"/>
      <c r="E20" s="60"/>
      <c r="F20" s="60"/>
      <c r="G20" s="60"/>
      <c r="H20" s="60"/>
      <c r="I20" s="60"/>
      <c r="J20" s="60"/>
      <c r="K20" s="60"/>
      <c r="L20" s="136"/>
    </row>
    <row r="21" spans="1:13" ht="13">
      <c r="A21" s="7" t="s">
        <v>41</v>
      </c>
      <c r="C21" s="69"/>
      <c r="D21" s="69"/>
      <c r="E21" s="69"/>
      <c r="F21" s="69"/>
      <c r="G21" s="69"/>
      <c r="H21" s="69"/>
      <c r="I21" s="69"/>
      <c r="J21" s="69"/>
      <c r="K21" s="69"/>
      <c r="L21" s="136"/>
    </row>
    <row r="22" spans="1:13" s="10" customFormat="1" ht="18" customHeight="1">
      <c r="B22" s="11" t="s">
        <v>32</v>
      </c>
      <c r="C22" s="128">
        <v>18.745632705288056</v>
      </c>
      <c r="D22" s="128">
        <v>18.107419640513747</v>
      </c>
      <c r="E22" s="128">
        <v>20.989622764990227</v>
      </c>
      <c r="F22" s="128">
        <v>26.015168381772916</v>
      </c>
      <c r="G22" s="128">
        <v>24.8794082765219</v>
      </c>
      <c r="H22" s="128">
        <v>25.577615628882757</v>
      </c>
      <c r="I22" s="128">
        <v>21.676579542604216</v>
      </c>
      <c r="J22" s="128">
        <v>21.633699123771045</v>
      </c>
      <c r="K22" s="128">
        <v>9.6005938219958882</v>
      </c>
      <c r="L22" s="168">
        <v>20.565814995844722</v>
      </c>
      <c r="M22" s="67"/>
    </row>
    <row r="23" spans="1:13" ht="13">
      <c r="B23" s="2" t="s">
        <v>42</v>
      </c>
      <c r="C23" s="68">
        <v>11.241892368941947</v>
      </c>
      <c r="D23" s="68">
        <v>9.4608206349090374</v>
      </c>
      <c r="E23" s="68">
        <v>13.140051775584247</v>
      </c>
      <c r="F23" s="68">
        <v>14.831394855558894</v>
      </c>
      <c r="G23" s="68">
        <v>14.90535900784662</v>
      </c>
      <c r="H23" s="68">
        <v>9.4742862150123237</v>
      </c>
      <c r="I23" s="68">
        <v>12.908779215599067</v>
      </c>
      <c r="J23" s="68">
        <v>13.457784959670905</v>
      </c>
      <c r="K23" s="68">
        <v>6.0278195015748608</v>
      </c>
      <c r="L23" s="136">
        <v>11.635843775765794</v>
      </c>
    </row>
    <row r="24" spans="1:13" ht="13">
      <c r="B24" s="2" t="s">
        <v>43</v>
      </c>
      <c r="C24" s="68">
        <v>6.9586141829493409</v>
      </c>
      <c r="D24" s="68">
        <v>7.5658834724386725</v>
      </c>
      <c r="E24" s="68">
        <v>6.3626307534466022</v>
      </c>
      <c r="F24" s="68">
        <v>8.6479880353803882</v>
      </c>
      <c r="G24" s="68">
        <v>8.6182804449467856</v>
      </c>
      <c r="H24" s="68">
        <v>13.811149402637731</v>
      </c>
      <c r="I24" s="68">
        <v>8.1583277269925976</v>
      </c>
      <c r="J24" s="68">
        <v>7.7431093986359363</v>
      </c>
      <c r="K24" s="68">
        <v>1.6173642314406131</v>
      </c>
      <c r="L24" s="136">
        <v>7.7062336284345996</v>
      </c>
    </row>
    <row r="25" spans="1:13" ht="13">
      <c r="B25" s="2" t="s">
        <v>44</v>
      </c>
      <c r="C25" s="68">
        <v>0.54512615339676895</v>
      </c>
      <c r="D25" s="68">
        <v>1.0807155331660354</v>
      </c>
      <c r="E25" s="68">
        <v>1.4869402359593771</v>
      </c>
      <c r="F25" s="68">
        <v>2.5357854908336313</v>
      </c>
      <c r="G25" s="68">
        <v>1.3557688237284973</v>
      </c>
      <c r="H25" s="68">
        <v>2.2921800112327015</v>
      </c>
      <c r="I25" s="68">
        <v>0.60947260001255033</v>
      </c>
      <c r="J25" s="68">
        <v>0.4328047654642041</v>
      </c>
      <c r="K25" s="68">
        <v>1.9554100889804149</v>
      </c>
      <c r="L25" s="136">
        <v>1.2237375916443254</v>
      </c>
    </row>
    <row r="26" spans="1:13" ht="13">
      <c r="A26" s="7"/>
      <c r="C26" s="61"/>
      <c r="D26" s="61"/>
      <c r="E26" s="61"/>
      <c r="F26" s="61"/>
      <c r="G26" s="61"/>
      <c r="H26" s="61"/>
      <c r="I26" s="61"/>
      <c r="J26" s="61"/>
      <c r="K26" s="61"/>
      <c r="L26" s="136"/>
    </row>
    <row r="27" spans="1:13" ht="13">
      <c r="A27" s="7" t="s">
        <v>16</v>
      </c>
      <c r="B27" s="12"/>
      <c r="C27" s="67">
        <v>100.00000000000001</v>
      </c>
      <c r="D27" s="67">
        <v>100</v>
      </c>
      <c r="E27" s="67">
        <v>99.999999999999986</v>
      </c>
      <c r="F27" s="67">
        <v>99.567050338084016</v>
      </c>
      <c r="G27" s="67">
        <v>100</v>
      </c>
      <c r="H27" s="67">
        <v>100.00000000000001</v>
      </c>
      <c r="I27" s="67">
        <v>100</v>
      </c>
      <c r="J27" s="67">
        <v>100</v>
      </c>
      <c r="K27" s="67">
        <v>100</v>
      </c>
      <c r="L27" s="136">
        <v>99.999999999999986</v>
      </c>
    </row>
    <row r="28" spans="1:13" ht="13">
      <c r="A28" s="7"/>
      <c r="B28" s="12"/>
      <c r="C28" s="12"/>
      <c r="D28" s="12"/>
      <c r="E28" s="12"/>
      <c r="F28" s="12"/>
      <c r="G28" s="12"/>
      <c r="H28" s="12"/>
      <c r="I28" s="12"/>
      <c r="J28" s="12"/>
      <c r="K28" s="12"/>
      <c r="L28" s="136"/>
    </row>
    <row r="29" spans="1:13">
      <c r="A29" s="5" t="s">
        <v>45</v>
      </c>
    </row>
    <row r="32" spans="1:13">
      <c r="A32" s="5" t="s">
        <v>178</v>
      </c>
    </row>
    <row r="33" spans="1:1">
      <c r="A33" s="5" t="s">
        <v>59</v>
      </c>
    </row>
    <row r="34" spans="1:1">
      <c r="A34" s="5" t="s">
        <v>220</v>
      </c>
    </row>
  </sheetData>
  <phoneticPr fontId="3" type="noConversion"/>
  <hyperlinks>
    <hyperlink ref="H1" location="Inhalt!A1" display="zurück" xr:uid="{00000000-0004-0000-0600-000000000000}"/>
  </hyperlinks>
  <pageMargins left="0.78740157499999996" right="0.78740157499999996" top="0.984251969" bottom="0.984251969" header="0.4921259845" footer="0.4921259845"/>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A1:N34"/>
  <sheetViews>
    <sheetView zoomScale="56" zoomScaleNormal="56" workbookViewId="0">
      <selection activeCell="O3" sqref="O3"/>
    </sheetView>
  </sheetViews>
  <sheetFormatPr baseColWidth="10" defaultColWidth="11.453125" defaultRowHeight="12.5"/>
  <cols>
    <col min="1" max="1" width="2.26953125" style="2" customWidth="1"/>
    <col min="2" max="2" width="55.26953125" style="2" customWidth="1"/>
    <col min="3" max="6" width="17.7265625" style="2" customWidth="1"/>
    <col min="7" max="7" width="19.7265625" style="2" customWidth="1"/>
    <col min="8" max="14" width="17.7265625" style="2" customWidth="1"/>
    <col min="15" max="16384" width="11.453125" style="2"/>
  </cols>
  <sheetData>
    <row r="1" spans="1:14" ht="13">
      <c r="A1" s="7" t="s">
        <v>222</v>
      </c>
      <c r="F1" s="3"/>
      <c r="H1" s="31" t="s">
        <v>58</v>
      </c>
      <c r="I1" s="31"/>
    </row>
    <row r="3" spans="1:14">
      <c r="B3" s="48" t="s">
        <v>56</v>
      </c>
      <c r="N3" s="133"/>
    </row>
    <row r="4" spans="1:14" ht="39">
      <c r="A4" s="8"/>
      <c r="B4" s="9"/>
      <c r="C4" s="8" t="s">
        <v>46</v>
      </c>
      <c r="D4" s="8" t="s">
        <v>47</v>
      </c>
      <c r="E4" s="8" t="s">
        <v>48</v>
      </c>
      <c r="F4" s="8" t="s">
        <v>49</v>
      </c>
      <c r="G4" s="8" t="s">
        <v>50</v>
      </c>
      <c r="H4" s="8" t="s">
        <v>1</v>
      </c>
      <c r="I4" s="8" t="s">
        <v>51</v>
      </c>
      <c r="J4" s="8" t="s">
        <v>52</v>
      </c>
      <c r="K4" s="8" t="s">
        <v>53</v>
      </c>
      <c r="L4" s="8" t="s">
        <v>54</v>
      </c>
      <c r="M4" s="8" t="s">
        <v>55</v>
      </c>
      <c r="N4" s="134" t="s">
        <v>2</v>
      </c>
    </row>
    <row r="5" spans="1:14" ht="13">
      <c r="C5" s="57"/>
      <c r="D5" s="57"/>
      <c r="E5" s="66"/>
      <c r="F5" s="66"/>
      <c r="G5" s="66"/>
      <c r="H5" s="57"/>
      <c r="I5" s="66"/>
      <c r="J5" s="29"/>
      <c r="N5" s="133"/>
    </row>
    <row r="6" spans="1:14" ht="13">
      <c r="A6" s="7" t="s">
        <v>31</v>
      </c>
      <c r="C6" s="57"/>
      <c r="D6" s="57"/>
      <c r="E6" s="66"/>
      <c r="F6" s="66"/>
      <c r="G6" s="66"/>
      <c r="H6" s="57"/>
      <c r="I6" s="66"/>
      <c r="J6" s="29"/>
      <c r="N6" s="133"/>
    </row>
    <row r="7" spans="1:14" s="10" customFormat="1" ht="18" customHeight="1">
      <c r="B7" s="11" t="s">
        <v>32</v>
      </c>
      <c r="C7" s="129">
        <v>58395.026707009005</v>
      </c>
      <c r="D7" s="129">
        <v>267908.69569615001</v>
      </c>
      <c r="E7" s="129">
        <v>66781.669043179994</v>
      </c>
      <c r="F7" s="129">
        <v>19379.334487648401</v>
      </c>
      <c r="G7" s="129">
        <v>123883.13187280999</v>
      </c>
      <c r="H7" s="129">
        <v>40568.64117124999</v>
      </c>
      <c r="I7" s="129">
        <v>89472.938603699993</v>
      </c>
      <c r="J7" s="129">
        <v>7370.2077099999997</v>
      </c>
      <c r="K7" s="129">
        <v>56563.480643160008</v>
      </c>
      <c r="L7" s="129">
        <v>13899.024919999998</v>
      </c>
      <c r="M7" s="129">
        <v>67539.129235560002</v>
      </c>
      <c r="N7" s="170">
        <v>811761.28009046742</v>
      </c>
    </row>
    <row r="8" spans="1:14" ht="13">
      <c r="B8" s="14" t="s">
        <v>163</v>
      </c>
      <c r="C8" s="45">
        <v>41409.164199999999</v>
      </c>
      <c r="D8" s="45">
        <v>148873.33098</v>
      </c>
      <c r="E8" s="45">
        <v>40812.114541000003</v>
      </c>
      <c r="F8" s="45">
        <v>9556.8643042999993</v>
      </c>
      <c r="G8" s="45">
        <v>101093.58934000001</v>
      </c>
      <c r="H8" s="45">
        <v>33642.864372999997</v>
      </c>
      <c r="I8" s="45">
        <v>81934.115852000003</v>
      </c>
      <c r="J8" s="45">
        <v>6221.7509600000003</v>
      </c>
      <c r="K8" s="45">
        <v>43692.319905999997</v>
      </c>
      <c r="L8" s="45">
        <v>10926.539769999999</v>
      </c>
      <c r="M8" s="45">
        <v>60420.351812000001</v>
      </c>
      <c r="N8" s="138">
        <v>578583.00603829999</v>
      </c>
    </row>
    <row r="9" spans="1:14" ht="13">
      <c r="B9" s="96" t="s">
        <v>186</v>
      </c>
      <c r="C9" s="45">
        <v>8330.7342399000008</v>
      </c>
      <c r="D9" s="45">
        <v>72882.168019000004</v>
      </c>
      <c r="E9" s="45">
        <v>11966.186589999999</v>
      </c>
      <c r="F9" s="45">
        <v>837.09411</v>
      </c>
      <c r="G9" s="45">
        <v>12809.421759999999</v>
      </c>
      <c r="H9" s="45">
        <v>1094.6735000000001</v>
      </c>
      <c r="I9" s="45">
        <v>172.03609999</v>
      </c>
      <c r="J9" s="45">
        <v>97.242630000000005</v>
      </c>
      <c r="K9" s="45">
        <v>660.81902000000002</v>
      </c>
      <c r="L9" s="45">
        <v>1015.0448</v>
      </c>
      <c r="M9" s="45">
        <v>741.30369998000003</v>
      </c>
      <c r="N9" s="138">
        <v>110606.72446887</v>
      </c>
    </row>
    <row r="10" spans="1:14" ht="13">
      <c r="B10" s="96" t="s">
        <v>33</v>
      </c>
      <c r="C10" s="45">
        <v>1921.3594145</v>
      </c>
      <c r="D10" s="45">
        <v>10412.039101</v>
      </c>
      <c r="E10" s="45">
        <v>4552.4339981000003</v>
      </c>
      <c r="F10" s="45">
        <v>1738.8142061999999</v>
      </c>
      <c r="G10" s="45">
        <v>4451.1153616000001</v>
      </c>
      <c r="H10" s="45">
        <v>4839.1833096</v>
      </c>
      <c r="I10" s="45">
        <v>6286.5559767000004</v>
      </c>
      <c r="J10" s="45">
        <v>284.07047</v>
      </c>
      <c r="K10" s="45">
        <v>9839.8409104000002</v>
      </c>
      <c r="L10" s="45">
        <v>1049.9205999999999</v>
      </c>
      <c r="M10" s="45">
        <v>4956.9058218</v>
      </c>
      <c r="N10" s="138">
        <v>50332.2391699</v>
      </c>
    </row>
    <row r="11" spans="1:14" ht="13">
      <c r="B11" s="14" t="s">
        <v>34</v>
      </c>
      <c r="C11" s="45">
        <v>89.819209709000006</v>
      </c>
      <c r="D11" s="45">
        <v>410.74306115000002</v>
      </c>
      <c r="E11" s="45">
        <v>495.24909408000002</v>
      </c>
      <c r="F11" s="45">
        <v>2.6384472583999998</v>
      </c>
      <c r="G11" s="45">
        <v>513.88562131000003</v>
      </c>
      <c r="H11" s="45">
        <v>679.25361678000002</v>
      </c>
      <c r="I11" s="45">
        <v>563.12773501000004</v>
      </c>
      <c r="J11" s="45">
        <v>601.3655</v>
      </c>
      <c r="K11" s="45">
        <v>297.93676676000001</v>
      </c>
      <c r="L11" s="45">
        <v>309.49</v>
      </c>
      <c r="M11" s="45">
        <v>757.16595178</v>
      </c>
      <c r="N11" s="138">
        <v>4720.6750038373993</v>
      </c>
    </row>
    <row r="12" spans="1:14" ht="13">
      <c r="B12" s="14" t="s">
        <v>35</v>
      </c>
      <c r="C12" s="45">
        <v>5054.5126429000002</v>
      </c>
      <c r="D12" s="45">
        <v>16944.499844999998</v>
      </c>
      <c r="E12" s="45">
        <v>6375.1641600000003</v>
      </c>
      <c r="F12" s="45">
        <v>6944.2398698999996</v>
      </c>
      <c r="G12" s="45">
        <v>2721.3165499000002</v>
      </c>
      <c r="H12" s="45">
        <v>303.85637186999998</v>
      </c>
      <c r="I12" s="45">
        <v>506.375</v>
      </c>
      <c r="J12" s="45">
        <v>165.77815000000001</v>
      </c>
      <c r="K12" s="45">
        <v>1874.97669</v>
      </c>
      <c r="L12" s="45">
        <v>548.26148000000001</v>
      </c>
      <c r="M12" s="45">
        <v>579.49492999999995</v>
      </c>
      <c r="N12" s="138">
        <v>42018.475689570005</v>
      </c>
    </row>
    <row r="13" spans="1:14" ht="13">
      <c r="B13" s="14" t="s">
        <v>36</v>
      </c>
      <c r="C13" s="45">
        <v>1589.4369999999999</v>
      </c>
      <c r="D13" s="45">
        <v>18385.914690000001</v>
      </c>
      <c r="E13" s="45">
        <v>2580.5206600000001</v>
      </c>
      <c r="F13" s="45">
        <v>299.68354999000002</v>
      </c>
      <c r="G13" s="45">
        <v>2293.8032400000002</v>
      </c>
      <c r="H13" s="45">
        <v>8.81</v>
      </c>
      <c r="I13" s="45">
        <v>10.72794</v>
      </c>
      <c r="J13" s="45">
        <v>0</v>
      </c>
      <c r="K13" s="45">
        <v>197.58734999999999</v>
      </c>
      <c r="L13" s="45">
        <v>49.768270000000001</v>
      </c>
      <c r="M13" s="45">
        <v>83.907020000000003</v>
      </c>
      <c r="N13" s="138">
        <v>25500.15971999001</v>
      </c>
    </row>
    <row r="14" spans="1:14" ht="13">
      <c r="A14" s="7"/>
      <c r="C14" s="45"/>
      <c r="D14" s="45"/>
      <c r="E14" s="45"/>
      <c r="F14" s="45"/>
      <c r="G14" s="45"/>
      <c r="H14" s="45"/>
      <c r="I14" s="45"/>
      <c r="J14" s="45"/>
      <c r="K14" s="45"/>
      <c r="L14" s="45"/>
      <c r="M14" s="45"/>
      <c r="N14" s="139"/>
    </row>
    <row r="15" spans="1:14" ht="13">
      <c r="A15" s="7" t="s">
        <v>37</v>
      </c>
      <c r="C15" s="45"/>
      <c r="D15" s="45"/>
      <c r="E15" s="45"/>
      <c r="F15" s="45"/>
      <c r="G15" s="45"/>
      <c r="H15" s="45"/>
      <c r="I15" s="45"/>
      <c r="J15" s="45"/>
      <c r="K15" s="45"/>
      <c r="L15" s="45"/>
      <c r="M15" s="45"/>
      <c r="N15" s="139"/>
    </row>
    <row r="16" spans="1:14" s="10" customFormat="1" ht="18" customHeight="1">
      <c r="B16" s="11" t="s">
        <v>32</v>
      </c>
      <c r="C16" s="129">
        <v>102802.960177</v>
      </c>
      <c r="D16" s="129">
        <v>361380.53878</v>
      </c>
      <c r="E16" s="129">
        <v>109576.88336199999</v>
      </c>
      <c r="F16" s="129">
        <v>17736.422049099998</v>
      </c>
      <c r="G16" s="129">
        <v>232386.132041</v>
      </c>
      <c r="H16" s="129">
        <v>85515.086983000001</v>
      </c>
      <c r="I16" s="129">
        <v>224920.52542399999</v>
      </c>
      <c r="J16" s="129">
        <v>15445.3624905</v>
      </c>
      <c r="K16" s="129">
        <v>103966.593306</v>
      </c>
      <c r="L16" s="129">
        <v>24491.248892600001</v>
      </c>
      <c r="M16" s="129">
        <v>162195.867402</v>
      </c>
      <c r="N16" s="170">
        <v>1440417.6209072</v>
      </c>
    </row>
    <row r="17" spans="1:14" ht="13">
      <c r="B17" s="14" t="s">
        <v>38</v>
      </c>
      <c r="C17" s="45">
        <v>38150.896044000001</v>
      </c>
      <c r="D17" s="45">
        <v>139306.39954000001</v>
      </c>
      <c r="E17" s="45">
        <v>40114.319777999997</v>
      </c>
      <c r="F17" s="45">
        <v>3893.3099997999998</v>
      </c>
      <c r="G17" s="45">
        <v>110458.31050000001</v>
      </c>
      <c r="H17" s="45">
        <v>28298.805721000001</v>
      </c>
      <c r="I17" s="45">
        <v>55827.112333999998</v>
      </c>
      <c r="J17" s="45">
        <v>4956.326</v>
      </c>
      <c r="K17" s="45">
        <v>55683.410273000001</v>
      </c>
      <c r="L17" s="45">
        <v>8268.1695899999995</v>
      </c>
      <c r="M17" s="45">
        <v>82006.830853000007</v>
      </c>
      <c r="N17" s="140">
        <v>566963.89063280006</v>
      </c>
    </row>
    <row r="18" spans="1:14" ht="13">
      <c r="B18" s="14" t="s">
        <v>39</v>
      </c>
      <c r="C18" s="45">
        <v>21448.585889999998</v>
      </c>
      <c r="D18" s="45">
        <v>75080.704100000003</v>
      </c>
      <c r="E18" s="45">
        <v>30399.185170000001</v>
      </c>
      <c r="F18" s="45">
        <v>8667.4742499999993</v>
      </c>
      <c r="G18" s="45">
        <v>51323.242230000003</v>
      </c>
      <c r="H18" s="45">
        <v>25262.562190000001</v>
      </c>
      <c r="I18" s="45">
        <v>43841.682630000003</v>
      </c>
      <c r="J18" s="45">
        <v>7055.6277</v>
      </c>
      <c r="K18" s="45">
        <v>17196.693950000001</v>
      </c>
      <c r="L18" s="45">
        <v>10563.26035</v>
      </c>
      <c r="M18" s="45">
        <v>30985.317790000001</v>
      </c>
      <c r="N18" s="140">
        <v>321824.33624999999</v>
      </c>
    </row>
    <row r="19" spans="1:14" ht="13">
      <c r="B19" s="14" t="s">
        <v>40</v>
      </c>
      <c r="C19" s="45">
        <v>43203.478242999998</v>
      </c>
      <c r="D19" s="45">
        <v>146993.43513999999</v>
      </c>
      <c r="E19" s="45">
        <v>39063.378413999999</v>
      </c>
      <c r="F19" s="45">
        <v>5175.6377992999996</v>
      </c>
      <c r="G19" s="45">
        <v>70604.579310999994</v>
      </c>
      <c r="H19" s="45">
        <v>31953.719072</v>
      </c>
      <c r="I19" s="45">
        <v>125251.73046000001</v>
      </c>
      <c r="J19" s="45">
        <v>3433.4087905000001</v>
      </c>
      <c r="K19" s="45">
        <v>31086.489083</v>
      </c>
      <c r="L19" s="45">
        <v>5659.8189525999996</v>
      </c>
      <c r="M19" s="45">
        <v>49203.718759000003</v>
      </c>
      <c r="N19" s="140">
        <v>551629.39402439992</v>
      </c>
    </row>
    <row r="20" spans="1:14" ht="13">
      <c r="A20" s="7"/>
      <c r="C20" s="45"/>
      <c r="D20" s="45"/>
      <c r="E20" s="45"/>
      <c r="F20" s="45"/>
      <c r="G20" s="45"/>
      <c r="H20" s="45"/>
      <c r="I20" s="45"/>
      <c r="J20" s="45"/>
      <c r="K20" s="45"/>
      <c r="L20" s="45"/>
      <c r="M20" s="45"/>
      <c r="N20" s="139"/>
    </row>
    <row r="21" spans="1:14" ht="13">
      <c r="A21" s="7" t="s">
        <v>41</v>
      </c>
      <c r="C21" s="45"/>
      <c r="D21" s="45"/>
      <c r="E21" s="45"/>
      <c r="F21" s="45"/>
      <c r="G21" s="45"/>
      <c r="H21" s="45"/>
      <c r="I21" s="45"/>
      <c r="J21" s="45"/>
      <c r="K21" s="45"/>
      <c r="L21" s="45"/>
      <c r="M21" s="45"/>
      <c r="N21" s="139"/>
    </row>
    <row r="22" spans="1:14" s="10" customFormat="1" ht="18" customHeight="1">
      <c r="B22" s="11" t="s">
        <v>32</v>
      </c>
      <c r="C22" s="129">
        <v>38074.022427500007</v>
      </c>
      <c r="D22" s="129">
        <v>124713.2027242</v>
      </c>
      <c r="E22" s="129">
        <v>30862.109378900001</v>
      </c>
      <c r="F22" s="129">
        <v>8690.47944173</v>
      </c>
      <c r="G22" s="129">
        <v>201129.54205260001</v>
      </c>
      <c r="H22" s="129">
        <v>14322.0212835</v>
      </c>
      <c r="I22" s="129">
        <v>28721.157306000001</v>
      </c>
      <c r="J22" s="129">
        <v>5250.2592599999998</v>
      </c>
      <c r="K22" s="129">
        <v>56108.424987099999</v>
      </c>
      <c r="L22" s="129">
        <v>30473.860399900001</v>
      </c>
      <c r="M22" s="129">
        <v>44752.671576999994</v>
      </c>
      <c r="N22" s="170">
        <v>583097.75083843002</v>
      </c>
    </row>
    <row r="23" spans="1:14" ht="13">
      <c r="B23" s="2" t="s">
        <v>42</v>
      </c>
      <c r="C23" s="45">
        <v>16694.544150000002</v>
      </c>
      <c r="D23" s="45">
        <v>44019.844769000003</v>
      </c>
      <c r="E23" s="45">
        <v>7634.2458299999998</v>
      </c>
      <c r="F23" s="45">
        <v>1308.0316</v>
      </c>
      <c r="G23" s="45">
        <v>145949.24458</v>
      </c>
      <c r="H23" s="45">
        <v>7390.8254900000002</v>
      </c>
      <c r="I23" s="45">
        <v>15586.851070000001</v>
      </c>
      <c r="J23" s="45">
        <v>3703.2946000000002</v>
      </c>
      <c r="K23" s="45">
        <v>37385.32776</v>
      </c>
      <c r="L23" s="45">
        <v>20159.9015</v>
      </c>
      <c r="M23" s="45">
        <v>30076.250470999999</v>
      </c>
      <c r="N23" s="138">
        <v>329908.36181999993</v>
      </c>
    </row>
    <row r="24" spans="1:14" ht="13">
      <c r="B24" s="2" t="s">
        <v>43</v>
      </c>
      <c r="C24" s="45">
        <v>19217.032933999999</v>
      </c>
      <c r="D24" s="45">
        <v>74581.741263000004</v>
      </c>
      <c r="E24" s="45">
        <v>22206.165908999999</v>
      </c>
      <c r="F24" s="45">
        <v>7175.5490184</v>
      </c>
      <c r="G24" s="45">
        <v>46749.123793999999</v>
      </c>
      <c r="H24" s="45">
        <v>3681.3675506999998</v>
      </c>
      <c r="I24" s="45">
        <v>7633.1312267000003</v>
      </c>
      <c r="J24" s="45">
        <v>1371.69733</v>
      </c>
      <c r="K24" s="45">
        <v>15381.688359</v>
      </c>
      <c r="L24" s="45">
        <v>9358.9429498999998</v>
      </c>
      <c r="M24" s="45">
        <v>11136.602467999999</v>
      </c>
      <c r="N24" s="138">
        <v>218493.04280269999</v>
      </c>
    </row>
    <row r="25" spans="1:14" ht="13">
      <c r="B25" s="2" t="s">
        <v>44</v>
      </c>
      <c r="C25" s="45">
        <v>2162.4453435</v>
      </c>
      <c r="D25" s="45">
        <v>6111.6166922000002</v>
      </c>
      <c r="E25" s="45">
        <v>1021.6976399</v>
      </c>
      <c r="F25" s="45">
        <v>206.89882333</v>
      </c>
      <c r="G25" s="45">
        <v>8431.1736786000001</v>
      </c>
      <c r="H25" s="45">
        <v>3249.8282428000002</v>
      </c>
      <c r="I25" s="45">
        <v>5501.1750093000001</v>
      </c>
      <c r="J25" s="45">
        <v>175.26732999999999</v>
      </c>
      <c r="K25" s="45">
        <v>3341.4088680999998</v>
      </c>
      <c r="L25" s="45">
        <v>955.01594999999998</v>
      </c>
      <c r="M25" s="45">
        <v>3539.8186380000002</v>
      </c>
      <c r="N25" s="138">
        <v>34696.346215730002</v>
      </c>
    </row>
    <row r="26" spans="1:14" ht="13">
      <c r="A26" s="7"/>
      <c r="C26" s="61"/>
      <c r="D26" s="61"/>
      <c r="E26" s="61"/>
      <c r="F26" s="61"/>
      <c r="G26" s="61"/>
      <c r="H26" s="61"/>
      <c r="I26" s="61"/>
      <c r="J26" s="12"/>
      <c r="N26" s="139"/>
    </row>
    <row r="27" spans="1:14" ht="15.5">
      <c r="A27" s="7" t="s">
        <v>16</v>
      </c>
      <c r="B27" s="12"/>
      <c r="C27" s="169">
        <v>199272.00931150903</v>
      </c>
      <c r="D27" s="169">
        <v>754002.43720034999</v>
      </c>
      <c r="E27" s="169">
        <v>207220.66178408</v>
      </c>
      <c r="F27" s="169">
        <v>45806.235978478398</v>
      </c>
      <c r="G27" s="169">
        <v>557398.80596641009</v>
      </c>
      <c r="H27" s="169">
        <v>140405.74943775</v>
      </c>
      <c r="I27" s="169">
        <v>343114.62133370002</v>
      </c>
      <c r="J27" s="169">
        <v>28065.829460499997</v>
      </c>
      <c r="K27" s="169">
        <v>216638.49893626</v>
      </c>
      <c r="L27" s="169">
        <v>68864.134212499994</v>
      </c>
      <c r="M27" s="169">
        <v>274487.66821456002</v>
      </c>
      <c r="N27" s="170">
        <v>2835276.6518360977</v>
      </c>
    </row>
    <row r="28" spans="1:14" ht="13">
      <c r="A28" s="7"/>
      <c r="B28" s="12"/>
      <c r="C28" s="12"/>
      <c r="D28" s="12"/>
      <c r="E28" s="12"/>
      <c r="F28" s="12"/>
      <c r="G28" s="12"/>
      <c r="H28" s="12"/>
      <c r="I28" s="12"/>
      <c r="J28" s="12"/>
      <c r="N28" s="133"/>
    </row>
    <row r="29" spans="1:14">
      <c r="A29" s="5" t="s">
        <v>45</v>
      </c>
    </row>
    <row r="32" spans="1:14">
      <c r="A32" s="5" t="s">
        <v>178</v>
      </c>
    </row>
    <row r="33" spans="1:1">
      <c r="A33" s="5" t="s">
        <v>59</v>
      </c>
    </row>
    <row r="34" spans="1:1">
      <c r="A34" s="5" t="s">
        <v>220</v>
      </c>
    </row>
  </sheetData>
  <phoneticPr fontId="3" type="noConversion"/>
  <hyperlinks>
    <hyperlink ref="H1" location="Inhalt!A1" display="zurück" xr:uid="{00000000-0004-0000-0700-000000000000}"/>
  </hyperlinks>
  <pageMargins left="0.78740157480314965" right="0.78740157480314965" top="0.98425196850393704" bottom="0.98425196850393704" header="0.51181102362204722" footer="0.51181102362204722"/>
  <pageSetup paperSize="9" scale="5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pageSetUpPr fitToPage="1"/>
  </sheetPr>
  <dimension ref="A1:N34"/>
  <sheetViews>
    <sheetView zoomScale="53" zoomScaleNormal="53" workbookViewId="0">
      <selection activeCell="P4" sqref="P4"/>
    </sheetView>
  </sheetViews>
  <sheetFormatPr baseColWidth="10" defaultColWidth="11.453125" defaultRowHeight="12.5"/>
  <cols>
    <col min="1" max="1" width="2.26953125" style="2" customWidth="1"/>
    <col min="2" max="2" width="55.26953125" style="2" customWidth="1"/>
    <col min="3" max="14" width="17.7265625" style="2" customWidth="1"/>
    <col min="15" max="16384" width="11.453125" style="2"/>
  </cols>
  <sheetData>
    <row r="1" spans="1:14" ht="13">
      <c r="A1" s="7" t="s">
        <v>223</v>
      </c>
      <c r="F1" s="3"/>
      <c r="H1" s="31" t="s">
        <v>58</v>
      </c>
      <c r="I1" s="31"/>
    </row>
    <row r="3" spans="1:14">
      <c r="B3" s="48" t="s">
        <v>57</v>
      </c>
      <c r="N3" s="133"/>
    </row>
    <row r="4" spans="1:14" ht="39">
      <c r="A4" s="8"/>
      <c r="B4" s="9"/>
      <c r="C4" s="8" t="s">
        <v>46</v>
      </c>
      <c r="D4" s="8" t="s">
        <v>47</v>
      </c>
      <c r="E4" s="8" t="s">
        <v>48</v>
      </c>
      <c r="F4" s="8" t="s">
        <v>49</v>
      </c>
      <c r="G4" s="8" t="s">
        <v>50</v>
      </c>
      <c r="H4" s="8" t="s">
        <v>1</v>
      </c>
      <c r="I4" s="8" t="s">
        <v>51</v>
      </c>
      <c r="J4" s="8" t="s">
        <v>52</v>
      </c>
      <c r="K4" s="8" t="s">
        <v>53</v>
      </c>
      <c r="L4" s="8" t="s">
        <v>54</v>
      </c>
      <c r="M4" s="8" t="s">
        <v>55</v>
      </c>
      <c r="N4" s="134" t="s">
        <v>2</v>
      </c>
    </row>
    <row r="5" spans="1:14" ht="13">
      <c r="C5" s="57"/>
      <c r="D5" s="57"/>
      <c r="E5" s="66"/>
      <c r="F5" s="66"/>
      <c r="G5" s="66"/>
      <c r="H5" s="57"/>
      <c r="I5" s="66"/>
      <c r="J5" s="29"/>
      <c r="N5" s="133"/>
    </row>
    <row r="6" spans="1:14" ht="13">
      <c r="A6" s="7" t="s">
        <v>31</v>
      </c>
      <c r="C6" s="57"/>
      <c r="D6" s="57"/>
      <c r="E6" s="66"/>
      <c r="F6" s="66"/>
      <c r="G6" s="66"/>
      <c r="H6" s="57"/>
      <c r="I6" s="66"/>
      <c r="J6" s="29"/>
      <c r="N6" s="133"/>
    </row>
    <row r="7" spans="1:14" s="10" customFormat="1" ht="18" customHeight="1">
      <c r="B7" s="11" t="s">
        <v>32</v>
      </c>
      <c r="C7" s="130">
        <v>29.304179201467193</v>
      </c>
      <c r="D7" s="130">
        <v>35.53154240335202</v>
      </c>
      <c r="E7" s="130">
        <v>32.227321575087544</v>
      </c>
      <c r="F7" s="130">
        <v>42.307196986789272</v>
      </c>
      <c r="G7" s="130">
        <v>22.225223762010618</v>
      </c>
      <c r="H7" s="130">
        <v>28.893860353800132</v>
      </c>
      <c r="I7" s="130">
        <v>26.076690715165441</v>
      </c>
      <c r="J7" s="130">
        <v>26.260430750400133</v>
      </c>
      <c r="K7" s="130">
        <v>26.109616213599349</v>
      </c>
      <c r="L7" s="130">
        <v>20.183256609471893</v>
      </c>
      <c r="M7" s="130">
        <v>24.605524056828077</v>
      </c>
      <c r="N7" s="171">
        <v>28.630760937024561</v>
      </c>
    </row>
    <row r="8" spans="1:14" ht="13">
      <c r="B8" s="14" t="s">
        <v>163</v>
      </c>
      <c r="C8" s="131">
        <v>20.780221137464284</v>
      </c>
      <c r="D8" s="131">
        <v>19.744409783710299</v>
      </c>
      <c r="E8" s="131">
        <v>19.695002510669255</v>
      </c>
      <c r="F8" s="131">
        <v>20.86367521834843</v>
      </c>
      <c r="G8" s="131">
        <v>18.13667131287183</v>
      </c>
      <c r="H8" s="131">
        <v>23.961172891937611</v>
      </c>
      <c r="I8" s="131">
        <v>23.879517443331</v>
      </c>
      <c r="J8" s="131">
        <v>22.168420031043539</v>
      </c>
      <c r="K8" s="131">
        <v>20.168308089530882</v>
      </c>
      <c r="L8" s="131">
        <v>15.86680772938063</v>
      </c>
      <c r="M8" s="131">
        <v>22.012046007389646</v>
      </c>
      <c r="N8" s="142">
        <v>20.40658027722322</v>
      </c>
    </row>
    <row r="9" spans="1:14" ht="13">
      <c r="B9" s="96" t="s">
        <v>186</v>
      </c>
      <c r="C9" s="131">
        <v>4.1805842519895018</v>
      </c>
      <c r="D9" s="131">
        <v>9.6660387849163012</v>
      </c>
      <c r="E9" s="131">
        <v>5.7746107395740962</v>
      </c>
      <c r="F9" s="131">
        <v>1.8274675753609186</v>
      </c>
      <c r="G9" s="131">
        <v>2.2980712593725792</v>
      </c>
      <c r="H9" s="131">
        <v>0.77965005306661761</v>
      </c>
      <c r="I9" s="131">
        <v>5.0139542092752828E-2</v>
      </c>
      <c r="J9" s="131">
        <v>0.34648051338322217</v>
      </c>
      <c r="K9" s="131">
        <v>0.30503304964018796</v>
      </c>
      <c r="L9" s="131">
        <v>1.4739817927105403</v>
      </c>
      <c r="M9" s="131">
        <v>0.27006812539226421</v>
      </c>
      <c r="N9" s="142">
        <v>3.9010910768528411</v>
      </c>
    </row>
    <row r="10" spans="1:14" ht="13">
      <c r="B10" s="96" t="s">
        <v>33</v>
      </c>
      <c r="C10" s="131">
        <v>0.96418931145340303</v>
      </c>
      <c r="D10" s="131">
        <v>1.3809025789970175</v>
      </c>
      <c r="E10" s="131">
        <v>2.1969015825475697</v>
      </c>
      <c r="F10" s="131">
        <v>3.7960207143345381</v>
      </c>
      <c r="G10" s="131">
        <v>0.79855129109627709</v>
      </c>
      <c r="H10" s="131">
        <v>3.4465706204897901</v>
      </c>
      <c r="I10" s="131">
        <v>1.8322028808518593</v>
      </c>
      <c r="J10" s="131">
        <v>1.0121577571751526</v>
      </c>
      <c r="K10" s="131">
        <v>4.5420555250870285</v>
      </c>
      <c r="L10" s="131">
        <v>1.5246261526503324</v>
      </c>
      <c r="M10" s="131">
        <v>1.8058755987264654</v>
      </c>
      <c r="N10" s="142">
        <v>1.775214391770388</v>
      </c>
    </row>
    <row r="11" spans="1:14" ht="13">
      <c r="B11" s="14" t="s">
        <v>34</v>
      </c>
      <c r="C11" s="131">
        <v>4.5073670918122498E-2</v>
      </c>
      <c r="D11" s="131">
        <v>5.4475030966094781E-2</v>
      </c>
      <c r="E11" s="131">
        <v>0.23899600059961212</v>
      </c>
      <c r="F11" s="131">
        <v>5.760017609042681E-3</v>
      </c>
      <c r="G11" s="131">
        <v>9.2193527472494763E-2</v>
      </c>
      <c r="H11" s="131">
        <v>0.48377906139887278</v>
      </c>
      <c r="I11" s="131">
        <v>0.16412233696748346</v>
      </c>
      <c r="J11" s="131">
        <v>2.1426963377168851</v>
      </c>
      <c r="K11" s="131">
        <v>0.13752715617165526</v>
      </c>
      <c r="L11" s="131">
        <v>0.44942117335706283</v>
      </c>
      <c r="M11" s="131">
        <v>0.27584698311041889</v>
      </c>
      <c r="N11" s="142">
        <v>0.16649786188520035</v>
      </c>
    </row>
    <row r="12" spans="1:14" ht="13">
      <c r="B12" s="14" t="s">
        <v>35</v>
      </c>
      <c r="C12" s="131">
        <v>2.5364890234024831</v>
      </c>
      <c r="D12" s="131">
        <v>2.2472738825508047</v>
      </c>
      <c r="E12" s="131">
        <v>3.0765098929385721</v>
      </c>
      <c r="F12" s="131">
        <v>15.160031645391427</v>
      </c>
      <c r="G12" s="131">
        <v>0.48821714735858113</v>
      </c>
      <c r="H12" s="131">
        <v>0.21641305508270309</v>
      </c>
      <c r="I12" s="131">
        <v>0.14758187745882134</v>
      </c>
      <c r="J12" s="131">
        <v>0.59067611108133145</v>
      </c>
      <c r="K12" s="131">
        <v>0.86548637440091425</v>
      </c>
      <c r="L12" s="131">
        <v>0.79614952873462741</v>
      </c>
      <c r="M12" s="131">
        <v>0.211118748528631</v>
      </c>
      <c r="N12" s="142">
        <v>1.4819885622928277</v>
      </c>
    </row>
    <row r="13" spans="1:14" ht="13">
      <c r="B13" s="14" t="s">
        <v>36</v>
      </c>
      <c r="C13" s="131">
        <v>0.79762180623939805</v>
      </c>
      <c r="D13" s="131">
        <v>2.4384423422114989</v>
      </c>
      <c r="E13" s="131">
        <v>1.2453008487584378</v>
      </c>
      <c r="F13" s="131">
        <v>0.65424181574492024</v>
      </c>
      <c r="G13" s="131">
        <v>0.41151922383885209</v>
      </c>
      <c r="H13" s="131">
        <v>6.2746718245366324E-3</v>
      </c>
      <c r="I13" s="131">
        <v>3.1266344635212792E-3</v>
      </c>
      <c r="J13" s="131">
        <v>0</v>
      </c>
      <c r="K13" s="131">
        <v>9.1206018768683728E-2</v>
      </c>
      <c r="L13" s="131">
        <v>7.22702326386995E-2</v>
      </c>
      <c r="M13" s="131">
        <v>3.0568593680650173E-2</v>
      </c>
      <c r="N13" s="142">
        <v>0.8993887670000863</v>
      </c>
    </row>
    <row r="14" spans="1:14" ht="13">
      <c r="A14" s="7"/>
      <c r="C14" s="131"/>
      <c r="D14" s="131"/>
      <c r="E14" s="131"/>
      <c r="F14" s="131"/>
      <c r="G14" s="131"/>
      <c r="H14" s="131"/>
      <c r="I14" s="131"/>
      <c r="J14" s="131"/>
      <c r="K14" s="131"/>
      <c r="L14" s="131"/>
      <c r="M14" s="131"/>
      <c r="N14" s="142"/>
    </row>
    <row r="15" spans="1:14" ht="13">
      <c r="A15" s="7" t="s">
        <v>37</v>
      </c>
      <c r="C15" s="131"/>
      <c r="D15" s="131"/>
      <c r="E15" s="131"/>
      <c r="F15" s="131"/>
      <c r="G15" s="131"/>
      <c r="H15" s="131"/>
      <c r="I15" s="131"/>
      <c r="J15" s="131"/>
      <c r="K15" s="131"/>
      <c r="L15" s="131"/>
      <c r="M15" s="131"/>
      <c r="N15" s="142"/>
    </row>
    <row r="16" spans="1:14" s="10" customFormat="1" ht="18" customHeight="1">
      <c r="B16" s="11" t="s">
        <v>32</v>
      </c>
      <c r="C16" s="130">
        <v>51.589262602503688</v>
      </c>
      <c r="D16" s="130">
        <v>47.928298497525368</v>
      </c>
      <c r="E16" s="130">
        <v>52.879323142099132</v>
      </c>
      <c r="F16" s="130">
        <v>38.720540271925593</v>
      </c>
      <c r="G16" s="130">
        <v>41.691178659432587</v>
      </c>
      <c r="H16" s="130">
        <v>60.905687498868268</v>
      </c>
      <c r="I16" s="130">
        <v>65.55259130308265</v>
      </c>
      <c r="J16" s="130">
        <v>55.032624324315407</v>
      </c>
      <c r="K16" s="130">
        <v>47.990820568134268</v>
      </c>
      <c r="L16" s="130">
        <v>35.564592763230337</v>
      </c>
      <c r="M16" s="130">
        <v>59.090402296403212</v>
      </c>
      <c r="N16" s="171">
        <v>50.803424067079995</v>
      </c>
    </row>
    <row r="17" spans="1:14" ht="13">
      <c r="B17" s="14" t="s">
        <v>38</v>
      </c>
      <c r="C17" s="131">
        <v>19.145135423591366</v>
      </c>
      <c r="D17" s="131">
        <v>18.475590086585381</v>
      </c>
      <c r="E17" s="131">
        <v>19.358262555786236</v>
      </c>
      <c r="F17" s="131">
        <v>8.4995195886194015</v>
      </c>
      <c r="G17" s="131">
        <v>19.816746881703303</v>
      </c>
      <c r="H17" s="131">
        <v>20.155019174301337</v>
      </c>
      <c r="I17" s="131">
        <v>16.270688820254239</v>
      </c>
      <c r="J17" s="131">
        <v>17.659645537914926</v>
      </c>
      <c r="K17" s="131">
        <v>25.703377075827749</v>
      </c>
      <c r="L17" s="131">
        <v>12.006496102145416</v>
      </c>
      <c r="M17" s="131">
        <v>29.876326097425022</v>
      </c>
      <c r="N17" s="142">
        <v>19.996774927259381</v>
      </c>
    </row>
    <row r="18" spans="1:14" ht="13">
      <c r="B18" s="14" t="s">
        <v>39</v>
      </c>
      <c r="C18" s="131">
        <v>10.763471480066633</v>
      </c>
      <c r="D18" s="131">
        <v>9.9576208770330421</v>
      </c>
      <c r="E18" s="131">
        <v>14.669958539981584</v>
      </c>
      <c r="F18" s="131">
        <v>18.922039903196424</v>
      </c>
      <c r="G18" s="131">
        <v>9.2076340459711794</v>
      </c>
      <c r="H18" s="131">
        <v>17.992541111146135</v>
      </c>
      <c r="I18" s="131">
        <v>12.77756175460715</v>
      </c>
      <c r="J18" s="131">
        <v>25.13956592635229</v>
      </c>
      <c r="K18" s="131">
        <v>7.9379676439964904</v>
      </c>
      <c r="L18" s="131">
        <v>15.339277071870297</v>
      </c>
      <c r="M18" s="131">
        <v>11.28841889019931</v>
      </c>
      <c r="N18" s="142">
        <v>11.350720785627381</v>
      </c>
    </row>
    <row r="19" spans="1:14" ht="13">
      <c r="B19" s="14" t="s">
        <v>40</v>
      </c>
      <c r="C19" s="131">
        <v>21.68065569884569</v>
      </c>
      <c r="D19" s="131">
        <v>19.495087533906947</v>
      </c>
      <c r="E19" s="131">
        <v>18.851102046331313</v>
      </c>
      <c r="F19" s="131">
        <v>11.298980780109767</v>
      </c>
      <c r="G19" s="131">
        <v>12.666797731758106</v>
      </c>
      <c r="H19" s="131">
        <v>22.758127213420799</v>
      </c>
      <c r="I19" s="131">
        <v>36.504340728221258</v>
      </c>
      <c r="J19" s="131">
        <v>12.23341286004819</v>
      </c>
      <c r="K19" s="131">
        <v>14.349475848310025</v>
      </c>
      <c r="L19" s="131">
        <v>8.2188195892146254</v>
      </c>
      <c r="M19" s="131">
        <v>17.925657308778881</v>
      </c>
      <c r="N19" s="142">
        <v>19.455928354193233</v>
      </c>
    </row>
    <row r="20" spans="1:14" ht="13">
      <c r="A20" s="7"/>
      <c r="C20" s="131"/>
      <c r="D20" s="131"/>
      <c r="E20" s="131"/>
      <c r="F20" s="131"/>
      <c r="G20" s="131"/>
      <c r="H20" s="131"/>
      <c r="I20" s="131"/>
      <c r="J20" s="131"/>
      <c r="K20" s="131"/>
      <c r="L20" s="131"/>
      <c r="M20" s="131"/>
      <c r="N20" s="142"/>
    </row>
    <row r="21" spans="1:14" ht="13">
      <c r="A21" s="7" t="s">
        <v>41</v>
      </c>
      <c r="C21" s="131"/>
      <c r="D21" s="131"/>
      <c r="E21" s="131"/>
      <c r="F21" s="131"/>
      <c r="G21" s="131"/>
      <c r="H21" s="131"/>
      <c r="I21" s="131"/>
      <c r="J21" s="131"/>
      <c r="K21" s="131"/>
      <c r="L21" s="131"/>
      <c r="M21" s="131"/>
      <c r="N21" s="142"/>
    </row>
    <row r="22" spans="1:14" s="10" customFormat="1" ht="18" customHeight="1">
      <c r="B22" s="11" t="s">
        <v>32</v>
      </c>
      <c r="C22" s="130">
        <v>19.106558196029098</v>
      </c>
      <c r="D22" s="130">
        <v>16.540159099122619</v>
      </c>
      <c r="E22" s="130">
        <v>14.893355282813317</v>
      </c>
      <c r="F22" s="130">
        <v>18.972262741285125</v>
      </c>
      <c r="G22" s="130">
        <v>36.083597578556784</v>
      </c>
      <c r="H22" s="130">
        <v>10.200452147331603</v>
      </c>
      <c r="I22" s="130">
        <v>8.3707179817519091</v>
      </c>
      <c r="J22" s="130">
        <v>18.706944925284478</v>
      </c>
      <c r="K22" s="130">
        <v>25.899563218266383</v>
      </c>
      <c r="L22" s="130">
        <v>44.25215062729778</v>
      </c>
      <c r="M22" s="130">
        <v>16.304073646768703</v>
      </c>
      <c r="N22" s="171">
        <v>20.565814995895423</v>
      </c>
    </row>
    <row r="23" spans="1:14" ht="13">
      <c r="B23" s="2" t="s">
        <v>42</v>
      </c>
      <c r="C23" s="131">
        <v>8.3777667559433802</v>
      </c>
      <c r="D23" s="131">
        <v>5.8381568277747169</v>
      </c>
      <c r="E23" s="131">
        <v>3.6841142018717896</v>
      </c>
      <c r="F23" s="131">
        <v>2.8555753863176303</v>
      </c>
      <c r="G23" s="131">
        <v>26.183989455620608</v>
      </c>
      <c r="H23" s="131">
        <v>5.2639051602917313</v>
      </c>
      <c r="I23" s="131">
        <v>4.5427533835233538</v>
      </c>
      <c r="J23" s="131">
        <v>13.195029939207881</v>
      </c>
      <c r="K23" s="131">
        <v>17.257010154506112</v>
      </c>
      <c r="L23" s="131">
        <v>29.274892845949175</v>
      </c>
      <c r="M23" s="131">
        <v>10.957231946569694</v>
      </c>
      <c r="N23" s="142">
        <v>11.635843775821822</v>
      </c>
    </row>
    <row r="24" spans="1:14" ht="13">
      <c r="B24" s="2" t="s">
        <v>43</v>
      </c>
      <c r="C24" s="131">
        <v>9.643618790413889</v>
      </c>
      <c r="D24" s="131">
        <v>9.8914456483623407</v>
      </c>
      <c r="E24" s="131">
        <v>10.716192930673294</v>
      </c>
      <c r="F24" s="131">
        <v>15.665004698861001</v>
      </c>
      <c r="G24" s="131">
        <v>8.3870154176141511</v>
      </c>
      <c r="H24" s="131">
        <v>2.6219492901408308</v>
      </c>
      <c r="I24" s="131">
        <v>2.2246592689724851</v>
      </c>
      <c r="J24" s="131">
        <v>4.8874284365282499</v>
      </c>
      <c r="K24" s="131">
        <v>7.1001638372345095</v>
      </c>
      <c r="L24" s="131">
        <v>13.590445965704445</v>
      </c>
      <c r="M24" s="131">
        <v>4.0572323487023834</v>
      </c>
      <c r="N24" s="142">
        <v>7.7062336284258546</v>
      </c>
    </row>
    <row r="25" spans="1:14" ht="13">
      <c r="B25" s="2" t="s">
        <v>44</v>
      </c>
      <c r="C25" s="131">
        <v>1.0851726496718308</v>
      </c>
      <c r="D25" s="131">
        <v>0.81055662298556341</v>
      </c>
      <c r="E25" s="131">
        <v>0.49304815026823418</v>
      </c>
      <c r="F25" s="131">
        <v>0.45168265610649461</v>
      </c>
      <c r="G25" s="131">
        <v>1.5125927053220272</v>
      </c>
      <c r="H25" s="131">
        <v>2.3145976968990416</v>
      </c>
      <c r="I25" s="131">
        <v>1.6033053292560711</v>
      </c>
      <c r="J25" s="131">
        <v>0.62448654954834737</v>
      </c>
      <c r="K25" s="131">
        <v>1.542389226525761</v>
      </c>
      <c r="L25" s="131">
        <v>1.3868118156441565</v>
      </c>
      <c r="M25" s="131">
        <v>1.2896093514966269</v>
      </c>
      <c r="N25" s="142">
        <v>1.2237375916477493</v>
      </c>
    </row>
    <row r="26" spans="1:14" ht="13">
      <c r="A26" s="7"/>
      <c r="C26" s="132"/>
      <c r="D26" s="132"/>
      <c r="E26" s="132"/>
      <c r="F26" s="132"/>
      <c r="G26" s="132"/>
      <c r="H26" s="132"/>
      <c r="I26" s="132"/>
      <c r="J26" s="132"/>
      <c r="K26" s="132"/>
      <c r="L26" s="132"/>
      <c r="M26" s="132"/>
      <c r="N26" s="143"/>
    </row>
    <row r="27" spans="1:14" ht="13">
      <c r="A27" s="7" t="s">
        <v>16</v>
      </c>
      <c r="B27" s="12"/>
      <c r="C27" s="130">
        <v>99.999999999999986</v>
      </c>
      <c r="D27" s="130">
        <v>100.00000000000001</v>
      </c>
      <c r="E27" s="130">
        <v>99.999999999999986</v>
      </c>
      <c r="F27" s="130">
        <v>99.999999999999986</v>
      </c>
      <c r="G27" s="130">
        <v>100</v>
      </c>
      <c r="H27" s="130">
        <v>100</v>
      </c>
      <c r="I27" s="130">
        <v>100</v>
      </c>
      <c r="J27" s="130">
        <v>100.00000000000001</v>
      </c>
      <c r="K27" s="130">
        <v>100</v>
      </c>
      <c r="L27" s="130">
        <v>100.00000000000001</v>
      </c>
      <c r="M27" s="130">
        <v>99.999999999999986</v>
      </c>
      <c r="N27" s="141">
        <v>99.999999999999986</v>
      </c>
    </row>
    <row r="28" spans="1:14" ht="13">
      <c r="A28" s="7"/>
      <c r="B28" s="12"/>
      <c r="C28" s="12"/>
      <c r="D28" s="12"/>
      <c r="E28" s="12"/>
      <c r="F28" s="12"/>
      <c r="G28" s="12"/>
      <c r="H28" s="12"/>
      <c r="I28" s="12"/>
      <c r="J28" s="12"/>
      <c r="N28" s="133"/>
    </row>
    <row r="29" spans="1:14">
      <c r="A29" s="5" t="s">
        <v>45</v>
      </c>
      <c r="B29" s="5"/>
    </row>
    <row r="32" spans="1:14">
      <c r="A32" s="5" t="s">
        <v>178</v>
      </c>
    </row>
    <row r="33" spans="1:1">
      <c r="A33" s="5" t="s">
        <v>59</v>
      </c>
    </row>
    <row r="34" spans="1:1">
      <c r="A34" s="5" t="s">
        <v>220</v>
      </c>
    </row>
  </sheetData>
  <hyperlinks>
    <hyperlink ref="H1" location="Inhalt!A1" display="zurück" xr:uid="{00000000-0004-0000-0800-000000000000}"/>
  </hyperlinks>
  <pageMargins left="0.70866141732283472" right="0.70866141732283472" top="0.74803149606299213" bottom="0.74803149606299213" header="0.31496062992125984" footer="0.31496062992125984"/>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pageSetUpPr fitToPage="1"/>
  </sheetPr>
  <dimension ref="A1:M61"/>
  <sheetViews>
    <sheetView zoomScale="52" zoomScaleNormal="52" workbookViewId="0">
      <selection activeCell="K6" sqref="K6"/>
    </sheetView>
  </sheetViews>
  <sheetFormatPr baseColWidth="10" defaultColWidth="11.453125" defaultRowHeight="12.5"/>
  <cols>
    <col min="1" max="1" width="4.26953125" style="2" customWidth="1"/>
    <col min="2" max="2" width="77.26953125" style="2" customWidth="1"/>
    <col min="3" max="6" width="18.7265625" style="2" customWidth="1"/>
    <col min="7" max="7" width="15.7265625" style="2" customWidth="1"/>
    <col min="8" max="8" width="10.26953125" style="2" customWidth="1"/>
    <col min="9" max="13" width="15.7265625" style="2" customWidth="1"/>
    <col min="14" max="16384" width="11.453125" style="2"/>
  </cols>
  <sheetData>
    <row r="1" spans="1:9" ht="13">
      <c r="A1" s="7" t="s">
        <v>224</v>
      </c>
      <c r="E1" s="31" t="s">
        <v>58</v>
      </c>
      <c r="F1" s="3"/>
      <c r="H1" s="31"/>
      <c r="I1" s="31"/>
    </row>
    <row r="3" spans="1:9">
      <c r="B3" s="48" t="s">
        <v>57</v>
      </c>
      <c r="G3" s="133"/>
    </row>
    <row r="4" spans="1:9" ht="34.5">
      <c r="A4" s="8"/>
      <c r="B4" s="9"/>
      <c r="C4" s="8" t="s">
        <v>60</v>
      </c>
      <c r="D4" s="183" t="s">
        <v>189</v>
      </c>
      <c r="E4" s="183" t="s">
        <v>61</v>
      </c>
      <c r="F4" s="183" t="s">
        <v>30</v>
      </c>
      <c r="G4" s="134" t="s">
        <v>2</v>
      </c>
    </row>
    <row r="5" spans="1:9" ht="7.5" customHeight="1">
      <c r="C5" s="57"/>
      <c r="D5" s="57"/>
      <c r="E5" s="66"/>
      <c r="F5" s="66"/>
      <c r="G5" s="133"/>
    </row>
    <row r="6" spans="1:9" ht="13">
      <c r="A6" s="7" t="s">
        <v>31</v>
      </c>
      <c r="C6" s="57"/>
      <c r="D6" s="57"/>
      <c r="E6" s="66"/>
      <c r="F6" s="66"/>
      <c r="G6" s="133"/>
    </row>
    <row r="7" spans="1:9" ht="18.75" customHeight="1">
      <c r="A7" s="10"/>
      <c r="B7" s="11" t="s">
        <v>32</v>
      </c>
      <c r="C7" s="129">
        <v>28.030797543217517</v>
      </c>
      <c r="D7" s="129">
        <v>40.516603730880966</v>
      </c>
      <c r="E7" s="129">
        <v>0.22061660523127929</v>
      </c>
      <c r="F7" s="129">
        <v>0.76112760139290381</v>
      </c>
      <c r="G7" s="141">
        <v>28.630760936928077</v>
      </c>
    </row>
    <row r="8" spans="1:9" ht="13">
      <c r="B8" s="14" t="s">
        <v>163</v>
      </c>
      <c r="C8" s="45">
        <v>27.989371078133583</v>
      </c>
      <c r="D8" s="45">
        <v>10.592605199266252</v>
      </c>
      <c r="E8" s="45">
        <v>0</v>
      </c>
      <c r="F8" s="45">
        <v>0</v>
      </c>
      <c r="G8" s="142">
        <v>20.406580277120501</v>
      </c>
    </row>
    <row r="9" spans="1:9" ht="13">
      <c r="B9" s="96" t="s">
        <v>186</v>
      </c>
      <c r="C9" s="45">
        <v>0</v>
      </c>
      <c r="D9" s="45">
        <v>14.30069616902672</v>
      </c>
      <c r="E9" s="45">
        <v>0</v>
      </c>
      <c r="F9" s="45">
        <v>0</v>
      </c>
      <c r="G9" s="142">
        <v>3.9010910768683398</v>
      </c>
    </row>
    <row r="10" spans="1:9" ht="13">
      <c r="B10" s="96" t="s">
        <v>33</v>
      </c>
      <c r="C10" s="45">
        <v>0</v>
      </c>
      <c r="D10" s="45">
        <v>6.507615728844625</v>
      </c>
      <c r="E10" s="45">
        <v>0</v>
      </c>
      <c r="F10" s="45">
        <v>0</v>
      </c>
      <c r="G10" s="142">
        <v>1.7752143917628311</v>
      </c>
    </row>
    <row r="11" spans="1:9" ht="13">
      <c r="B11" s="14" t="s">
        <v>34</v>
      </c>
      <c r="C11" s="45">
        <v>1.5027245309492954E-2</v>
      </c>
      <c r="D11" s="45">
        <v>0.5758750722767213</v>
      </c>
      <c r="E11" s="45">
        <v>0</v>
      </c>
      <c r="F11" s="45">
        <v>0</v>
      </c>
      <c r="G11" s="142">
        <v>0.16649786188284177</v>
      </c>
    </row>
    <row r="12" spans="1:9" ht="13">
      <c r="B12" s="14" t="s">
        <v>35</v>
      </c>
      <c r="C12" s="45">
        <v>2.6399219774439004E-2</v>
      </c>
      <c r="D12" s="45">
        <v>5.2428145826230699</v>
      </c>
      <c r="E12" s="45">
        <v>0.22061660523127929</v>
      </c>
      <c r="F12" s="45">
        <v>0.76112760139290381</v>
      </c>
      <c r="G12" s="142">
        <v>1.4819885622987405</v>
      </c>
    </row>
    <row r="13" spans="1:9" ht="13">
      <c r="B13" s="14" t="s">
        <v>36</v>
      </c>
      <c r="C13" s="45">
        <v>0</v>
      </c>
      <c r="D13" s="45">
        <v>3.2969969788435729</v>
      </c>
      <c r="E13" s="45">
        <v>0</v>
      </c>
      <c r="F13" s="45">
        <v>0</v>
      </c>
      <c r="G13" s="142">
        <v>0.89938876699482329</v>
      </c>
    </row>
    <row r="14" spans="1:9" ht="13">
      <c r="A14" s="7"/>
      <c r="C14" s="45"/>
      <c r="D14" s="45"/>
      <c r="E14" s="45"/>
      <c r="F14" s="45"/>
      <c r="G14" s="142"/>
    </row>
    <row r="15" spans="1:9" ht="13">
      <c r="A15" s="7" t="s">
        <v>37</v>
      </c>
      <c r="C15" s="45"/>
      <c r="D15" s="45"/>
      <c r="E15" s="45"/>
      <c r="F15" s="45"/>
      <c r="G15" s="142"/>
    </row>
    <row r="16" spans="1:9" ht="18.75" customHeight="1">
      <c r="A16" s="10"/>
      <c r="B16" s="11" t="s">
        <v>32</v>
      </c>
      <c r="C16" s="129">
        <v>62.217961040982161</v>
      </c>
      <c r="D16" s="129">
        <v>40.190358097860482</v>
      </c>
      <c r="E16" s="129">
        <v>9.561296114487261</v>
      </c>
      <c r="F16" s="129">
        <v>6.7105531460354806</v>
      </c>
      <c r="G16" s="141">
        <v>50.803424067108452</v>
      </c>
    </row>
    <row r="17" spans="1:7" ht="13">
      <c r="B17" s="14" t="s">
        <v>38</v>
      </c>
      <c r="C17" s="45">
        <v>31.951618510962366</v>
      </c>
      <c r="D17" s="45">
        <v>0</v>
      </c>
      <c r="E17" s="45">
        <v>0</v>
      </c>
      <c r="F17" s="45">
        <v>0</v>
      </c>
      <c r="G17" s="142">
        <v>19.996774927388472</v>
      </c>
    </row>
    <row r="18" spans="1:7" ht="13">
      <c r="B18" s="14" t="s">
        <v>39</v>
      </c>
      <c r="C18" s="45">
        <v>18.136619613986774</v>
      </c>
      <c r="D18" s="45">
        <v>0</v>
      </c>
      <c r="E18" s="45">
        <v>0</v>
      </c>
      <c r="F18" s="45">
        <v>0</v>
      </c>
      <c r="G18" s="142">
        <v>11.350720785556511</v>
      </c>
    </row>
    <row r="19" spans="1:7" ht="13">
      <c r="B19" s="14" t="s">
        <v>40</v>
      </c>
      <c r="C19" s="45">
        <v>12.129722916033018</v>
      </c>
      <c r="D19" s="45">
        <v>40.190358097860482</v>
      </c>
      <c r="E19" s="45">
        <v>9.561296114487261</v>
      </c>
      <c r="F19" s="45">
        <v>6.7105531460354806</v>
      </c>
      <c r="G19" s="142">
        <v>19.455928354163468</v>
      </c>
    </row>
    <row r="20" spans="1:7" ht="13">
      <c r="A20" s="7"/>
      <c r="C20" s="45"/>
      <c r="D20" s="45"/>
      <c r="E20" s="45"/>
      <c r="F20" s="45"/>
      <c r="G20" s="142"/>
    </row>
    <row r="21" spans="1:7" ht="13">
      <c r="A21" s="7" t="s">
        <v>41</v>
      </c>
      <c r="C21" s="45"/>
      <c r="D21" s="45"/>
      <c r="E21" s="45"/>
      <c r="F21" s="45"/>
      <c r="G21" s="142"/>
    </row>
    <row r="22" spans="1:7" ht="18.75" customHeight="1">
      <c r="A22" s="10"/>
      <c r="B22" s="11" t="s">
        <v>32</v>
      </c>
      <c r="C22" s="129">
        <v>9.7512414158003331</v>
      </c>
      <c r="D22" s="129">
        <v>19.293038171258551</v>
      </c>
      <c r="E22" s="129">
        <v>90.218087280281452</v>
      </c>
      <c r="F22" s="129">
        <v>92.52831925257162</v>
      </c>
      <c r="G22" s="141">
        <v>20.565814995963478</v>
      </c>
    </row>
    <row r="23" spans="1:7" ht="13">
      <c r="B23" s="2" t="s">
        <v>42</v>
      </c>
      <c r="C23" s="45">
        <v>7.8770441489785998</v>
      </c>
      <c r="D23" s="45">
        <v>2.9221553722426482E-3</v>
      </c>
      <c r="E23" s="45">
        <v>86.480983527720923</v>
      </c>
      <c r="F23" s="45">
        <v>0.23279202538719732</v>
      </c>
      <c r="G23" s="142">
        <v>11.635843775749176</v>
      </c>
    </row>
    <row r="24" spans="1:7" ht="13">
      <c r="B24" s="2" t="s">
        <v>43</v>
      </c>
      <c r="C24" s="45">
        <v>0.45181156503929776</v>
      </c>
      <c r="D24" s="45">
        <v>18.826168905798742</v>
      </c>
      <c r="E24" s="45">
        <v>2.163037145609283</v>
      </c>
      <c r="F24" s="45">
        <v>88.73649102739563</v>
      </c>
      <c r="G24" s="142">
        <v>7.7062336285611446</v>
      </c>
    </row>
    <row r="25" spans="1:7" ht="13">
      <c r="B25" s="2" t="s">
        <v>44</v>
      </c>
      <c r="C25" s="45">
        <v>1.4223857017824357</v>
      </c>
      <c r="D25" s="45">
        <v>0.4639471100875654</v>
      </c>
      <c r="E25" s="45">
        <v>1.5740666069512517</v>
      </c>
      <c r="F25" s="45">
        <v>3.5590361997887885</v>
      </c>
      <c r="G25" s="142">
        <v>1.2237375916531585</v>
      </c>
    </row>
    <row r="26" spans="1:7" ht="13">
      <c r="A26" s="7"/>
      <c r="C26" s="45"/>
      <c r="D26" s="45"/>
      <c r="E26" s="45"/>
      <c r="F26" s="45"/>
      <c r="G26" s="143"/>
    </row>
    <row r="27" spans="1:7" ht="13">
      <c r="A27" s="7" t="s">
        <v>16</v>
      </c>
      <c r="B27" s="12"/>
      <c r="C27" s="129">
        <v>100.00000000000001</v>
      </c>
      <c r="D27" s="129">
        <v>100</v>
      </c>
      <c r="E27" s="129">
        <v>100</v>
      </c>
      <c r="F27" s="129">
        <v>100</v>
      </c>
      <c r="G27" s="141">
        <v>100</v>
      </c>
    </row>
    <row r="28" spans="1:7">
      <c r="G28" s="133"/>
    </row>
    <row r="30" spans="1:7">
      <c r="B30" s="48" t="s">
        <v>56</v>
      </c>
      <c r="G30" s="133"/>
    </row>
    <row r="31" spans="1:7" ht="34.5">
      <c r="A31" s="8"/>
      <c r="B31" s="9"/>
      <c r="C31" s="8" t="s">
        <v>60</v>
      </c>
      <c r="D31" s="183" t="s">
        <v>189</v>
      </c>
      <c r="E31" s="183" t="s">
        <v>61</v>
      </c>
      <c r="F31" s="183" t="s">
        <v>30</v>
      </c>
      <c r="G31" s="134" t="s">
        <v>2</v>
      </c>
    </row>
    <row r="32" spans="1:7" ht="7.5" customHeight="1">
      <c r="C32" s="57"/>
      <c r="D32" s="57"/>
      <c r="E32" s="66"/>
      <c r="F32" s="66"/>
      <c r="G32" s="133"/>
    </row>
    <row r="33" spans="1:13" ht="13">
      <c r="A33" s="7" t="s">
        <v>31</v>
      </c>
      <c r="C33" s="57"/>
      <c r="D33" s="57"/>
      <c r="E33" s="66"/>
      <c r="F33" s="66"/>
      <c r="G33" s="133"/>
    </row>
    <row r="34" spans="1:13" s="10" customFormat="1" ht="18" customHeight="1">
      <c r="B34" s="11" t="s">
        <v>32</v>
      </c>
      <c r="C34" s="129">
        <v>497391.07980999997</v>
      </c>
      <c r="D34" s="129">
        <v>313369.97670280002</v>
      </c>
      <c r="E34" s="129">
        <v>484.58120000000002</v>
      </c>
      <c r="F34" s="129">
        <v>515.64238</v>
      </c>
      <c r="G34" s="138">
        <v>811761.28009280004</v>
      </c>
      <c r="M34" s="2"/>
    </row>
    <row r="35" spans="1:13" ht="13">
      <c r="B35" s="14" t="s">
        <v>163</v>
      </c>
      <c r="C35" s="45">
        <v>496655.98998000001</v>
      </c>
      <c r="D35" s="45">
        <v>81927.016059000001</v>
      </c>
      <c r="E35" s="45">
        <v>0</v>
      </c>
      <c r="F35" s="45">
        <v>0</v>
      </c>
      <c r="G35" s="138">
        <v>578583.006039</v>
      </c>
    </row>
    <row r="36" spans="1:13" ht="13">
      <c r="B36" s="96" t="s">
        <v>186</v>
      </c>
      <c r="C36" s="45">
        <v>0</v>
      </c>
      <c r="D36" s="45">
        <v>110606.72447</v>
      </c>
      <c r="E36" s="45">
        <v>0</v>
      </c>
      <c r="F36" s="45">
        <v>0</v>
      </c>
      <c r="G36" s="138">
        <v>110606.72447</v>
      </c>
    </row>
    <row r="37" spans="1:13" ht="13">
      <c r="B37" s="96" t="s">
        <v>33</v>
      </c>
      <c r="C37" s="45">
        <v>0</v>
      </c>
      <c r="D37" s="45">
        <v>50332.239170000001</v>
      </c>
      <c r="E37" s="45">
        <v>0</v>
      </c>
      <c r="F37" s="45">
        <v>0</v>
      </c>
      <c r="G37" s="138">
        <v>50332.239170000001</v>
      </c>
    </row>
    <row r="38" spans="1:13" ht="13">
      <c r="B38" s="14" t="s">
        <v>34</v>
      </c>
      <c r="C38" s="45">
        <v>266.65019999999998</v>
      </c>
      <c r="D38" s="45">
        <v>4454.0248038</v>
      </c>
      <c r="E38" s="45">
        <v>0</v>
      </c>
      <c r="F38" s="45">
        <v>0</v>
      </c>
      <c r="G38" s="138">
        <v>4720.6750038</v>
      </c>
    </row>
    <row r="39" spans="1:13" ht="13">
      <c r="B39" s="14" t="s">
        <v>35</v>
      </c>
      <c r="C39" s="45">
        <v>468.43963000000002</v>
      </c>
      <c r="D39" s="45">
        <v>40549.812480000001</v>
      </c>
      <c r="E39" s="45">
        <v>484.58120000000002</v>
      </c>
      <c r="F39" s="45">
        <v>515.64238</v>
      </c>
      <c r="G39" s="138">
        <v>42018.475689999999</v>
      </c>
    </row>
    <row r="40" spans="1:13" ht="13">
      <c r="B40" s="14" t="s">
        <v>36</v>
      </c>
      <c r="C40" s="45">
        <v>0</v>
      </c>
      <c r="D40" s="45">
        <v>25500.15972</v>
      </c>
      <c r="E40" s="45">
        <v>0</v>
      </c>
      <c r="F40" s="45">
        <v>0</v>
      </c>
      <c r="G40" s="138">
        <v>25500.15972</v>
      </c>
    </row>
    <row r="41" spans="1:13" ht="13">
      <c r="A41" s="7"/>
      <c r="C41" s="45"/>
      <c r="D41" s="45"/>
      <c r="E41" s="45"/>
      <c r="F41" s="45"/>
      <c r="G41" s="139"/>
    </row>
    <row r="42" spans="1:13" ht="13">
      <c r="A42" s="7" t="s">
        <v>37</v>
      </c>
      <c r="C42" s="45"/>
      <c r="D42" s="45"/>
      <c r="E42" s="45"/>
      <c r="F42" s="45"/>
      <c r="G42" s="139"/>
    </row>
    <row r="43" spans="1:13" s="10" customFormat="1" ht="18" customHeight="1">
      <c r="B43" s="11" t="s">
        <v>32</v>
      </c>
      <c r="C43" s="129">
        <v>1104023.48624</v>
      </c>
      <c r="D43" s="129">
        <v>310846.67570999998</v>
      </c>
      <c r="E43" s="129">
        <v>21001.249383999999</v>
      </c>
      <c r="F43" s="129">
        <v>4546.2095829999998</v>
      </c>
      <c r="G43" s="138">
        <v>1440417.6209170001</v>
      </c>
      <c r="M43" s="2"/>
    </row>
    <row r="44" spans="1:13" ht="13">
      <c r="B44" s="14" t="s">
        <v>38</v>
      </c>
      <c r="C44" s="45">
        <v>566963.89064</v>
      </c>
      <c r="D44" s="45">
        <v>0</v>
      </c>
      <c r="E44" s="45">
        <v>0</v>
      </c>
      <c r="F44" s="45">
        <v>0</v>
      </c>
      <c r="G44" s="140">
        <v>566963.89064</v>
      </c>
    </row>
    <row r="45" spans="1:13" ht="13">
      <c r="B45" s="14" t="s">
        <v>39</v>
      </c>
      <c r="C45" s="45">
        <v>321824.33624999999</v>
      </c>
      <c r="D45" s="45">
        <v>0</v>
      </c>
      <c r="E45" s="45">
        <v>0</v>
      </c>
      <c r="F45" s="45">
        <v>0</v>
      </c>
      <c r="G45" s="140">
        <v>321824.33624999999</v>
      </c>
    </row>
    <row r="46" spans="1:13" ht="13">
      <c r="B46" s="14" t="s">
        <v>40</v>
      </c>
      <c r="C46" s="45">
        <v>215235.25935000001</v>
      </c>
      <c r="D46" s="45">
        <v>310846.67570999998</v>
      </c>
      <c r="E46" s="45">
        <v>21001.249383999999</v>
      </c>
      <c r="F46" s="45">
        <v>4546.2095829999998</v>
      </c>
      <c r="G46" s="140">
        <v>551629.39402700006</v>
      </c>
    </row>
    <row r="47" spans="1:13" ht="13">
      <c r="A47" s="7"/>
      <c r="C47" s="45"/>
      <c r="D47" s="45"/>
      <c r="E47" s="45"/>
      <c r="F47" s="45"/>
      <c r="G47" s="139"/>
    </row>
    <row r="48" spans="1:13" ht="13">
      <c r="A48" s="7" t="s">
        <v>41</v>
      </c>
      <c r="C48" s="45"/>
      <c r="D48" s="45"/>
      <c r="E48" s="45"/>
      <c r="F48" s="45"/>
      <c r="G48" s="139"/>
    </row>
    <row r="49" spans="1:13" s="10" customFormat="1" ht="18" customHeight="1">
      <c r="B49" s="11" t="s">
        <v>32</v>
      </c>
      <c r="C49" s="129">
        <v>173030.41377309998</v>
      </c>
      <c r="D49" s="129">
        <v>149219.2919824</v>
      </c>
      <c r="E49" s="129">
        <v>198162.73099730001</v>
      </c>
      <c r="F49" s="129">
        <v>62685.314091200002</v>
      </c>
      <c r="G49" s="138">
        <v>583097.75084400002</v>
      </c>
      <c r="M49" s="2"/>
    </row>
    <row r="50" spans="1:13" ht="13">
      <c r="B50" s="2" t="s">
        <v>42</v>
      </c>
      <c r="C50" s="45">
        <v>139773.81445999999</v>
      </c>
      <c r="D50" s="45">
        <v>22.600999999999999</v>
      </c>
      <c r="E50" s="45">
        <v>189954.23636000001</v>
      </c>
      <c r="F50" s="45">
        <v>157.71</v>
      </c>
      <c r="G50" s="138">
        <v>329908.36182000005</v>
      </c>
    </row>
    <row r="51" spans="1:13" ht="13">
      <c r="B51" s="2" t="s">
        <v>43</v>
      </c>
      <c r="C51" s="45">
        <v>8017.1476340999998</v>
      </c>
      <c r="D51" s="45">
        <v>145608.35727000001</v>
      </c>
      <c r="E51" s="45">
        <v>4751.0799767999997</v>
      </c>
      <c r="F51" s="45">
        <v>60116.457927000003</v>
      </c>
      <c r="G51" s="138">
        <v>218493.0428079</v>
      </c>
    </row>
    <row r="52" spans="1:13" ht="13">
      <c r="B52" s="2" t="s">
        <v>44</v>
      </c>
      <c r="C52" s="45">
        <v>25239.451679000002</v>
      </c>
      <c r="D52" s="45">
        <v>3588.3337124</v>
      </c>
      <c r="E52" s="45">
        <v>3457.4146605000001</v>
      </c>
      <c r="F52" s="45">
        <v>2411.1461641999999</v>
      </c>
      <c r="G52" s="138">
        <v>34696.346216099999</v>
      </c>
    </row>
    <row r="53" spans="1:13" ht="13">
      <c r="A53" s="7"/>
      <c r="C53" s="45"/>
      <c r="D53" s="45"/>
      <c r="E53" s="45"/>
      <c r="F53" s="45"/>
      <c r="G53" s="139"/>
    </row>
    <row r="54" spans="1:13" ht="15.5">
      <c r="A54" s="7" t="s">
        <v>16</v>
      </c>
      <c r="B54" s="12"/>
      <c r="C54" s="169">
        <v>1774444.9798230999</v>
      </c>
      <c r="D54" s="169">
        <v>773435.9443952</v>
      </c>
      <c r="E54" s="169">
        <v>219648.56158130002</v>
      </c>
      <c r="F54" s="169">
        <v>67747.166054200003</v>
      </c>
      <c r="G54" s="138">
        <v>2835276.6518537998</v>
      </c>
    </row>
    <row r="55" spans="1:13" ht="13">
      <c r="A55" s="7"/>
      <c r="B55" s="12"/>
      <c r="C55" s="12"/>
      <c r="D55" s="12"/>
      <c r="E55" s="12"/>
      <c r="F55" s="12"/>
      <c r="G55" s="133"/>
    </row>
    <row r="56" spans="1:13">
      <c r="A56" s="5" t="s">
        <v>45</v>
      </c>
      <c r="B56" s="5"/>
    </row>
    <row r="59" spans="1:13">
      <c r="A59" s="5" t="s">
        <v>178</v>
      </c>
    </row>
    <row r="60" spans="1:13">
      <c r="A60" s="5" t="s">
        <v>59</v>
      </c>
    </row>
    <row r="61" spans="1:13">
      <c r="A61" s="5" t="s">
        <v>220</v>
      </c>
    </row>
  </sheetData>
  <hyperlinks>
    <hyperlink ref="E1" location="Inhalt!A1" display="zurück" xr:uid="{00000000-0004-0000-0900-000000000000}"/>
  </hyperlinks>
  <pageMargins left="0.70866141732283472" right="0.70866141732283472" top="0.74803149606299213" bottom="0.74803149606299213" header="0.31496062992125984" footer="0.31496062992125984"/>
  <pageSetup paperSize="9" scale="5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K36"/>
  <sheetViews>
    <sheetView zoomScale="80" zoomScaleNormal="80" workbookViewId="0">
      <selection activeCell="H5" sqref="H5"/>
    </sheetView>
  </sheetViews>
  <sheetFormatPr baseColWidth="10" defaultColWidth="11.453125" defaultRowHeight="12.5"/>
  <cols>
    <col min="1" max="1" width="18.7265625" style="2" customWidth="1"/>
    <col min="2" max="2" width="19" style="2" customWidth="1"/>
    <col min="3" max="3" width="16.453125" style="2" bestFit="1" customWidth="1"/>
    <col min="4" max="4" width="21" style="2" customWidth="1"/>
    <col min="5" max="5" width="17.453125" style="2" bestFit="1" customWidth="1"/>
    <col min="6" max="16384" width="11.453125" style="2"/>
  </cols>
  <sheetData>
    <row r="1" spans="1:11" ht="13">
      <c r="A1" s="7" t="s">
        <v>225</v>
      </c>
      <c r="F1" s="31"/>
      <c r="G1" s="31" t="s">
        <v>58</v>
      </c>
    </row>
    <row r="2" spans="1:11" ht="13">
      <c r="A2" s="7"/>
      <c r="F2" s="31"/>
      <c r="G2" s="31"/>
    </row>
    <row r="3" spans="1:11">
      <c r="A3" s="2" t="s">
        <v>0</v>
      </c>
    </row>
    <row r="4" spans="1:11" ht="12.75" customHeight="1">
      <c r="A4" s="48" t="s">
        <v>65</v>
      </c>
      <c r="E4" s="133"/>
    </row>
    <row r="5" spans="1:11" ht="26">
      <c r="A5" s="17"/>
      <c r="B5" s="8" t="s">
        <v>62</v>
      </c>
      <c r="C5" s="8" t="s">
        <v>63</v>
      </c>
      <c r="D5" s="8" t="s">
        <v>64</v>
      </c>
      <c r="E5" s="144" t="s">
        <v>5</v>
      </c>
    </row>
    <row r="6" spans="1:11" ht="22.5" customHeight="1">
      <c r="A6" s="59" t="s">
        <v>7</v>
      </c>
      <c r="B6" s="70">
        <v>73.587952701190488</v>
      </c>
      <c r="C6" s="70">
        <v>13.737735469985598</v>
      </c>
      <c r="D6" s="70">
        <v>12.674311828823917</v>
      </c>
      <c r="E6" s="145">
        <v>100</v>
      </c>
      <c r="F6" s="7"/>
      <c r="G6" s="13"/>
      <c r="H6" s="13"/>
      <c r="I6" s="13"/>
      <c r="J6" s="13"/>
      <c r="K6" s="15"/>
    </row>
    <row r="7" spans="1:11" ht="13">
      <c r="A7" s="59" t="s">
        <v>8</v>
      </c>
      <c r="B7" s="70">
        <v>71.350811025709746</v>
      </c>
      <c r="C7" s="70">
        <v>14.878184577048437</v>
      </c>
      <c r="D7" s="70">
        <v>13.771004397241823</v>
      </c>
      <c r="E7" s="145">
        <v>100</v>
      </c>
    </row>
    <row r="8" spans="1:11" ht="13">
      <c r="A8" s="59" t="s">
        <v>9</v>
      </c>
      <c r="B8" s="70">
        <v>73.471630661685523</v>
      </c>
      <c r="C8" s="70">
        <v>14.813605792079507</v>
      </c>
      <c r="D8" s="70">
        <v>11.714763546234968</v>
      </c>
      <c r="E8" s="145">
        <v>100.00000000000001</v>
      </c>
    </row>
    <row r="9" spans="1:11" ht="13">
      <c r="A9" s="59" t="s">
        <v>204</v>
      </c>
      <c r="B9" s="70">
        <v>75.971916713357402</v>
      </c>
      <c r="C9" s="70">
        <v>13.624567758528116</v>
      </c>
      <c r="D9" s="70">
        <v>10.403515528114482</v>
      </c>
      <c r="E9" s="145">
        <v>99.999999999999986</v>
      </c>
    </row>
    <row r="10" spans="1:11" ht="13">
      <c r="A10" s="59" t="s">
        <v>10</v>
      </c>
      <c r="B10" s="70">
        <v>74.360227211543645</v>
      </c>
      <c r="C10" s="70">
        <v>12.28378829483659</v>
      </c>
      <c r="D10" s="70">
        <v>13.355984493619772</v>
      </c>
      <c r="E10" s="145">
        <v>100</v>
      </c>
    </row>
    <row r="11" spans="1:11" ht="13">
      <c r="A11" s="121" t="s">
        <v>192</v>
      </c>
      <c r="B11" s="70">
        <v>69.396549193199448</v>
      </c>
      <c r="C11" s="70">
        <v>15.758386824612582</v>
      </c>
      <c r="D11" s="70">
        <v>14.845063982187964</v>
      </c>
      <c r="E11" s="145">
        <v>100</v>
      </c>
    </row>
    <row r="12" spans="1:11" ht="13">
      <c r="A12" s="121" t="s">
        <v>200</v>
      </c>
      <c r="B12" s="70">
        <v>70.14288046244107</v>
      </c>
      <c r="C12" s="70">
        <v>19.367874666838595</v>
      </c>
      <c r="D12" s="70">
        <v>10.489244870720343</v>
      </c>
      <c r="E12" s="145">
        <v>100</v>
      </c>
    </row>
    <row r="13" spans="1:11" ht="13">
      <c r="A13" s="59" t="s">
        <v>213</v>
      </c>
      <c r="B13" s="70">
        <v>74.402366486608301</v>
      </c>
      <c r="C13" s="70">
        <v>14.763460676704643</v>
      </c>
      <c r="D13" s="70">
        <v>10.834172836687054</v>
      </c>
      <c r="E13" s="145">
        <v>100.00000000000001</v>
      </c>
    </row>
    <row r="14" spans="1:11" ht="13">
      <c r="A14" s="59" t="s">
        <v>214</v>
      </c>
      <c r="B14" s="70">
        <v>72.693638789479905</v>
      </c>
      <c r="C14" s="70">
        <v>15.133903447816396</v>
      </c>
      <c r="D14" s="70">
        <v>12.172457762703701</v>
      </c>
      <c r="E14" s="145">
        <v>100.00000000000001</v>
      </c>
    </row>
    <row r="15" spans="1:11" ht="22.5" customHeight="1">
      <c r="A15" s="7" t="s">
        <v>11</v>
      </c>
      <c r="B15" s="71">
        <v>72.951274558517127</v>
      </c>
      <c r="C15" s="71">
        <v>14.621499058603421</v>
      </c>
      <c r="D15" s="71">
        <v>12.427226382879478</v>
      </c>
      <c r="E15" s="145">
        <v>100</v>
      </c>
      <c r="F15" s="7"/>
      <c r="G15" s="13"/>
      <c r="H15" s="13"/>
      <c r="I15" s="13"/>
      <c r="J15" s="13"/>
      <c r="K15" s="15"/>
    </row>
    <row r="16" spans="1:11" ht="12.75" customHeight="1">
      <c r="A16" s="7"/>
      <c r="B16" s="71"/>
      <c r="C16" s="71"/>
      <c r="D16" s="71"/>
      <c r="E16" s="145"/>
      <c r="F16" s="7"/>
      <c r="G16" s="13"/>
      <c r="H16" s="13"/>
      <c r="I16" s="13"/>
      <c r="J16" s="13"/>
      <c r="K16" s="15"/>
    </row>
    <row r="17" spans="1:11" ht="30" customHeight="1">
      <c r="A17" s="16" t="s">
        <v>0</v>
      </c>
      <c r="E17" s="147"/>
    </row>
    <row r="18" spans="1:11" ht="12.75" customHeight="1">
      <c r="A18" s="48" t="s">
        <v>56</v>
      </c>
      <c r="E18" s="133"/>
    </row>
    <row r="19" spans="1:11" ht="26">
      <c r="A19" s="17"/>
      <c r="B19" s="8" t="s">
        <v>62</v>
      </c>
      <c r="C19" s="8" t="s">
        <v>63</v>
      </c>
      <c r="D19" s="8" t="s">
        <v>64</v>
      </c>
      <c r="E19" s="144" t="s">
        <v>5</v>
      </c>
    </row>
    <row r="20" spans="1:11" ht="22.5" customHeight="1">
      <c r="A20" s="59" t="s">
        <v>7</v>
      </c>
      <c r="B20" s="70">
        <v>264782.02999999997</v>
      </c>
      <c r="C20" s="70">
        <v>49430.720000000001</v>
      </c>
      <c r="D20" s="70">
        <v>45604.34</v>
      </c>
      <c r="E20" s="145">
        <v>359817.08999999997</v>
      </c>
      <c r="F20" s="7"/>
      <c r="G20" s="13"/>
      <c r="H20" s="13"/>
      <c r="I20" s="13"/>
      <c r="J20" s="13"/>
      <c r="K20" s="15"/>
    </row>
    <row r="21" spans="1:11" ht="13">
      <c r="A21" s="59" t="s">
        <v>8</v>
      </c>
      <c r="B21" s="70">
        <v>674683.23</v>
      </c>
      <c r="C21" s="70">
        <v>140686.02000000002</v>
      </c>
      <c r="D21" s="70">
        <v>130216.68</v>
      </c>
      <c r="E21" s="145">
        <v>945585.92999999993</v>
      </c>
    </row>
    <row r="22" spans="1:11" ht="13">
      <c r="A22" s="59" t="s">
        <v>9</v>
      </c>
      <c r="B22" s="70">
        <v>293111.25</v>
      </c>
      <c r="C22" s="70">
        <v>59098.11</v>
      </c>
      <c r="D22" s="70">
        <v>46735.44</v>
      </c>
      <c r="E22" s="145">
        <v>398944.8</v>
      </c>
    </row>
    <row r="23" spans="1:11" ht="13">
      <c r="A23" s="59" t="s">
        <v>205</v>
      </c>
      <c r="B23" s="70">
        <v>247188.22999999998</v>
      </c>
      <c r="C23" s="70">
        <v>44329.97</v>
      </c>
      <c r="D23" s="70">
        <v>33849.699999999997</v>
      </c>
      <c r="E23" s="145">
        <v>325367.89999999997</v>
      </c>
    </row>
    <row r="24" spans="1:11" ht="13">
      <c r="A24" s="59" t="s">
        <v>10</v>
      </c>
      <c r="B24" s="70">
        <v>138109.25</v>
      </c>
      <c r="C24" s="70">
        <v>22814.68</v>
      </c>
      <c r="D24" s="70">
        <v>24806.07</v>
      </c>
      <c r="E24" s="145">
        <v>185730</v>
      </c>
    </row>
    <row r="25" spans="1:11" ht="13">
      <c r="A25" s="59" t="s">
        <v>192</v>
      </c>
      <c r="B25" s="70">
        <v>151278.87</v>
      </c>
      <c r="C25" s="70">
        <v>34352.01</v>
      </c>
      <c r="D25" s="70">
        <v>32361.040000000001</v>
      </c>
      <c r="E25" s="145">
        <v>217991.92</v>
      </c>
    </row>
    <row r="26" spans="1:11" ht="13">
      <c r="A26" s="59" t="s">
        <v>200</v>
      </c>
      <c r="B26" s="70">
        <v>51134.229999999996</v>
      </c>
      <c r="C26" s="70">
        <v>14119.2</v>
      </c>
      <c r="D26" s="70">
        <v>7646.67</v>
      </c>
      <c r="E26" s="145">
        <v>72900.099999999991</v>
      </c>
    </row>
    <row r="27" spans="1:11" ht="13">
      <c r="A27" s="59" t="s">
        <v>213</v>
      </c>
      <c r="B27" s="70">
        <v>436870.28</v>
      </c>
      <c r="C27" s="70">
        <v>86686.989999999991</v>
      </c>
      <c r="D27" s="70">
        <v>63615.29</v>
      </c>
      <c r="E27" s="145">
        <v>587172.56000000006</v>
      </c>
    </row>
    <row r="28" spans="1:11" ht="13">
      <c r="A28" s="59" t="s">
        <v>214</v>
      </c>
      <c r="B28" s="70">
        <v>113477.06</v>
      </c>
      <c r="C28" s="70">
        <v>23624.5</v>
      </c>
      <c r="D28" s="70">
        <v>19001.59</v>
      </c>
      <c r="E28" s="145">
        <v>156103.15</v>
      </c>
    </row>
    <row r="29" spans="1:11" ht="22.5" customHeight="1">
      <c r="A29" s="7" t="s">
        <v>11</v>
      </c>
      <c r="B29" s="172">
        <v>2370634.4300000002</v>
      </c>
      <c r="C29" s="172">
        <v>475142.20000000007</v>
      </c>
      <c r="D29" s="172">
        <v>403836.81999999995</v>
      </c>
      <c r="E29" s="213">
        <v>3249613.4499999997</v>
      </c>
      <c r="F29" s="7"/>
      <c r="G29" s="13"/>
      <c r="H29" s="13"/>
      <c r="I29" s="13"/>
      <c r="J29" s="13"/>
      <c r="K29" s="15"/>
    </row>
    <row r="30" spans="1:11" ht="13.5" customHeight="1">
      <c r="A30" s="7" t="s">
        <v>0</v>
      </c>
      <c r="B30" s="22"/>
      <c r="C30" s="22"/>
      <c r="D30" s="22"/>
      <c r="E30" s="145"/>
      <c r="F30" s="7"/>
      <c r="G30" s="13"/>
      <c r="H30" s="13"/>
      <c r="I30" s="13"/>
      <c r="J30" s="13"/>
      <c r="K30" s="15"/>
    </row>
    <row r="31" spans="1:11" ht="14.25" customHeight="1">
      <c r="A31" s="7"/>
      <c r="B31" s="22"/>
      <c r="C31" s="22"/>
      <c r="D31" s="22"/>
      <c r="E31" s="22"/>
      <c r="F31" s="7"/>
      <c r="G31" s="13"/>
      <c r="H31" s="13"/>
      <c r="I31" s="13"/>
      <c r="J31" s="13"/>
      <c r="K31" s="15"/>
    </row>
    <row r="34" spans="1:1">
      <c r="A34" s="5" t="s">
        <v>178</v>
      </c>
    </row>
    <row r="35" spans="1:1">
      <c r="A35" s="5" t="s">
        <v>59</v>
      </c>
    </row>
    <row r="36" spans="1:1">
      <c r="A36" s="5" t="s">
        <v>220</v>
      </c>
    </row>
  </sheetData>
  <phoneticPr fontId="3" type="noConversion"/>
  <hyperlinks>
    <hyperlink ref="G1" location="Inhalt!A1" display="zurück" xr:uid="{00000000-0004-0000-0A00-000000000000}"/>
  </hyperlinks>
  <pageMargins left="0.78740157499999996" right="0.78740157499999996" top="0.984251969" bottom="0.984251969" header="0.4921259845" footer="0.4921259845"/>
  <pageSetup paperSize="9" scale="7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pageSetUpPr fitToPage="1"/>
  </sheetPr>
  <dimension ref="A1:G39"/>
  <sheetViews>
    <sheetView zoomScale="80" zoomScaleNormal="80" workbookViewId="0">
      <selection activeCell="H2" sqref="H2"/>
    </sheetView>
  </sheetViews>
  <sheetFormatPr baseColWidth="10" defaultColWidth="11.453125" defaultRowHeight="13"/>
  <cols>
    <col min="1" max="1" width="22.26953125" style="7" customWidth="1"/>
    <col min="2" max="2" width="20.7265625" style="2" customWidth="1"/>
    <col min="3" max="3" width="20" style="2" customWidth="1"/>
    <col min="4" max="4" width="18.453125" style="2" customWidth="1"/>
    <col min="5" max="5" width="23.54296875" style="2" customWidth="1"/>
    <col min="6" max="6" width="17.453125" style="2" bestFit="1" customWidth="1"/>
    <col min="7" max="16384" width="11.453125" style="2"/>
  </cols>
  <sheetData>
    <row r="1" spans="1:7">
      <c r="A1" s="7" t="s">
        <v>226</v>
      </c>
      <c r="G1" s="31" t="s">
        <v>58</v>
      </c>
    </row>
    <row r="2" spans="1:7">
      <c r="G2" s="31"/>
    </row>
    <row r="3" spans="1:7">
      <c r="A3" s="7" t="s">
        <v>0</v>
      </c>
    </row>
    <row r="4" spans="1:7" ht="12.75" customHeight="1">
      <c r="A4" s="48" t="s">
        <v>65</v>
      </c>
      <c r="F4" s="146"/>
    </row>
    <row r="5" spans="1:7" s="33" customFormat="1" ht="45" customHeight="1">
      <c r="A5" s="32"/>
      <c r="B5" s="8" t="s">
        <v>66</v>
      </c>
      <c r="C5" s="8" t="s">
        <v>191</v>
      </c>
      <c r="D5" s="8" t="s">
        <v>190</v>
      </c>
      <c r="E5" s="8" t="s">
        <v>164</v>
      </c>
      <c r="F5" s="134" t="s">
        <v>2</v>
      </c>
    </row>
    <row r="6" spans="1:7" ht="22.5" customHeight="1">
      <c r="A6" s="59" t="s">
        <v>7</v>
      </c>
      <c r="B6" s="62">
        <v>36.91272402436072</v>
      </c>
      <c r="C6" s="62">
        <v>19.670167949086277</v>
      </c>
      <c r="D6" s="124">
        <v>1.89469428873251</v>
      </c>
      <c r="E6" s="124">
        <v>41.522413737820507</v>
      </c>
      <c r="F6" s="145">
        <v>100.00000000000001</v>
      </c>
    </row>
    <row r="7" spans="1:7">
      <c r="A7" s="59" t="s">
        <v>8</v>
      </c>
      <c r="B7" s="62">
        <v>52.989717856185635</v>
      </c>
      <c r="C7" s="62">
        <v>19.18827595581411</v>
      </c>
      <c r="D7" s="124">
        <v>2.5510505129940757</v>
      </c>
      <c r="E7" s="124">
        <v>25.270955675006178</v>
      </c>
      <c r="F7" s="145">
        <v>100</v>
      </c>
    </row>
    <row r="8" spans="1:7">
      <c r="A8" s="59" t="s">
        <v>9</v>
      </c>
      <c r="B8" s="62">
        <v>45.983618847792435</v>
      </c>
      <c r="C8" s="62">
        <v>19.539874365108812</v>
      </c>
      <c r="D8" s="124">
        <v>4.0979013940952456</v>
      </c>
      <c r="E8" s="124">
        <v>30.378605393003511</v>
      </c>
      <c r="F8" s="145">
        <v>100</v>
      </c>
    </row>
    <row r="9" spans="1:7">
      <c r="A9" s="59" t="s">
        <v>202</v>
      </c>
      <c r="B9" s="62">
        <v>53.992595035774968</v>
      </c>
      <c r="C9" s="62">
        <v>15.73538513544921</v>
      </c>
      <c r="D9" s="124">
        <v>3.8177667278090062</v>
      </c>
      <c r="E9" s="124">
        <v>26.454253100966824</v>
      </c>
      <c r="F9" s="145">
        <v>100</v>
      </c>
    </row>
    <row r="10" spans="1:7">
      <c r="A10" s="59" t="s">
        <v>10</v>
      </c>
      <c r="B10" s="62">
        <v>41.666644341345709</v>
      </c>
      <c r="C10" s="62">
        <v>25.711891129667276</v>
      </c>
      <c r="D10" s="124">
        <v>3.926246793752048</v>
      </c>
      <c r="E10" s="124">
        <v>28.695217735234969</v>
      </c>
      <c r="F10" s="145">
        <v>100</v>
      </c>
    </row>
    <row r="11" spans="1:7">
      <c r="A11" s="59" t="s">
        <v>192</v>
      </c>
      <c r="B11" s="62">
        <v>30.342770275848835</v>
      </c>
      <c r="C11" s="62">
        <v>23.745946806715306</v>
      </c>
      <c r="D11" s="124">
        <v>6.031390900791366</v>
      </c>
      <c r="E11" s="124">
        <v>39.87989201664449</v>
      </c>
      <c r="F11" s="145">
        <v>100</v>
      </c>
    </row>
    <row r="12" spans="1:7">
      <c r="A12" s="59" t="s">
        <v>200</v>
      </c>
      <c r="B12" s="62">
        <v>51.72533154405572</v>
      </c>
      <c r="C12" s="62">
        <v>16.169794675699624</v>
      </c>
      <c r="D12" s="124">
        <v>1.306150498403907</v>
      </c>
      <c r="E12" s="124">
        <v>30.798723281840758</v>
      </c>
      <c r="F12" s="145">
        <v>100</v>
      </c>
    </row>
    <row r="13" spans="1:7">
      <c r="A13" s="59" t="s">
        <v>213</v>
      </c>
      <c r="B13" s="62">
        <v>37.270207531627001</v>
      </c>
      <c r="C13" s="62">
        <v>23.161678565088017</v>
      </c>
      <c r="D13" s="124">
        <v>3.724023066984552</v>
      </c>
      <c r="E13" s="124">
        <v>35.844090836300417</v>
      </c>
      <c r="F13" s="145">
        <v>100</v>
      </c>
    </row>
    <row r="14" spans="1:7">
      <c r="A14" s="59" t="s">
        <v>214</v>
      </c>
      <c r="B14" s="62">
        <v>52.414787623154844</v>
      </c>
      <c r="C14" s="62">
        <v>7.7226798085886257</v>
      </c>
      <c r="D14" s="124">
        <v>2.1994489458926765</v>
      </c>
      <c r="E14" s="124">
        <v>37.66308362236385</v>
      </c>
      <c r="F14" s="145">
        <v>100</v>
      </c>
    </row>
    <row r="15" spans="1:7" s="7" customFormat="1" ht="22.5" customHeight="1">
      <c r="A15" s="56" t="s">
        <v>11</v>
      </c>
      <c r="B15" s="63">
        <v>45.375859997106332</v>
      </c>
      <c r="C15" s="63">
        <v>19.714726745110163</v>
      </c>
      <c r="D15" s="125">
        <v>3.2757661416399819</v>
      </c>
      <c r="E15" s="125">
        <v>31.6336471161435</v>
      </c>
      <c r="F15" s="145">
        <v>99.999999999999972</v>
      </c>
    </row>
    <row r="16" spans="1:7" s="7" customFormat="1" ht="12.75" customHeight="1">
      <c r="A16" s="56"/>
      <c r="B16" s="63"/>
      <c r="C16" s="63"/>
      <c r="D16" s="63"/>
      <c r="E16" s="125"/>
      <c r="F16" s="145"/>
    </row>
    <row r="17" spans="1:6" ht="30" customHeight="1">
      <c r="A17" s="16" t="s">
        <v>0</v>
      </c>
      <c r="F17" s="148"/>
    </row>
    <row r="18" spans="1:6" ht="12.75" customHeight="1">
      <c r="A18" s="48" t="s">
        <v>56</v>
      </c>
      <c r="F18" s="146"/>
    </row>
    <row r="19" spans="1:6" s="33" customFormat="1" ht="45" customHeight="1">
      <c r="A19" s="32"/>
      <c r="B19" s="8" t="s">
        <v>66</v>
      </c>
      <c r="C19" s="8" t="s">
        <v>191</v>
      </c>
      <c r="D19" s="8" t="s">
        <v>190</v>
      </c>
      <c r="E19" s="8" t="s">
        <v>164</v>
      </c>
      <c r="F19" s="134" t="s">
        <v>2</v>
      </c>
    </row>
    <row r="20" spans="1:6">
      <c r="A20" s="59" t="s">
        <v>7</v>
      </c>
      <c r="B20" s="21">
        <v>97738.26</v>
      </c>
      <c r="C20" s="21">
        <v>52083.07</v>
      </c>
      <c r="D20" s="21">
        <v>5016.8100000000004</v>
      </c>
      <c r="E20" s="122">
        <v>109943.89</v>
      </c>
      <c r="F20" s="145">
        <v>264782.02999999997</v>
      </c>
    </row>
    <row r="21" spans="1:6">
      <c r="A21" s="59" t="s">
        <v>8</v>
      </c>
      <c r="B21" s="21">
        <v>357512.74</v>
      </c>
      <c r="C21" s="21">
        <v>129460.08</v>
      </c>
      <c r="D21" s="21">
        <v>17211.509999999998</v>
      </c>
      <c r="E21" s="122">
        <v>170498.9</v>
      </c>
      <c r="F21" s="145">
        <v>674683.23</v>
      </c>
    </row>
    <row r="22" spans="1:6">
      <c r="A22" s="59" t="s">
        <v>9</v>
      </c>
      <c r="B22" s="21">
        <v>134783.16</v>
      </c>
      <c r="C22" s="21">
        <v>57273.57</v>
      </c>
      <c r="D22" s="21">
        <v>12011.41</v>
      </c>
      <c r="E22" s="122">
        <v>89043.11</v>
      </c>
      <c r="F22" s="145">
        <v>293111.25</v>
      </c>
    </row>
    <row r="23" spans="1:6">
      <c r="A23" s="59" t="s">
        <v>203</v>
      </c>
      <c r="B23" s="21">
        <v>133463.34</v>
      </c>
      <c r="C23" s="21">
        <v>38896.019999999997</v>
      </c>
      <c r="D23" s="21">
        <v>9437.07</v>
      </c>
      <c r="E23" s="122">
        <v>65391.8</v>
      </c>
      <c r="F23" s="145">
        <v>247188.22999999998</v>
      </c>
    </row>
    <row r="24" spans="1:6">
      <c r="A24" s="59" t="s">
        <v>10</v>
      </c>
      <c r="B24" s="21">
        <v>57545.49</v>
      </c>
      <c r="C24" s="21">
        <v>35510.5</v>
      </c>
      <c r="D24" s="21">
        <v>5422.51</v>
      </c>
      <c r="E24" s="122">
        <v>39630.75</v>
      </c>
      <c r="F24" s="145">
        <v>138109.25</v>
      </c>
    </row>
    <row r="25" spans="1:6">
      <c r="A25" s="59" t="s">
        <v>192</v>
      </c>
      <c r="B25" s="21">
        <v>45902.2</v>
      </c>
      <c r="C25" s="21">
        <v>35922.6</v>
      </c>
      <c r="D25" s="21">
        <v>9124.2199999999993</v>
      </c>
      <c r="E25" s="122">
        <v>60329.85</v>
      </c>
      <c r="F25" s="145">
        <v>151278.87</v>
      </c>
    </row>
    <row r="26" spans="1:6">
      <c r="A26" s="59" t="s">
        <v>200</v>
      </c>
      <c r="B26" s="21">
        <v>26449.35</v>
      </c>
      <c r="C26" s="21">
        <v>8268.2999999999993</v>
      </c>
      <c r="D26" s="21">
        <v>667.89</v>
      </c>
      <c r="E26" s="122">
        <v>15748.69</v>
      </c>
      <c r="F26" s="145">
        <v>51134.229999999996</v>
      </c>
    </row>
    <row r="27" spans="1:6">
      <c r="A27" s="59" t="s">
        <v>213</v>
      </c>
      <c r="B27" s="21">
        <v>162822.46</v>
      </c>
      <c r="C27" s="21">
        <v>101186.49</v>
      </c>
      <c r="D27" s="21">
        <v>16269.15</v>
      </c>
      <c r="E27" s="122">
        <v>156592.18</v>
      </c>
      <c r="F27" s="145">
        <v>436870.28</v>
      </c>
    </row>
    <row r="28" spans="1:6">
      <c r="A28" s="59" t="s">
        <v>214</v>
      </c>
      <c r="B28" s="21">
        <v>59478.76</v>
      </c>
      <c r="C28" s="21">
        <v>8763.4699999999993</v>
      </c>
      <c r="D28" s="21">
        <v>2495.87</v>
      </c>
      <c r="E28" s="122">
        <v>42738.96</v>
      </c>
      <c r="F28" s="145">
        <v>113477.06</v>
      </c>
    </row>
    <row r="29" spans="1:6" s="23" customFormat="1" ht="22.5" customHeight="1">
      <c r="A29" s="7" t="s">
        <v>11</v>
      </c>
      <c r="B29" s="172">
        <v>1075695.7599999998</v>
      </c>
      <c r="C29" s="172">
        <v>467364.09999999992</v>
      </c>
      <c r="D29" s="172">
        <v>77656.439999999988</v>
      </c>
      <c r="E29" s="172">
        <v>749918.12999999989</v>
      </c>
      <c r="F29" s="213">
        <v>2370634.4300000002</v>
      </c>
    </row>
    <row r="30" spans="1:6" s="23" customFormat="1" ht="12.75" customHeight="1">
      <c r="A30" s="7" t="s">
        <v>0</v>
      </c>
      <c r="B30" s="22"/>
      <c r="C30" s="22"/>
      <c r="D30" s="22"/>
      <c r="E30" s="22"/>
      <c r="F30" s="145"/>
    </row>
    <row r="31" spans="1:6" s="23" customFormat="1" ht="12.75" customHeight="1">
      <c r="A31" s="7"/>
      <c r="B31" s="22"/>
      <c r="C31" s="22"/>
      <c r="D31" s="22"/>
      <c r="E31" s="22"/>
      <c r="F31" s="22"/>
    </row>
    <row r="32" spans="1:6" ht="12.5">
      <c r="A32" s="19"/>
    </row>
    <row r="33" spans="1:6" ht="12.5">
      <c r="A33" s="19"/>
    </row>
    <row r="34" spans="1:6">
      <c r="A34" s="5" t="s">
        <v>178</v>
      </c>
      <c r="B34" s="25"/>
      <c r="C34" s="25"/>
      <c r="D34" s="25"/>
      <c r="E34" s="25"/>
      <c r="F34" s="24"/>
    </row>
    <row r="35" spans="1:6" ht="12.75" customHeight="1">
      <c r="A35" s="5" t="s">
        <v>59</v>
      </c>
      <c r="B35" s="15"/>
      <c r="C35" s="15"/>
      <c r="D35" s="15"/>
      <c r="E35" s="15"/>
      <c r="F35" s="15"/>
    </row>
    <row r="36" spans="1:6" ht="12.5">
      <c r="A36" s="5" t="s">
        <v>220</v>
      </c>
    </row>
    <row r="37" spans="1:6" ht="12.5">
      <c r="A37" s="2"/>
    </row>
    <row r="38" spans="1:6" ht="12.5">
      <c r="A38" s="6"/>
    </row>
    <row r="39" spans="1:6" ht="12.5">
      <c r="A39" s="5"/>
    </row>
  </sheetData>
  <phoneticPr fontId="3" type="noConversion"/>
  <hyperlinks>
    <hyperlink ref="G1" location="Inhalt!A1" display="zurück" xr:uid="{00000000-0004-0000-0B00-000000000000}"/>
  </hyperlinks>
  <pageMargins left="0.78740157499999996" right="0.78740157499999996" top="0.984251969" bottom="0.984251969" header="0.4921259845" footer="0.4921259845"/>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39997558519241921"/>
    <pageSetUpPr fitToPage="1"/>
  </sheetPr>
  <dimension ref="A1:F39"/>
  <sheetViews>
    <sheetView zoomScale="80" zoomScaleNormal="80" workbookViewId="0">
      <selection activeCell="F3" sqref="F3"/>
    </sheetView>
  </sheetViews>
  <sheetFormatPr baseColWidth="10" defaultColWidth="11.453125" defaultRowHeight="12.5"/>
  <cols>
    <col min="1" max="1" width="47.26953125" style="2" customWidth="1"/>
    <col min="2" max="3" width="16.7265625" style="2" customWidth="1"/>
    <col min="4" max="4" width="21" style="2" bestFit="1" customWidth="1"/>
    <col min="5" max="5" width="16.7265625" style="2" customWidth="1"/>
    <col min="6" max="6" width="16.453125" style="2" bestFit="1" customWidth="1"/>
    <col min="7" max="16384" width="11.453125" style="2"/>
  </cols>
  <sheetData>
    <row r="1" spans="1:6" ht="13">
      <c r="A1" s="7" t="s">
        <v>227</v>
      </c>
      <c r="E1" s="7"/>
      <c r="F1" s="31" t="s">
        <v>58</v>
      </c>
    </row>
    <row r="2" spans="1:6">
      <c r="A2" s="2" t="s">
        <v>0</v>
      </c>
    </row>
    <row r="4" spans="1:6" ht="12.75" customHeight="1">
      <c r="A4" s="48" t="s">
        <v>65</v>
      </c>
      <c r="E4" s="156"/>
    </row>
    <row r="5" spans="1:6" s="18" customFormat="1" ht="26">
      <c r="A5" s="17"/>
      <c r="B5" s="8" t="s">
        <v>62</v>
      </c>
      <c r="C5" s="8" t="s">
        <v>63</v>
      </c>
      <c r="D5" s="8" t="s">
        <v>64</v>
      </c>
      <c r="E5" s="144" t="s">
        <v>5</v>
      </c>
    </row>
    <row r="6" spans="1:6" ht="22.5" customHeight="1">
      <c r="A6" s="19" t="s">
        <v>46</v>
      </c>
      <c r="B6" s="21">
        <v>70.658178031813591</v>
      </c>
      <c r="C6" s="21">
        <v>14.531813863612793</v>
      </c>
      <c r="D6" s="52">
        <v>14.810008104573619</v>
      </c>
      <c r="E6" s="145">
        <v>100</v>
      </c>
    </row>
    <row r="7" spans="1:6" ht="13">
      <c r="A7" s="19" t="s">
        <v>47</v>
      </c>
      <c r="B7" s="21">
        <v>71.344514188159337</v>
      </c>
      <c r="C7" s="21">
        <v>14.149926935912358</v>
      </c>
      <c r="D7" s="52">
        <v>14.505558875928315</v>
      </c>
      <c r="E7" s="145">
        <v>100.00000000000001</v>
      </c>
    </row>
    <row r="8" spans="1:6" ht="13">
      <c r="A8" s="19" t="s">
        <v>48</v>
      </c>
      <c r="B8" s="21">
        <v>66.757475457714349</v>
      </c>
      <c r="C8" s="21">
        <v>18.222967403627319</v>
      </c>
      <c r="D8" s="52">
        <v>15.019557138658332</v>
      </c>
      <c r="E8" s="145">
        <v>100</v>
      </c>
    </row>
    <row r="9" spans="1:6" ht="13">
      <c r="A9" s="19" t="s">
        <v>49</v>
      </c>
      <c r="B9" s="21">
        <v>70.772318240533949</v>
      </c>
      <c r="C9" s="21">
        <v>18.297999869440595</v>
      </c>
      <c r="D9" s="52">
        <v>10.92968189002546</v>
      </c>
      <c r="E9" s="145">
        <v>100.00000000000001</v>
      </c>
    </row>
    <row r="10" spans="1:6" ht="13">
      <c r="A10" s="19" t="s">
        <v>50</v>
      </c>
      <c r="B10" s="21">
        <v>73.304133860752557</v>
      </c>
      <c r="C10" s="21">
        <v>17.063191975158261</v>
      </c>
      <c r="D10" s="52">
        <v>9.6326741640891758</v>
      </c>
      <c r="E10" s="145">
        <v>100</v>
      </c>
    </row>
    <row r="11" spans="1:6" ht="13">
      <c r="A11" s="19" t="s">
        <v>1</v>
      </c>
      <c r="B11" s="21">
        <v>67.602376211801158</v>
      </c>
      <c r="C11" s="21">
        <v>15.390175043826993</v>
      </c>
      <c r="D11" s="52">
        <v>17.007448744371857</v>
      </c>
      <c r="E11" s="145">
        <v>100</v>
      </c>
    </row>
    <row r="12" spans="1:6" ht="13">
      <c r="A12" s="19" t="s">
        <v>51</v>
      </c>
      <c r="B12" s="21">
        <v>73.025499745786362</v>
      </c>
      <c r="C12" s="21">
        <v>13.870707811070861</v>
      </c>
      <c r="D12" s="52">
        <v>13.103792443142783</v>
      </c>
      <c r="E12" s="145">
        <v>100</v>
      </c>
    </row>
    <row r="13" spans="1:6" ht="13">
      <c r="A13" s="19" t="s">
        <v>52</v>
      </c>
      <c r="B13" s="21">
        <v>78.818579511475633</v>
      </c>
      <c r="C13" s="21">
        <v>12.178855858826509</v>
      </c>
      <c r="D13" s="52">
        <v>9.0025646296978561</v>
      </c>
      <c r="E13" s="145">
        <v>100</v>
      </c>
    </row>
    <row r="14" spans="1:6" ht="13">
      <c r="A14" s="19" t="s">
        <v>53</v>
      </c>
      <c r="B14" s="21">
        <v>81.38721002441963</v>
      </c>
      <c r="C14" s="21">
        <v>10.685356140874831</v>
      </c>
      <c r="D14" s="52">
        <v>7.9274338347055284</v>
      </c>
      <c r="E14" s="145">
        <v>99.999999999999986</v>
      </c>
    </row>
    <row r="15" spans="1:6" ht="13">
      <c r="A15" s="19" t="s">
        <v>54</v>
      </c>
      <c r="B15" s="21">
        <v>79.383616436036476</v>
      </c>
      <c r="C15" s="21">
        <v>12.801937893638069</v>
      </c>
      <c r="D15" s="52">
        <v>7.8144456703254495</v>
      </c>
      <c r="E15" s="145">
        <v>100</v>
      </c>
    </row>
    <row r="16" spans="1:6" ht="13">
      <c r="A16" s="19" t="s">
        <v>55</v>
      </c>
      <c r="B16" s="21">
        <v>78.07373285735045</v>
      </c>
      <c r="C16" s="21">
        <v>11.806475813092561</v>
      </c>
      <c r="D16" s="52">
        <v>10.119791329556971</v>
      </c>
      <c r="E16" s="145">
        <v>99.999999999999986</v>
      </c>
    </row>
    <row r="17" spans="1:5" s="7" customFormat="1" ht="22.5" customHeight="1">
      <c r="A17" s="7" t="s">
        <v>6</v>
      </c>
      <c r="B17" s="22">
        <v>72.951273352819555</v>
      </c>
      <c r="C17" s="22">
        <v>14.621500109540719</v>
      </c>
      <c r="D17" s="51">
        <v>12.427226537639712</v>
      </c>
      <c r="E17" s="145">
        <v>99.999999999999986</v>
      </c>
    </row>
    <row r="18" spans="1:5" ht="13">
      <c r="A18" s="2" t="s">
        <v>0</v>
      </c>
      <c r="B18" s="21"/>
      <c r="C18" s="21"/>
      <c r="D18" s="52"/>
      <c r="E18" s="145"/>
    </row>
    <row r="19" spans="1:5" ht="13">
      <c r="B19" s="21"/>
      <c r="C19" s="21"/>
      <c r="D19" s="52"/>
      <c r="E19" s="22"/>
    </row>
    <row r="20" spans="1:5" ht="12.75" customHeight="1">
      <c r="A20" s="48" t="s">
        <v>56</v>
      </c>
      <c r="E20" s="133"/>
    </row>
    <row r="21" spans="1:5" s="18" customFormat="1" ht="26">
      <c r="A21" s="17"/>
      <c r="B21" s="8" t="s">
        <v>62</v>
      </c>
      <c r="C21" s="8" t="s">
        <v>63</v>
      </c>
      <c r="D21" s="8" t="s">
        <v>64</v>
      </c>
      <c r="E21" s="144" t="s">
        <v>5</v>
      </c>
    </row>
    <row r="22" spans="1:5" ht="21.75" customHeight="1">
      <c r="A22" s="19" t="s">
        <v>46</v>
      </c>
      <c r="B22" s="46">
        <v>166179.69</v>
      </c>
      <c r="C22" s="46">
        <v>34177.11</v>
      </c>
      <c r="D22" s="45">
        <v>34831.39</v>
      </c>
      <c r="E22" s="149">
        <v>235188.19</v>
      </c>
    </row>
    <row r="23" spans="1:5" ht="13">
      <c r="A23" s="19" t="s">
        <v>47</v>
      </c>
      <c r="B23" s="46">
        <v>623716.93000000005</v>
      </c>
      <c r="C23" s="46">
        <v>123703.26000000001</v>
      </c>
      <c r="D23" s="45">
        <v>126812.31</v>
      </c>
      <c r="E23" s="149">
        <v>874232.5</v>
      </c>
    </row>
    <row r="24" spans="1:5" ht="13">
      <c r="A24" s="19" t="s">
        <v>48</v>
      </c>
      <c r="B24" s="46">
        <v>163738.47</v>
      </c>
      <c r="C24" s="46">
        <v>44696.13</v>
      </c>
      <c r="D24" s="45">
        <v>36839.01</v>
      </c>
      <c r="E24" s="149">
        <v>245273.61000000002</v>
      </c>
    </row>
    <row r="25" spans="1:5" ht="13">
      <c r="A25" s="19" t="s">
        <v>49</v>
      </c>
      <c r="B25" s="46">
        <v>35776.61</v>
      </c>
      <c r="C25" s="46">
        <v>9249.9500000000007</v>
      </c>
      <c r="D25" s="45">
        <v>5525.14</v>
      </c>
      <c r="E25" s="149">
        <v>50551.7</v>
      </c>
    </row>
    <row r="26" spans="1:5" ht="13">
      <c r="A26" s="19" t="s">
        <v>50</v>
      </c>
      <c r="B26" s="46">
        <v>461670.41</v>
      </c>
      <c r="C26" s="46">
        <v>107464.20999999999</v>
      </c>
      <c r="D26" s="45">
        <v>60666.71</v>
      </c>
      <c r="E26" s="149">
        <v>629801.32999999996</v>
      </c>
    </row>
    <row r="27" spans="1:5" ht="13">
      <c r="A27" s="19" t="s">
        <v>1</v>
      </c>
      <c r="B27" s="46">
        <v>113634.70000000001</v>
      </c>
      <c r="C27" s="46">
        <v>25869.77</v>
      </c>
      <c r="D27" s="45">
        <v>28588.29</v>
      </c>
      <c r="E27" s="149">
        <v>168092.76</v>
      </c>
    </row>
    <row r="28" spans="1:5" ht="13">
      <c r="A28" s="19" t="s">
        <v>51</v>
      </c>
      <c r="B28" s="46">
        <v>291799.06</v>
      </c>
      <c r="C28" s="46">
        <v>55425.29</v>
      </c>
      <c r="D28" s="45">
        <v>52360.81</v>
      </c>
      <c r="E28" s="149">
        <v>399585.16</v>
      </c>
    </row>
    <row r="29" spans="1:5" ht="13">
      <c r="A29" s="19" t="s">
        <v>52</v>
      </c>
      <c r="B29" s="46">
        <v>25265.54</v>
      </c>
      <c r="C29" s="46">
        <v>3903.9700000000003</v>
      </c>
      <c r="D29" s="45">
        <v>2885.8</v>
      </c>
      <c r="E29" s="149">
        <v>32055.31</v>
      </c>
    </row>
    <row r="30" spans="1:5" ht="13">
      <c r="A30" s="19" t="s">
        <v>53</v>
      </c>
      <c r="B30" s="46">
        <v>193402.47</v>
      </c>
      <c r="C30" s="46">
        <v>25391.879999999997</v>
      </c>
      <c r="D30" s="45">
        <v>18838.16</v>
      </c>
      <c r="E30" s="149">
        <v>237632.51</v>
      </c>
    </row>
    <row r="31" spans="1:5" ht="13">
      <c r="A31" s="19" t="s">
        <v>54</v>
      </c>
      <c r="B31" s="46">
        <v>57942.569999999992</v>
      </c>
      <c r="C31" s="46">
        <v>9344.2099999999991</v>
      </c>
      <c r="D31" s="45">
        <v>5703.81</v>
      </c>
      <c r="E31" s="149">
        <v>72990.59</v>
      </c>
    </row>
    <row r="32" spans="1:5" ht="13">
      <c r="A32" s="19" t="s">
        <v>55</v>
      </c>
      <c r="B32" s="46">
        <v>237507.96999999997</v>
      </c>
      <c r="C32" s="46">
        <v>35916.46</v>
      </c>
      <c r="D32" s="45">
        <v>30785.4</v>
      </c>
      <c r="E32" s="149">
        <v>304209.83</v>
      </c>
    </row>
    <row r="33" spans="1:6" ht="21.75" customHeight="1">
      <c r="A33" s="7" t="s">
        <v>6</v>
      </c>
      <c r="B33" s="174">
        <v>2370634.42</v>
      </c>
      <c r="C33" s="174">
        <v>475142.24000000005</v>
      </c>
      <c r="D33" s="175">
        <v>403836.83</v>
      </c>
      <c r="E33" s="214">
        <v>3249613.49</v>
      </c>
    </row>
    <row r="34" spans="1:6" ht="13">
      <c r="A34" s="2" t="s">
        <v>0</v>
      </c>
      <c r="E34" s="133"/>
      <c r="F34" s="15"/>
    </row>
    <row r="35" spans="1:6" ht="13">
      <c r="F35" s="15"/>
    </row>
    <row r="36" spans="1:6">
      <c r="A36" s="6"/>
      <c r="E36" s="6"/>
    </row>
    <row r="37" spans="1:6">
      <c r="A37" s="5" t="s">
        <v>178</v>
      </c>
      <c r="E37" s="5"/>
    </row>
    <row r="38" spans="1:6">
      <c r="A38" s="5" t="s">
        <v>59</v>
      </c>
      <c r="E38" s="5"/>
    </row>
    <row r="39" spans="1:6">
      <c r="A39" s="5" t="s">
        <v>220</v>
      </c>
      <c r="E39" s="5"/>
    </row>
  </sheetData>
  <phoneticPr fontId="3" type="noConversion"/>
  <hyperlinks>
    <hyperlink ref="F1" location="Inhalt!A1" display="zurück" xr:uid="{00000000-0004-0000-0C00-000000000000}"/>
  </hyperlinks>
  <pageMargins left="0.78740157499999996" right="0.78740157499999996" top="0.984251969" bottom="0.984251969" header="0.4921259845" footer="0.4921259845"/>
  <pageSetup paperSize="9" scale="7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F39"/>
  <sheetViews>
    <sheetView zoomScale="80" zoomScaleNormal="80" workbookViewId="0">
      <selection activeCell="G2" sqref="G2"/>
    </sheetView>
  </sheetViews>
  <sheetFormatPr baseColWidth="10" defaultColWidth="11.453125" defaultRowHeight="12.5"/>
  <cols>
    <col min="1" max="1" width="43.453125" style="2" customWidth="1"/>
    <col min="2" max="2" width="16" style="2" customWidth="1"/>
    <col min="3" max="3" width="21.453125" style="2" customWidth="1"/>
    <col min="4" max="4" width="16.7265625" style="2" customWidth="1"/>
    <col min="5" max="5" width="22.453125" style="2" customWidth="1"/>
    <col min="6" max="6" width="15.54296875" style="2" bestFit="1" customWidth="1"/>
    <col min="7" max="16384" width="11.453125" style="2"/>
  </cols>
  <sheetData>
    <row r="1" spans="1:6" ht="13">
      <c r="A1" s="7" t="s">
        <v>228</v>
      </c>
      <c r="F1" s="31" t="s">
        <v>58</v>
      </c>
    </row>
    <row r="2" spans="1:6" ht="13">
      <c r="A2" s="7"/>
      <c r="F2" s="31"/>
    </row>
    <row r="3" spans="1:6" ht="13">
      <c r="A3" s="7"/>
      <c r="F3" s="31"/>
    </row>
    <row r="4" spans="1:6" ht="12.75" customHeight="1">
      <c r="A4" s="48" t="s">
        <v>65</v>
      </c>
      <c r="F4" s="133"/>
    </row>
    <row r="5" spans="1:6" s="18" customFormat="1" ht="45" customHeight="1">
      <c r="A5" s="17"/>
      <c r="B5" s="8" t="s">
        <v>66</v>
      </c>
      <c r="C5" s="8" t="s">
        <v>191</v>
      </c>
      <c r="D5" s="8" t="s">
        <v>190</v>
      </c>
      <c r="E5" s="8" t="s">
        <v>164</v>
      </c>
      <c r="F5" s="144" t="s">
        <v>2</v>
      </c>
    </row>
    <row r="6" spans="1:6" ht="22.5" customHeight="1">
      <c r="A6" s="19" t="s">
        <v>46</v>
      </c>
      <c r="B6" s="21">
        <v>44.458158515038747</v>
      </c>
      <c r="C6" s="21">
        <v>19.887809394758168</v>
      </c>
      <c r="D6" s="52">
        <v>2.8220837335777915</v>
      </c>
      <c r="E6" s="52">
        <v>32.83194835662529</v>
      </c>
      <c r="F6" s="145">
        <v>99.999999999999986</v>
      </c>
    </row>
    <row r="7" spans="1:6" ht="13">
      <c r="A7" s="19" t="s">
        <v>47</v>
      </c>
      <c r="B7" s="21">
        <v>40.17444419858861</v>
      </c>
      <c r="C7" s="21">
        <v>30.031164938876998</v>
      </c>
      <c r="D7" s="52">
        <v>3.2652937607449575</v>
      </c>
      <c r="E7" s="52">
        <v>26.529097101789429</v>
      </c>
      <c r="F7" s="145">
        <v>100</v>
      </c>
    </row>
    <row r="8" spans="1:6" ht="13">
      <c r="A8" s="19" t="s">
        <v>48</v>
      </c>
      <c r="B8" s="21">
        <v>29.614463845912326</v>
      </c>
      <c r="C8" s="21">
        <v>36.575650181658595</v>
      </c>
      <c r="D8" s="52">
        <v>3.5087966804624471</v>
      </c>
      <c r="E8" s="52">
        <v>30.301089291966633</v>
      </c>
      <c r="F8" s="145">
        <v>100.00000000000001</v>
      </c>
    </row>
    <row r="9" spans="1:6" ht="13">
      <c r="A9" s="19" t="s">
        <v>49</v>
      </c>
      <c r="B9" s="21">
        <v>24.250005799878746</v>
      </c>
      <c r="C9" s="21">
        <v>40.619751284428574</v>
      </c>
      <c r="D9" s="52">
        <v>2.908967618787806</v>
      </c>
      <c r="E9" s="52">
        <v>32.221275296904878</v>
      </c>
      <c r="F9" s="145">
        <v>100.00000000000001</v>
      </c>
    </row>
    <row r="10" spans="1:6" ht="13">
      <c r="A10" s="19" t="s">
        <v>50</v>
      </c>
      <c r="B10" s="21">
        <v>49.161881524960634</v>
      </c>
      <c r="C10" s="21">
        <v>13.868967690608544</v>
      </c>
      <c r="D10" s="52">
        <v>3.2491296117505128</v>
      </c>
      <c r="E10" s="52">
        <v>33.720021172680312</v>
      </c>
      <c r="F10" s="145">
        <v>100</v>
      </c>
    </row>
    <row r="11" spans="1:6" ht="13">
      <c r="A11" s="19" t="s">
        <v>1</v>
      </c>
      <c r="B11" s="21">
        <v>48.187780669108996</v>
      </c>
      <c r="C11" s="21">
        <v>13.329775147908162</v>
      </c>
      <c r="D11" s="52">
        <v>3.7845746061722343</v>
      </c>
      <c r="E11" s="52">
        <v>34.697869576810604</v>
      </c>
      <c r="F11" s="145">
        <v>99.999999999999986</v>
      </c>
    </row>
    <row r="12" spans="1:6" ht="13">
      <c r="A12" s="19" t="s">
        <v>51</v>
      </c>
      <c r="B12" s="21">
        <v>57.262833540313672</v>
      </c>
      <c r="C12" s="21">
        <v>7.6264056505185449</v>
      </c>
      <c r="D12" s="52">
        <v>2.6553478273713425</v>
      </c>
      <c r="E12" s="52">
        <v>32.455412981796442</v>
      </c>
      <c r="F12" s="145">
        <v>100</v>
      </c>
    </row>
    <row r="13" spans="1:6" ht="13">
      <c r="A13" s="19" t="s">
        <v>52</v>
      </c>
      <c r="B13" s="21">
        <v>48.966734928285717</v>
      </c>
      <c r="C13" s="21">
        <v>7.7597391545955476</v>
      </c>
      <c r="D13" s="52">
        <v>8.9291580548050824</v>
      </c>
      <c r="E13" s="52">
        <v>34.344367862313653</v>
      </c>
      <c r="F13" s="145">
        <v>100</v>
      </c>
    </row>
    <row r="14" spans="1:6" ht="13">
      <c r="A14" s="19" t="s">
        <v>53</v>
      </c>
      <c r="B14" s="21">
        <v>47.218967782572783</v>
      </c>
      <c r="C14" s="21">
        <v>14.766869316612141</v>
      </c>
      <c r="D14" s="52">
        <v>3.2029580594291271</v>
      </c>
      <c r="E14" s="52">
        <v>34.811204841385944</v>
      </c>
      <c r="F14" s="145">
        <v>99.999999999999986</v>
      </c>
    </row>
    <row r="15" spans="1:6" ht="13">
      <c r="A15" s="19" t="s">
        <v>54</v>
      </c>
      <c r="B15" s="21">
        <v>39.437567232520067</v>
      </c>
      <c r="C15" s="21">
        <v>20.110775203792311</v>
      </c>
      <c r="D15" s="52">
        <v>8.0650720187247469</v>
      </c>
      <c r="E15" s="52">
        <v>32.386585544962884</v>
      </c>
      <c r="F15" s="145">
        <v>100.00000000000001</v>
      </c>
    </row>
    <row r="16" spans="1:6" ht="13">
      <c r="A16" s="19" t="s">
        <v>55</v>
      </c>
      <c r="B16" s="21">
        <v>49.982575321577642</v>
      </c>
      <c r="C16" s="21">
        <v>12.202403144618685</v>
      </c>
      <c r="D16" s="52">
        <v>2.375364498294521</v>
      </c>
      <c r="E16" s="52">
        <v>35.439657035509171</v>
      </c>
      <c r="F16" s="145">
        <v>100.00000000000001</v>
      </c>
    </row>
    <row r="17" spans="1:6" s="7" customFormat="1" ht="22.5" customHeight="1">
      <c r="A17" s="7" t="s">
        <v>6</v>
      </c>
      <c r="B17" s="22">
        <v>45.375859766686425</v>
      </c>
      <c r="C17" s="22">
        <v>19.714726828272404</v>
      </c>
      <c r="D17" s="51">
        <v>3.2757657336300721</v>
      </c>
      <c r="E17" s="51">
        <v>31.633647671411104</v>
      </c>
      <c r="F17" s="145">
        <v>100</v>
      </c>
    </row>
    <row r="18" spans="1:6" ht="13">
      <c r="A18" s="2" t="s">
        <v>0</v>
      </c>
      <c r="B18" s="21"/>
      <c r="C18" s="21"/>
      <c r="D18" s="21"/>
      <c r="E18" s="52"/>
      <c r="F18" s="145"/>
    </row>
    <row r="19" spans="1:6" ht="13">
      <c r="B19" s="21"/>
      <c r="C19" s="21"/>
      <c r="D19" s="21"/>
      <c r="E19" s="52"/>
      <c r="F19" s="22"/>
    </row>
    <row r="20" spans="1:6" ht="12.75" customHeight="1">
      <c r="A20" s="48" t="s">
        <v>56</v>
      </c>
      <c r="F20" s="133"/>
    </row>
    <row r="21" spans="1:6" s="18" customFormat="1" ht="45" customHeight="1">
      <c r="A21" s="17"/>
      <c r="B21" s="8" t="s">
        <v>66</v>
      </c>
      <c r="C21" s="8" t="s">
        <v>191</v>
      </c>
      <c r="D21" s="8" t="s">
        <v>190</v>
      </c>
      <c r="E21" s="8" t="s">
        <v>164</v>
      </c>
      <c r="F21" s="144" t="s">
        <v>2</v>
      </c>
    </row>
    <row r="22" spans="1:6" ht="21.75" customHeight="1">
      <c r="A22" s="19" t="s">
        <v>46</v>
      </c>
      <c r="B22" s="46">
        <v>73880.429999999993</v>
      </c>
      <c r="C22" s="46">
        <v>33049.5</v>
      </c>
      <c r="D22" s="46">
        <v>4689.7299999999996</v>
      </c>
      <c r="E22" s="46">
        <v>54560.03</v>
      </c>
      <c r="F22" s="149">
        <v>166179.69</v>
      </c>
    </row>
    <row r="23" spans="1:6" ht="13">
      <c r="A23" s="19" t="s">
        <v>47</v>
      </c>
      <c r="B23" s="46">
        <v>250574.81</v>
      </c>
      <c r="C23" s="46">
        <v>187309.46</v>
      </c>
      <c r="D23" s="46">
        <v>20366.189999999999</v>
      </c>
      <c r="E23" s="46">
        <v>165466.47</v>
      </c>
      <c r="F23" s="149">
        <v>623716.93000000005</v>
      </c>
    </row>
    <row r="24" spans="1:6" ht="13">
      <c r="A24" s="19" t="s">
        <v>48</v>
      </c>
      <c r="B24" s="46">
        <v>48490.27</v>
      </c>
      <c r="C24" s="46">
        <v>59888.41</v>
      </c>
      <c r="D24" s="46">
        <v>5745.25</v>
      </c>
      <c r="E24" s="46">
        <v>49614.54</v>
      </c>
      <c r="F24" s="149">
        <v>163738.47</v>
      </c>
    </row>
    <row r="25" spans="1:6" ht="13">
      <c r="A25" s="19" t="s">
        <v>49</v>
      </c>
      <c r="B25" s="46">
        <v>8675.83</v>
      </c>
      <c r="C25" s="46">
        <v>14532.37</v>
      </c>
      <c r="D25" s="46">
        <v>1040.73</v>
      </c>
      <c r="E25" s="46">
        <v>11527.68</v>
      </c>
      <c r="F25" s="149">
        <v>35776.61</v>
      </c>
    </row>
    <row r="26" spans="1:6" ht="13">
      <c r="A26" s="19" t="s">
        <v>50</v>
      </c>
      <c r="B26" s="46">
        <v>226965.86</v>
      </c>
      <c r="C26" s="46">
        <v>64028.92</v>
      </c>
      <c r="D26" s="46">
        <v>15000.27</v>
      </c>
      <c r="E26" s="46">
        <v>155675.35999999999</v>
      </c>
      <c r="F26" s="149">
        <v>461670.41</v>
      </c>
    </row>
    <row r="27" spans="1:6" ht="13">
      <c r="A27" s="19" t="s">
        <v>1</v>
      </c>
      <c r="B27" s="46">
        <v>54758.04</v>
      </c>
      <c r="C27" s="46">
        <v>15147.25</v>
      </c>
      <c r="D27" s="46">
        <v>4300.59</v>
      </c>
      <c r="E27" s="46">
        <v>39428.82</v>
      </c>
      <c r="F27" s="149">
        <v>113634.70000000001</v>
      </c>
    </row>
    <row r="28" spans="1:6" ht="13">
      <c r="A28" s="19" t="s">
        <v>51</v>
      </c>
      <c r="B28" s="46">
        <v>167092.41</v>
      </c>
      <c r="C28" s="46">
        <v>22253.78</v>
      </c>
      <c r="D28" s="46">
        <v>7748.28</v>
      </c>
      <c r="E28" s="46">
        <v>94704.59</v>
      </c>
      <c r="F28" s="149">
        <v>291799.06</v>
      </c>
    </row>
    <row r="29" spans="1:6" ht="13">
      <c r="A29" s="19" t="s">
        <v>52</v>
      </c>
      <c r="B29" s="46">
        <v>12371.71</v>
      </c>
      <c r="C29" s="46">
        <v>1960.54</v>
      </c>
      <c r="D29" s="46">
        <v>2256</v>
      </c>
      <c r="E29" s="46">
        <v>8677.2900000000009</v>
      </c>
      <c r="F29" s="149">
        <v>25265.54</v>
      </c>
    </row>
    <row r="30" spans="1:6" ht="13">
      <c r="A30" s="19" t="s">
        <v>53</v>
      </c>
      <c r="B30" s="46">
        <v>91322.65</v>
      </c>
      <c r="C30" s="46">
        <v>28559.49</v>
      </c>
      <c r="D30" s="46">
        <v>6194.6</v>
      </c>
      <c r="E30" s="46">
        <v>67325.73</v>
      </c>
      <c r="F30" s="149">
        <v>193402.47</v>
      </c>
    </row>
    <row r="31" spans="1:6" ht="13">
      <c r="A31" s="19" t="s">
        <v>54</v>
      </c>
      <c r="B31" s="46">
        <v>22851.14</v>
      </c>
      <c r="C31" s="46">
        <v>11652.7</v>
      </c>
      <c r="D31" s="46">
        <v>4673.1099999999997</v>
      </c>
      <c r="E31" s="46">
        <v>18765.62</v>
      </c>
      <c r="F31" s="149">
        <v>57942.569999999992</v>
      </c>
    </row>
    <row r="32" spans="1:6" ht="13">
      <c r="A32" s="19" t="s">
        <v>55</v>
      </c>
      <c r="B32" s="46">
        <v>118712.6</v>
      </c>
      <c r="C32" s="46">
        <v>28981.68</v>
      </c>
      <c r="D32" s="46">
        <v>5641.68</v>
      </c>
      <c r="E32" s="46">
        <v>84172.01</v>
      </c>
      <c r="F32" s="149">
        <v>237507.96999999997</v>
      </c>
    </row>
    <row r="33" spans="1:6" ht="21.75" customHeight="1">
      <c r="A33" s="7" t="s">
        <v>6</v>
      </c>
      <c r="B33" s="174">
        <v>1075695.75</v>
      </c>
      <c r="C33" s="174">
        <v>467364.09999999992</v>
      </c>
      <c r="D33" s="174">
        <v>77656.429999999993</v>
      </c>
      <c r="E33" s="175">
        <v>749918.14</v>
      </c>
      <c r="F33" s="214">
        <v>2370634.42</v>
      </c>
    </row>
    <row r="34" spans="1:6">
      <c r="A34" s="2" t="s">
        <v>0</v>
      </c>
      <c r="E34" s="45"/>
      <c r="F34" s="133"/>
    </row>
    <row r="37" spans="1:6">
      <c r="A37" s="5" t="s">
        <v>178</v>
      </c>
    </row>
    <row r="38" spans="1:6">
      <c r="A38" s="5" t="s">
        <v>59</v>
      </c>
    </row>
    <row r="39" spans="1:6">
      <c r="A39" s="5" t="s">
        <v>220</v>
      </c>
    </row>
  </sheetData>
  <phoneticPr fontId="3" type="noConversion"/>
  <hyperlinks>
    <hyperlink ref="F1" location="Inhalt!A1" display="zurück" xr:uid="{00000000-0004-0000-0D00-000000000000}"/>
  </hyperlinks>
  <pageMargins left="0.78740157499999996" right="0.78740157499999996" top="0.984251969" bottom="0.984251969" header="0.4921259845" footer="0.4921259845"/>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G42"/>
  <sheetViews>
    <sheetView zoomScale="66" zoomScaleNormal="66" workbookViewId="0">
      <selection activeCell="G2" sqref="G2"/>
    </sheetView>
  </sheetViews>
  <sheetFormatPr baseColWidth="10" defaultColWidth="11.453125" defaultRowHeight="13"/>
  <cols>
    <col min="1" max="1" width="49" style="7" customWidth="1"/>
    <col min="2" max="2" width="20.54296875" style="2" bestFit="1" customWidth="1"/>
    <col min="3" max="3" width="25.26953125" style="2" customWidth="1"/>
    <col min="4" max="4" width="16.453125" style="2" bestFit="1" customWidth="1"/>
    <col min="5" max="5" width="18.26953125" style="2" bestFit="1" customWidth="1"/>
    <col min="6" max="6" width="17.453125" style="2" bestFit="1" customWidth="1"/>
    <col min="7" max="7" width="18.54296875" style="27" customWidth="1"/>
    <col min="8" max="16384" width="11.453125" style="2"/>
  </cols>
  <sheetData>
    <row r="1" spans="1:7">
      <c r="A1" s="7" t="s">
        <v>229</v>
      </c>
      <c r="D1" s="31" t="s">
        <v>58</v>
      </c>
      <c r="F1" s="31"/>
      <c r="G1" s="35"/>
    </row>
    <row r="2" spans="1:7">
      <c r="A2" s="7" t="s">
        <v>0</v>
      </c>
    </row>
    <row r="4" spans="1:7" ht="12.75" customHeight="1">
      <c r="A4" s="48" t="s">
        <v>65</v>
      </c>
      <c r="F4" s="133"/>
    </row>
    <row r="5" spans="1:7" s="18" customFormat="1" ht="33.75" customHeight="1">
      <c r="A5" s="17"/>
      <c r="B5" s="8" t="s">
        <v>60</v>
      </c>
      <c r="C5" s="183" t="s">
        <v>189</v>
      </c>
      <c r="D5" s="8" t="s">
        <v>61</v>
      </c>
      <c r="E5" s="8" t="s">
        <v>30</v>
      </c>
      <c r="F5" s="134" t="s">
        <v>2</v>
      </c>
    </row>
    <row r="6" spans="1:7" ht="22.5" customHeight="1">
      <c r="A6" s="19" t="s">
        <v>46</v>
      </c>
      <c r="B6" s="52">
        <v>63.135353996106439</v>
      </c>
      <c r="C6" s="52">
        <v>28.432372749344797</v>
      </c>
      <c r="D6" s="52">
        <v>6.1046690356632709</v>
      </c>
      <c r="E6" s="21">
        <v>2.3276042188854897</v>
      </c>
      <c r="F6" s="152">
        <v>100</v>
      </c>
    </row>
    <row r="7" spans="1:7">
      <c r="A7" s="19" t="s">
        <v>47</v>
      </c>
      <c r="B7" s="52">
        <v>53.614371462968947</v>
      </c>
      <c r="C7" s="52">
        <v>40.671735493704482</v>
      </c>
      <c r="D7" s="52">
        <v>3.4630890523973887</v>
      </c>
      <c r="E7" s="21">
        <v>2.2508039909291861</v>
      </c>
      <c r="F7" s="152">
        <v>100</v>
      </c>
    </row>
    <row r="8" spans="1:7">
      <c r="A8" s="19" t="s">
        <v>48</v>
      </c>
      <c r="B8" s="52">
        <v>53.814177310562563</v>
      </c>
      <c r="C8" s="52">
        <v>42.846788239745322</v>
      </c>
      <c r="D8" s="52">
        <v>1.9607369076818699</v>
      </c>
      <c r="E8" s="21">
        <v>1.3782975420102284</v>
      </c>
      <c r="F8" s="152">
        <v>99.999999999999986</v>
      </c>
    </row>
    <row r="9" spans="1:7">
      <c r="A9" s="19" t="s">
        <v>49</v>
      </c>
      <c r="B9" s="52">
        <v>46.921042600158373</v>
      </c>
      <c r="C9" s="52">
        <v>50.670452362720219</v>
      </c>
      <c r="D9" s="52">
        <v>0.86879390184581362</v>
      </c>
      <c r="E9" s="21">
        <v>1.5397111352755961</v>
      </c>
      <c r="F9" s="152">
        <v>100</v>
      </c>
    </row>
    <row r="10" spans="1:7">
      <c r="A10" s="19" t="s">
        <v>50</v>
      </c>
      <c r="B10" s="52">
        <v>60.499220611350893</v>
      </c>
      <c r="C10" s="52">
        <v>21.478425926449312</v>
      </c>
      <c r="D10" s="52">
        <v>14.920281526243864</v>
      </c>
      <c r="E10" s="21">
        <v>3.1020719359559292</v>
      </c>
      <c r="F10" s="152">
        <v>100.00000000000001</v>
      </c>
    </row>
    <row r="11" spans="1:7">
      <c r="A11" s="19" t="s">
        <v>1</v>
      </c>
      <c r="B11" s="52">
        <v>77.765432742883576</v>
      </c>
      <c r="C11" s="52">
        <v>18.034707858047671</v>
      </c>
      <c r="D11" s="52">
        <v>3.3160081781030795</v>
      </c>
      <c r="E11" s="21">
        <v>0.88385122096566082</v>
      </c>
      <c r="F11" s="152">
        <v>99.999999999999986</v>
      </c>
    </row>
    <row r="12" spans="1:7">
      <c r="A12" s="19" t="s">
        <v>51</v>
      </c>
      <c r="B12" s="52">
        <v>84.340054461981168</v>
      </c>
      <c r="C12" s="52">
        <v>11.650462403296899</v>
      </c>
      <c r="D12" s="52">
        <v>2.2218467216888955</v>
      </c>
      <c r="E12" s="21">
        <v>1.7876364130330464</v>
      </c>
      <c r="F12" s="152">
        <v>100</v>
      </c>
    </row>
    <row r="13" spans="1:7">
      <c r="A13" s="19" t="s">
        <v>52</v>
      </c>
      <c r="B13" s="52">
        <v>69.451498222447952</v>
      </c>
      <c r="C13" s="52">
        <v>16.864688919031224</v>
      </c>
      <c r="D13" s="52">
        <v>9.4133828643732134</v>
      </c>
      <c r="E13" s="21">
        <v>4.2704299941476176</v>
      </c>
      <c r="F13" s="152">
        <v>100.00000000000001</v>
      </c>
    </row>
    <row r="14" spans="1:7">
      <c r="A14" s="19" t="s">
        <v>53</v>
      </c>
      <c r="B14" s="52">
        <v>56.798352211993219</v>
      </c>
      <c r="C14" s="52">
        <v>25.3540940168498</v>
      </c>
      <c r="D14" s="52">
        <v>14.829570246932963</v>
      </c>
      <c r="E14" s="21">
        <v>3.0179835242240212</v>
      </c>
      <c r="F14" s="152">
        <v>100</v>
      </c>
    </row>
    <row r="15" spans="1:7">
      <c r="A15" s="19" t="s">
        <v>54</v>
      </c>
      <c r="B15" s="52">
        <v>43.74358992626172</v>
      </c>
      <c r="C15" s="52">
        <v>17.874786034033434</v>
      </c>
      <c r="D15" s="52">
        <v>26.594952389746734</v>
      </c>
      <c r="E15" s="21">
        <v>11.786671649958118</v>
      </c>
      <c r="F15" s="152">
        <v>100.00000000000001</v>
      </c>
    </row>
    <row r="16" spans="1:7">
      <c r="A16" s="19" t="s">
        <v>55</v>
      </c>
      <c r="B16" s="52">
        <v>73.745061015619456</v>
      </c>
      <c r="C16" s="52">
        <v>17.279469061171959</v>
      </c>
      <c r="D16" s="52">
        <v>7.5655877106658718</v>
      </c>
      <c r="E16" s="21">
        <v>1.4098822125427184</v>
      </c>
      <c r="F16" s="152">
        <v>100</v>
      </c>
    </row>
    <row r="17" spans="1:6" ht="21" customHeight="1">
      <c r="A17" s="7" t="s">
        <v>6</v>
      </c>
      <c r="B17" s="51">
        <v>62.628017187705822</v>
      </c>
      <c r="C17" s="51">
        <v>27.589437137515549</v>
      </c>
      <c r="D17" s="51">
        <v>7.354289477106887</v>
      </c>
      <c r="E17" s="22">
        <v>2.4282561976717574</v>
      </c>
      <c r="F17" s="152">
        <v>100.00000000000001</v>
      </c>
    </row>
    <row r="18" spans="1:6">
      <c r="A18" s="2" t="s">
        <v>0</v>
      </c>
      <c r="B18" s="52"/>
      <c r="C18" s="21"/>
      <c r="D18" s="52"/>
      <c r="E18" s="21"/>
      <c r="F18" s="145"/>
    </row>
    <row r="19" spans="1:6">
      <c r="A19" s="2"/>
      <c r="B19" s="52"/>
      <c r="C19" s="21"/>
      <c r="D19" s="52"/>
      <c r="E19" s="21"/>
      <c r="F19" s="22"/>
    </row>
    <row r="20" spans="1:6" ht="12.75" customHeight="1">
      <c r="A20" s="48" t="s">
        <v>56</v>
      </c>
      <c r="F20" s="133"/>
    </row>
    <row r="21" spans="1:6" s="18" customFormat="1" ht="33.75" customHeight="1">
      <c r="A21" s="17"/>
      <c r="B21" s="8" t="s">
        <v>60</v>
      </c>
      <c r="C21" s="183" t="s">
        <v>189</v>
      </c>
      <c r="D21" s="8" t="s">
        <v>61</v>
      </c>
      <c r="E21" s="8" t="s">
        <v>30</v>
      </c>
      <c r="F21" s="134" t="s">
        <v>2</v>
      </c>
    </row>
    <row r="22" spans="1:6" ht="22.5" customHeight="1">
      <c r="A22" s="19" t="s">
        <v>46</v>
      </c>
      <c r="B22" s="45">
        <v>148486.89000000001</v>
      </c>
      <c r="C22" s="45">
        <v>66869.58</v>
      </c>
      <c r="D22" s="45">
        <v>14357.46</v>
      </c>
      <c r="E22" s="45">
        <v>5474.25</v>
      </c>
      <c r="F22" s="145">
        <v>235188.18000000002</v>
      </c>
    </row>
    <row r="23" spans="1:6">
      <c r="A23" s="19" t="s">
        <v>47</v>
      </c>
      <c r="B23" s="45">
        <v>468714.26</v>
      </c>
      <c r="C23" s="45">
        <v>355565.53</v>
      </c>
      <c r="D23" s="45">
        <v>30275.45</v>
      </c>
      <c r="E23" s="45">
        <v>19677.259999999998</v>
      </c>
      <c r="F23" s="145">
        <v>874232.5</v>
      </c>
    </row>
    <row r="24" spans="1:6">
      <c r="A24" s="19" t="s">
        <v>48</v>
      </c>
      <c r="B24" s="45">
        <v>131991.97</v>
      </c>
      <c r="C24" s="45">
        <v>105091.86</v>
      </c>
      <c r="D24" s="45">
        <v>4809.17</v>
      </c>
      <c r="E24" s="45">
        <v>3380.6</v>
      </c>
      <c r="F24" s="145">
        <v>245273.60000000003</v>
      </c>
    </row>
    <row r="25" spans="1:6">
      <c r="A25" s="19" t="s">
        <v>49</v>
      </c>
      <c r="B25" s="45">
        <v>23719.38</v>
      </c>
      <c r="C25" s="45">
        <v>25614.77</v>
      </c>
      <c r="D25" s="45">
        <v>439.19</v>
      </c>
      <c r="E25" s="45">
        <v>778.35</v>
      </c>
      <c r="F25" s="145">
        <v>50551.69</v>
      </c>
    </row>
    <row r="26" spans="1:6">
      <c r="A26" s="19" t="s">
        <v>50</v>
      </c>
      <c r="B26" s="45">
        <v>381024.89</v>
      </c>
      <c r="C26" s="45">
        <v>135271.41</v>
      </c>
      <c r="D26" s="45">
        <v>93968.13</v>
      </c>
      <c r="E26" s="45">
        <v>19536.89</v>
      </c>
      <c r="F26" s="145">
        <v>629801.32000000007</v>
      </c>
    </row>
    <row r="27" spans="1:6">
      <c r="A27" s="19" t="s">
        <v>1</v>
      </c>
      <c r="B27" s="45">
        <v>130718.07</v>
      </c>
      <c r="C27" s="45">
        <v>30315.040000000001</v>
      </c>
      <c r="D27" s="45">
        <v>5573.97</v>
      </c>
      <c r="E27" s="45">
        <v>1485.69</v>
      </c>
      <c r="F27" s="145">
        <v>168092.77000000002</v>
      </c>
    </row>
    <row r="28" spans="1:6">
      <c r="A28" s="19" t="s">
        <v>51</v>
      </c>
      <c r="B28" s="45">
        <v>337010.35</v>
      </c>
      <c r="C28" s="45">
        <v>46553.52</v>
      </c>
      <c r="D28" s="45">
        <v>8878.17</v>
      </c>
      <c r="E28" s="45">
        <v>7143.13</v>
      </c>
      <c r="F28" s="145">
        <v>399585.17</v>
      </c>
    </row>
    <row r="29" spans="1:6">
      <c r="A29" s="19" t="s">
        <v>52</v>
      </c>
      <c r="B29" s="45">
        <v>22262.9</v>
      </c>
      <c r="C29" s="45">
        <v>5406.03</v>
      </c>
      <c r="D29" s="45">
        <v>3017.49</v>
      </c>
      <c r="E29" s="45">
        <v>1368.9</v>
      </c>
      <c r="F29" s="145">
        <v>32055.32</v>
      </c>
    </row>
    <row r="30" spans="1:6">
      <c r="A30" s="19" t="s">
        <v>53</v>
      </c>
      <c r="B30" s="45">
        <v>134971.35</v>
      </c>
      <c r="C30" s="45">
        <v>60249.57</v>
      </c>
      <c r="D30" s="45">
        <v>35239.879999999997</v>
      </c>
      <c r="E30" s="45">
        <v>7171.71</v>
      </c>
      <c r="F30" s="145">
        <v>237632.51</v>
      </c>
    </row>
    <row r="31" spans="1:6">
      <c r="A31" s="19" t="s">
        <v>54</v>
      </c>
      <c r="B31" s="45">
        <v>31928.7</v>
      </c>
      <c r="C31" s="45">
        <v>13046.91</v>
      </c>
      <c r="D31" s="45">
        <v>19411.810000000001</v>
      </c>
      <c r="E31" s="45">
        <v>8603.16</v>
      </c>
      <c r="F31" s="145">
        <v>72990.58</v>
      </c>
    </row>
    <row r="32" spans="1:6">
      <c r="A32" s="19" t="s">
        <v>55</v>
      </c>
      <c r="B32" s="45">
        <v>224339.71</v>
      </c>
      <c r="C32" s="45">
        <v>52565.84</v>
      </c>
      <c r="D32" s="45">
        <v>23015.26</v>
      </c>
      <c r="E32" s="45">
        <v>4289</v>
      </c>
      <c r="F32" s="145">
        <v>304209.81</v>
      </c>
    </row>
    <row r="33" spans="1:7" ht="21" customHeight="1">
      <c r="A33" s="7" t="s">
        <v>6</v>
      </c>
      <c r="B33" s="172">
        <v>2035168.47</v>
      </c>
      <c r="C33" s="173">
        <v>896550.06000000017</v>
      </c>
      <c r="D33" s="172">
        <v>238985.98000000004</v>
      </c>
      <c r="E33" s="172">
        <v>78908.94</v>
      </c>
      <c r="F33" s="230">
        <v>3249613.4499999997</v>
      </c>
    </row>
    <row r="34" spans="1:7" s="5" customFormat="1" ht="17.25" customHeight="1">
      <c r="A34" s="5" t="s">
        <v>0</v>
      </c>
      <c r="F34" s="157"/>
      <c r="G34" s="30"/>
    </row>
    <row r="35" spans="1:7" ht="12.5">
      <c r="A35" s="5" t="s">
        <v>0</v>
      </c>
    </row>
    <row r="36" spans="1:7" ht="12.5">
      <c r="A36" s="5"/>
    </row>
    <row r="37" spans="1:7" ht="12.5">
      <c r="A37" s="5"/>
    </row>
    <row r="38" spans="1:7" ht="12.5">
      <c r="A38" s="5" t="s">
        <v>178</v>
      </c>
    </row>
    <row r="39" spans="1:7" ht="12.5">
      <c r="A39" s="5" t="s">
        <v>59</v>
      </c>
    </row>
    <row r="40" spans="1:7" ht="12.5">
      <c r="A40" s="5" t="s">
        <v>220</v>
      </c>
    </row>
    <row r="41" spans="1:7" ht="12.5">
      <c r="A41" s="2"/>
    </row>
    <row r="42" spans="1:7" ht="12.5">
      <c r="A42" s="2"/>
    </row>
  </sheetData>
  <phoneticPr fontId="3" type="noConversion"/>
  <hyperlinks>
    <hyperlink ref="D1" location="Inhalt!A1" display="zurück" xr:uid="{00000000-0004-0000-0E00-000000000000}"/>
  </hyperlinks>
  <pageMargins left="0.78740157499999996" right="0.78740157499999996" top="0.984251969" bottom="0.984251969" header="0.4921259845" footer="0.4921259845"/>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39997558519241921"/>
    <pageSetUpPr fitToPage="1"/>
  </sheetPr>
  <dimension ref="A1:M97"/>
  <sheetViews>
    <sheetView zoomScale="50" zoomScaleNormal="50" workbookViewId="0">
      <pane ySplit="4" topLeftCell="A5" activePane="bottomLeft" state="frozen"/>
      <selection activeCell="L1" sqref="L1"/>
      <selection pane="bottomLeft" activeCell="P8" sqref="O7:P8"/>
    </sheetView>
  </sheetViews>
  <sheetFormatPr baseColWidth="10" defaultColWidth="11.453125" defaultRowHeight="13"/>
  <cols>
    <col min="1" max="1" width="1.26953125" style="7" customWidth="1"/>
    <col min="2" max="2" width="35.26953125" style="7" customWidth="1"/>
    <col min="3" max="3" width="8.26953125" style="7" bestFit="1" customWidth="1"/>
    <col min="4" max="5" width="18.453125" style="2" customWidth="1"/>
    <col min="6" max="6" width="25.26953125" style="47" customWidth="1"/>
    <col min="7" max="7" width="18.453125" style="2" customWidth="1"/>
    <col min="8" max="8" width="18.453125" style="47" customWidth="1"/>
    <col min="9" max="9" width="18.453125" style="2" customWidth="1"/>
    <col min="10" max="10" width="18.453125" style="47" customWidth="1"/>
    <col min="11" max="12" width="18.453125" style="2" customWidth="1"/>
    <col min="13" max="13" width="18.453125" style="47" customWidth="1"/>
    <col min="14" max="16384" width="11.453125" style="2"/>
  </cols>
  <sheetData>
    <row r="1" spans="1:13">
      <c r="A1" s="7" t="s">
        <v>230</v>
      </c>
      <c r="L1" s="31" t="s">
        <v>58</v>
      </c>
    </row>
    <row r="2" spans="1:13">
      <c r="A2" s="29"/>
    </row>
    <row r="3" spans="1:13">
      <c r="A3" s="158"/>
      <c r="B3" s="158"/>
      <c r="C3" s="159"/>
      <c r="D3" s="257" t="s">
        <v>56</v>
      </c>
      <c r="E3" s="257"/>
      <c r="F3" s="257"/>
      <c r="G3" s="257"/>
      <c r="H3" s="257"/>
      <c r="I3" s="257"/>
      <c r="J3" s="257"/>
      <c r="K3" s="257"/>
      <c r="L3" s="257"/>
      <c r="M3" s="166" t="s">
        <v>67</v>
      </c>
    </row>
    <row r="4" spans="1:13" ht="32.25" customHeight="1">
      <c r="A4" s="7" t="s">
        <v>0</v>
      </c>
      <c r="D4" s="8" t="s">
        <v>60</v>
      </c>
      <c r="E4" s="189" t="s">
        <v>165</v>
      </c>
      <c r="F4" s="183" t="s">
        <v>189</v>
      </c>
      <c r="G4" s="189" t="s">
        <v>165</v>
      </c>
      <c r="H4" s="8" t="s">
        <v>61</v>
      </c>
      <c r="I4" s="189" t="s">
        <v>165</v>
      </c>
      <c r="J4" s="8" t="s">
        <v>30</v>
      </c>
      <c r="K4" s="189" t="s">
        <v>165</v>
      </c>
      <c r="L4" s="160" t="s">
        <v>2</v>
      </c>
      <c r="M4" s="161" t="s">
        <v>21</v>
      </c>
    </row>
    <row r="5" spans="1:13" s="57" customFormat="1">
      <c r="A5" s="56" t="s">
        <v>7</v>
      </c>
      <c r="B5" s="56"/>
      <c r="C5" s="56"/>
      <c r="D5" s="73"/>
      <c r="E5" s="190"/>
      <c r="F5" s="73"/>
      <c r="G5" s="190"/>
      <c r="H5" s="73"/>
      <c r="I5" s="190"/>
      <c r="J5" s="73"/>
      <c r="K5" s="190"/>
      <c r="L5" s="162"/>
      <c r="M5" s="162"/>
    </row>
    <row r="6" spans="1:13" s="57" customFormat="1">
      <c r="A6" s="56"/>
      <c r="B6" s="58" t="s">
        <v>46</v>
      </c>
      <c r="C6" s="58"/>
      <c r="D6" s="70">
        <v>19820.11</v>
      </c>
      <c r="E6" s="191">
        <v>9.2960342737534649</v>
      </c>
      <c r="F6" s="70">
        <v>18527.57</v>
      </c>
      <c r="G6" s="191">
        <v>15.988729272117956</v>
      </c>
      <c r="H6" s="70">
        <v>3812.01</v>
      </c>
      <c r="I6" s="191">
        <v>13.730723638214391</v>
      </c>
      <c r="J6" s="70">
        <v>452.07</v>
      </c>
      <c r="K6" s="191">
        <v>15.246211801843428</v>
      </c>
      <c r="L6" s="142">
        <v>42611.76</v>
      </c>
      <c r="M6" s="145">
        <v>11.842617365468032</v>
      </c>
    </row>
    <row r="7" spans="1:13" s="57" customFormat="1">
      <c r="A7" s="56"/>
      <c r="B7" s="58" t="s">
        <v>47</v>
      </c>
      <c r="C7" s="58"/>
      <c r="D7" s="70">
        <v>44547.09</v>
      </c>
      <c r="E7" s="191">
        <v>20.893490270032821</v>
      </c>
      <c r="F7" s="70">
        <v>28778.62</v>
      </c>
      <c r="G7" s="191">
        <v>24.835073569019531</v>
      </c>
      <c r="H7" s="70">
        <v>5721.85</v>
      </c>
      <c r="I7" s="191">
        <v>20.609898990117291</v>
      </c>
      <c r="J7" s="70">
        <v>292.07</v>
      </c>
      <c r="K7" s="191">
        <v>9.8501583404437589</v>
      </c>
      <c r="L7" s="142">
        <v>79339.63</v>
      </c>
      <c r="M7" s="145">
        <v>22.04998995600765</v>
      </c>
    </row>
    <row r="8" spans="1:13" s="57" customFormat="1">
      <c r="A8" s="56"/>
      <c r="B8" s="58" t="s">
        <v>48</v>
      </c>
      <c r="C8" s="58"/>
      <c r="D8" s="70">
        <v>12992.36</v>
      </c>
      <c r="E8" s="191">
        <v>6.0936808048463691</v>
      </c>
      <c r="F8" s="70">
        <v>3987.67</v>
      </c>
      <c r="G8" s="191">
        <v>3.4412378987933447</v>
      </c>
      <c r="H8" s="70">
        <v>176.84</v>
      </c>
      <c r="I8" s="191">
        <v>0.63697135321833698</v>
      </c>
      <c r="J8" s="70">
        <v>2.4900000000000002</v>
      </c>
      <c r="K8" s="191">
        <v>8.3976081993032359E-2</v>
      </c>
      <c r="L8" s="142">
        <v>17159.36</v>
      </c>
      <c r="M8" s="145">
        <v>4.76891202607725</v>
      </c>
    </row>
    <row r="9" spans="1:13" s="57" customFormat="1">
      <c r="A9" s="56"/>
      <c r="B9" s="58" t="s">
        <v>49</v>
      </c>
      <c r="C9" s="58"/>
      <c r="D9" s="70">
        <v>19269.66</v>
      </c>
      <c r="E9" s="191">
        <v>9.0378620403002898</v>
      </c>
      <c r="F9" s="70">
        <v>23310.6</v>
      </c>
      <c r="G9" s="191">
        <v>20.116338654806476</v>
      </c>
      <c r="H9" s="70">
        <v>384.43</v>
      </c>
      <c r="I9" s="191">
        <v>1.3847031062979263</v>
      </c>
      <c r="J9" s="70">
        <v>501.79</v>
      </c>
      <c r="K9" s="191">
        <v>16.923035414973377</v>
      </c>
      <c r="L9" s="142">
        <v>43466.479999999996</v>
      </c>
      <c r="M9" s="145">
        <v>12.080160285887482</v>
      </c>
    </row>
    <row r="10" spans="1:13" s="57" customFormat="1">
      <c r="A10" s="56"/>
      <c r="B10" s="58" t="s">
        <v>50</v>
      </c>
      <c r="C10" s="58"/>
      <c r="D10" s="70">
        <v>18666.669999999998</v>
      </c>
      <c r="E10" s="191">
        <v>8.7550474793957029</v>
      </c>
      <c r="F10" s="70">
        <v>10123.06</v>
      </c>
      <c r="G10" s="191">
        <v>8.735892820559112</v>
      </c>
      <c r="H10" s="70">
        <v>7077.05</v>
      </c>
      <c r="I10" s="191">
        <v>25.491280905303277</v>
      </c>
      <c r="J10" s="70">
        <v>599.67999999999995</v>
      </c>
      <c r="K10" s="191">
        <v>20.224408373325957</v>
      </c>
      <c r="L10" s="142">
        <v>36466.46</v>
      </c>
      <c r="M10" s="145">
        <v>10.1347217869702</v>
      </c>
    </row>
    <row r="11" spans="1:13" s="57" customFormat="1">
      <c r="A11" s="56"/>
      <c r="B11" s="58" t="s">
        <v>1</v>
      </c>
      <c r="C11" s="58"/>
      <c r="D11" s="70">
        <v>9966.32</v>
      </c>
      <c r="E11" s="191">
        <v>4.6744065650087023</v>
      </c>
      <c r="F11" s="70">
        <v>6008.01</v>
      </c>
      <c r="G11" s="191">
        <v>5.1847298568661406</v>
      </c>
      <c r="H11" s="70">
        <v>639.74</v>
      </c>
      <c r="I11" s="191">
        <v>2.3043205921052867</v>
      </c>
      <c r="J11" s="70">
        <v>263.79000000000002</v>
      </c>
      <c r="K11" s="191">
        <v>8.8964058911413684</v>
      </c>
      <c r="L11" s="142">
        <v>16877.86</v>
      </c>
      <c r="M11" s="145">
        <v>4.6906778299684939</v>
      </c>
    </row>
    <row r="12" spans="1:13" s="57" customFormat="1">
      <c r="A12" s="56"/>
      <c r="B12" s="58" t="s">
        <v>51</v>
      </c>
      <c r="C12" s="58"/>
      <c r="D12" s="70">
        <v>42094.09</v>
      </c>
      <c r="E12" s="191">
        <v>19.74298343260774</v>
      </c>
      <c r="F12" s="70">
        <v>6236.76</v>
      </c>
      <c r="G12" s="191">
        <v>5.3821341479305911</v>
      </c>
      <c r="H12" s="70">
        <v>1357.32</v>
      </c>
      <c r="I12" s="191">
        <v>4.8890180793390252</v>
      </c>
      <c r="J12" s="70">
        <v>784.55</v>
      </c>
      <c r="K12" s="191">
        <v>26.459210894631941</v>
      </c>
      <c r="L12" s="142">
        <v>50472.72</v>
      </c>
      <c r="M12" s="145">
        <v>14.027327440931931</v>
      </c>
    </row>
    <row r="13" spans="1:13" s="57" customFormat="1">
      <c r="A13" s="56"/>
      <c r="B13" s="58" t="s">
        <v>53</v>
      </c>
      <c r="C13" s="58"/>
      <c r="D13" s="70">
        <v>11997.43</v>
      </c>
      <c r="E13" s="191">
        <v>5.6270384209249107</v>
      </c>
      <c r="F13" s="70">
        <v>7464.52</v>
      </c>
      <c r="G13" s="191">
        <v>6.4416536775362294</v>
      </c>
      <c r="H13" s="70">
        <v>5191.2700000000004</v>
      </c>
      <c r="I13" s="191">
        <v>18.698768812608893</v>
      </c>
      <c r="J13" s="70">
        <v>68.69</v>
      </c>
      <c r="K13" s="191">
        <v>2.3165932016471458</v>
      </c>
      <c r="L13" s="142">
        <v>24721.91</v>
      </c>
      <c r="M13" s="145">
        <v>6.8706882952860369</v>
      </c>
    </row>
    <row r="14" spans="1:13" s="57" customFormat="1">
      <c r="A14" s="56"/>
      <c r="B14" s="58" t="s">
        <v>55</v>
      </c>
      <c r="C14" s="58"/>
      <c r="D14" s="70">
        <v>33856.65</v>
      </c>
      <c r="E14" s="191">
        <v>15.87945671313001</v>
      </c>
      <c r="F14" s="70">
        <v>11442.13</v>
      </c>
      <c r="G14" s="191">
        <v>9.8742101023706308</v>
      </c>
      <c r="H14" s="70">
        <v>3402.12</v>
      </c>
      <c r="I14" s="191">
        <v>12.254314522795571</v>
      </c>
      <c r="J14" s="70">
        <v>0</v>
      </c>
      <c r="K14" s="191">
        <v>0</v>
      </c>
      <c r="L14" s="142">
        <v>48700.9</v>
      </c>
      <c r="M14" s="145">
        <v>13.53490501340292</v>
      </c>
    </row>
    <row r="15" spans="1:13" s="56" customFormat="1" ht="20.25" customHeight="1">
      <c r="B15" s="56" t="s">
        <v>231</v>
      </c>
      <c r="D15" s="63">
        <v>213210.37999999998</v>
      </c>
      <c r="E15" s="192">
        <v>100</v>
      </c>
      <c r="F15" s="63">
        <v>115878.93999999999</v>
      </c>
      <c r="G15" s="192">
        <v>100</v>
      </c>
      <c r="H15" s="63">
        <v>27762.63</v>
      </c>
      <c r="I15" s="192">
        <v>99.999999999999986</v>
      </c>
      <c r="J15" s="63">
        <v>2965.1299999999997</v>
      </c>
      <c r="K15" s="192">
        <v>100.00000000000001</v>
      </c>
      <c r="L15" s="145">
        <v>359817.08</v>
      </c>
      <c r="M15" s="145">
        <v>100</v>
      </c>
    </row>
    <row r="16" spans="1:13" s="57" customFormat="1">
      <c r="A16" s="56" t="s">
        <v>0</v>
      </c>
      <c r="B16" s="56"/>
      <c r="C16" s="56"/>
      <c r="D16" s="73"/>
      <c r="E16" s="190"/>
      <c r="F16" s="73"/>
      <c r="G16" s="190"/>
      <c r="H16" s="73"/>
      <c r="I16" s="190"/>
      <c r="J16" s="73"/>
      <c r="K16" s="190"/>
      <c r="L16" s="145"/>
      <c r="M16" s="145"/>
    </row>
    <row r="17" spans="1:13" s="57" customFormat="1">
      <c r="A17" s="56" t="s">
        <v>8</v>
      </c>
      <c r="B17" s="56"/>
      <c r="C17" s="56"/>
      <c r="D17" s="73"/>
      <c r="E17" s="190"/>
      <c r="F17" s="73"/>
      <c r="G17" s="190"/>
      <c r="H17" s="73"/>
      <c r="I17" s="190"/>
      <c r="J17" s="73"/>
      <c r="K17" s="190"/>
      <c r="L17" s="162"/>
      <c r="M17" s="145"/>
    </row>
    <row r="18" spans="1:13" s="57" customFormat="1">
      <c r="A18" s="56"/>
      <c r="B18" s="58" t="s">
        <v>46</v>
      </c>
      <c r="C18" s="58"/>
      <c r="D18" s="70">
        <v>43876.3</v>
      </c>
      <c r="E18" s="191">
        <v>6.6805092359814378</v>
      </c>
      <c r="F18" s="70">
        <v>11422.73</v>
      </c>
      <c r="G18" s="191">
        <v>5.0422075812440106</v>
      </c>
      <c r="H18" s="70">
        <v>1133.08</v>
      </c>
      <c r="I18" s="191">
        <v>3.0899389636972803</v>
      </c>
      <c r="J18" s="70">
        <v>1720.7</v>
      </c>
      <c r="K18" s="191">
        <v>6.7233332916552051</v>
      </c>
      <c r="L18" s="142">
        <v>58152.81</v>
      </c>
      <c r="M18" s="145">
        <v>6.1499232301410567</v>
      </c>
    </row>
    <row r="19" spans="1:13" s="57" customFormat="1">
      <c r="A19" s="56"/>
      <c r="B19" s="58" t="s">
        <v>47</v>
      </c>
      <c r="C19" s="58"/>
      <c r="D19" s="70">
        <v>135859.74</v>
      </c>
      <c r="E19" s="191">
        <v>20.685706129916078</v>
      </c>
      <c r="F19" s="70">
        <v>84830.95</v>
      </c>
      <c r="G19" s="191">
        <v>37.445974755083206</v>
      </c>
      <c r="H19" s="70">
        <v>2730.63</v>
      </c>
      <c r="I19" s="191">
        <v>7.4464998344695026</v>
      </c>
      <c r="J19" s="70">
        <v>4630.17</v>
      </c>
      <c r="K19" s="191">
        <v>18.091576746105179</v>
      </c>
      <c r="L19" s="142">
        <v>228051.49000000002</v>
      </c>
      <c r="M19" s="145">
        <v>24.117478691387074</v>
      </c>
    </row>
    <row r="20" spans="1:13" s="57" customFormat="1">
      <c r="A20" s="56"/>
      <c r="B20" s="58" t="s">
        <v>48</v>
      </c>
      <c r="C20" s="58"/>
      <c r="D20" s="70">
        <v>27564.92</v>
      </c>
      <c r="E20" s="191">
        <v>4.1969742810831692</v>
      </c>
      <c r="F20" s="70">
        <v>20647.990000000002</v>
      </c>
      <c r="G20" s="191">
        <v>9.1144106282342765</v>
      </c>
      <c r="H20" s="70">
        <v>860.71</v>
      </c>
      <c r="I20" s="191">
        <v>2.3471788094784887</v>
      </c>
      <c r="J20" s="70">
        <v>1429.31</v>
      </c>
      <c r="K20" s="191">
        <v>5.5847780014503989</v>
      </c>
      <c r="L20" s="142">
        <v>50502.93</v>
      </c>
      <c r="M20" s="145">
        <v>5.3409137477137856</v>
      </c>
    </row>
    <row r="21" spans="1:13" s="57" customFormat="1" ht="12" customHeight="1">
      <c r="A21" s="56"/>
      <c r="B21" s="58" t="s">
        <v>49</v>
      </c>
      <c r="C21" s="58"/>
      <c r="D21" s="70">
        <v>4449.72</v>
      </c>
      <c r="E21" s="191">
        <v>0.6775046108612468</v>
      </c>
      <c r="F21" s="70">
        <v>2304.17</v>
      </c>
      <c r="G21" s="191">
        <v>1.0171039184568846</v>
      </c>
      <c r="H21" s="70">
        <v>54.76</v>
      </c>
      <c r="I21" s="191">
        <v>0.14933196036649052</v>
      </c>
      <c r="J21" s="70">
        <v>276.56</v>
      </c>
      <c r="K21" s="191">
        <v>1.0806096676586061</v>
      </c>
      <c r="L21" s="142">
        <v>7085.2100000000009</v>
      </c>
      <c r="M21" s="145">
        <v>0.74929307060875872</v>
      </c>
    </row>
    <row r="22" spans="1:13" s="57" customFormat="1">
      <c r="A22" s="56"/>
      <c r="B22" s="58" t="s">
        <v>50</v>
      </c>
      <c r="C22" s="58"/>
      <c r="D22" s="70">
        <v>145736.9</v>
      </c>
      <c r="E22" s="191">
        <v>22.189580855115477</v>
      </c>
      <c r="F22" s="70">
        <v>46383.81</v>
      </c>
      <c r="G22" s="191">
        <v>20.474684985899319</v>
      </c>
      <c r="H22" s="70">
        <v>12950.52</v>
      </c>
      <c r="I22" s="191">
        <v>35.316408680888287</v>
      </c>
      <c r="J22" s="70">
        <v>8134.3</v>
      </c>
      <c r="K22" s="191">
        <v>31.783349796193953</v>
      </c>
      <c r="L22" s="142">
        <v>213205.52999999997</v>
      </c>
      <c r="M22" s="145">
        <v>22.547451133342239</v>
      </c>
    </row>
    <row r="23" spans="1:13" s="57" customFormat="1">
      <c r="A23" s="56"/>
      <c r="B23" s="58" t="s">
        <v>1</v>
      </c>
      <c r="C23" s="58"/>
      <c r="D23" s="70">
        <v>42347.59</v>
      </c>
      <c r="E23" s="191">
        <v>6.4477512031906787</v>
      </c>
      <c r="F23" s="70">
        <v>5838.88</v>
      </c>
      <c r="G23" s="191">
        <v>2.5773913068044179</v>
      </c>
      <c r="H23" s="70">
        <v>1241.82</v>
      </c>
      <c r="I23" s="191">
        <v>3.3864758039137186</v>
      </c>
      <c r="J23" s="70">
        <v>672.38</v>
      </c>
      <c r="K23" s="191">
        <v>2.6272068568856435</v>
      </c>
      <c r="L23" s="142">
        <v>50100.669999999991</v>
      </c>
      <c r="M23" s="145">
        <v>5.2983729295047155</v>
      </c>
    </row>
    <row r="24" spans="1:13" s="57" customFormat="1">
      <c r="A24" s="56"/>
      <c r="B24" s="58" t="s">
        <v>51</v>
      </c>
      <c r="C24" s="58"/>
      <c r="D24" s="70">
        <v>94279.14</v>
      </c>
      <c r="E24" s="191">
        <v>14.354735142443348</v>
      </c>
      <c r="F24" s="70">
        <v>8713.2199999999993</v>
      </c>
      <c r="G24" s="191">
        <v>3.8461789730692164</v>
      </c>
      <c r="H24" s="70">
        <v>974.41</v>
      </c>
      <c r="I24" s="191">
        <v>2.6572417001590947</v>
      </c>
      <c r="J24" s="70">
        <v>2116.62</v>
      </c>
      <c r="K24" s="191">
        <v>8.2703212133336663</v>
      </c>
      <c r="L24" s="142">
        <v>106083.39</v>
      </c>
      <c r="M24" s="145">
        <v>11.218799306398324</v>
      </c>
    </row>
    <row r="25" spans="1:13" s="57" customFormat="1">
      <c r="A25" s="56"/>
      <c r="B25" s="58" t="s">
        <v>53</v>
      </c>
      <c r="C25" s="58"/>
      <c r="D25" s="70">
        <v>49542.5</v>
      </c>
      <c r="E25" s="191">
        <v>7.5432324244207098</v>
      </c>
      <c r="F25" s="70">
        <v>21776.400000000001</v>
      </c>
      <c r="G25" s="191">
        <v>9.6125119977625371</v>
      </c>
      <c r="H25" s="70">
        <v>7802.27</v>
      </c>
      <c r="I25" s="191">
        <v>21.276995515132541</v>
      </c>
      <c r="J25" s="70">
        <v>3561.66</v>
      </c>
      <c r="K25" s="191">
        <v>13.916561429393084</v>
      </c>
      <c r="L25" s="142">
        <v>82682.83</v>
      </c>
      <c r="M25" s="145">
        <v>8.7440840253601486</v>
      </c>
    </row>
    <row r="26" spans="1:13" s="57" customFormat="1">
      <c r="A26" s="56"/>
      <c r="B26" s="58" t="s">
        <v>55</v>
      </c>
      <c r="C26" s="58"/>
      <c r="D26" s="70">
        <v>113123.96</v>
      </c>
      <c r="E26" s="191">
        <v>17.224006116987866</v>
      </c>
      <c r="F26" s="70">
        <v>24624.09</v>
      </c>
      <c r="G26" s="191">
        <v>10.869535853446139</v>
      </c>
      <c r="H26" s="70">
        <v>8921.7800000000007</v>
      </c>
      <c r="I26" s="191">
        <v>24.32992873189459</v>
      </c>
      <c r="J26" s="70">
        <v>3051.26</v>
      </c>
      <c r="K26" s="191">
        <v>11.922262997324264</v>
      </c>
      <c r="L26" s="142">
        <v>149721.09000000003</v>
      </c>
      <c r="M26" s="145">
        <v>15.833683865543902</v>
      </c>
    </row>
    <row r="27" spans="1:13" s="56" customFormat="1" ht="20.25" customHeight="1">
      <c r="B27" s="56" t="s">
        <v>232</v>
      </c>
      <c r="D27" s="221">
        <v>656780.7699999999</v>
      </c>
      <c r="E27" s="192">
        <v>100</v>
      </c>
      <c r="F27" s="63">
        <v>226542.24</v>
      </c>
      <c r="G27" s="192">
        <v>100</v>
      </c>
      <c r="H27" s="63">
        <v>36669.980000000003</v>
      </c>
      <c r="I27" s="192">
        <v>100</v>
      </c>
      <c r="J27" s="63">
        <v>25592.959999999999</v>
      </c>
      <c r="K27" s="192">
        <v>100.00000000000001</v>
      </c>
      <c r="L27" s="145">
        <v>945585.95</v>
      </c>
      <c r="M27" s="145">
        <v>100</v>
      </c>
    </row>
    <row r="28" spans="1:13" s="57" customFormat="1">
      <c r="A28" s="56" t="s">
        <v>0</v>
      </c>
      <c r="B28" s="56"/>
      <c r="C28" s="56"/>
      <c r="D28" s="73"/>
      <c r="E28" s="190"/>
      <c r="F28" s="73"/>
      <c r="G28" s="190"/>
      <c r="H28" s="73"/>
      <c r="I28" s="190"/>
      <c r="J28" s="73"/>
      <c r="K28" s="190"/>
      <c r="L28" s="162"/>
      <c r="M28" s="145"/>
    </row>
    <row r="29" spans="1:13" s="57" customFormat="1">
      <c r="A29" s="56" t="s">
        <v>9</v>
      </c>
      <c r="B29" s="58"/>
      <c r="C29" s="58"/>
      <c r="D29" s="73"/>
      <c r="E29" s="190"/>
      <c r="F29" s="73"/>
      <c r="G29" s="190"/>
      <c r="H29" s="73"/>
      <c r="I29" s="190"/>
      <c r="J29" s="73"/>
      <c r="K29" s="190"/>
      <c r="L29" s="162"/>
      <c r="M29" s="145"/>
    </row>
    <row r="30" spans="1:13" s="57" customFormat="1">
      <c r="A30" s="56"/>
      <c r="B30" s="58" t="s">
        <v>46</v>
      </c>
      <c r="C30" s="58"/>
      <c r="D30" s="70">
        <v>15343.91</v>
      </c>
      <c r="E30" s="191">
        <v>6.1216279332989201</v>
      </c>
      <c r="F30" s="70">
        <v>9679.85</v>
      </c>
      <c r="G30" s="191">
        <v>9.1391513052430344</v>
      </c>
      <c r="H30" s="70">
        <v>2828.43</v>
      </c>
      <c r="I30" s="191">
        <v>7.6941323749954771</v>
      </c>
      <c r="J30" s="70">
        <v>232.55</v>
      </c>
      <c r="K30" s="191">
        <v>4.1402430556791918</v>
      </c>
      <c r="L30" s="142">
        <v>28084.74</v>
      </c>
      <c r="M30" s="145">
        <v>7.0397560524602927</v>
      </c>
    </row>
    <row r="31" spans="1:13" s="57" customFormat="1">
      <c r="A31" s="56"/>
      <c r="B31" s="58" t="s">
        <v>47</v>
      </c>
      <c r="C31" s="58"/>
      <c r="D31" s="70">
        <v>57123.519999999997</v>
      </c>
      <c r="E31" s="191">
        <v>22.790079952265067</v>
      </c>
      <c r="F31" s="70">
        <v>34813.46</v>
      </c>
      <c r="G31" s="191">
        <v>32.86884387661236</v>
      </c>
      <c r="H31" s="70">
        <v>3333.77</v>
      </c>
      <c r="I31" s="191">
        <v>9.0688006023796497</v>
      </c>
      <c r="J31" s="70">
        <v>1456.14</v>
      </c>
      <c r="K31" s="191">
        <v>25.924633511488704</v>
      </c>
      <c r="L31" s="142">
        <v>96726.89</v>
      </c>
      <c r="M31" s="145">
        <v>24.245683218472411</v>
      </c>
    </row>
    <row r="32" spans="1:13">
      <c r="B32" s="58" t="s">
        <v>48</v>
      </c>
      <c r="C32" s="58"/>
      <c r="D32" s="70">
        <v>26223.67</v>
      </c>
      <c r="E32" s="191">
        <v>10.462232298391536</v>
      </c>
      <c r="F32" s="70">
        <v>23889.35</v>
      </c>
      <c r="G32" s="191">
        <v>22.554934656415924</v>
      </c>
      <c r="H32" s="70">
        <v>938.98</v>
      </c>
      <c r="I32" s="191">
        <v>2.5542921046210276</v>
      </c>
      <c r="J32" s="70">
        <v>119.92</v>
      </c>
      <c r="K32" s="191">
        <v>2.1350158986757628</v>
      </c>
      <c r="L32" s="142">
        <v>51171.92</v>
      </c>
      <c r="M32" s="145">
        <v>12.826817465143487</v>
      </c>
    </row>
    <row r="33" spans="1:13">
      <c r="B33" s="58" t="s">
        <v>50</v>
      </c>
      <c r="C33" s="58"/>
      <c r="D33" s="70">
        <v>50653.94</v>
      </c>
      <c r="E33" s="191">
        <v>20.208967208204914</v>
      </c>
      <c r="F33" s="70">
        <v>8157.16</v>
      </c>
      <c r="G33" s="191">
        <v>7.7015159802141842</v>
      </c>
      <c r="H33" s="70">
        <v>17016.97</v>
      </c>
      <c r="I33" s="191">
        <v>46.290988216546559</v>
      </c>
      <c r="J33" s="70">
        <v>662</v>
      </c>
      <c r="K33" s="191">
        <v>11.786028393290152</v>
      </c>
      <c r="L33" s="142">
        <v>76490.070000000007</v>
      </c>
      <c r="M33" s="145">
        <v>19.173096608179797</v>
      </c>
    </row>
    <row r="34" spans="1:13">
      <c r="B34" s="19" t="s">
        <v>1</v>
      </c>
      <c r="C34" s="19"/>
      <c r="D34" s="70">
        <v>22549.63</v>
      </c>
      <c r="E34" s="191">
        <v>8.9964321280270365</v>
      </c>
      <c r="F34" s="70">
        <v>6397.8</v>
      </c>
      <c r="G34" s="191">
        <v>6.0404306079829633</v>
      </c>
      <c r="H34" s="70">
        <v>569.79</v>
      </c>
      <c r="I34" s="191">
        <v>1.5499905198108748</v>
      </c>
      <c r="J34" s="70">
        <v>418.37</v>
      </c>
      <c r="K34" s="191">
        <v>7.4485206932036272</v>
      </c>
      <c r="L34" s="142">
        <v>29935.59</v>
      </c>
      <c r="M34" s="145">
        <v>7.5036924282179509</v>
      </c>
    </row>
    <row r="35" spans="1:13">
      <c r="B35" s="19" t="s">
        <v>51</v>
      </c>
      <c r="C35" s="19"/>
      <c r="D35" s="70">
        <v>42929.05</v>
      </c>
      <c r="E35" s="191">
        <v>17.127034219438592</v>
      </c>
      <c r="F35" s="70">
        <v>3528.71</v>
      </c>
      <c r="G35" s="191">
        <v>3.3316027213566479</v>
      </c>
      <c r="H35" s="70">
        <v>241.14</v>
      </c>
      <c r="I35" s="191">
        <v>0.65596924120675049</v>
      </c>
      <c r="J35" s="70">
        <v>1534.63</v>
      </c>
      <c r="K35" s="191">
        <v>27.322043433829101</v>
      </c>
      <c r="L35" s="142">
        <v>48233.53</v>
      </c>
      <c r="M35" s="145">
        <v>12.090276952858565</v>
      </c>
    </row>
    <row r="36" spans="1:13">
      <c r="B36" s="19" t="s">
        <v>53</v>
      </c>
      <c r="C36" s="19"/>
      <c r="D36" s="70">
        <v>25492.85</v>
      </c>
      <c r="E36" s="191">
        <v>10.170663322412564</v>
      </c>
      <c r="F36" s="70">
        <v>11316.83</v>
      </c>
      <c r="G36" s="191">
        <v>10.684692600165658</v>
      </c>
      <c r="H36" s="70">
        <v>7968.43</v>
      </c>
      <c r="I36" s="191">
        <v>21.676391227955158</v>
      </c>
      <c r="J36" s="70">
        <v>996.25</v>
      </c>
      <c r="K36" s="191">
        <v>17.736904511805612</v>
      </c>
      <c r="L36" s="142">
        <v>45774.36</v>
      </c>
      <c r="M36" s="145">
        <v>11.473858325108093</v>
      </c>
    </row>
    <row r="37" spans="1:13">
      <c r="B37" s="19" t="s">
        <v>54</v>
      </c>
      <c r="C37" s="19"/>
      <c r="D37" s="70">
        <v>10334.24</v>
      </c>
      <c r="E37" s="191">
        <v>4.1229629379613817</v>
      </c>
      <c r="F37" s="70">
        <v>8133.13</v>
      </c>
      <c r="G37" s="191">
        <v>7.678828252009203</v>
      </c>
      <c r="H37" s="70">
        <v>3863.36</v>
      </c>
      <c r="I37" s="191">
        <v>10.509435712484496</v>
      </c>
      <c r="J37" s="70">
        <v>196.96</v>
      </c>
      <c r="K37" s="191">
        <v>3.5066105020278373</v>
      </c>
      <c r="L37" s="142">
        <v>22527.69</v>
      </c>
      <c r="M37" s="145">
        <v>5.6468189495594112</v>
      </c>
    </row>
    <row r="38" spans="1:13" s="7" customFormat="1" ht="20.25" customHeight="1">
      <c r="B38" s="56" t="s">
        <v>233</v>
      </c>
      <c r="D38" s="22">
        <v>250650.80999999997</v>
      </c>
      <c r="E38" s="192">
        <v>100</v>
      </c>
      <c r="F38" s="22">
        <v>105916.29000000002</v>
      </c>
      <c r="G38" s="192">
        <v>99.999999999999972</v>
      </c>
      <c r="H38" s="22">
        <v>36760.870000000003</v>
      </c>
      <c r="I38" s="192">
        <v>100</v>
      </c>
      <c r="J38" s="22">
        <v>5616.8200000000006</v>
      </c>
      <c r="K38" s="192">
        <v>99.999999999999986</v>
      </c>
      <c r="L38" s="145">
        <v>398944.79</v>
      </c>
      <c r="M38" s="145">
        <v>100.00000000000001</v>
      </c>
    </row>
    <row r="39" spans="1:13">
      <c r="A39" s="7" t="s">
        <v>0</v>
      </c>
      <c r="D39" s="98"/>
      <c r="E39" s="193"/>
      <c r="F39" s="98"/>
      <c r="G39" s="193"/>
      <c r="H39" s="98"/>
      <c r="I39" s="193"/>
      <c r="J39" s="97"/>
      <c r="K39" s="193"/>
      <c r="L39" s="162"/>
      <c r="M39" s="145"/>
    </row>
    <row r="40" spans="1:13">
      <c r="A40" s="56" t="s">
        <v>201</v>
      </c>
      <c r="B40" s="58"/>
      <c r="C40" s="58"/>
      <c r="D40" s="98"/>
      <c r="E40" s="191"/>
      <c r="F40" s="98"/>
      <c r="G40" s="191"/>
      <c r="H40" s="98"/>
      <c r="I40" s="191"/>
      <c r="J40" s="97"/>
      <c r="K40" s="191"/>
      <c r="L40" s="162"/>
      <c r="M40" s="145"/>
    </row>
    <row r="41" spans="1:13">
      <c r="A41" s="56"/>
      <c r="B41" s="58" t="s">
        <v>46</v>
      </c>
      <c r="C41" s="58"/>
      <c r="D41" s="70">
        <v>17703.22</v>
      </c>
      <c r="E41" s="191">
        <v>8.6659230992711436</v>
      </c>
      <c r="F41" s="70">
        <v>4000.96</v>
      </c>
      <c r="G41" s="191">
        <v>5.1988431191499442</v>
      </c>
      <c r="H41" s="70">
        <v>2837.95</v>
      </c>
      <c r="I41" s="191">
        <v>8.2525559238285542</v>
      </c>
      <c r="J41" s="70">
        <v>410.93</v>
      </c>
      <c r="K41" s="191">
        <v>4.2211434159489851</v>
      </c>
      <c r="L41" s="142">
        <v>24953.06</v>
      </c>
      <c r="M41" s="145">
        <v>7.6691833358233348</v>
      </c>
    </row>
    <row r="42" spans="1:13">
      <c r="A42" s="56"/>
      <c r="B42" s="58" t="s">
        <v>47</v>
      </c>
      <c r="C42" s="58"/>
      <c r="D42" s="70">
        <v>58176.72</v>
      </c>
      <c r="E42" s="191">
        <v>28.478151527678552</v>
      </c>
      <c r="F42" s="70">
        <v>38454.06</v>
      </c>
      <c r="G42" s="191">
        <v>49.967164189189369</v>
      </c>
      <c r="H42" s="70">
        <v>3876.14</v>
      </c>
      <c r="I42" s="191">
        <v>11.27153830003658</v>
      </c>
      <c r="J42" s="70">
        <v>4954.82</v>
      </c>
      <c r="K42" s="191">
        <v>50.896760568009995</v>
      </c>
      <c r="L42" s="142">
        <v>105461.73999999999</v>
      </c>
      <c r="M42" s="145">
        <v>32.413075549649349</v>
      </c>
    </row>
    <row r="43" spans="1:13">
      <c r="A43" s="56"/>
      <c r="B43" s="58" t="s">
        <v>50</v>
      </c>
      <c r="C43" s="58"/>
      <c r="D43" s="70">
        <v>33240.199999999997</v>
      </c>
      <c r="E43" s="191">
        <v>16.271447623900773</v>
      </c>
      <c r="F43" s="70">
        <v>15640.91</v>
      </c>
      <c r="G43" s="191">
        <v>20.323781625095865</v>
      </c>
      <c r="H43" s="70">
        <v>19241.439999999999</v>
      </c>
      <c r="I43" s="191">
        <v>55.952733365630714</v>
      </c>
      <c r="J43" s="70">
        <v>1750.59</v>
      </c>
      <c r="K43" s="191">
        <v>17.982360627177702</v>
      </c>
      <c r="L43" s="142">
        <v>69873.14</v>
      </c>
      <c r="M43" s="145">
        <v>21.475118518917157</v>
      </c>
    </row>
    <row r="44" spans="1:13">
      <c r="A44" s="56"/>
      <c r="B44" s="58" t="s">
        <v>1</v>
      </c>
      <c r="C44" s="58"/>
      <c r="D44" s="70">
        <v>27487.38</v>
      </c>
      <c r="E44" s="191">
        <v>13.455378246468362</v>
      </c>
      <c r="F44" s="70">
        <v>5618.33</v>
      </c>
      <c r="G44" s="191">
        <v>7.3004519569337623</v>
      </c>
      <c r="H44" s="70">
        <v>92.2</v>
      </c>
      <c r="I44" s="191">
        <v>0.26811101540795035</v>
      </c>
      <c r="J44" s="70">
        <v>0</v>
      </c>
      <c r="K44" s="191">
        <v>0</v>
      </c>
      <c r="L44" s="142">
        <v>33197.909999999996</v>
      </c>
      <c r="M44" s="145">
        <v>10.203191839243878</v>
      </c>
    </row>
    <row r="45" spans="1:13">
      <c r="A45" s="56"/>
      <c r="B45" s="58" t="s">
        <v>51</v>
      </c>
      <c r="C45" s="58"/>
      <c r="D45" s="70">
        <v>43254.21</v>
      </c>
      <c r="E45" s="191">
        <v>21.173416902672219</v>
      </c>
      <c r="F45" s="70">
        <v>6305.34</v>
      </c>
      <c r="G45" s="191">
        <v>8.1931520117424093</v>
      </c>
      <c r="H45" s="70">
        <v>1108.31</v>
      </c>
      <c r="I45" s="191">
        <v>3.2228863284900808</v>
      </c>
      <c r="J45" s="70">
        <v>1680.3</v>
      </c>
      <c r="K45" s="191">
        <v>17.260329695615017</v>
      </c>
      <c r="L45" s="142">
        <v>52348.160000000003</v>
      </c>
      <c r="M45" s="145">
        <v>16.088913998243651</v>
      </c>
    </row>
    <row r="46" spans="1:13" s="7" customFormat="1" ht="12.75" customHeight="1">
      <c r="A46" s="56"/>
      <c r="B46" s="58" t="s">
        <v>53</v>
      </c>
      <c r="C46" s="58"/>
      <c r="D46" s="70">
        <v>14282.09</v>
      </c>
      <c r="E46" s="191">
        <v>6.9912419117465294</v>
      </c>
      <c r="F46" s="70">
        <v>5739.13</v>
      </c>
      <c r="G46" s="191">
        <v>7.4574193469584849</v>
      </c>
      <c r="H46" s="70">
        <v>5035.79</v>
      </c>
      <c r="I46" s="191">
        <v>14.643717682008702</v>
      </c>
      <c r="J46" s="70">
        <v>938.4</v>
      </c>
      <c r="K46" s="191">
        <v>9.6394056932483085</v>
      </c>
      <c r="L46" s="142">
        <v>25995.410000000003</v>
      </c>
      <c r="M46" s="145">
        <v>7.9895437745869771</v>
      </c>
    </row>
    <row r="47" spans="1:13" s="7" customFormat="1" ht="12.75" customHeight="1">
      <c r="A47" s="56"/>
      <c r="B47" s="58" t="s">
        <v>54</v>
      </c>
      <c r="C47" s="58"/>
      <c r="D47" s="70">
        <v>10141.629999999999</v>
      </c>
      <c r="E47" s="191">
        <v>4.964440688262429</v>
      </c>
      <c r="F47" s="70">
        <v>1199.93</v>
      </c>
      <c r="G47" s="191">
        <v>1.559187750930175</v>
      </c>
      <c r="H47" s="70">
        <v>2196.91</v>
      </c>
      <c r="I47" s="191">
        <v>6.3884573845973991</v>
      </c>
      <c r="J47" s="70">
        <v>0</v>
      </c>
      <c r="K47" s="191">
        <v>0</v>
      </c>
      <c r="L47" s="142">
        <v>13538.47</v>
      </c>
      <c r="M47" s="145">
        <v>4.1609729835356521</v>
      </c>
    </row>
    <row r="48" spans="1:13" ht="20.25" customHeight="1">
      <c r="A48" s="56"/>
      <c r="B48" s="56" t="s">
        <v>234</v>
      </c>
      <c r="C48" s="56"/>
      <c r="D48" s="22">
        <v>204285.44999999998</v>
      </c>
      <c r="E48" s="192">
        <v>100</v>
      </c>
      <c r="F48" s="22">
        <v>76958.659999999989</v>
      </c>
      <c r="G48" s="192">
        <v>100.00000000000001</v>
      </c>
      <c r="H48" s="22">
        <v>34388.740000000005</v>
      </c>
      <c r="I48" s="192">
        <v>99.999999999999986</v>
      </c>
      <c r="J48" s="22">
        <v>9735.0399999999991</v>
      </c>
      <c r="K48" s="192">
        <v>100</v>
      </c>
      <c r="L48" s="145">
        <v>325367.89</v>
      </c>
      <c r="M48" s="145">
        <v>100</v>
      </c>
    </row>
    <row r="49" spans="1:13">
      <c r="A49" s="56" t="s">
        <v>0</v>
      </c>
      <c r="B49" s="56"/>
      <c r="C49" s="56"/>
      <c r="D49" s="98"/>
      <c r="E49" s="193"/>
      <c r="F49" s="98"/>
      <c r="G49" s="193"/>
      <c r="H49" s="98"/>
      <c r="I49" s="193"/>
      <c r="J49" s="97"/>
      <c r="K49" s="193"/>
      <c r="L49" s="162"/>
      <c r="M49" s="145"/>
    </row>
    <row r="50" spans="1:13">
      <c r="A50" s="56" t="s">
        <v>10</v>
      </c>
      <c r="B50" s="58"/>
      <c r="C50" s="58"/>
      <c r="D50" s="98"/>
      <c r="E50" s="193"/>
      <c r="F50" s="98"/>
      <c r="G50" s="193"/>
      <c r="H50" s="98"/>
      <c r="I50" s="193"/>
      <c r="J50" s="97"/>
      <c r="K50" s="193"/>
      <c r="L50" s="162"/>
      <c r="M50" s="145"/>
    </row>
    <row r="51" spans="1:13">
      <c r="A51" s="56"/>
      <c r="B51" s="58" t="s">
        <v>46</v>
      </c>
      <c r="C51" s="58"/>
      <c r="D51" s="70">
        <v>9998.2199999999993</v>
      </c>
      <c r="E51" s="191">
        <v>9.5138055621899706</v>
      </c>
      <c r="F51" s="70">
        <v>11505.65</v>
      </c>
      <c r="G51" s="191">
        <v>20.043432823626539</v>
      </c>
      <c r="H51" s="70">
        <v>1560.41</v>
      </c>
      <c r="I51" s="191">
        <v>8.0313159610830578</v>
      </c>
      <c r="J51" s="70">
        <v>1195.8</v>
      </c>
      <c r="K51" s="191">
        <v>31.421619377453581</v>
      </c>
      <c r="L51" s="142">
        <v>24260.079999999998</v>
      </c>
      <c r="M51" s="163">
        <v>13.062013346038512</v>
      </c>
    </row>
    <row r="52" spans="1:13">
      <c r="A52" s="56"/>
      <c r="B52" s="58" t="s">
        <v>47</v>
      </c>
      <c r="C52" s="58"/>
      <c r="D52" s="70">
        <v>28187.25</v>
      </c>
      <c r="E52" s="191">
        <v>26.821575823780563</v>
      </c>
      <c r="F52" s="70">
        <v>30252.14</v>
      </c>
      <c r="G52" s="191">
        <v>52.700780560937048</v>
      </c>
      <c r="H52" s="70">
        <v>3808.37</v>
      </c>
      <c r="I52" s="191">
        <v>19.601401405213942</v>
      </c>
      <c r="J52" s="70">
        <v>714.08</v>
      </c>
      <c r="K52" s="191">
        <v>18.763631012754686</v>
      </c>
      <c r="L52" s="142">
        <v>62961.840000000004</v>
      </c>
      <c r="M52" s="163">
        <v>33.899657147509053</v>
      </c>
    </row>
    <row r="53" spans="1:13">
      <c r="A53" s="56"/>
      <c r="B53" s="58" t="s">
        <v>48</v>
      </c>
      <c r="C53" s="58"/>
      <c r="D53" s="70">
        <v>0</v>
      </c>
      <c r="E53" s="191">
        <v>0</v>
      </c>
      <c r="F53" s="70">
        <v>3971.94</v>
      </c>
      <c r="G53" s="191">
        <v>6.9193233384880637</v>
      </c>
      <c r="H53" s="70">
        <v>77.650000000000006</v>
      </c>
      <c r="I53" s="191">
        <v>0.39965886169538745</v>
      </c>
      <c r="J53" s="70">
        <v>140.16</v>
      </c>
      <c r="K53" s="191">
        <v>3.6829354172469424</v>
      </c>
      <c r="L53" s="142">
        <v>4189.75</v>
      </c>
      <c r="M53" s="163">
        <v>2.2558281100707358</v>
      </c>
    </row>
    <row r="54" spans="1:13">
      <c r="A54" s="56"/>
      <c r="B54" s="58" t="s">
        <v>50</v>
      </c>
      <c r="C54" s="58"/>
      <c r="D54" s="70">
        <v>20355.96</v>
      </c>
      <c r="E54" s="191">
        <v>19.369712355971021</v>
      </c>
      <c r="F54" s="70">
        <v>2426.5300000000002</v>
      </c>
      <c r="G54" s="191">
        <v>4.2271398008382413</v>
      </c>
      <c r="H54" s="70">
        <v>7151.05</v>
      </c>
      <c r="I54" s="191">
        <v>36.805930494871859</v>
      </c>
      <c r="J54" s="70">
        <v>871.9</v>
      </c>
      <c r="K54" s="191">
        <v>22.910612088310568</v>
      </c>
      <c r="L54" s="142">
        <v>30805.439999999999</v>
      </c>
      <c r="M54" s="163">
        <v>16.586139386621504</v>
      </c>
    </row>
    <row r="55" spans="1:13">
      <c r="A55" s="56"/>
      <c r="B55" s="58" t="s">
        <v>1</v>
      </c>
      <c r="C55" s="58"/>
      <c r="D55" s="70">
        <v>8277.6200000000008</v>
      </c>
      <c r="E55" s="191">
        <v>7.8765687490068199</v>
      </c>
      <c r="F55" s="70">
        <v>1353.57</v>
      </c>
      <c r="G55" s="191">
        <v>2.3579884115261782</v>
      </c>
      <c r="H55" s="70">
        <v>25.91</v>
      </c>
      <c r="I55" s="191">
        <v>0.13335687194497731</v>
      </c>
      <c r="J55" s="70">
        <v>7.09</v>
      </c>
      <c r="K55" s="191">
        <v>0.18630145625200359</v>
      </c>
      <c r="L55" s="142">
        <v>9664.19</v>
      </c>
      <c r="M55" s="163">
        <v>5.2033537712427957</v>
      </c>
    </row>
    <row r="56" spans="1:13">
      <c r="A56" s="56"/>
      <c r="B56" s="58" t="s">
        <v>51</v>
      </c>
      <c r="C56" s="58"/>
      <c r="D56" s="70">
        <v>11912.71</v>
      </c>
      <c r="E56" s="191">
        <v>11.335538391709335</v>
      </c>
      <c r="F56" s="70">
        <v>1239.17</v>
      </c>
      <c r="G56" s="191">
        <v>2.1586977399845551</v>
      </c>
      <c r="H56" s="70">
        <v>839.82</v>
      </c>
      <c r="I56" s="191">
        <v>4.3224920184033513</v>
      </c>
      <c r="J56" s="70">
        <v>669.09</v>
      </c>
      <c r="K56" s="191">
        <v>17.581444480063904</v>
      </c>
      <c r="L56" s="142">
        <v>14660.789999999999</v>
      </c>
      <c r="M56" s="163">
        <v>7.8936027681470105</v>
      </c>
    </row>
    <row r="57" spans="1:13">
      <c r="A57" s="56"/>
      <c r="B57" s="58" t="s">
        <v>53</v>
      </c>
      <c r="C57" s="58"/>
      <c r="D57" s="70">
        <v>5704.13</v>
      </c>
      <c r="E57" s="191">
        <v>5.4277645142290014</v>
      </c>
      <c r="F57" s="70">
        <v>1759.46</v>
      </c>
      <c r="G57" s="191">
        <v>3.0650696236942676</v>
      </c>
      <c r="H57" s="70">
        <v>1495.88</v>
      </c>
      <c r="I57" s="191">
        <v>7.6991847782729694</v>
      </c>
      <c r="J57" s="70">
        <v>55.63</v>
      </c>
      <c r="K57" s="191">
        <v>1.4617701003242538</v>
      </c>
      <c r="L57" s="142">
        <v>9015.1</v>
      </c>
      <c r="M57" s="163">
        <v>4.8538733802968412</v>
      </c>
    </row>
    <row r="58" spans="1:13" s="7" customFormat="1" ht="12.75" customHeight="1">
      <c r="A58" s="56"/>
      <c r="B58" s="58" t="s">
        <v>55</v>
      </c>
      <c r="C58" s="58"/>
      <c r="D58" s="70">
        <v>20655.810000000001</v>
      </c>
      <c r="E58" s="191">
        <v>19.655034603113283</v>
      </c>
      <c r="F58" s="70">
        <v>4895.13</v>
      </c>
      <c r="G58" s="191">
        <v>8.5275677009051183</v>
      </c>
      <c r="H58" s="70">
        <v>4469.9799999999996</v>
      </c>
      <c r="I58" s="191">
        <v>23.006659608514454</v>
      </c>
      <c r="J58" s="70">
        <v>151.91</v>
      </c>
      <c r="K58" s="191">
        <v>3.9916860675940571</v>
      </c>
      <c r="L58" s="142">
        <v>30172.83</v>
      </c>
      <c r="M58" s="163">
        <v>16.245532090073535</v>
      </c>
    </row>
    <row r="59" spans="1:13" ht="20.25" customHeight="1">
      <c r="A59" s="56"/>
      <c r="B59" s="56" t="s">
        <v>235</v>
      </c>
      <c r="C59" s="56"/>
      <c r="D59" s="22">
        <v>105091.70000000001</v>
      </c>
      <c r="E59" s="194">
        <v>99.999999999999986</v>
      </c>
      <c r="F59" s="22">
        <v>57403.59</v>
      </c>
      <c r="G59" s="194">
        <v>100.00000000000003</v>
      </c>
      <c r="H59" s="22">
        <v>19429.07</v>
      </c>
      <c r="I59" s="194">
        <v>100</v>
      </c>
      <c r="J59" s="22">
        <v>3805.6600000000003</v>
      </c>
      <c r="K59" s="194">
        <v>100.00000000000001</v>
      </c>
      <c r="L59" s="145">
        <v>185730.02000000002</v>
      </c>
      <c r="M59" s="145">
        <v>99.999999999999986</v>
      </c>
    </row>
    <row r="60" spans="1:13">
      <c r="A60" s="56" t="s">
        <v>0</v>
      </c>
      <c r="B60" s="56"/>
      <c r="C60" s="56"/>
      <c r="E60" s="195"/>
      <c r="F60" s="2"/>
      <c r="G60" s="195"/>
      <c r="H60" s="15"/>
      <c r="I60" s="195"/>
      <c r="J60" s="2"/>
      <c r="K60" s="195"/>
      <c r="L60" s="133"/>
      <c r="M60" s="143"/>
    </row>
    <row r="61" spans="1:13">
      <c r="A61" s="56" t="s">
        <v>194</v>
      </c>
      <c r="B61" s="58"/>
      <c r="C61" s="58"/>
      <c r="D61" s="98"/>
      <c r="E61" s="193"/>
      <c r="F61" s="98"/>
      <c r="G61" s="193"/>
      <c r="H61" s="98"/>
      <c r="I61" s="193"/>
      <c r="J61" s="97"/>
      <c r="K61" s="193"/>
      <c r="L61" s="162"/>
      <c r="M61" s="145"/>
    </row>
    <row r="62" spans="1:13">
      <c r="A62" s="56"/>
      <c r="B62" s="58" t="s">
        <v>46</v>
      </c>
      <c r="C62" s="58"/>
      <c r="D62" s="70">
        <v>21272.14</v>
      </c>
      <c r="E62" s="191">
        <v>18.337770334213836</v>
      </c>
      <c r="F62" s="70">
        <v>4336.87</v>
      </c>
      <c r="G62" s="191">
        <v>5.4299505367636325</v>
      </c>
      <c r="H62" s="70">
        <v>1246.0899999999999</v>
      </c>
      <c r="I62" s="191">
        <v>10.764212528603871</v>
      </c>
      <c r="J62" s="70">
        <v>952.42</v>
      </c>
      <c r="K62" s="191">
        <v>9.0324122502126691</v>
      </c>
      <c r="L62" s="142">
        <v>27807.519999999997</v>
      </c>
      <c r="M62" s="145">
        <v>12.756217088800087</v>
      </c>
    </row>
    <row r="63" spans="1:13">
      <c r="A63" s="56"/>
      <c r="B63" s="58" t="s">
        <v>47</v>
      </c>
      <c r="C63" s="58"/>
      <c r="D63" s="70">
        <v>57480.45</v>
      </c>
      <c r="E63" s="191">
        <v>49.551351712016832</v>
      </c>
      <c r="F63" s="70">
        <v>61505.279999999999</v>
      </c>
      <c r="G63" s="191">
        <v>77.007295157520872</v>
      </c>
      <c r="H63" s="70">
        <v>4853.88</v>
      </c>
      <c r="I63" s="191">
        <v>41.929712868524554</v>
      </c>
      <c r="J63" s="70">
        <v>5547.38</v>
      </c>
      <c r="K63" s="191">
        <v>52.609377237547257</v>
      </c>
      <c r="L63" s="142">
        <v>129386.99</v>
      </c>
      <c r="M63" s="145">
        <v>59.354035631599153</v>
      </c>
    </row>
    <row r="64" spans="1:13">
      <c r="A64" s="56"/>
      <c r="B64" s="58" t="s">
        <v>50</v>
      </c>
      <c r="C64" s="58"/>
      <c r="D64" s="70">
        <v>15148.85</v>
      </c>
      <c r="E64" s="191">
        <v>13.059153057823767</v>
      </c>
      <c r="F64" s="70">
        <v>6679.96</v>
      </c>
      <c r="G64" s="191">
        <v>8.3636014885296532</v>
      </c>
      <c r="H64" s="70">
        <v>2140.54</v>
      </c>
      <c r="I64" s="191">
        <v>18.490821277738952</v>
      </c>
      <c r="J64" s="70">
        <v>2636.02</v>
      </c>
      <c r="K64" s="191">
        <v>24.99907534470675</v>
      </c>
      <c r="L64" s="142">
        <v>26605.370000000003</v>
      </c>
      <c r="M64" s="145">
        <v>12.204751644441835</v>
      </c>
    </row>
    <row r="65" spans="1:13">
      <c r="A65" s="56"/>
      <c r="B65" s="58" t="s">
        <v>53</v>
      </c>
      <c r="C65" s="58"/>
      <c r="D65" s="70">
        <v>12907.73</v>
      </c>
      <c r="E65" s="191">
        <v>11.127182703575755</v>
      </c>
      <c r="F65" s="70">
        <v>4328.26</v>
      </c>
      <c r="G65" s="191">
        <v>5.4191704409522448</v>
      </c>
      <c r="H65" s="70">
        <v>1680.06</v>
      </c>
      <c r="I65" s="191">
        <v>14.513015031664022</v>
      </c>
      <c r="J65" s="70">
        <v>846.2</v>
      </c>
      <c r="K65" s="191">
        <v>8.0250595809936378</v>
      </c>
      <c r="L65" s="142">
        <v>19762.25</v>
      </c>
      <c r="M65" s="145">
        <v>9.0655891342751733</v>
      </c>
    </row>
    <row r="66" spans="1:13" s="7" customFormat="1" ht="12.75" customHeight="1">
      <c r="A66" s="56"/>
      <c r="B66" s="58" t="s">
        <v>55</v>
      </c>
      <c r="C66" s="58"/>
      <c r="D66" s="70">
        <v>9192.61</v>
      </c>
      <c r="E66" s="191">
        <v>7.9245421923698069</v>
      </c>
      <c r="F66" s="70">
        <v>3019.05</v>
      </c>
      <c r="G66" s="191">
        <v>3.7799823762336073</v>
      </c>
      <c r="H66" s="70">
        <v>1655.66</v>
      </c>
      <c r="I66" s="191">
        <v>14.3022382934686</v>
      </c>
      <c r="J66" s="70">
        <v>562.45000000000005</v>
      </c>
      <c r="K66" s="191">
        <v>5.3340755865396741</v>
      </c>
      <c r="L66" s="142">
        <v>14429.77</v>
      </c>
      <c r="M66" s="145">
        <v>6.6194065008837484</v>
      </c>
    </row>
    <row r="67" spans="1:13" ht="20.25" customHeight="1">
      <c r="A67" s="56"/>
      <c r="B67" s="56" t="s">
        <v>236</v>
      </c>
      <c r="C67" s="56"/>
      <c r="D67" s="22">
        <v>116001.78</v>
      </c>
      <c r="E67" s="194">
        <v>100</v>
      </c>
      <c r="F67" s="22">
        <v>79869.42</v>
      </c>
      <c r="G67" s="194">
        <v>100</v>
      </c>
      <c r="H67" s="22">
        <v>11576.23</v>
      </c>
      <c r="I67" s="194">
        <v>100</v>
      </c>
      <c r="J67" s="22">
        <v>10544.470000000001</v>
      </c>
      <c r="K67" s="194">
        <v>99.999999999999986</v>
      </c>
      <c r="L67" s="145">
        <v>217991.9</v>
      </c>
      <c r="M67" s="145">
        <v>100</v>
      </c>
    </row>
    <row r="68" spans="1:13">
      <c r="A68" s="56" t="s">
        <v>0</v>
      </c>
      <c r="B68" s="56"/>
      <c r="C68" s="56"/>
      <c r="D68" s="47"/>
      <c r="E68" s="193"/>
      <c r="G68" s="193"/>
      <c r="I68" s="193"/>
      <c r="J68" s="45"/>
      <c r="K68" s="193"/>
      <c r="L68" s="133"/>
      <c r="M68" s="143"/>
    </row>
    <row r="69" spans="1:13">
      <c r="A69" s="56" t="s">
        <v>193</v>
      </c>
      <c r="B69" s="56"/>
      <c r="C69" s="56"/>
      <c r="D69" s="47"/>
      <c r="E69" s="193"/>
      <c r="G69" s="193"/>
      <c r="I69" s="193"/>
      <c r="J69" s="45"/>
      <c r="K69" s="193"/>
      <c r="L69" s="133"/>
      <c r="M69" s="143"/>
    </row>
    <row r="70" spans="1:13">
      <c r="A70" s="56"/>
      <c r="B70" s="58" t="s">
        <v>195</v>
      </c>
      <c r="C70" s="56"/>
      <c r="D70" s="215">
        <v>5243.52</v>
      </c>
      <c r="E70" s="193">
        <v>11.547322037914535</v>
      </c>
      <c r="F70" s="47">
        <v>2141.9699999999998</v>
      </c>
      <c r="G70" s="193">
        <v>12.071040930531368</v>
      </c>
      <c r="H70" s="47">
        <v>243.52</v>
      </c>
      <c r="I70" s="204">
        <v>3.2173933723176278</v>
      </c>
      <c r="J70" s="45">
        <v>315.43</v>
      </c>
      <c r="K70" s="193">
        <v>14.485412638858913</v>
      </c>
      <c r="L70" s="203">
        <v>7944.4400000000005</v>
      </c>
      <c r="M70" s="203">
        <v>10.897707959248343</v>
      </c>
    </row>
    <row r="71" spans="1:13">
      <c r="A71" s="56"/>
      <c r="B71" s="58" t="s">
        <v>196</v>
      </c>
      <c r="C71" s="56"/>
      <c r="D71" s="215">
        <v>16562.11</v>
      </c>
      <c r="E71" s="193">
        <v>36.473212230975506</v>
      </c>
      <c r="F71" s="47">
        <v>3018.32</v>
      </c>
      <c r="G71" s="193">
        <v>17.009698670588964</v>
      </c>
      <c r="H71" s="47">
        <v>449.61</v>
      </c>
      <c r="I71" s="204">
        <v>5.940260488369451</v>
      </c>
      <c r="J71" s="45">
        <v>418.12</v>
      </c>
      <c r="K71" s="193">
        <v>19.201219708206857</v>
      </c>
      <c r="L71" s="203">
        <v>20448.16</v>
      </c>
      <c r="M71" s="203">
        <v>28.049563718019595</v>
      </c>
    </row>
    <row r="72" spans="1:13">
      <c r="A72" s="56"/>
      <c r="B72" s="58" t="s">
        <v>50</v>
      </c>
      <c r="C72" s="56"/>
      <c r="D72" s="215">
        <v>23603.34</v>
      </c>
      <c r="E72" s="193">
        <v>51.979465731109954</v>
      </c>
      <c r="F72" s="47">
        <v>12584.41</v>
      </c>
      <c r="G72" s="193">
        <v>70.919260398879658</v>
      </c>
      <c r="H72" s="47">
        <v>6875.73</v>
      </c>
      <c r="I72" s="204">
        <v>90.842346139312923</v>
      </c>
      <c r="J72" s="45">
        <v>1444.02</v>
      </c>
      <c r="K72" s="193">
        <v>66.313367652934247</v>
      </c>
      <c r="L72" s="203">
        <v>44507.499999999993</v>
      </c>
      <c r="M72" s="203">
        <v>61.052728322732065</v>
      </c>
    </row>
    <row r="73" spans="1:13" ht="16.5" customHeight="1">
      <c r="A73" s="56"/>
      <c r="B73" s="56" t="s">
        <v>197</v>
      </c>
      <c r="C73" s="56"/>
      <c r="D73" s="216">
        <v>45408.97</v>
      </c>
      <c r="E73" s="193">
        <v>100</v>
      </c>
      <c r="F73" s="200">
        <v>17744.7</v>
      </c>
      <c r="G73" s="193">
        <v>99.999999999999986</v>
      </c>
      <c r="H73" s="200">
        <v>7568.86</v>
      </c>
      <c r="I73" s="193">
        <v>100</v>
      </c>
      <c r="J73" s="44">
        <v>2177.5699999999997</v>
      </c>
      <c r="K73" s="193">
        <v>100.00000000000001</v>
      </c>
      <c r="L73" s="203">
        <v>72900.099999999991</v>
      </c>
      <c r="M73" s="203">
        <v>100</v>
      </c>
    </row>
    <row r="74" spans="1:13">
      <c r="A74" s="56"/>
      <c r="B74" s="56"/>
      <c r="C74" s="56"/>
      <c r="D74" s="47"/>
      <c r="E74" s="193"/>
      <c r="G74" s="193"/>
      <c r="I74" s="193"/>
      <c r="J74" s="45"/>
      <c r="K74" s="193"/>
      <c r="L74" s="217"/>
      <c r="M74" s="218"/>
    </row>
    <row r="75" spans="1:13">
      <c r="A75" s="56" t="s">
        <v>217</v>
      </c>
      <c r="B75" s="58"/>
      <c r="C75" s="58"/>
      <c r="D75" s="47"/>
      <c r="E75" s="193"/>
      <c r="G75" s="193"/>
      <c r="I75" s="193"/>
      <c r="J75" s="45"/>
      <c r="K75" s="193"/>
      <c r="L75" s="162"/>
      <c r="M75" s="145"/>
    </row>
    <row r="76" spans="1:13">
      <c r="A76" s="56"/>
      <c r="B76" s="58" t="s">
        <v>46</v>
      </c>
      <c r="C76" s="58"/>
      <c r="D76" s="70">
        <v>15229.46</v>
      </c>
      <c r="E76" s="191">
        <v>4.7427858361628594</v>
      </c>
      <c r="F76" s="70">
        <v>5254</v>
      </c>
      <c r="G76" s="191">
        <v>2.7564506401219178</v>
      </c>
      <c r="H76" s="70">
        <v>695.96</v>
      </c>
      <c r="I76" s="191">
        <v>1.2110408728904751</v>
      </c>
      <c r="J76" s="70">
        <v>194.35</v>
      </c>
      <c r="K76" s="191">
        <v>1.0803644388608784</v>
      </c>
      <c r="L76" s="142">
        <v>21373.769999999997</v>
      </c>
      <c r="M76" s="145">
        <v>3.640117310659067</v>
      </c>
    </row>
    <row r="77" spans="1:13">
      <c r="A77" s="56"/>
      <c r="B77" s="58" t="s">
        <v>47</v>
      </c>
      <c r="C77" s="58"/>
      <c r="D77" s="70">
        <v>70777.38</v>
      </c>
      <c r="E77" s="191">
        <v>22.041619032107274</v>
      </c>
      <c r="F77" s="70">
        <v>73912.69</v>
      </c>
      <c r="G77" s="191">
        <v>38.777442265632445</v>
      </c>
      <c r="H77" s="70">
        <v>5501.21</v>
      </c>
      <c r="I77" s="191">
        <v>9.5726624523734269</v>
      </c>
      <c r="J77" s="70">
        <v>1664.49</v>
      </c>
      <c r="K77" s="191">
        <v>9.2526668630797193</v>
      </c>
      <c r="L77" s="142">
        <v>151855.76999999999</v>
      </c>
      <c r="M77" s="145">
        <v>25.862204800578553</v>
      </c>
    </row>
    <row r="78" spans="1:13">
      <c r="A78" s="56"/>
      <c r="B78" s="58" t="s">
        <v>48</v>
      </c>
      <c r="C78" s="58"/>
      <c r="D78" s="70">
        <v>65211.01</v>
      </c>
      <c r="E78" s="191">
        <v>20.308130070920086</v>
      </c>
      <c r="F78" s="70">
        <v>52594.91</v>
      </c>
      <c r="G78" s="191">
        <v>27.593314300847858</v>
      </c>
      <c r="H78" s="70">
        <v>2754.99</v>
      </c>
      <c r="I78" s="191">
        <v>4.7939615702116933</v>
      </c>
      <c r="J78" s="70">
        <v>1688.71</v>
      </c>
      <c r="K78" s="191">
        <v>9.3873024520131416</v>
      </c>
      <c r="L78" s="142">
        <v>122249.62000000002</v>
      </c>
      <c r="M78" s="145">
        <v>20.820049901514473</v>
      </c>
    </row>
    <row r="79" spans="1:13">
      <c r="A79" s="56"/>
      <c r="B79" s="58" t="s">
        <v>50</v>
      </c>
      <c r="C79" s="58"/>
      <c r="D79" s="70">
        <v>73619.02</v>
      </c>
      <c r="E79" s="191">
        <v>22.926567673981236</v>
      </c>
      <c r="F79" s="70">
        <v>33275.56</v>
      </c>
      <c r="G79" s="191">
        <v>17.457639638830468</v>
      </c>
      <c r="H79" s="70">
        <v>21514.83</v>
      </c>
      <c r="I79" s="191">
        <v>37.437982791094576</v>
      </c>
      <c r="J79" s="70">
        <v>3438.38</v>
      </c>
      <c r="K79" s="191">
        <v>19.113473008955324</v>
      </c>
      <c r="L79" s="142">
        <v>131847.79</v>
      </c>
      <c r="M79" s="145">
        <v>22.454692024436561</v>
      </c>
    </row>
    <row r="80" spans="1:13">
      <c r="A80" s="56"/>
      <c r="B80" s="58" t="s">
        <v>52</v>
      </c>
      <c r="C80" s="58"/>
      <c r="D80" s="70">
        <v>22262.9</v>
      </c>
      <c r="E80" s="191">
        <v>6.9331523765064631</v>
      </c>
      <c r="F80" s="70">
        <v>5406.03</v>
      </c>
      <c r="G80" s="191">
        <v>2.8362114301519394</v>
      </c>
      <c r="H80" s="70">
        <v>3017.49</v>
      </c>
      <c r="I80" s="191">
        <v>5.2507381509544802</v>
      </c>
      <c r="J80" s="70">
        <v>1368.9</v>
      </c>
      <c r="K80" s="191">
        <v>7.6095234389331443</v>
      </c>
      <c r="L80" s="142">
        <v>32055.32</v>
      </c>
      <c r="M80" s="145">
        <v>5.4592673744835754</v>
      </c>
    </row>
    <row r="81" spans="1:13">
      <c r="A81" s="56"/>
      <c r="B81" s="58" t="s">
        <v>53</v>
      </c>
      <c r="C81" s="58"/>
      <c r="D81" s="70">
        <v>15044.62</v>
      </c>
      <c r="E81" s="191">
        <v>4.68522263077302</v>
      </c>
      <c r="F81" s="70">
        <v>7864.98</v>
      </c>
      <c r="G81" s="191">
        <v>4.1262712515314197</v>
      </c>
      <c r="H81" s="70">
        <v>6066.18</v>
      </c>
      <c r="I81" s="191">
        <v>10.555767461220102</v>
      </c>
      <c r="J81" s="70">
        <v>704.89</v>
      </c>
      <c r="K81" s="191">
        <v>3.9183848176415981</v>
      </c>
      <c r="L81" s="142">
        <v>29680.67</v>
      </c>
      <c r="M81" s="145">
        <v>5.0548462278278121</v>
      </c>
    </row>
    <row r="82" spans="1:13">
      <c r="A82" s="56"/>
      <c r="B82" s="58" t="s">
        <v>54</v>
      </c>
      <c r="C82" s="58"/>
      <c r="D82" s="70">
        <v>11452.82</v>
      </c>
      <c r="E82" s="191">
        <v>3.5666578119068384</v>
      </c>
      <c r="F82" s="70">
        <v>3713.84</v>
      </c>
      <c r="G82" s="191">
        <v>1.9484234193586567</v>
      </c>
      <c r="H82" s="70">
        <v>13351.54</v>
      </c>
      <c r="I82" s="191">
        <v>23.233031576573502</v>
      </c>
      <c r="J82" s="70">
        <v>8406.2000000000007</v>
      </c>
      <c r="K82" s="191">
        <v>46.728888839476809</v>
      </c>
      <c r="L82" s="142">
        <v>36924.400000000001</v>
      </c>
      <c r="M82" s="145">
        <v>6.2885091224290175</v>
      </c>
    </row>
    <row r="83" spans="1:13">
      <c r="A83" s="56"/>
      <c r="B83" s="58" t="s">
        <v>55</v>
      </c>
      <c r="C83" s="58"/>
      <c r="D83" s="70">
        <v>47510.69</v>
      </c>
      <c r="E83" s="191">
        <v>14.795864567642216</v>
      </c>
      <c r="F83" s="70">
        <v>8585.43</v>
      </c>
      <c r="G83" s="191">
        <v>4.5042470535252974</v>
      </c>
      <c r="H83" s="70">
        <v>4565.72</v>
      </c>
      <c r="I83" s="191">
        <v>7.9448151246817345</v>
      </c>
      <c r="J83" s="70">
        <v>523.38</v>
      </c>
      <c r="K83" s="191">
        <v>2.9093961410393958</v>
      </c>
      <c r="L83" s="142">
        <v>61185.22</v>
      </c>
      <c r="M83" s="145">
        <v>10.420313238070932</v>
      </c>
    </row>
    <row r="84" spans="1:13" ht="20.25" customHeight="1">
      <c r="A84" s="72"/>
      <c r="B84" s="56" t="s">
        <v>237</v>
      </c>
      <c r="C84" s="56"/>
      <c r="D84" s="22">
        <v>321107.90000000002</v>
      </c>
      <c r="E84" s="194">
        <v>100</v>
      </c>
      <c r="F84" s="22">
        <v>190607.44</v>
      </c>
      <c r="G84" s="194">
        <v>100</v>
      </c>
      <c r="H84" s="22">
        <v>57467.920000000006</v>
      </c>
      <c r="I84" s="194">
        <v>100.00000000000001</v>
      </c>
      <c r="J84" s="22">
        <v>17989.3</v>
      </c>
      <c r="K84" s="194">
        <v>100</v>
      </c>
      <c r="L84" s="145">
        <v>587172.56000000006</v>
      </c>
      <c r="M84" s="145">
        <v>100</v>
      </c>
    </row>
    <row r="85" spans="1:13" ht="20.25" customHeight="1">
      <c r="A85" s="72"/>
      <c r="B85" s="56"/>
      <c r="C85" s="56"/>
      <c r="D85" s="22"/>
      <c r="E85" s="194"/>
      <c r="F85" s="22"/>
      <c r="G85" s="194"/>
      <c r="H85" s="22"/>
      <c r="I85" s="194"/>
      <c r="J85" s="22"/>
      <c r="K85" s="194"/>
      <c r="L85" s="145"/>
      <c r="M85" s="145"/>
    </row>
    <row r="86" spans="1:13" ht="20.25" customHeight="1">
      <c r="A86" s="231" t="s">
        <v>214</v>
      </c>
      <c r="B86" s="56"/>
      <c r="C86" s="56"/>
      <c r="D86" s="22"/>
      <c r="E86" s="194"/>
      <c r="F86" s="22"/>
      <c r="G86" s="194"/>
      <c r="H86" s="22"/>
      <c r="I86" s="194"/>
      <c r="J86" s="22"/>
      <c r="K86" s="194"/>
      <c r="L86" s="145"/>
      <c r="M86" s="145"/>
    </row>
    <row r="87" spans="1:13" ht="20.25" customHeight="1">
      <c r="A87" s="72"/>
      <c r="B87" s="58" t="s">
        <v>29</v>
      </c>
      <c r="C87" s="56"/>
      <c r="D87" s="97">
        <v>20089.53</v>
      </c>
      <c r="E87" s="227">
        <v>16.382141596388571</v>
      </c>
      <c r="F87" s="98">
        <v>5098.45</v>
      </c>
      <c r="G87" s="227">
        <v>19.893463478738934</v>
      </c>
      <c r="H87" s="98">
        <v>3004.52</v>
      </c>
      <c r="I87" s="227">
        <v>40.812966605448757</v>
      </c>
      <c r="J87" s="97">
        <v>124.06</v>
      </c>
      <c r="K87" s="227">
        <v>25.738055227069978</v>
      </c>
      <c r="L87" s="228">
        <v>28316.560000000001</v>
      </c>
      <c r="M87" s="142">
        <v>18.139649089675526</v>
      </c>
    </row>
    <row r="88" spans="1:13" ht="20.25" customHeight="1">
      <c r="A88" s="72"/>
      <c r="B88" s="58" t="s">
        <v>215</v>
      </c>
      <c r="C88" s="56"/>
      <c r="D88" s="97">
        <v>102541.14</v>
      </c>
      <c r="E88" s="227">
        <v>83.617858403611436</v>
      </c>
      <c r="F88" s="98">
        <v>20530.32</v>
      </c>
      <c r="G88" s="227">
        <v>80.106536521261063</v>
      </c>
      <c r="H88" s="98">
        <v>4357.16</v>
      </c>
      <c r="I88" s="227">
        <v>59.187033394551243</v>
      </c>
      <c r="J88" s="97">
        <v>357.95</v>
      </c>
      <c r="K88" s="227">
        <v>74.261944772930022</v>
      </c>
      <c r="L88" s="228">
        <v>127786.56999999999</v>
      </c>
      <c r="M88" s="142">
        <v>81.86035091032447</v>
      </c>
    </row>
    <row r="89" spans="1:13" ht="24.75" customHeight="1">
      <c r="A89" s="56" t="s">
        <v>0</v>
      </c>
      <c r="B89" s="56" t="s">
        <v>238</v>
      </c>
      <c r="C89" s="56"/>
      <c r="D89" s="200">
        <v>122630.67</v>
      </c>
      <c r="E89" s="200">
        <v>100</v>
      </c>
      <c r="F89" s="200">
        <v>25628.77</v>
      </c>
      <c r="G89" s="200">
        <v>100</v>
      </c>
      <c r="H89" s="200">
        <v>7361.68</v>
      </c>
      <c r="I89" s="200">
        <v>100</v>
      </c>
      <c r="J89" s="200">
        <v>482.01</v>
      </c>
      <c r="K89" s="200">
        <v>100</v>
      </c>
      <c r="L89" s="228">
        <v>156103.13</v>
      </c>
      <c r="M89" s="228">
        <v>100</v>
      </c>
    </row>
    <row r="90" spans="1:13" ht="21" customHeight="1">
      <c r="A90" s="34"/>
      <c r="B90" s="7" t="s">
        <v>6</v>
      </c>
      <c r="D90" s="44">
        <v>2035168.4299999997</v>
      </c>
      <c r="E90" s="44"/>
      <c r="F90" s="44">
        <v>896550.05</v>
      </c>
      <c r="G90" s="44"/>
      <c r="H90" s="44">
        <v>238985.98000000004</v>
      </c>
      <c r="I90" s="44"/>
      <c r="J90" s="44">
        <v>78908.960000000006</v>
      </c>
      <c r="K90" s="44"/>
      <c r="L90" s="142">
        <v>3249613.42</v>
      </c>
      <c r="M90" s="164"/>
    </row>
    <row r="91" spans="1:13">
      <c r="A91" s="5" t="s">
        <v>0</v>
      </c>
      <c r="L91" s="133"/>
      <c r="M91" s="165"/>
    </row>
    <row r="94" spans="1:13" ht="12.5">
      <c r="A94" s="5" t="s">
        <v>178</v>
      </c>
      <c r="B94" s="5"/>
      <c r="C94" s="5"/>
    </row>
    <row r="95" spans="1:13">
      <c r="A95" s="5" t="s">
        <v>59</v>
      </c>
    </row>
    <row r="96" spans="1:13">
      <c r="A96" s="5" t="s">
        <v>220</v>
      </c>
    </row>
    <row r="97" spans="1:3" ht="12.5">
      <c r="A97" s="2"/>
      <c r="B97" s="5"/>
      <c r="C97" s="5"/>
    </row>
  </sheetData>
  <mergeCells count="1">
    <mergeCell ref="D3:L3"/>
  </mergeCells>
  <phoneticPr fontId="3" type="noConversion"/>
  <hyperlinks>
    <hyperlink ref="L1" location="Inhalt!A1" display="zurück" xr:uid="{00000000-0004-0000-0F00-000000000000}"/>
  </hyperlinks>
  <pageMargins left="0.78740157480314965" right="0.78740157480314965" top="0.98425196850393704" bottom="0.98425196850393704" header="0.51181102362204722" footer="0.51181102362204722"/>
  <pageSetup paperSize="9" scale="5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pageSetUpPr fitToPage="1"/>
  </sheetPr>
  <dimension ref="A1:I25"/>
  <sheetViews>
    <sheetView zoomScale="65" zoomScaleNormal="65" workbookViewId="0">
      <selection activeCell="G2" sqref="G2"/>
    </sheetView>
  </sheetViews>
  <sheetFormatPr baseColWidth="10" defaultColWidth="11.453125" defaultRowHeight="12.5"/>
  <cols>
    <col min="1" max="1" width="39.453125" style="2" customWidth="1"/>
    <col min="2" max="5" width="23.7265625" style="2" customWidth="1"/>
    <col min="6" max="16384" width="11.453125" style="2"/>
  </cols>
  <sheetData>
    <row r="1" spans="1:6" ht="13">
      <c r="A1" s="7" t="s">
        <v>239</v>
      </c>
      <c r="E1" s="31" t="s">
        <v>58</v>
      </c>
      <c r="F1" s="31"/>
    </row>
    <row r="2" spans="1:6">
      <c r="A2" s="2" t="s">
        <v>0</v>
      </c>
    </row>
    <row r="4" spans="1:6" ht="12.75" customHeight="1">
      <c r="A4" s="48" t="s">
        <v>57</v>
      </c>
      <c r="E4" s="133"/>
    </row>
    <row r="5" spans="1:6" s="18" customFormat="1" ht="26">
      <c r="A5" s="17"/>
      <c r="B5" s="8" t="s">
        <v>62</v>
      </c>
      <c r="C5" s="8" t="s">
        <v>63</v>
      </c>
      <c r="D5" s="8" t="s">
        <v>64</v>
      </c>
      <c r="E5" s="144" t="s">
        <v>5</v>
      </c>
    </row>
    <row r="6" spans="1:6">
      <c r="A6" s="19" t="s">
        <v>60</v>
      </c>
      <c r="B6" s="20">
        <v>72.129207209419832</v>
      </c>
      <c r="C6" s="53">
        <v>14.286440796292204</v>
      </c>
      <c r="D6" s="53">
        <v>13.58435199428796</v>
      </c>
      <c r="E6" s="153">
        <v>99.999999999999986</v>
      </c>
    </row>
    <row r="7" spans="1:6">
      <c r="A7" s="19" t="s">
        <v>189</v>
      </c>
      <c r="B7" s="20">
        <v>74.541023398068816</v>
      </c>
      <c r="C7" s="53">
        <v>14.812734494714109</v>
      </c>
      <c r="D7" s="53">
        <v>10.646242107217081</v>
      </c>
      <c r="E7" s="153">
        <v>100</v>
      </c>
    </row>
    <row r="8" spans="1:6">
      <c r="A8" s="19" t="s">
        <v>61</v>
      </c>
      <c r="B8" s="20">
        <v>74.075492877218451</v>
      </c>
      <c r="C8" s="53">
        <v>15.803420108433972</v>
      </c>
      <c r="D8" s="53">
        <v>10.121087014347578</v>
      </c>
      <c r="E8" s="153">
        <v>100</v>
      </c>
    </row>
    <row r="9" spans="1:6">
      <c r="A9" s="19" t="s">
        <v>30</v>
      </c>
      <c r="B9" s="20">
        <v>72.686180472372456</v>
      </c>
      <c r="C9" s="53">
        <v>17.51073262693242</v>
      </c>
      <c r="D9" s="53">
        <v>9.8030869006951331</v>
      </c>
      <c r="E9" s="153">
        <v>100.00000000000001</v>
      </c>
    </row>
    <row r="10" spans="1:6" ht="22.5" customHeight="1">
      <c r="A10" s="7" t="s">
        <v>3</v>
      </c>
      <c r="B10" s="22">
        <v>72.951273943059277</v>
      </c>
      <c r="C10" s="54">
        <v>14.621499366332328</v>
      </c>
      <c r="D10" s="54">
        <v>12.427226690608386</v>
      </c>
      <c r="E10" s="154">
        <v>100</v>
      </c>
    </row>
    <row r="11" spans="1:6" ht="12.75" customHeight="1">
      <c r="A11" s="7"/>
      <c r="B11" s="22"/>
      <c r="C11" s="54"/>
      <c r="D11" s="54"/>
      <c r="E11" s="154"/>
    </row>
    <row r="12" spans="1:6" ht="30" customHeight="1">
      <c r="A12" s="16" t="s">
        <v>0</v>
      </c>
      <c r="E12" s="147"/>
    </row>
    <row r="13" spans="1:6" ht="12.75" customHeight="1">
      <c r="A13" s="48" t="s">
        <v>4</v>
      </c>
      <c r="E13" s="133"/>
    </row>
    <row r="14" spans="1:6" s="18" customFormat="1" ht="26">
      <c r="A14" s="17"/>
      <c r="B14" s="8" t="s">
        <v>62</v>
      </c>
      <c r="C14" s="8" t="s">
        <v>63</v>
      </c>
      <c r="D14" s="8" t="s">
        <v>64</v>
      </c>
      <c r="E14" s="144" t="s">
        <v>5</v>
      </c>
    </row>
    <row r="15" spans="1:6" ht="13">
      <c r="A15" s="19" t="s">
        <v>60</v>
      </c>
      <c r="B15" s="45">
        <v>1467950.8900000001</v>
      </c>
      <c r="C15" s="55">
        <v>290753.14</v>
      </c>
      <c r="D15" s="55">
        <v>276464.45</v>
      </c>
      <c r="E15" s="151">
        <v>2035168.4800000002</v>
      </c>
    </row>
    <row r="16" spans="1:6" ht="13">
      <c r="A16" s="19" t="s">
        <v>189</v>
      </c>
      <c r="B16" s="45">
        <v>668297.59</v>
      </c>
      <c r="C16" s="55">
        <v>132803.58000000002</v>
      </c>
      <c r="D16" s="55">
        <v>95448.89</v>
      </c>
      <c r="E16" s="151">
        <v>896550.05999999994</v>
      </c>
    </row>
    <row r="17" spans="1:9" ht="13">
      <c r="A17" s="19" t="s">
        <v>61</v>
      </c>
      <c r="B17" s="45">
        <v>177030.05</v>
      </c>
      <c r="C17" s="55">
        <v>37767.96</v>
      </c>
      <c r="D17" s="55">
        <v>24187.98</v>
      </c>
      <c r="E17" s="151">
        <v>238985.99</v>
      </c>
    </row>
    <row r="18" spans="1:9" ht="13">
      <c r="A18" s="19" t="s">
        <v>30</v>
      </c>
      <c r="B18" s="45">
        <v>57355.87999999999</v>
      </c>
      <c r="C18" s="55">
        <v>13817.529999999999</v>
      </c>
      <c r="D18" s="55">
        <v>7735.51</v>
      </c>
      <c r="E18" s="151">
        <v>78908.919999999984</v>
      </c>
    </row>
    <row r="19" spans="1:9" ht="22.5" customHeight="1">
      <c r="A19" s="7" t="s">
        <v>3</v>
      </c>
      <c r="B19" s="172">
        <v>2370634.4099999997</v>
      </c>
      <c r="C19" s="173">
        <v>475142.21000000008</v>
      </c>
      <c r="D19" s="173">
        <v>403836.83</v>
      </c>
      <c r="E19" s="219">
        <v>3249613.45</v>
      </c>
    </row>
    <row r="20" spans="1:9" ht="13">
      <c r="A20" s="7" t="s">
        <v>0</v>
      </c>
      <c r="B20" s="15"/>
      <c r="C20" s="15"/>
      <c r="D20" s="15"/>
      <c r="E20" s="145"/>
    </row>
    <row r="21" spans="1:9">
      <c r="A21" s="5" t="s">
        <v>0</v>
      </c>
    </row>
    <row r="22" spans="1:9">
      <c r="A22" s="5"/>
    </row>
    <row r="23" spans="1:9">
      <c r="A23" s="5" t="s">
        <v>178</v>
      </c>
      <c r="I23" s="150"/>
    </row>
    <row r="24" spans="1:9">
      <c r="A24" s="5" t="s">
        <v>59</v>
      </c>
    </row>
    <row r="25" spans="1:9" s="5" customFormat="1" ht="10">
      <c r="A25" s="5" t="s">
        <v>220</v>
      </c>
    </row>
  </sheetData>
  <phoneticPr fontId="3" type="noConversion"/>
  <hyperlinks>
    <hyperlink ref="E1" location="Inhalt!A1" display="zurück" xr:uid="{00000000-0004-0000-1000-000000000000}"/>
  </hyperlinks>
  <pageMargins left="0.78740157499999996" right="0.78740157499999996" top="0.984251969" bottom="0.984251969" header="0.4921259845" footer="0.492125984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39997558519241921"/>
    <pageSetUpPr fitToPage="1"/>
  </sheetPr>
  <dimension ref="A1:L38"/>
  <sheetViews>
    <sheetView zoomScale="70" zoomScaleNormal="70" workbookViewId="0">
      <selection activeCell="H3" sqref="H3"/>
    </sheetView>
  </sheetViews>
  <sheetFormatPr baseColWidth="10" defaultColWidth="11.453125" defaultRowHeight="12.5"/>
  <cols>
    <col min="1" max="1" width="37.26953125" style="2" customWidth="1"/>
    <col min="2" max="2" width="17.26953125" style="2" bestFit="1" customWidth="1"/>
    <col min="3" max="3" width="21" style="2" bestFit="1" customWidth="1"/>
    <col min="4" max="4" width="21" style="2" customWidth="1"/>
    <col min="5" max="5" width="22" style="2" customWidth="1"/>
    <col min="6" max="6" width="15.54296875" style="2" bestFit="1" customWidth="1"/>
    <col min="7" max="7" width="11.453125" style="27"/>
    <col min="8" max="16384" width="11.453125" style="2"/>
  </cols>
  <sheetData>
    <row r="1" spans="1:12" ht="13">
      <c r="A1" s="7" t="s">
        <v>240</v>
      </c>
      <c r="F1" s="31"/>
      <c r="G1" s="31" t="s">
        <v>58</v>
      </c>
    </row>
    <row r="2" spans="1:12">
      <c r="A2" s="2" t="s">
        <v>0</v>
      </c>
    </row>
    <row r="4" spans="1:12" ht="12.75" customHeight="1">
      <c r="A4" s="48" t="s">
        <v>57</v>
      </c>
      <c r="F4" s="133"/>
    </row>
    <row r="5" spans="1:12" s="18" customFormat="1" ht="37.5" customHeight="1">
      <c r="A5" s="17"/>
      <c r="B5" s="8" t="s">
        <v>66</v>
      </c>
      <c r="C5" s="8" t="s">
        <v>191</v>
      </c>
      <c r="D5" s="8" t="s">
        <v>190</v>
      </c>
      <c r="E5" s="8" t="s">
        <v>164</v>
      </c>
      <c r="F5" s="134" t="s">
        <v>2</v>
      </c>
      <c r="G5" s="28"/>
      <c r="I5" s="225"/>
      <c r="J5" s="225"/>
      <c r="K5" s="225"/>
      <c r="L5" s="225"/>
    </row>
    <row r="6" spans="1:12" ht="13">
      <c r="A6" s="19" t="s">
        <v>60</v>
      </c>
      <c r="B6" s="21">
        <v>54.227957176414797</v>
      </c>
      <c r="C6" s="21">
        <v>8.7981969206067916</v>
      </c>
      <c r="D6" s="52">
        <v>2.8353387217197703</v>
      </c>
      <c r="E6" s="52">
        <v>34.138507181258632</v>
      </c>
      <c r="F6" s="145">
        <v>99.999999999999986</v>
      </c>
    </row>
    <row r="7" spans="1:12" ht="13">
      <c r="A7" s="19" t="s">
        <v>189</v>
      </c>
      <c r="B7" s="21">
        <v>26.044440770765014</v>
      </c>
      <c r="C7" s="21">
        <v>46.219698323317317</v>
      </c>
      <c r="D7" s="52">
        <v>2.9028340503218035</v>
      </c>
      <c r="E7" s="52">
        <v>24.833026855595872</v>
      </c>
      <c r="F7" s="145">
        <v>100.00000000000001</v>
      </c>
    </row>
    <row r="8" spans="1:12" ht="13">
      <c r="A8" s="19" t="s">
        <v>61</v>
      </c>
      <c r="B8" s="21">
        <v>49.137234045858321</v>
      </c>
      <c r="C8" s="21">
        <v>6.6585249227461674</v>
      </c>
      <c r="D8" s="52">
        <v>6.6993315541626979</v>
      </c>
      <c r="E8" s="52">
        <v>37.504909477232829</v>
      </c>
      <c r="F8" s="145">
        <v>100.00000000000001</v>
      </c>
    </row>
    <row r="9" spans="1:12" ht="13">
      <c r="A9" s="19" t="s">
        <v>30</v>
      </c>
      <c r="B9" s="21">
        <v>32.453411925682254</v>
      </c>
      <c r="C9" s="21">
        <v>30.577789060162626</v>
      </c>
      <c r="D9" s="52">
        <v>8.3263651433819881</v>
      </c>
      <c r="E9" s="52">
        <v>28.64243387077315</v>
      </c>
      <c r="F9" s="145">
        <v>100.00000000000001</v>
      </c>
    </row>
    <row r="10" spans="1:12" ht="22.5" customHeight="1">
      <c r="A10" s="7" t="s">
        <v>3</v>
      </c>
      <c r="B10" s="22">
        <v>45.375860379922528</v>
      </c>
      <c r="C10" s="22">
        <v>19.71472648960664</v>
      </c>
      <c r="D10" s="51">
        <v>3.2757661692761819</v>
      </c>
      <c r="E10" s="51">
        <v>31.633646961194668</v>
      </c>
      <c r="F10" s="145">
        <v>100.00000000000003</v>
      </c>
    </row>
    <row r="11" spans="1:12" ht="12.75" customHeight="1">
      <c r="A11" s="7"/>
      <c r="F11" s="133"/>
    </row>
    <row r="12" spans="1:12" ht="30" customHeight="1">
      <c r="A12" s="16" t="s">
        <v>0</v>
      </c>
    </row>
    <row r="13" spans="1:12" ht="12.75" customHeight="1">
      <c r="A13" s="48" t="s">
        <v>4</v>
      </c>
      <c r="F13" s="133"/>
    </row>
    <row r="14" spans="1:12" s="18" customFormat="1" ht="40.5" customHeight="1">
      <c r="A14" s="17"/>
      <c r="B14" s="8" t="s">
        <v>66</v>
      </c>
      <c r="C14" s="8" t="s">
        <v>191</v>
      </c>
      <c r="D14" s="8" t="s">
        <v>190</v>
      </c>
      <c r="E14" s="8" t="s">
        <v>164</v>
      </c>
      <c r="F14" s="134" t="s">
        <v>2</v>
      </c>
      <c r="G14" s="28"/>
    </row>
    <row r="15" spans="1:12" ht="13">
      <c r="A15" s="19" t="s">
        <v>60</v>
      </c>
      <c r="B15" s="45">
        <v>796039.78</v>
      </c>
      <c r="C15" s="45">
        <v>129153.21</v>
      </c>
      <c r="D15" s="45">
        <v>41621.379999999997</v>
      </c>
      <c r="E15" s="229">
        <v>501136.52</v>
      </c>
      <c r="F15" s="155">
        <v>1467950.8900000001</v>
      </c>
    </row>
    <row r="16" spans="1:12" ht="13">
      <c r="A16" s="19" t="s">
        <v>189</v>
      </c>
      <c r="B16" s="45">
        <v>174054.37</v>
      </c>
      <c r="C16" s="45">
        <v>308885.13</v>
      </c>
      <c r="D16" s="45">
        <v>19399.57</v>
      </c>
      <c r="E16" s="229">
        <v>165958.51999999999</v>
      </c>
      <c r="F16" s="155">
        <v>668297.59</v>
      </c>
    </row>
    <row r="17" spans="1:7" ht="13">
      <c r="A17" s="19" t="s">
        <v>61</v>
      </c>
      <c r="B17" s="45">
        <v>86987.67</v>
      </c>
      <c r="C17" s="45">
        <v>11787.59</v>
      </c>
      <c r="D17" s="45">
        <v>11859.83</v>
      </c>
      <c r="E17" s="229">
        <v>66394.960000000006</v>
      </c>
      <c r="F17" s="155">
        <v>177030.05</v>
      </c>
    </row>
    <row r="18" spans="1:7" ht="13">
      <c r="A18" s="19" t="s">
        <v>30</v>
      </c>
      <c r="B18" s="45">
        <v>18613.939999999999</v>
      </c>
      <c r="C18" s="45">
        <v>17538.16</v>
      </c>
      <c r="D18" s="45">
        <v>4775.66</v>
      </c>
      <c r="E18" s="229">
        <v>16428.12</v>
      </c>
      <c r="F18" s="155">
        <v>57355.87999999999</v>
      </c>
    </row>
    <row r="19" spans="1:7" ht="21.75" customHeight="1">
      <c r="A19" s="7" t="s">
        <v>3</v>
      </c>
      <c r="B19" s="172">
        <v>1075695.76</v>
      </c>
      <c r="C19" s="172">
        <v>467364.09</v>
      </c>
      <c r="D19" s="172">
        <v>77656.44</v>
      </c>
      <c r="E19" s="176">
        <v>749918.12</v>
      </c>
      <c r="F19" s="214">
        <v>2370634.4099999997</v>
      </c>
      <c r="G19" s="22"/>
    </row>
    <row r="20" spans="1:7">
      <c r="A20" s="6"/>
      <c r="F20" s="133"/>
    </row>
    <row r="21" spans="1:7">
      <c r="A21" s="6"/>
      <c r="F21" s="133"/>
    </row>
    <row r="22" spans="1:7">
      <c r="A22" s="6"/>
    </row>
    <row r="23" spans="1:7">
      <c r="A23" s="5" t="s">
        <v>178</v>
      </c>
    </row>
    <row r="24" spans="1:7">
      <c r="A24" s="5" t="s">
        <v>25</v>
      </c>
    </row>
    <row r="25" spans="1:7">
      <c r="A25" s="5" t="s">
        <v>220</v>
      </c>
    </row>
    <row r="38" spans="1:1">
      <c r="A38" s="2" t="s">
        <v>20</v>
      </c>
    </row>
  </sheetData>
  <phoneticPr fontId="3" type="noConversion"/>
  <hyperlinks>
    <hyperlink ref="G1" location="Inhalt!A1" display="zurück" xr:uid="{00000000-0004-0000-11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pageSetUpPr fitToPage="1"/>
  </sheetPr>
  <dimension ref="A1:I35"/>
  <sheetViews>
    <sheetView zoomScaleNormal="100" workbookViewId="0">
      <selection activeCell="A23" sqref="A23:B23"/>
    </sheetView>
  </sheetViews>
  <sheetFormatPr baseColWidth="10" defaultColWidth="11.453125" defaultRowHeight="12.5"/>
  <cols>
    <col min="1" max="1" width="38.7265625" style="57" customWidth="1"/>
    <col min="2" max="2" width="41.7265625" style="57" customWidth="1"/>
    <col min="3" max="3" width="7" style="57" customWidth="1"/>
    <col min="4" max="4" width="38.7265625" style="57" customWidth="1"/>
    <col min="5" max="5" width="41" style="57" customWidth="1"/>
    <col min="6" max="16384" width="11.453125" style="57"/>
  </cols>
  <sheetData>
    <row r="1" spans="1:9" s="58" customFormat="1">
      <c r="A1" s="179"/>
      <c r="B1" s="179"/>
      <c r="C1" s="179"/>
      <c r="D1" s="31" t="s">
        <v>58</v>
      </c>
      <c r="E1" s="179"/>
      <c r="F1" s="179"/>
      <c r="G1" s="179"/>
      <c r="H1" s="179"/>
      <c r="I1" s="179"/>
    </row>
    <row r="2" spans="1:9" s="58" customFormat="1" ht="15.5">
      <c r="A2" s="259" t="s">
        <v>104</v>
      </c>
      <c r="B2" s="259"/>
      <c r="C2" s="259"/>
      <c r="D2" s="259"/>
      <c r="E2" s="259"/>
      <c r="F2" s="259"/>
      <c r="G2" s="259"/>
      <c r="H2" s="259"/>
      <c r="I2" s="259"/>
    </row>
    <row r="3" spans="1:9" s="58" customFormat="1">
      <c r="A3" s="179"/>
      <c r="B3" s="179"/>
      <c r="C3" s="179"/>
      <c r="D3" s="179"/>
      <c r="E3" s="179"/>
      <c r="F3" s="179"/>
      <c r="G3" s="179"/>
      <c r="H3" s="179"/>
      <c r="I3" s="179"/>
    </row>
    <row r="4" spans="1:9" s="58" customFormat="1">
      <c r="A4" s="180" t="s">
        <v>166</v>
      </c>
      <c r="B4" s="180"/>
      <c r="C4" s="180"/>
      <c r="D4" s="180"/>
      <c r="E4" s="180"/>
      <c r="F4" s="180"/>
      <c r="G4" s="180"/>
      <c r="H4" s="180"/>
      <c r="I4" s="180"/>
    </row>
    <row r="5" spans="1:9" s="58" customFormat="1">
      <c r="A5" s="180"/>
      <c r="B5" s="180"/>
      <c r="C5" s="180"/>
      <c r="D5" s="180"/>
      <c r="E5" s="180"/>
      <c r="F5" s="180"/>
      <c r="G5" s="180"/>
      <c r="H5" s="180"/>
      <c r="I5" s="180"/>
    </row>
    <row r="6" spans="1:9" s="102" customFormat="1" ht="15" customHeight="1">
      <c r="A6" s="101" t="s">
        <v>105</v>
      </c>
      <c r="B6" s="101"/>
      <c r="D6" s="101" t="s">
        <v>106</v>
      </c>
    </row>
    <row r="7" spans="1:9" s="58" customFormat="1" ht="60" customHeight="1">
      <c r="A7" s="103" t="s">
        <v>107</v>
      </c>
      <c r="B7" s="104" t="s">
        <v>108</v>
      </c>
      <c r="D7" s="103" t="s">
        <v>109</v>
      </c>
      <c r="E7" s="105" t="s">
        <v>110</v>
      </c>
    </row>
    <row r="8" spans="1:9" s="58" customFormat="1" ht="7.5" customHeight="1">
      <c r="A8" s="106"/>
      <c r="B8" s="107"/>
      <c r="D8" s="106"/>
      <c r="E8" s="108"/>
    </row>
    <row r="9" spans="1:9" s="58" customFormat="1" ht="60" customHeight="1">
      <c r="A9" s="103" t="s">
        <v>111</v>
      </c>
      <c r="B9" s="109" t="s">
        <v>167</v>
      </c>
      <c r="D9" s="103" t="s">
        <v>112</v>
      </c>
      <c r="E9" s="109" t="s">
        <v>169</v>
      </c>
    </row>
    <row r="10" spans="1:9" s="58" customFormat="1" ht="7.5" customHeight="1">
      <c r="A10" s="111"/>
      <c r="D10" s="111"/>
      <c r="E10" s="57"/>
    </row>
    <row r="11" spans="1:9" s="58" customFormat="1" ht="60" customHeight="1">
      <c r="A11" s="103" t="s">
        <v>113</v>
      </c>
      <c r="B11" s="109" t="s">
        <v>114</v>
      </c>
      <c r="D11" s="103" t="s">
        <v>115</v>
      </c>
      <c r="E11" s="110" t="s">
        <v>116</v>
      </c>
    </row>
    <row r="12" spans="1:9" s="58" customFormat="1" ht="7.5" customHeight="1">
      <c r="A12" s="111"/>
      <c r="D12" s="111"/>
      <c r="E12" s="57"/>
    </row>
    <row r="13" spans="1:9" s="58" customFormat="1" ht="60" customHeight="1">
      <c r="A13" s="103" t="s">
        <v>117</v>
      </c>
      <c r="B13" s="109" t="s">
        <v>168</v>
      </c>
      <c r="D13" s="103" t="s">
        <v>118</v>
      </c>
      <c r="E13" s="109" t="s">
        <v>176</v>
      </c>
    </row>
    <row r="14" spans="1:9" s="58" customFormat="1" ht="17.25" customHeight="1">
      <c r="A14" s="112"/>
      <c r="B14" s="112"/>
      <c r="C14" s="112"/>
      <c r="D14" s="112"/>
      <c r="E14" s="112"/>
      <c r="F14" s="112"/>
      <c r="G14" s="112"/>
      <c r="H14" s="112"/>
      <c r="I14" s="112"/>
    </row>
    <row r="15" spans="1:9" s="58" customFormat="1" ht="15" customHeight="1">
      <c r="A15" s="113" t="s">
        <v>119</v>
      </c>
      <c r="B15" s="112"/>
      <c r="C15" s="114"/>
      <c r="D15" s="113" t="s">
        <v>120</v>
      </c>
      <c r="E15" s="112"/>
      <c r="F15" s="114"/>
      <c r="G15" s="114"/>
      <c r="H15" s="114"/>
      <c r="I15" s="114"/>
    </row>
    <row r="16" spans="1:9" s="58" customFormat="1" ht="60" customHeight="1">
      <c r="A16" s="115" t="s">
        <v>121</v>
      </c>
      <c r="B16" s="116" t="s">
        <v>122</v>
      </c>
      <c r="C16" s="117"/>
      <c r="D16" s="115" t="s">
        <v>123</v>
      </c>
      <c r="E16" s="116" t="s">
        <v>124</v>
      </c>
      <c r="F16" s="117"/>
      <c r="G16" s="117"/>
      <c r="I16" s="117"/>
    </row>
    <row r="17" spans="1:9" s="58" customFormat="1" ht="26.25" customHeight="1">
      <c r="A17" s="243" t="s">
        <v>125</v>
      </c>
      <c r="B17" s="243"/>
      <c r="C17" s="243"/>
      <c r="D17" s="118"/>
      <c r="E17" s="118"/>
      <c r="F17" s="118"/>
      <c r="G17" s="118"/>
      <c r="H17" s="118"/>
      <c r="I17" s="118"/>
    </row>
    <row r="18" spans="1:9" s="118" customFormat="1" ht="11.5"/>
    <row r="19" spans="1:9" s="119" customFormat="1" ht="18" customHeight="1">
      <c r="A19" s="258" t="s">
        <v>175</v>
      </c>
      <c r="B19" s="258"/>
      <c r="C19" s="258"/>
      <c r="D19" s="258"/>
      <c r="E19" s="258"/>
    </row>
    <row r="20" spans="1:9" ht="45" customHeight="1">
      <c r="A20" s="260" t="s">
        <v>170</v>
      </c>
      <c r="B20" s="261"/>
      <c r="C20" s="261"/>
      <c r="D20" s="261"/>
      <c r="E20" s="261"/>
    </row>
    <row r="21" spans="1:9" ht="93" customHeight="1">
      <c r="A21" s="260" t="s">
        <v>177</v>
      </c>
      <c r="B21" s="260"/>
      <c r="C21" s="260"/>
      <c r="D21" s="260"/>
      <c r="E21" s="260"/>
    </row>
    <row r="22" spans="1:9" s="111" customFormat="1" ht="40.9" customHeight="1">
      <c r="A22" s="262" t="s">
        <v>171</v>
      </c>
      <c r="B22" s="263"/>
      <c r="C22" s="263"/>
      <c r="D22" s="263"/>
      <c r="E22" s="263"/>
    </row>
    <row r="23" spans="1:9" s="111" customFormat="1">
      <c r="A23" s="262" t="s">
        <v>185</v>
      </c>
      <c r="B23" s="262"/>
      <c r="C23" s="198"/>
      <c r="D23" s="198"/>
      <c r="E23" s="198"/>
    </row>
    <row r="24" spans="1:9" s="111" customFormat="1">
      <c r="A24" s="258" t="s">
        <v>172</v>
      </c>
      <c r="B24" s="258"/>
      <c r="C24" s="258"/>
      <c r="D24" s="258"/>
      <c r="E24" s="258"/>
    </row>
    <row r="25" spans="1:9" s="118" customFormat="1" ht="11.5">
      <c r="A25" s="118" t="s">
        <v>173</v>
      </c>
    </row>
    <row r="26" spans="1:9" s="118" customFormat="1" ht="11.5">
      <c r="A26" s="118" t="s">
        <v>174</v>
      </c>
      <c r="D26" s="197"/>
    </row>
    <row r="27" spans="1:9" ht="34.9" customHeight="1">
      <c r="A27" s="258"/>
      <c r="B27" s="258"/>
      <c r="C27" s="258"/>
      <c r="D27" s="258"/>
      <c r="E27" s="258"/>
    </row>
    <row r="28" spans="1:9" ht="34.9" customHeight="1">
      <c r="A28" s="260"/>
      <c r="B28" s="261"/>
      <c r="C28" s="261"/>
      <c r="D28" s="261"/>
      <c r="E28" s="261"/>
    </row>
    <row r="29" spans="1:9" ht="87.65" customHeight="1">
      <c r="A29" s="260"/>
      <c r="B29" s="264"/>
      <c r="C29" s="264"/>
      <c r="D29" s="264"/>
      <c r="E29" s="264"/>
    </row>
    <row r="30" spans="1:9" ht="34.9" customHeight="1">
      <c r="A30" s="265"/>
      <c r="B30" s="266"/>
      <c r="C30" s="266"/>
      <c r="D30" s="266"/>
      <c r="E30" s="266"/>
    </row>
    <row r="31" spans="1:9" ht="34.9" customHeight="1">
      <c r="A31" s="267"/>
      <c r="B31" s="267"/>
      <c r="C31" s="267"/>
      <c r="D31" s="267"/>
      <c r="E31" s="267"/>
    </row>
    <row r="32" spans="1:9" ht="34.9" customHeight="1">
      <c r="A32" s="196"/>
    </row>
    <row r="33" spans="1:4" ht="34.9" customHeight="1">
      <c r="A33" s="196"/>
      <c r="D33" s="120"/>
    </row>
    <row r="34" spans="1:4" ht="34.9" customHeight="1"/>
    <row r="35" spans="1:4" ht="34.9" customHeight="1"/>
  </sheetData>
  <mergeCells count="13">
    <mergeCell ref="A27:E27"/>
    <mergeCell ref="A28:E28"/>
    <mergeCell ref="A29:E29"/>
    <mergeCell ref="A30:E30"/>
    <mergeCell ref="A31:E31"/>
    <mergeCell ref="A24:E24"/>
    <mergeCell ref="A2:I2"/>
    <mergeCell ref="A17:C17"/>
    <mergeCell ref="A19:E19"/>
    <mergeCell ref="A20:E20"/>
    <mergeCell ref="A21:E21"/>
    <mergeCell ref="A22:E22"/>
    <mergeCell ref="A23:B23"/>
  </mergeCells>
  <hyperlinks>
    <hyperlink ref="D1" location="Inhalt!A1" display="zurück" xr:uid="{00000000-0004-0000-1200-000000000000}"/>
  </hyperlinks>
  <pageMargins left="0.70866141732283472" right="0.70866141732283472" top="0.74803149606299213" bottom="0.74803149606299213" header="0.31496062992125984" footer="0.31496062992125984"/>
  <pageSetup paperSize="9" scale="6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pageSetUpPr fitToPage="1"/>
  </sheetPr>
  <dimension ref="A1:S60"/>
  <sheetViews>
    <sheetView zoomScale="84" zoomScaleNormal="84" workbookViewId="0">
      <pane ySplit="4" topLeftCell="A5" activePane="bottomLeft" state="frozen"/>
      <selection activeCell="G1" sqref="G1"/>
      <selection pane="bottomLeft" activeCell="P1" sqref="P1"/>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241</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29286.393618181817</v>
      </c>
      <c r="F6" s="91">
        <v>36767.448360865295</v>
      </c>
      <c r="G6" s="91">
        <v>29873.225877192981</v>
      </c>
      <c r="H6" s="91">
        <v>27110.610309653915</v>
      </c>
      <c r="I6" s="91">
        <v>19490.268221574344</v>
      </c>
      <c r="J6" s="91">
        <v>32497.76332103321</v>
      </c>
      <c r="K6" s="91">
        <v>32459.353976223774</v>
      </c>
      <c r="L6" s="91">
        <v>31074.866074550129</v>
      </c>
      <c r="M6" s="91" t="s">
        <v>27</v>
      </c>
      <c r="N6" s="91">
        <v>30843.491545399851</v>
      </c>
      <c r="O6" s="82"/>
      <c r="P6" s="82"/>
      <c r="Q6" s="82"/>
      <c r="R6" s="82"/>
      <c r="S6" s="82"/>
    </row>
    <row r="7" spans="1:19" ht="12.75" customHeight="1">
      <c r="A7" s="80"/>
      <c r="B7" s="79" t="s">
        <v>128</v>
      </c>
      <c r="C7" s="82"/>
      <c r="D7" s="82"/>
      <c r="E7" s="91">
        <v>61336.209927272728</v>
      </c>
      <c r="F7" s="91">
        <v>46889.788996066862</v>
      </c>
      <c r="G7" s="91">
        <v>48706.692982456138</v>
      </c>
      <c r="H7" s="91">
        <v>33169.40267759563</v>
      </c>
      <c r="I7" s="91">
        <v>50107.854227405245</v>
      </c>
      <c r="J7" s="91">
        <v>39184.480645756455</v>
      </c>
      <c r="K7" s="91">
        <v>46565.28341538462</v>
      </c>
      <c r="L7" s="91">
        <v>41367.336854755784</v>
      </c>
      <c r="M7" s="91" t="s">
        <v>27</v>
      </c>
      <c r="N7" s="91">
        <v>45880.620961118067</v>
      </c>
      <c r="O7" s="82"/>
      <c r="P7" s="82"/>
      <c r="Q7" s="82"/>
      <c r="R7" s="82"/>
      <c r="S7" s="82"/>
    </row>
    <row r="8" spans="1:19" ht="21" customHeight="1">
      <c r="A8" s="80"/>
      <c r="B8" s="79" t="s">
        <v>129</v>
      </c>
      <c r="C8" s="82"/>
      <c r="D8" s="82"/>
      <c r="E8" s="91">
        <v>40916.637992879623</v>
      </c>
      <c r="F8" s="91">
        <v>42146.899383509706</v>
      </c>
      <c r="G8" s="91">
        <v>33654.493992489071</v>
      </c>
      <c r="H8" s="91">
        <v>31920.296805012375</v>
      </c>
      <c r="I8" s="211">
        <v>27450.831512393532</v>
      </c>
      <c r="J8" s="211">
        <v>38202.303955056341</v>
      </c>
      <c r="K8" s="211">
        <v>44847.223368115941</v>
      </c>
      <c r="L8" s="211">
        <v>33300.614058768617</v>
      </c>
      <c r="M8" s="211" t="s">
        <v>27</v>
      </c>
      <c r="N8" s="211">
        <v>37025.149798386548</v>
      </c>
      <c r="O8" s="82"/>
      <c r="P8" s="82"/>
      <c r="Q8" s="82"/>
      <c r="R8" s="82"/>
      <c r="S8" s="82"/>
    </row>
    <row r="9" spans="1:19" ht="12.75" customHeight="1">
      <c r="A9" s="80"/>
      <c r="B9" s="79" t="s">
        <v>130</v>
      </c>
      <c r="C9" s="82"/>
      <c r="D9" s="82"/>
      <c r="E9" s="91">
        <v>85694.112090722323</v>
      </c>
      <c r="F9" s="91">
        <v>53750.241233349516</v>
      </c>
      <c r="G9" s="91">
        <v>54871.847891845624</v>
      </c>
      <c r="H9" s="91">
        <v>39053.977989451632</v>
      </c>
      <c r="I9" s="91">
        <v>70573.798585362412</v>
      </c>
      <c r="J9" s="211">
        <v>46062.783618753303</v>
      </c>
      <c r="K9" s="211">
        <v>64336.575153623191</v>
      </c>
      <c r="L9" s="211">
        <v>44330.286603149601</v>
      </c>
      <c r="M9" s="211" t="s">
        <v>27</v>
      </c>
      <c r="N9" s="211">
        <v>55076.023459534314</v>
      </c>
      <c r="O9" s="82"/>
      <c r="P9" s="82"/>
      <c r="Q9" s="82"/>
      <c r="R9" s="82"/>
      <c r="S9" s="82"/>
    </row>
    <row r="10" spans="1:19" ht="21" customHeight="1">
      <c r="A10" s="74" t="s">
        <v>131</v>
      </c>
      <c r="B10" s="79"/>
      <c r="C10" s="82"/>
      <c r="D10" s="82"/>
      <c r="E10" s="91"/>
      <c r="F10" s="91"/>
      <c r="G10" s="91"/>
      <c r="H10" s="91"/>
      <c r="I10" s="91"/>
      <c r="J10" s="211"/>
      <c r="K10" s="211"/>
      <c r="L10" s="211"/>
      <c r="M10" s="211"/>
      <c r="N10" s="211"/>
      <c r="O10" s="82"/>
      <c r="P10" s="82"/>
      <c r="Q10" s="82"/>
      <c r="R10" s="82"/>
      <c r="S10" s="82"/>
    </row>
    <row r="11" spans="1:19">
      <c r="A11" s="80"/>
      <c r="B11" s="79" t="s">
        <v>127</v>
      </c>
      <c r="C11" s="82"/>
      <c r="D11" s="82"/>
      <c r="E11" s="91">
        <v>36036.565727272726</v>
      </c>
      <c r="F11" s="91">
        <v>43142.875837758111</v>
      </c>
      <c r="G11" s="91">
        <v>33648.927243421058</v>
      </c>
      <c r="H11" s="91">
        <v>32246.309256830606</v>
      </c>
      <c r="I11" s="91">
        <v>29149.343212827986</v>
      </c>
      <c r="J11" s="211">
        <v>39247.485295202954</v>
      </c>
      <c r="K11" s="211">
        <v>36667.997960139859</v>
      </c>
      <c r="L11" s="211">
        <v>39150.278830334188</v>
      </c>
      <c r="M11" s="211" t="s">
        <v>27</v>
      </c>
      <c r="N11" s="211">
        <v>37224.089848909498</v>
      </c>
      <c r="O11" s="82"/>
      <c r="P11" s="82"/>
      <c r="Q11" s="82"/>
      <c r="R11" s="82"/>
      <c r="S11" s="82"/>
    </row>
    <row r="12" spans="1:19" ht="12.75" customHeight="1">
      <c r="A12" s="80"/>
      <c r="B12" s="79" t="s">
        <v>128</v>
      </c>
      <c r="C12" s="82"/>
      <c r="D12" s="82"/>
      <c r="E12" s="91">
        <v>69723.059685454544</v>
      </c>
      <c r="F12" s="91">
        <v>54374.66066666667</v>
      </c>
      <c r="G12" s="91">
        <v>54876.664662719297</v>
      </c>
      <c r="H12" s="91">
        <v>39534.028651912573</v>
      </c>
      <c r="I12" s="91">
        <v>62693.511113702618</v>
      </c>
      <c r="J12" s="211">
        <v>47249.083523985246</v>
      </c>
      <c r="K12" s="211">
        <v>51646.808664335666</v>
      </c>
      <c r="L12" s="211">
        <v>52656.693874035991</v>
      </c>
      <c r="M12" s="211" t="s">
        <v>27</v>
      </c>
      <c r="N12" s="211">
        <v>53987.585529982454</v>
      </c>
      <c r="O12" s="82"/>
      <c r="P12" s="82"/>
      <c r="Q12" s="82"/>
      <c r="R12" s="82"/>
      <c r="S12" s="82"/>
    </row>
    <row r="13" spans="1:19" ht="21" customHeight="1">
      <c r="A13" s="80"/>
      <c r="B13" s="79" t="s">
        <v>129</v>
      </c>
      <c r="C13" s="82"/>
      <c r="D13" s="82"/>
      <c r="E13" s="91">
        <v>50347.445765873432</v>
      </c>
      <c r="F13" s="91">
        <v>49455.116634763661</v>
      </c>
      <c r="G13" s="91">
        <v>37908.112917660721</v>
      </c>
      <c r="H13" s="91">
        <v>37967.118799155898</v>
      </c>
      <c r="I13" s="91">
        <v>41055.038347114045</v>
      </c>
      <c r="J13" s="211">
        <v>46136.84787803662</v>
      </c>
      <c r="K13" s="211">
        <v>50662.064814492755</v>
      </c>
      <c r="L13" s="211">
        <v>41954.431034213623</v>
      </c>
      <c r="M13" s="211" t="s">
        <v>27</v>
      </c>
      <c r="N13" s="211">
        <v>44684.548788382228</v>
      </c>
      <c r="O13" s="82"/>
      <c r="P13" s="82"/>
      <c r="Q13" s="82"/>
      <c r="R13" s="82"/>
      <c r="S13" s="82"/>
    </row>
    <row r="14" spans="1:19">
      <c r="A14" s="80"/>
      <c r="B14" s="79" t="s">
        <v>130</v>
      </c>
      <c r="C14" s="82"/>
      <c r="D14" s="82"/>
      <c r="E14" s="91">
        <v>97411.556714670529</v>
      </c>
      <c r="F14" s="91">
        <v>62330.225628867898</v>
      </c>
      <c r="G14" s="91">
        <v>61822.797069576525</v>
      </c>
      <c r="H14" s="91">
        <v>46547.750642763822</v>
      </c>
      <c r="I14" s="91">
        <v>88299.914138565277</v>
      </c>
      <c r="J14" s="211">
        <v>55543.017916340141</v>
      </c>
      <c r="K14" s="211">
        <v>71357.426463768119</v>
      </c>
      <c r="L14" s="211">
        <v>56428.247706788658</v>
      </c>
      <c r="M14" s="211" t="s">
        <v>27</v>
      </c>
      <c r="N14" s="211">
        <v>64807.787359564747</v>
      </c>
      <c r="O14" s="82"/>
      <c r="P14" s="82"/>
      <c r="Q14" s="82"/>
      <c r="R14" s="82"/>
      <c r="S14" s="82"/>
    </row>
    <row r="15" spans="1:19" ht="21" customHeight="1">
      <c r="A15" s="74" t="s">
        <v>132</v>
      </c>
      <c r="B15" s="83"/>
      <c r="C15" s="83"/>
      <c r="D15" s="83"/>
      <c r="E15" s="90"/>
      <c r="F15" s="90"/>
      <c r="G15" s="90"/>
      <c r="H15" s="90"/>
      <c r="I15" s="90"/>
      <c r="J15" s="90"/>
      <c r="K15" s="90"/>
      <c r="L15" s="90"/>
      <c r="M15" s="90"/>
      <c r="N15" s="90"/>
      <c r="O15" s="83"/>
      <c r="P15" s="83"/>
      <c r="Q15" s="83"/>
      <c r="R15" s="79"/>
      <c r="S15" s="79"/>
    </row>
    <row r="16" spans="1:19" ht="14.25" customHeight="1">
      <c r="B16" s="84" t="s">
        <v>147</v>
      </c>
      <c r="C16" s="83"/>
      <c r="D16" s="83"/>
      <c r="E16" s="220">
        <v>3.5748167926502115</v>
      </c>
      <c r="F16" s="220">
        <v>5.0987202385512598</v>
      </c>
      <c r="G16" s="220">
        <v>5.0215541604114415</v>
      </c>
      <c r="H16" s="220">
        <v>6.6972828510934015</v>
      </c>
      <c r="I16" s="220">
        <v>3.2073461041104849</v>
      </c>
      <c r="J16" s="235">
        <v>8.1324227071152446</v>
      </c>
      <c r="K16" s="235">
        <v>5.4098858767739326</v>
      </c>
      <c r="L16" s="235">
        <v>6.5336475433210968</v>
      </c>
      <c r="M16" s="235" t="s">
        <v>27</v>
      </c>
      <c r="N16" s="235">
        <v>5.0772742060525955</v>
      </c>
      <c r="O16" s="83"/>
      <c r="P16" s="83"/>
      <c r="Q16" s="83"/>
      <c r="R16" s="79"/>
      <c r="S16" s="79"/>
    </row>
    <row r="17" spans="1:19">
      <c r="A17" s="85"/>
      <c r="B17" s="84" t="s">
        <v>133</v>
      </c>
      <c r="C17" s="84"/>
      <c r="D17" s="84"/>
      <c r="E17" s="220">
        <v>27.29130483156932</v>
      </c>
      <c r="F17" s="220">
        <v>92.195175090106588</v>
      </c>
      <c r="G17" s="220">
        <v>16.266573263717607</v>
      </c>
      <c r="H17" s="220">
        <v>51.951320890873752</v>
      </c>
      <c r="I17" s="220">
        <v>19.527059381153375</v>
      </c>
      <c r="J17" s="235">
        <v>20.656243913933807</v>
      </c>
      <c r="K17" s="235">
        <v>52.612589423695866</v>
      </c>
      <c r="L17" s="235">
        <v>48.0521128598023</v>
      </c>
      <c r="M17" s="235" t="s">
        <v>27</v>
      </c>
      <c r="N17" s="235">
        <v>32.065353337037706</v>
      </c>
      <c r="O17" s="84"/>
      <c r="P17" s="84"/>
      <c r="Q17" s="84"/>
      <c r="R17" s="84"/>
      <c r="S17" s="84"/>
    </row>
    <row r="18" spans="1:19">
      <c r="A18" s="85"/>
      <c r="B18" s="84" t="s">
        <v>134</v>
      </c>
      <c r="C18" s="84"/>
      <c r="D18" s="84"/>
      <c r="E18" s="220">
        <v>10.169897882262688</v>
      </c>
      <c r="F18" s="220">
        <v>9.2679832611134767</v>
      </c>
      <c r="G18" s="220">
        <v>23.272054959019609</v>
      </c>
      <c r="H18" s="220">
        <v>15.136336647508427</v>
      </c>
      <c r="I18" s="220">
        <v>11.445526819225915</v>
      </c>
      <c r="J18" s="235">
        <v>47.168619543825628</v>
      </c>
      <c r="K18" s="235">
        <v>7.7802780447867033</v>
      </c>
      <c r="L18" s="235">
        <v>10.694652068269161</v>
      </c>
      <c r="M18" s="235" t="s">
        <v>27</v>
      </c>
      <c r="N18" s="235">
        <v>12.627801901365549</v>
      </c>
      <c r="O18" s="84"/>
      <c r="P18" s="84"/>
      <c r="Q18" s="84"/>
      <c r="R18" s="84"/>
      <c r="S18" s="84"/>
    </row>
    <row r="19" spans="1:19">
      <c r="A19" s="85"/>
      <c r="B19" s="84" t="s">
        <v>148</v>
      </c>
      <c r="C19" s="84"/>
      <c r="D19" s="84"/>
      <c r="E19" s="220">
        <v>7.4089928540463301</v>
      </c>
      <c r="F19" s="220">
        <v>8.4214147615311177</v>
      </c>
      <c r="G19" s="220">
        <v>9.5743480238007113</v>
      </c>
      <c r="H19" s="220">
        <v>11.721272006510505</v>
      </c>
      <c r="I19" s="220">
        <v>7.2159773937402427</v>
      </c>
      <c r="J19" s="235">
        <v>14.365329478143469</v>
      </c>
      <c r="K19" s="235">
        <v>6.7779622251945888</v>
      </c>
      <c r="L19" s="235">
        <v>8.7477264290212222</v>
      </c>
      <c r="M19" s="235" t="s">
        <v>27</v>
      </c>
      <c r="N19" s="235">
        <v>9.0598868591285733</v>
      </c>
      <c r="O19" s="84"/>
      <c r="P19" s="84"/>
      <c r="Q19" s="84"/>
      <c r="R19" s="84"/>
      <c r="S19" s="84"/>
    </row>
    <row r="20" spans="1:19" ht="21" customHeight="1">
      <c r="A20" s="74" t="s">
        <v>135</v>
      </c>
      <c r="B20" s="83"/>
      <c r="C20" s="84"/>
      <c r="D20" s="84"/>
      <c r="E20" s="90"/>
      <c r="F20" s="90"/>
      <c r="G20" s="90"/>
      <c r="H20" s="90"/>
      <c r="I20" s="90"/>
      <c r="J20" s="222"/>
      <c r="K20" s="222"/>
      <c r="L20" s="222"/>
      <c r="M20" s="222"/>
      <c r="N20" s="222"/>
      <c r="O20" s="84"/>
      <c r="P20" s="84"/>
      <c r="Q20" s="84"/>
      <c r="R20" s="84"/>
      <c r="S20" s="84"/>
    </row>
    <row r="21" spans="1:19">
      <c r="A21" s="85"/>
      <c r="B21" s="84" t="s">
        <v>147</v>
      </c>
      <c r="C21" s="84"/>
      <c r="D21" s="84"/>
      <c r="E21" s="220">
        <v>9.0915206046177257</v>
      </c>
      <c r="F21" s="220">
        <v>7.2463746395302442</v>
      </c>
      <c r="G21" s="220">
        <v>9.549576735252753</v>
      </c>
      <c r="H21" s="220">
        <v>9.6575391435093998</v>
      </c>
      <c r="I21" s="220">
        <v>13.580985350121496</v>
      </c>
      <c r="J21" s="235">
        <v>12.969457744494344</v>
      </c>
      <c r="K21" s="235">
        <v>6.8838894709535685</v>
      </c>
      <c r="L21" s="235">
        <v>10.873076803447599</v>
      </c>
      <c r="M21" s="235" t="s">
        <v>27</v>
      </c>
      <c r="N21" s="235">
        <v>9.2975982313832919</v>
      </c>
      <c r="O21" s="84"/>
      <c r="P21" s="84"/>
      <c r="Q21" s="84"/>
      <c r="R21" s="84"/>
      <c r="S21" s="84"/>
    </row>
    <row r="22" spans="1:19">
      <c r="A22" s="85"/>
      <c r="B22" s="84" t="s">
        <v>133</v>
      </c>
      <c r="C22" s="84"/>
      <c r="D22" s="84"/>
      <c r="E22" s="220">
        <v>54.158981825124549</v>
      </c>
      <c r="F22" s="220">
        <v>136.20850052493168</v>
      </c>
      <c r="G22" s="220">
        <v>24.179212627117845</v>
      </c>
      <c r="H22" s="220">
        <v>77.750966072323322</v>
      </c>
      <c r="I22" s="220">
        <v>51.114392406734375</v>
      </c>
      <c r="J22" s="235">
        <v>27.913083790611445</v>
      </c>
      <c r="K22" s="235">
        <v>71.029463543022644</v>
      </c>
      <c r="L22" s="220">
        <v>133.54782051690634</v>
      </c>
      <c r="M22" s="220" t="s">
        <v>27</v>
      </c>
      <c r="N22" s="220">
        <v>53.474802280750879</v>
      </c>
      <c r="O22" s="84"/>
      <c r="P22" s="84"/>
      <c r="Q22" s="84"/>
      <c r="R22" s="84"/>
      <c r="S22" s="84"/>
    </row>
    <row r="23" spans="1:19">
      <c r="A23" s="85"/>
      <c r="B23" s="84" t="s">
        <v>134</v>
      </c>
      <c r="C23" s="84"/>
      <c r="D23" s="84"/>
      <c r="E23" s="220">
        <v>15.622129724359029</v>
      </c>
      <c r="F23" s="220">
        <v>10.758838823916172</v>
      </c>
      <c r="G23" s="220">
        <v>33.197945075738396</v>
      </c>
      <c r="H23" s="220">
        <v>19.002755222771295</v>
      </c>
      <c r="I23" s="220">
        <v>22.002059299353924</v>
      </c>
      <c r="J23" s="235">
        <v>61.700399324187558</v>
      </c>
      <c r="K23" s="235">
        <v>8.8540593228067213</v>
      </c>
      <c r="L23" s="220">
        <v>12.925572134084215</v>
      </c>
      <c r="M23" s="220" t="s">
        <v>27</v>
      </c>
      <c r="N23" s="220">
        <v>16.417007177991731</v>
      </c>
      <c r="O23" s="84"/>
      <c r="P23" s="84"/>
      <c r="Q23" s="84"/>
      <c r="R23" s="84"/>
      <c r="S23" s="84"/>
    </row>
    <row r="24" spans="1:19">
      <c r="A24" s="85"/>
      <c r="B24" s="84" t="s">
        <v>148</v>
      </c>
      <c r="C24" s="84"/>
      <c r="D24" s="84"/>
      <c r="E24" s="220">
        <v>12.124751541272348</v>
      </c>
      <c r="F24" s="220">
        <v>9.9712310918046807</v>
      </c>
      <c r="G24" s="220">
        <v>13.989890836466095</v>
      </c>
      <c r="H24" s="220">
        <v>15.270550391546166</v>
      </c>
      <c r="I24" s="220">
        <v>15.38124275100415</v>
      </c>
      <c r="J24" s="235">
        <v>19.218630460373394</v>
      </c>
      <c r="K24" s="235">
        <v>7.8727009189785617</v>
      </c>
      <c r="L24" s="220">
        <v>11.784952585580267</v>
      </c>
      <c r="M24" s="220" t="s">
        <v>27</v>
      </c>
      <c r="N24" s="220">
        <v>12.560788162209494</v>
      </c>
      <c r="O24" s="84"/>
      <c r="P24" s="84"/>
      <c r="Q24" s="84"/>
      <c r="R24" s="84"/>
      <c r="S24" s="84"/>
    </row>
    <row r="25" spans="1:19" ht="21" customHeight="1">
      <c r="A25" s="80" t="s">
        <v>136</v>
      </c>
      <c r="B25" s="82"/>
      <c r="C25" s="82"/>
      <c r="D25" s="82"/>
      <c r="E25" s="91"/>
      <c r="F25" s="91"/>
      <c r="G25" s="91"/>
      <c r="H25" s="91"/>
      <c r="I25" s="91"/>
      <c r="J25" s="91"/>
      <c r="K25" s="91"/>
      <c r="L25" s="92"/>
      <c r="M25" s="92"/>
      <c r="N25" s="92"/>
      <c r="O25" s="79"/>
      <c r="P25" s="79"/>
      <c r="Q25" s="79"/>
      <c r="R25" s="79"/>
      <c r="S25" s="79"/>
    </row>
    <row r="26" spans="1:19">
      <c r="A26" s="80"/>
      <c r="B26" s="82" t="s">
        <v>137</v>
      </c>
      <c r="C26" s="82"/>
      <c r="D26" s="82"/>
      <c r="E26" s="91">
        <v>37308423.939999998</v>
      </c>
      <c r="F26" s="91">
        <v>50369666.044900008</v>
      </c>
      <c r="G26" s="91">
        <v>24938694</v>
      </c>
      <c r="H26" s="91">
        <v>20983106.951200001</v>
      </c>
      <c r="I26" s="91">
        <v>19736923</v>
      </c>
      <c r="J26" s="91">
        <v>23056416.449999999</v>
      </c>
      <c r="K26" s="91">
        <v>7167961.5282500004</v>
      </c>
      <c r="L26" s="91">
        <v>16795603.030870002</v>
      </c>
      <c r="M26" s="91" t="s">
        <v>27</v>
      </c>
      <c r="N26" s="91">
        <v>200356794.94521999</v>
      </c>
      <c r="O26" s="82"/>
      <c r="P26" s="82"/>
      <c r="Q26" s="82"/>
      <c r="R26" s="82"/>
      <c r="S26" s="82"/>
    </row>
    <row r="27" spans="1:19">
      <c r="A27" s="80"/>
      <c r="B27" s="82" t="s">
        <v>60</v>
      </c>
      <c r="C27" s="82"/>
      <c r="D27" s="82"/>
      <c r="E27" s="91">
        <v>16107516.49</v>
      </c>
      <c r="F27" s="91">
        <v>37392494.983000003</v>
      </c>
      <c r="G27" s="91">
        <v>13622191</v>
      </c>
      <c r="H27" s="91">
        <v>14883725.060000001</v>
      </c>
      <c r="I27" s="91">
        <v>6685162</v>
      </c>
      <c r="J27" s="91">
        <v>17613787.719999999</v>
      </c>
      <c r="K27" s="91">
        <v>4641687.6185999997</v>
      </c>
      <c r="L27" s="91">
        <v>12088122.903000001</v>
      </c>
      <c r="M27" s="91" t="s">
        <v>27</v>
      </c>
      <c r="N27" s="91">
        <v>123034687.7746</v>
      </c>
      <c r="O27" s="82"/>
      <c r="P27" s="82"/>
      <c r="Q27" s="82"/>
      <c r="R27" s="82"/>
      <c r="S27" s="82"/>
    </row>
    <row r="28" spans="1:19">
      <c r="A28" s="80"/>
      <c r="B28" s="82" t="s">
        <v>189</v>
      </c>
      <c r="C28" s="82"/>
      <c r="D28" s="82"/>
      <c r="E28" s="91">
        <v>17627398.969999999</v>
      </c>
      <c r="F28" s="91">
        <v>10294420.426000001</v>
      </c>
      <c r="G28" s="91">
        <v>8588061</v>
      </c>
      <c r="H28" s="91">
        <v>3326277.01</v>
      </c>
      <c r="I28" s="91">
        <v>10501832</v>
      </c>
      <c r="J28" s="91">
        <v>3624200.79</v>
      </c>
      <c r="K28" s="91">
        <v>2017147.9098</v>
      </c>
      <c r="L28" s="91">
        <v>4003771.1335</v>
      </c>
      <c r="M28" s="91" t="s">
        <v>27</v>
      </c>
      <c r="N28" s="91">
        <v>59983109.239299998</v>
      </c>
      <c r="O28" s="82"/>
      <c r="P28" s="82"/>
      <c r="Q28" s="82"/>
      <c r="R28" s="82"/>
      <c r="S28" s="82"/>
    </row>
    <row r="29" spans="1:19">
      <c r="A29" s="80"/>
      <c r="B29" s="82" t="s">
        <v>61</v>
      </c>
      <c r="C29" s="82"/>
      <c r="D29" s="82"/>
      <c r="E29" s="91">
        <v>3160180.43</v>
      </c>
      <c r="F29" s="91">
        <v>1062250.1344000001</v>
      </c>
      <c r="G29" s="91">
        <v>2522984</v>
      </c>
      <c r="H29" s="91">
        <v>2425419.5912000001</v>
      </c>
      <c r="I29" s="91">
        <v>1476877</v>
      </c>
      <c r="J29" s="91">
        <v>1008537.18</v>
      </c>
      <c r="K29" s="91">
        <v>221077.38553999999</v>
      </c>
      <c r="L29" s="91">
        <v>554304.3665</v>
      </c>
      <c r="M29" s="91" t="s">
        <v>27</v>
      </c>
      <c r="N29" s="91">
        <v>12431630.087639999</v>
      </c>
      <c r="O29" s="82"/>
      <c r="P29" s="82"/>
      <c r="Q29" s="82"/>
      <c r="R29" s="82"/>
      <c r="S29" s="82"/>
    </row>
    <row r="30" spans="1:19">
      <c r="A30" s="80"/>
      <c r="B30" s="82" t="s">
        <v>30</v>
      </c>
      <c r="C30" s="82"/>
      <c r="D30" s="82"/>
      <c r="E30" s="91">
        <v>413328.05</v>
      </c>
      <c r="F30" s="91">
        <v>1620500.5015</v>
      </c>
      <c r="G30" s="91">
        <v>205458</v>
      </c>
      <c r="H30" s="91">
        <v>347685.29</v>
      </c>
      <c r="I30" s="91">
        <v>1073052</v>
      </c>
      <c r="J30" s="91">
        <v>809890.76</v>
      </c>
      <c r="K30" s="91">
        <v>288048.61430999998</v>
      </c>
      <c r="L30" s="91">
        <v>149404.62787</v>
      </c>
      <c r="M30" s="91" t="s">
        <v>27</v>
      </c>
      <c r="N30" s="91">
        <v>4907367.8436799999</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c r="A32" s="80"/>
      <c r="B32" s="82" t="s">
        <v>137</v>
      </c>
      <c r="C32" s="82"/>
      <c r="D32" s="82"/>
      <c r="E32" s="91">
        <v>42611767.739950001</v>
      </c>
      <c r="F32" s="91">
        <v>58152814.262200005</v>
      </c>
      <c r="G32" s="91">
        <v>28084741.000059996</v>
      </c>
      <c r="H32" s="91">
        <v>24953063.951670002</v>
      </c>
      <c r="I32" s="91">
        <v>24260081.773799997</v>
      </c>
      <c r="J32" s="91">
        <v>27807519.450000003</v>
      </c>
      <c r="K32" s="91">
        <v>7944435.8092999998</v>
      </c>
      <c r="L32" s="91">
        <v>21373761.030890003</v>
      </c>
      <c r="M32" s="91" t="s">
        <v>27</v>
      </c>
      <c r="N32" s="91">
        <v>235188185.01786995</v>
      </c>
      <c r="O32" s="82"/>
      <c r="P32" s="82"/>
      <c r="Q32" s="82"/>
      <c r="R32" s="82"/>
      <c r="S32" s="82"/>
    </row>
    <row r="33" spans="1:19">
      <c r="A33" s="80"/>
      <c r="B33" s="82" t="s">
        <v>60</v>
      </c>
      <c r="C33" s="82"/>
      <c r="D33" s="82"/>
      <c r="E33" s="91">
        <v>19820111.149999999</v>
      </c>
      <c r="F33" s="91">
        <v>43876304.726999998</v>
      </c>
      <c r="G33" s="91">
        <v>15343910.823000001</v>
      </c>
      <c r="H33" s="91">
        <v>17703223.782000002</v>
      </c>
      <c r="I33" s="91">
        <v>9998224.7219999991</v>
      </c>
      <c r="J33" s="91">
        <v>21272137.030000001</v>
      </c>
      <c r="K33" s="91">
        <v>5243523.7083000001</v>
      </c>
      <c r="L33" s="91">
        <v>15229458.465</v>
      </c>
      <c r="M33" s="91" t="s">
        <v>27</v>
      </c>
      <c r="N33" s="91">
        <v>148486894.4073</v>
      </c>
      <c r="O33" s="82"/>
      <c r="P33" s="82"/>
      <c r="Q33" s="82"/>
      <c r="R33" s="82"/>
      <c r="S33" s="82"/>
    </row>
    <row r="34" spans="1:19">
      <c r="A34" s="80"/>
      <c r="B34" s="82" t="s">
        <v>189</v>
      </c>
      <c r="C34" s="82"/>
      <c r="D34" s="82"/>
      <c r="E34" s="91">
        <v>18527571.677000001</v>
      </c>
      <c r="F34" s="91">
        <v>11422725.171</v>
      </c>
      <c r="G34" s="91">
        <v>9679848.2631999999</v>
      </c>
      <c r="H34" s="91">
        <v>4000957.9479</v>
      </c>
      <c r="I34" s="91">
        <v>11505649.59</v>
      </c>
      <c r="J34" s="91">
        <v>4336866.24</v>
      </c>
      <c r="K34" s="91">
        <v>2141969.9306999999</v>
      </c>
      <c r="L34" s="91">
        <v>5253995.4519999996</v>
      </c>
      <c r="M34" s="91" t="s">
        <v>27</v>
      </c>
      <c r="N34" s="91">
        <v>66869584.271800004</v>
      </c>
      <c r="O34" s="82"/>
      <c r="P34" s="82"/>
      <c r="Q34" s="82"/>
      <c r="R34" s="82"/>
      <c r="S34" s="82"/>
    </row>
    <row r="35" spans="1:19">
      <c r="A35" s="80"/>
      <c r="B35" s="82" t="s">
        <v>61</v>
      </c>
      <c r="C35" s="82"/>
      <c r="D35" s="82"/>
      <c r="E35" s="91">
        <v>3812011.8224999998</v>
      </c>
      <c r="F35" s="91">
        <v>1133084.3881999999</v>
      </c>
      <c r="G35" s="91">
        <v>2828431.7881999998</v>
      </c>
      <c r="H35" s="91">
        <v>2837954.665</v>
      </c>
      <c r="I35" s="91">
        <v>1560408.2213000001</v>
      </c>
      <c r="J35" s="91">
        <v>1246092.33</v>
      </c>
      <c r="K35" s="91">
        <v>243516.00065</v>
      </c>
      <c r="L35" s="91">
        <v>695958.08192000003</v>
      </c>
      <c r="M35" s="91" t="s">
        <v>27</v>
      </c>
      <c r="N35" s="91">
        <v>14357457.297769999</v>
      </c>
      <c r="O35" s="82"/>
      <c r="P35" s="82"/>
      <c r="Q35" s="82"/>
      <c r="R35" s="82"/>
      <c r="S35" s="82"/>
    </row>
    <row r="36" spans="1:19">
      <c r="A36" s="80"/>
      <c r="B36" s="82" t="s">
        <v>30</v>
      </c>
      <c r="C36" s="82"/>
      <c r="D36" s="82"/>
      <c r="E36" s="91">
        <v>452073.09045000002</v>
      </c>
      <c r="F36" s="91">
        <v>1720699.976</v>
      </c>
      <c r="G36" s="91">
        <v>232550.12565999999</v>
      </c>
      <c r="H36" s="91">
        <v>410927.55677000002</v>
      </c>
      <c r="I36" s="91">
        <v>1195799.2405000001</v>
      </c>
      <c r="J36" s="91">
        <v>952423.85</v>
      </c>
      <c r="K36" s="91">
        <v>315426.16965</v>
      </c>
      <c r="L36" s="91">
        <v>194349.03197000001</v>
      </c>
      <c r="M36" s="91" t="s">
        <v>27</v>
      </c>
      <c r="N36" s="91">
        <v>5474249.0409999993</v>
      </c>
      <c r="O36" s="82"/>
      <c r="P36" s="82"/>
      <c r="Q36" s="82"/>
      <c r="R36" s="82"/>
      <c r="S36" s="82"/>
    </row>
    <row r="37" spans="1:19" ht="21" customHeight="1">
      <c r="A37" s="80" t="s">
        <v>139</v>
      </c>
      <c r="C37" s="79"/>
      <c r="D37" s="79"/>
      <c r="E37" s="92"/>
      <c r="F37" s="92"/>
      <c r="G37" s="92"/>
      <c r="H37" s="92"/>
      <c r="I37" s="92"/>
      <c r="J37" s="92"/>
      <c r="K37" s="92"/>
      <c r="L37" s="92"/>
      <c r="M37" s="92"/>
      <c r="N37" s="91"/>
      <c r="O37" s="79"/>
      <c r="P37" s="79"/>
      <c r="Q37" s="79"/>
      <c r="R37" s="79"/>
      <c r="S37" s="79"/>
    </row>
    <row r="38" spans="1:19" ht="12.75" customHeight="1">
      <c r="A38" s="80"/>
      <c r="B38" s="87" t="s">
        <v>152</v>
      </c>
      <c r="C38" s="79"/>
      <c r="D38" s="79"/>
      <c r="E38" s="92">
        <v>556</v>
      </c>
      <c r="F38" s="92">
        <v>1041</v>
      </c>
      <c r="G38" s="92">
        <v>463</v>
      </c>
      <c r="H38" s="92">
        <v>580</v>
      </c>
      <c r="I38" s="92">
        <v>352</v>
      </c>
      <c r="J38" s="209">
        <v>555</v>
      </c>
      <c r="K38" s="209">
        <v>153</v>
      </c>
      <c r="L38" s="92">
        <v>394</v>
      </c>
      <c r="M38" s="92" t="s">
        <v>27</v>
      </c>
      <c r="N38" s="91">
        <v>4094</v>
      </c>
      <c r="O38" s="79"/>
      <c r="P38" s="79"/>
      <c r="Q38" s="79"/>
      <c r="R38" s="79"/>
      <c r="S38" s="79"/>
    </row>
    <row r="39" spans="1:19">
      <c r="A39" s="86"/>
      <c r="B39" s="87" t="s">
        <v>153</v>
      </c>
      <c r="C39" s="88"/>
      <c r="D39" s="88"/>
      <c r="E39" s="92">
        <v>550</v>
      </c>
      <c r="F39" s="92">
        <v>1017</v>
      </c>
      <c r="G39" s="92">
        <v>456</v>
      </c>
      <c r="H39" s="92">
        <v>549</v>
      </c>
      <c r="I39" s="92">
        <v>343</v>
      </c>
      <c r="J39" s="209">
        <v>542</v>
      </c>
      <c r="K39" s="209">
        <v>143</v>
      </c>
      <c r="L39" s="92">
        <v>389</v>
      </c>
      <c r="M39" s="92" t="s">
        <v>27</v>
      </c>
      <c r="N39" s="91">
        <v>3989</v>
      </c>
      <c r="O39" s="88"/>
      <c r="P39" s="88"/>
      <c r="Q39" s="88"/>
      <c r="R39" s="87"/>
      <c r="S39" s="87"/>
    </row>
    <row r="40" spans="1:19">
      <c r="A40" s="86"/>
      <c r="B40" s="87" t="s">
        <v>140</v>
      </c>
      <c r="C40" s="88"/>
      <c r="D40" s="88"/>
      <c r="E40" s="95">
        <v>393.66666666999998</v>
      </c>
      <c r="F40" s="95">
        <v>887.19444442999998</v>
      </c>
      <c r="G40" s="95">
        <v>404.76588365999999</v>
      </c>
      <c r="H40" s="95">
        <v>466.27777777</v>
      </c>
      <c r="I40" s="222">
        <v>243.53222221999999</v>
      </c>
      <c r="J40" s="210">
        <v>461.06611111000001</v>
      </c>
      <c r="K40" s="210">
        <v>103.5</v>
      </c>
      <c r="L40" s="95">
        <v>362.99999998999999</v>
      </c>
      <c r="M40" s="95" t="s">
        <v>27</v>
      </c>
      <c r="N40" s="91">
        <v>3323.0031058499999</v>
      </c>
      <c r="O40" s="88"/>
      <c r="P40" s="88"/>
      <c r="Q40" s="88"/>
      <c r="R40" s="87"/>
      <c r="S40" s="87"/>
    </row>
    <row r="41" spans="1:19" ht="21" customHeight="1">
      <c r="A41" s="86" t="s">
        <v>141</v>
      </c>
      <c r="B41" s="87"/>
      <c r="C41" s="88"/>
      <c r="D41" s="88"/>
      <c r="E41" s="123"/>
      <c r="F41" s="123"/>
      <c r="G41" s="123"/>
      <c r="H41" s="123"/>
      <c r="I41" s="123"/>
      <c r="J41" s="123"/>
      <c r="K41" s="123"/>
      <c r="L41" s="123"/>
      <c r="M41" s="123"/>
      <c r="N41" s="91"/>
      <c r="O41" s="88"/>
      <c r="P41" s="88"/>
      <c r="Q41" s="88"/>
      <c r="R41" s="87"/>
      <c r="S41" s="87"/>
    </row>
    <row r="42" spans="1:19" ht="12.75" customHeight="1">
      <c r="B42" s="81" t="s">
        <v>142</v>
      </c>
      <c r="C42" s="84"/>
      <c r="D42" s="84"/>
      <c r="E42" s="84"/>
      <c r="F42" s="84"/>
      <c r="G42" s="84"/>
      <c r="H42" s="84"/>
      <c r="I42" s="84"/>
      <c r="J42" s="84"/>
      <c r="K42" s="84"/>
      <c r="L42" s="84"/>
      <c r="M42" s="84"/>
      <c r="N42" s="91"/>
      <c r="O42" s="84"/>
      <c r="P42" s="84"/>
      <c r="Q42" s="84"/>
      <c r="R42" s="79"/>
      <c r="S42" s="79"/>
    </row>
    <row r="43" spans="1:19" ht="12.75" customHeight="1">
      <c r="B43" s="79" t="s">
        <v>146</v>
      </c>
      <c r="C43" s="84"/>
      <c r="D43" s="84"/>
      <c r="E43" s="93">
        <v>153.85403837499999</v>
      </c>
      <c r="F43" s="93">
        <v>199.46181638100001</v>
      </c>
      <c r="G43" s="93">
        <v>90.808539633999999</v>
      </c>
      <c r="H43" s="93">
        <v>81.973542436000002</v>
      </c>
      <c r="I43" s="93">
        <v>106.941997797</v>
      </c>
      <c r="J43" s="93">
        <v>66.646806187999999</v>
      </c>
      <c r="K43" s="93">
        <v>26.433089950000003</v>
      </c>
      <c r="L43" s="93">
        <v>59.537952946000004</v>
      </c>
      <c r="M43" s="93" t="s">
        <v>27</v>
      </c>
      <c r="N43" s="91">
        <v>785.65778370700002</v>
      </c>
      <c r="O43" s="94"/>
      <c r="P43" s="84"/>
      <c r="R43" s="79"/>
      <c r="S43" s="79"/>
    </row>
    <row r="44" spans="1:19">
      <c r="A44" s="86"/>
      <c r="B44" s="87" t="s">
        <v>143</v>
      </c>
      <c r="C44" s="89"/>
      <c r="D44" s="89"/>
      <c r="E44" s="93">
        <v>20.152938944999999</v>
      </c>
      <c r="F44" s="93">
        <v>11.030946023</v>
      </c>
      <c r="G44" s="93">
        <v>28.032947849999999</v>
      </c>
      <c r="H44" s="93">
        <v>10.567585012</v>
      </c>
      <c r="I44" s="93">
        <v>17.56536882</v>
      </c>
      <c r="J44" s="93">
        <v>26.239039501000001</v>
      </c>
      <c r="K44" s="93">
        <v>2.7179806499999999</v>
      </c>
      <c r="L44" s="93">
        <v>8.0953776400000006</v>
      </c>
      <c r="M44" s="93" t="s">
        <v>27</v>
      </c>
      <c r="N44" s="91">
        <v>124.402184441</v>
      </c>
      <c r="O44" s="94"/>
      <c r="P44" s="89"/>
      <c r="R44" s="87"/>
      <c r="S44" s="87"/>
    </row>
    <row r="45" spans="1:19">
      <c r="A45" s="86"/>
      <c r="B45" s="87" t="s">
        <v>144</v>
      </c>
      <c r="C45" s="89"/>
      <c r="D45" s="89"/>
      <c r="E45" s="93">
        <v>54.081172334999998</v>
      </c>
      <c r="F45" s="93">
        <v>109.73261079</v>
      </c>
      <c r="G45" s="93">
        <v>19.59431605</v>
      </c>
      <c r="H45" s="93">
        <v>36.270334941999998</v>
      </c>
      <c r="I45" s="93">
        <v>29.968039516000001</v>
      </c>
      <c r="J45" s="93">
        <v>11.490690320000001</v>
      </c>
      <c r="K45" s="93">
        <v>18.379805860000001</v>
      </c>
      <c r="L45" s="93">
        <v>36.373319815999999</v>
      </c>
      <c r="M45" s="93" t="s">
        <v>27</v>
      </c>
      <c r="N45" s="91">
        <v>315.89028962899999</v>
      </c>
      <c r="O45" s="94"/>
      <c r="P45" s="89"/>
      <c r="R45" s="87"/>
      <c r="S45" s="87"/>
    </row>
    <row r="46" spans="1:19">
      <c r="B46" s="87" t="s">
        <v>149</v>
      </c>
      <c r="E46" s="93">
        <v>74.234111279999993</v>
      </c>
      <c r="F46" s="93">
        <v>120.76355681299999</v>
      </c>
      <c r="G46" s="93">
        <v>47.627263900000003</v>
      </c>
      <c r="H46" s="93">
        <v>46.837919954</v>
      </c>
      <c r="I46" s="93">
        <v>47.533408336000001</v>
      </c>
      <c r="J46" s="93">
        <v>37.729729820999999</v>
      </c>
      <c r="K46" s="93">
        <v>21.097786510000002</v>
      </c>
      <c r="L46" s="93">
        <v>44.468697456000001</v>
      </c>
      <c r="M46" s="93" t="s">
        <v>27</v>
      </c>
      <c r="N46" s="91">
        <v>440.29247406999991</v>
      </c>
      <c r="O46" s="94"/>
    </row>
    <row r="47" spans="1:19" ht="21" customHeight="1">
      <c r="B47" s="81" t="s">
        <v>145</v>
      </c>
      <c r="E47" s="93"/>
      <c r="F47" s="93"/>
      <c r="G47" s="93"/>
      <c r="H47" s="93"/>
      <c r="I47" s="93"/>
      <c r="J47" s="93"/>
      <c r="K47" s="93"/>
      <c r="L47" s="93"/>
      <c r="M47" s="93"/>
      <c r="N47" s="91"/>
      <c r="O47" s="94"/>
    </row>
    <row r="48" spans="1:19">
      <c r="B48" s="79" t="s">
        <v>146</v>
      </c>
      <c r="E48" s="93">
        <v>60.495930649999998</v>
      </c>
      <c r="F48" s="93">
        <v>140.346042068</v>
      </c>
      <c r="G48" s="93">
        <v>47.750807459000001</v>
      </c>
      <c r="H48" s="93">
        <v>56.846779686000005</v>
      </c>
      <c r="I48" s="93">
        <v>25.255899417999998</v>
      </c>
      <c r="J48" s="93">
        <v>41.790490449000004</v>
      </c>
      <c r="K48" s="93">
        <v>20.773140040000001</v>
      </c>
      <c r="L48" s="93">
        <v>35.776441851000001</v>
      </c>
      <c r="M48" s="93" t="s">
        <v>27</v>
      </c>
      <c r="N48" s="91">
        <v>429.03553162100002</v>
      </c>
      <c r="O48" s="94"/>
    </row>
    <row r="49" spans="1:15">
      <c r="B49" s="87" t="s">
        <v>143</v>
      </c>
      <c r="E49" s="93">
        <v>10.155286925</v>
      </c>
      <c r="F49" s="93">
        <v>7.4664943529999999</v>
      </c>
      <c r="G49" s="93">
        <v>18.859174905</v>
      </c>
      <c r="H49" s="93">
        <v>7.0610055120000004</v>
      </c>
      <c r="I49" s="93">
        <v>6.7104387599999997</v>
      </c>
      <c r="J49" s="93">
        <v>19.417417440000001</v>
      </c>
      <c r="K49" s="93">
        <v>2.0132490500000002</v>
      </c>
      <c r="L49" s="93">
        <v>2.91281429</v>
      </c>
      <c r="M49" s="93" t="s">
        <v>27</v>
      </c>
      <c r="N49" s="91">
        <v>74.595881235000007</v>
      </c>
      <c r="O49" s="94"/>
    </row>
    <row r="50" spans="1:15">
      <c r="B50" s="87" t="s">
        <v>144</v>
      </c>
      <c r="E50" s="93">
        <v>35.206467345</v>
      </c>
      <c r="F50" s="93">
        <v>94.526929592000002</v>
      </c>
      <c r="G50" s="93">
        <v>13.73578994</v>
      </c>
      <c r="H50" s="93">
        <v>28.890547374000001</v>
      </c>
      <c r="I50" s="93">
        <v>15.589449847999999</v>
      </c>
      <c r="J50" s="93">
        <v>8.7843839900000003</v>
      </c>
      <c r="K50" s="93">
        <v>16.150784040000001</v>
      </c>
      <c r="L50" s="93">
        <v>30.095379606000002</v>
      </c>
      <c r="M50" s="93" t="s">
        <v>27</v>
      </c>
      <c r="N50" s="91">
        <v>242.97973173499997</v>
      </c>
      <c r="O50" s="94"/>
    </row>
    <row r="51" spans="1:15">
      <c r="B51" s="87" t="s">
        <v>149</v>
      </c>
      <c r="E51" s="93">
        <v>45.361754269999999</v>
      </c>
      <c r="F51" s="93">
        <v>101.993423945</v>
      </c>
      <c r="G51" s="93">
        <v>32.594964845</v>
      </c>
      <c r="H51" s="93">
        <v>35.951552886000002</v>
      </c>
      <c r="I51" s="93">
        <v>22.299888608</v>
      </c>
      <c r="J51" s="93">
        <v>28.201801430000003</v>
      </c>
      <c r="K51" s="93">
        <v>18.16403309</v>
      </c>
      <c r="L51" s="93">
        <v>33.008193896000002</v>
      </c>
      <c r="M51" s="93" t="s">
        <v>27</v>
      </c>
      <c r="N51" s="91">
        <v>317.57561297000001</v>
      </c>
      <c r="O51" s="94"/>
    </row>
    <row r="56" spans="1:15">
      <c r="A56" s="5" t="s">
        <v>151</v>
      </c>
    </row>
    <row r="57" spans="1:15">
      <c r="A57" s="5" t="s">
        <v>59</v>
      </c>
    </row>
    <row r="58" spans="1:15">
      <c r="A58" s="5" t="s">
        <v>220</v>
      </c>
    </row>
    <row r="59" spans="1:15">
      <c r="A59" s="5"/>
    </row>
    <row r="60" spans="1:15">
      <c r="A60" s="6"/>
    </row>
  </sheetData>
  <hyperlinks>
    <hyperlink ref="G1" location="Inhalt!A1" display="zurück" xr:uid="{00000000-0004-0000-1300-000000000000}"/>
  </hyperlinks>
  <pageMargins left="0.70866141732283472" right="0.70866141732283472" top="0.74803149606299213" bottom="0.74803149606299213" header="0.31496062992125984" footer="0.31496062992125984"/>
  <pageSetup paperSize="9" scale="5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pageSetUpPr fitToPage="1"/>
  </sheetPr>
  <dimension ref="A1:S59"/>
  <sheetViews>
    <sheetView zoomScale="89" zoomScaleNormal="89" workbookViewId="0">
      <pane ySplit="4" topLeftCell="A5" activePane="bottomLeft" state="frozen"/>
      <selection activeCell="G1" sqref="G1"/>
      <selection pane="bottomLeft" activeCell="P3" sqref="P3"/>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242</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31200.343031627908</v>
      </c>
      <c r="F6" s="91">
        <v>37852.905301724139</v>
      </c>
      <c r="G6" s="91">
        <v>28071.474576271186</v>
      </c>
      <c r="H6" s="91">
        <v>26231.222358208954</v>
      </c>
      <c r="I6" s="91">
        <v>14699.246777284265</v>
      </c>
      <c r="J6" s="91">
        <v>37563.520713178295</v>
      </c>
      <c r="K6" s="91">
        <v>28865.329092885375</v>
      </c>
      <c r="L6" s="91">
        <v>27903.008457017542</v>
      </c>
      <c r="M6" s="91" t="s">
        <v>27</v>
      </c>
      <c r="N6" s="91">
        <v>29432.081446317057</v>
      </c>
      <c r="O6" s="82"/>
      <c r="P6" s="82"/>
      <c r="Q6" s="82"/>
      <c r="R6" s="82"/>
      <c r="S6" s="82"/>
    </row>
    <row r="7" spans="1:19" ht="12.75" customHeight="1">
      <c r="A7" s="80"/>
      <c r="B7" s="79" t="s">
        <v>128</v>
      </c>
      <c r="C7" s="82"/>
      <c r="D7" s="82"/>
      <c r="E7" s="91">
        <v>54933.857821395351</v>
      </c>
      <c r="F7" s="91">
        <v>64215.79683189655</v>
      </c>
      <c r="G7" s="91">
        <v>45169.912429378528</v>
      </c>
      <c r="H7" s="91">
        <v>43375.925731343283</v>
      </c>
      <c r="I7" s="91">
        <v>33550.477430203042</v>
      </c>
      <c r="J7" s="91">
        <v>77895.59251162791</v>
      </c>
      <c r="K7" s="91">
        <v>34256.3419583004</v>
      </c>
      <c r="L7" s="91">
        <v>56454.345527192985</v>
      </c>
      <c r="M7" s="91" t="s">
        <v>27</v>
      </c>
      <c r="N7" s="91">
        <v>52996.577748920325</v>
      </c>
      <c r="O7" s="82"/>
      <c r="P7" s="82"/>
      <c r="Q7" s="82"/>
      <c r="R7" s="82"/>
      <c r="S7" s="82"/>
    </row>
    <row r="8" spans="1:19" ht="21" customHeight="1">
      <c r="A8" s="80"/>
      <c r="B8" s="79" t="s">
        <v>129</v>
      </c>
      <c r="C8" s="82"/>
      <c r="D8" s="82"/>
      <c r="E8" s="91">
        <v>40410.082842168675</v>
      </c>
      <c r="F8" s="91">
        <v>46189.326634809768</v>
      </c>
      <c r="G8" s="91">
        <v>36783.036640472412</v>
      </c>
      <c r="H8" s="211">
        <v>31321.120936164887</v>
      </c>
      <c r="I8" s="91">
        <v>23292.517170014857</v>
      </c>
      <c r="J8" s="211">
        <v>45034.216193266031</v>
      </c>
      <c r="K8" s="211">
        <v>32369.461954038794</v>
      </c>
      <c r="L8" s="211">
        <v>37046.940912505459</v>
      </c>
      <c r="M8" s="211" t="s">
        <v>27</v>
      </c>
      <c r="N8" s="211">
        <v>37668.909544986709</v>
      </c>
      <c r="O8" s="82"/>
      <c r="P8" s="82"/>
      <c r="Q8" s="82"/>
      <c r="R8" s="82"/>
      <c r="S8" s="82"/>
    </row>
    <row r="9" spans="1:19" ht="12.75" customHeight="1">
      <c r="A9" s="80"/>
      <c r="B9" s="79" t="s">
        <v>130</v>
      </c>
      <c r="C9" s="82"/>
      <c r="D9" s="82"/>
      <c r="E9" s="91">
        <v>71149.273684337342</v>
      </c>
      <c r="F9" s="91">
        <v>78358.170696291359</v>
      </c>
      <c r="G9" s="91">
        <v>59187.718814786269</v>
      </c>
      <c r="H9" s="91">
        <v>51792.577448238757</v>
      </c>
      <c r="I9" s="91">
        <v>53164.293616246141</v>
      </c>
      <c r="J9" s="211">
        <v>93387.597516665061</v>
      </c>
      <c r="K9" s="211">
        <v>38414.92172618449</v>
      </c>
      <c r="L9" s="211">
        <v>74954.670433542007</v>
      </c>
      <c r="M9" s="211" t="s">
        <v>27</v>
      </c>
      <c r="N9" s="211">
        <v>67828.138389027954</v>
      </c>
      <c r="O9" s="82"/>
      <c r="P9" s="82"/>
      <c r="Q9" s="82"/>
      <c r="R9" s="82"/>
      <c r="S9" s="82"/>
    </row>
    <row r="10" spans="1:19" ht="21" customHeight="1">
      <c r="A10" s="74" t="s">
        <v>131</v>
      </c>
      <c r="B10" s="79"/>
      <c r="C10" s="82"/>
      <c r="D10" s="82"/>
      <c r="E10" s="91"/>
      <c r="F10" s="91"/>
      <c r="G10" s="91"/>
      <c r="H10" s="91"/>
      <c r="I10" s="91"/>
      <c r="J10" s="211"/>
      <c r="K10" s="211"/>
      <c r="L10" s="211"/>
      <c r="M10" s="211"/>
      <c r="N10" s="211"/>
      <c r="O10" s="82"/>
      <c r="P10" s="82"/>
      <c r="Q10" s="82"/>
      <c r="R10" s="82"/>
      <c r="S10" s="82"/>
    </row>
    <row r="11" spans="1:19">
      <c r="A11" s="80"/>
      <c r="B11" s="79" t="s">
        <v>127</v>
      </c>
      <c r="C11" s="82"/>
      <c r="D11" s="82"/>
      <c r="E11" s="91">
        <v>41439.156534883718</v>
      </c>
      <c r="F11" s="91">
        <v>48800.192952586207</v>
      </c>
      <c r="G11" s="91">
        <v>32273.175880790961</v>
      </c>
      <c r="H11" s="91">
        <v>28943.64076119403</v>
      </c>
      <c r="I11" s="91">
        <v>17885.3108356599</v>
      </c>
      <c r="J11" s="211">
        <v>44558.490106976744</v>
      </c>
      <c r="K11" s="211">
        <v>32731.445703557314</v>
      </c>
      <c r="L11" s="211">
        <v>31042.709473245617</v>
      </c>
      <c r="M11" s="211" t="s">
        <v>27</v>
      </c>
      <c r="N11" s="211">
        <v>35265.537652095401</v>
      </c>
      <c r="O11" s="82"/>
      <c r="P11" s="82"/>
      <c r="Q11" s="82"/>
      <c r="R11" s="82"/>
      <c r="S11" s="82"/>
    </row>
    <row r="12" spans="1:19" ht="12.75" customHeight="1">
      <c r="A12" s="80"/>
      <c r="B12" s="79" t="s">
        <v>128</v>
      </c>
      <c r="C12" s="82"/>
      <c r="D12" s="82"/>
      <c r="E12" s="91">
        <v>68209.969939534887</v>
      </c>
      <c r="F12" s="91">
        <v>79271.078850933918</v>
      </c>
      <c r="G12" s="91">
        <v>51941.798578531074</v>
      </c>
      <c r="H12" s="91">
        <v>48075.012400995023</v>
      </c>
      <c r="I12" s="91">
        <v>37080.832217005074</v>
      </c>
      <c r="J12" s="211">
        <v>92237.003131782942</v>
      </c>
      <c r="K12" s="211">
        <v>38696.5100215415</v>
      </c>
      <c r="L12" s="211">
        <v>63460.555747368424</v>
      </c>
      <c r="M12" s="211" t="s">
        <v>27</v>
      </c>
      <c r="N12" s="211">
        <v>62017.89078360545</v>
      </c>
      <c r="O12" s="82"/>
      <c r="P12" s="82"/>
      <c r="Q12" s="82"/>
      <c r="R12" s="82"/>
      <c r="S12" s="82"/>
    </row>
    <row r="13" spans="1:19" ht="21" customHeight="1">
      <c r="A13" s="80"/>
      <c r="B13" s="79" t="s">
        <v>129</v>
      </c>
      <c r="C13" s="82"/>
      <c r="D13" s="82"/>
      <c r="E13" s="91">
        <v>53671.196716867467</v>
      </c>
      <c r="F13" s="91">
        <v>59547.557424240251</v>
      </c>
      <c r="G13" s="91">
        <v>42288.673069244622</v>
      </c>
      <c r="H13" s="91">
        <v>34559.856198640678</v>
      </c>
      <c r="I13" s="91">
        <v>28341.173941949979</v>
      </c>
      <c r="J13" s="211">
        <v>53420.356735067893</v>
      </c>
      <c r="K13" s="211">
        <v>36704.909304606772</v>
      </c>
      <c r="L13" s="211">
        <v>41215.535070024751</v>
      </c>
      <c r="M13" s="211" t="s">
        <v>27</v>
      </c>
      <c r="N13" s="211">
        <v>45134.91002310114</v>
      </c>
      <c r="O13" s="82"/>
      <c r="P13" s="82"/>
      <c r="Q13" s="82"/>
      <c r="R13" s="82"/>
      <c r="S13" s="82"/>
    </row>
    <row r="14" spans="1:19">
      <c r="A14" s="80"/>
      <c r="B14" s="79" t="s">
        <v>130</v>
      </c>
      <c r="C14" s="82"/>
      <c r="D14" s="82"/>
      <c r="E14" s="91">
        <v>88344.238174698796</v>
      </c>
      <c r="F14" s="91">
        <v>96729.107701351866</v>
      </c>
      <c r="G14" s="91">
        <v>68061.158493653085</v>
      </c>
      <c r="H14" s="91">
        <v>57403.473496459817</v>
      </c>
      <c r="I14" s="91">
        <v>58758.515601477877</v>
      </c>
      <c r="J14" s="211">
        <v>110581.25173550085</v>
      </c>
      <c r="K14" s="211">
        <v>43394.108027166105</v>
      </c>
      <c r="L14" s="211">
        <v>84256.845016159554</v>
      </c>
      <c r="M14" s="211" t="s">
        <v>27</v>
      </c>
      <c r="N14" s="211">
        <v>79374.145602292396</v>
      </c>
      <c r="O14" s="82"/>
      <c r="P14" s="82"/>
      <c r="Q14" s="82"/>
      <c r="R14" s="82"/>
      <c r="S14" s="82"/>
    </row>
    <row r="15" spans="1:19" ht="21" customHeight="1">
      <c r="A15" s="74" t="s">
        <v>132</v>
      </c>
      <c r="B15" s="83"/>
      <c r="C15" s="83"/>
      <c r="D15" s="83"/>
      <c r="E15" s="90"/>
      <c r="F15" s="90"/>
      <c r="G15" s="90"/>
      <c r="H15" s="90"/>
      <c r="I15" s="90"/>
      <c r="J15" s="90"/>
      <c r="K15" s="90"/>
      <c r="L15" s="90"/>
      <c r="M15" s="90"/>
      <c r="N15" s="90"/>
      <c r="O15" s="83"/>
      <c r="P15" s="83"/>
      <c r="Q15" s="83"/>
      <c r="R15" s="79"/>
      <c r="S15" s="79"/>
    </row>
    <row r="16" spans="1:19" ht="14.25" customHeight="1">
      <c r="B16" s="84" t="s">
        <v>147</v>
      </c>
      <c r="C16" s="83"/>
      <c r="D16" s="83"/>
      <c r="E16" s="220">
        <v>3.6966002407114007</v>
      </c>
      <c r="F16" s="220">
        <v>3.3643892625224563</v>
      </c>
      <c r="G16" s="220">
        <v>5.3869192848469449</v>
      </c>
      <c r="H16" s="220">
        <v>5.1939632411817964</v>
      </c>
      <c r="I16" s="220">
        <v>4.8235321627133878</v>
      </c>
      <c r="J16" s="220">
        <v>3.1895708876991344</v>
      </c>
      <c r="K16" s="220">
        <v>6.3729639363010753</v>
      </c>
      <c r="L16" s="220">
        <v>4.4295757246521559</v>
      </c>
      <c r="M16" s="220" t="s">
        <v>27</v>
      </c>
      <c r="N16" s="220">
        <v>4.2071387909950282</v>
      </c>
      <c r="O16" s="83"/>
      <c r="P16" s="83"/>
      <c r="Q16" s="83"/>
      <c r="R16" s="79"/>
      <c r="S16" s="79"/>
    </row>
    <row r="17" spans="1:19">
      <c r="A17" s="85"/>
      <c r="B17" s="84" t="s">
        <v>133</v>
      </c>
      <c r="C17" s="84"/>
      <c r="D17" s="84"/>
      <c r="E17" s="220">
        <v>57.032746471085083</v>
      </c>
      <c r="F17" s="220">
        <v>44.33400724901454</v>
      </c>
      <c r="G17" s="220">
        <v>17.539225166597792</v>
      </c>
      <c r="H17" s="220">
        <v>41.630082350508054</v>
      </c>
      <c r="I17" s="220">
        <v>41.869766634206947</v>
      </c>
      <c r="J17" s="220">
        <v>15.242816157093939</v>
      </c>
      <c r="K17" s="220">
        <v>59.276426392663446</v>
      </c>
      <c r="L17" s="220">
        <v>33.071245990964314</v>
      </c>
      <c r="M17" s="220" t="s">
        <v>27</v>
      </c>
      <c r="N17" s="220">
        <v>30.866748683966961</v>
      </c>
      <c r="O17" s="84"/>
      <c r="P17" s="84"/>
      <c r="Q17" s="84"/>
      <c r="R17" s="84"/>
      <c r="S17" s="84"/>
    </row>
    <row r="18" spans="1:19">
      <c r="A18" s="85"/>
      <c r="B18" s="84" t="s">
        <v>134</v>
      </c>
      <c r="C18" s="84"/>
      <c r="D18" s="84"/>
      <c r="E18" s="220">
        <v>7.833531622827036</v>
      </c>
      <c r="F18" s="220">
        <v>8.8457056715787292</v>
      </c>
      <c r="G18" s="220">
        <v>19.990806212410973</v>
      </c>
      <c r="H18" s="220">
        <v>17.574879695281524</v>
      </c>
      <c r="I18" s="220">
        <v>24.987998319900601</v>
      </c>
      <c r="J18" s="220">
        <v>22.584222960329811</v>
      </c>
      <c r="K18" s="220">
        <v>8.9051868897337734</v>
      </c>
      <c r="L18" s="220">
        <v>17.240934909080913</v>
      </c>
      <c r="M18" s="220" t="s">
        <v>27</v>
      </c>
      <c r="N18" s="220">
        <v>13.785598812892729</v>
      </c>
      <c r="O18" s="84"/>
      <c r="P18" s="84"/>
      <c r="Q18" s="84"/>
      <c r="R18" s="84"/>
      <c r="S18" s="84"/>
    </row>
    <row r="19" spans="1:19">
      <c r="A19" s="85"/>
      <c r="B19" s="84" t="s">
        <v>148</v>
      </c>
      <c r="C19" s="84"/>
      <c r="D19" s="84"/>
      <c r="E19" s="220">
        <v>6.8875205445131344</v>
      </c>
      <c r="F19" s="220">
        <v>7.3743455507552875</v>
      </c>
      <c r="G19" s="220">
        <v>9.3424715764401967</v>
      </c>
      <c r="H19" s="220">
        <v>12.357810287066528</v>
      </c>
      <c r="I19" s="220">
        <v>15.648768082934776</v>
      </c>
      <c r="J19" s="220">
        <v>9.1005578725447034</v>
      </c>
      <c r="K19" s="220">
        <v>7.7420822091121986</v>
      </c>
      <c r="L19" s="220">
        <v>11.332826152481621</v>
      </c>
      <c r="M19" s="220" t="s">
        <v>27</v>
      </c>
      <c r="N19" s="220">
        <v>9.5295463255426593</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7.6253684145056564</v>
      </c>
      <c r="F21" s="220">
        <v>7.3446535996973576</v>
      </c>
      <c r="G21" s="220">
        <v>10.577327023243582</v>
      </c>
      <c r="H21" s="220">
        <v>11.772895205969453</v>
      </c>
      <c r="I21" s="220">
        <v>22.450354050166069</v>
      </c>
      <c r="J21" s="220">
        <v>10.090217155733171</v>
      </c>
      <c r="K21" s="220">
        <v>7.6505155803444156</v>
      </c>
      <c r="L21" s="220">
        <v>12.992368292990767</v>
      </c>
      <c r="M21" s="220" t="s">
        <v>27</v>
      </c>
      <c r="N21" s="220">
        <v>10.241404973835799</v>
      </c>
      <c r="O21" s="84"/>
      <c r="P21" s="84"/>
      <c r="Q21" s="84"/>
      <c r="R21" s="84"/>
      <c r="S21" s="84"/>
    </row>
    <row r="22" spans="1:19">
      <c r="A22" s="85"/>
      <c r="B22" s="84" t="s">
        <v>133</v>
      </c>
      <c r="C22" s="84"/>
      <c r="D22" s="84"/>
      <c r="E22" s="220">
        <v>92.540968720797466</v>
      </c>
      <c r="F22" s="220">
        <v>75.456609037424698</v>
      </c>
      <c r="G22" s="220">
        <v>25.343012786651084</v>
      </c>
      <c r="H22" s="220">
        <v>69.72140513851771</v>
      </c>
      <c r="I22" s="220">
        <v>85.076545249593778</v>
      </c>
      <c r="J22" s="220">
        <v>27.974810476156399</v>
      </c>
      <c r="K22" s="220">
        <v>78.813877313879459</v>
      </c>
      <c r="L22" s="220">
        <v>56.386317372199606</v>
      </c>
      <c r="M22" s="220" t="s">
        <v>27</v>
      </c>
      <c r="N22" s="220">
        <v>51.380967378227467</v>
      </c>
      <c r="O22" s="84"/>
      <c r="P22" s="84"/>
      <c r="Q22" s="84"/>
      <c r="R22" s="84"/>
      <c r="S22" s="84"/>
    </row>
    <row r="23" spans="1:19">
      <c r="A23" s="85"/>
      <c r="B23" s="84" t="s">
        <v>134</v>
      </c>
      <c r="C23" s="84"/>
      <c r="D23" s="84"/>
      <c r="E23" s="220">
        <v>11.059873167900276</v>
      </c>
      <c r="F23" s="220">
        <v>11.690536549765794</v>
      </c>
      <c r="G23" s="220">
        <v>22.914536358914358</v>
      </c>
      <c r="H23" s="220">
        <v>21.967484224479978</v>
      </c>
      <c r="I23" s="220">
        <v>44.597531125846018</v>
      </c>
      <c r="J23" s="220">
        <v>35.648961200712826</v>
      </c>
      <c r="K23" s="220">
        <v>10.076135885125698</v>
      </c>
      <c r="L23" s="220">
        <v>25.863347222142345</v>
      </c>
      <c r="M23" s="220" t="s">
        <v>27</v>
      </c>
      <c r="N23" s="220">
        <v>18.615374006138822</v>
      </c>
      <c r="O23" s="84"/>
      <c r="P23" s="84"/>
      <c r="Q23" s="84"/>
      <c r="R23" s="84"/>
      <c r="S23" s="84"/>
    </row>
    <row r="24" spans="1:19">
      <c r="A24" s="85"/>
      <c r="B24" s="84" t="s">
        <v>148</v>
      </c>
      <c r="C24" s="84"/>
      <c r="D24" s="84"/>
      <c r="E24" s="220">
        <v>9.8791801130942698</v>
      </c>
      <c r="F24" s="220">
        <v>10.122285014955933</v>
      </c>
      <c r="G24" s="220">
        <v>12.033835083344933</v>
      </c>
      <c r="H24" s="220">
        <v>16.704356199858875</v>
      </c>
      <c r="I24" s="220">
        <v>29.259540386954519</v>
      </c>
      <c r="J24" s="220">
        <v>15.674533385520089</v>
      </c>
      <c r="K24" s="220">
        <v>8.9339545452690174</v>
      </c>
      <c r="L24" s="220">
        <v>17.730636495208714</v>
      </c>
      <c r="M24" s="220" t="s">
        <v>27</v>
      </c>
      <c r="N24" s="220">
        <v>13.664655975241466</v>
      </c>
      <c r="O24" s="84"/>
      <c r="P24" s="84"/>
      <c r="Q24" s="84"/>
      <c r="R24" s="84"/>
      <c r="S24" s="84"/>
    </row>
    <row r="25" spans="1:19" ht="21" customHeight="1">
      <c r="A25" s="80" t="s">
        <v>136</v>
      </c>
      <c r="B25" s="82"/>
      <c r="C25" s="82"/>
      <c r="D25" s="82"/>
      <c r="E25" s="91"/>
      <c r="F25" s="91"/>
      <c r="G25" s="91"/>
      <c r="H25" s="91"/>
      <c r="I25" s="91"/>
      <c r="J25" s="91"/>
      <c r="K25" s="91"/>
      <c r="L25" s="92"/>
      <c r="M25" s="92"/>
      <c r="N25" s="92"/>
      <c r="O25" s="79"/>
      <c r="P25" s="79"/>
      <c r="Q25" s="79"/>
      <c r="R25" s="79"/>
      <c r="S25" s="79"/>
    </row>
    <row r="26" spans="1:19">
      <c r="A26" s="80"/>
      <c r="B26" s="82" t="s">
        <v>137</v>
      </c>
      <c r="C26" s="82"/>
      <c r="D26" s="82"/>
      <c r="E26" s="91">
        <v>63622264.887999997</v>
      </c>
      <c r="F26" s="91">
        <v>185486702.2595</v>
      </c>
      <c r="G26" s="91">
        <v>84133804</v>
      </c>
      <c r="H26" s="207">
        <v>95215746.218499988</v>
      </c>
      <c r="I26" s="91">
        <v>56350328.404320002</v>
      </c>
      <c r="J26" s="91">
        <v>109416134.67999999</v>
      </c>
      <c r="K26" s="91">
        <v>18111271.34998</v>
      </c>
      <c r="L26" s="91">
        <v>135083939.55559999</v>
      </c>
      <c r="M26" s="91" t="s">
        <v>27</v>
      </c>
      <c r="N26" s="91">
        <v>747420191.35589981</v>
      </c>
      <c r="O26" s="82"/>
      <c r="P26" s="82"/>
      <c r="Q26" s="82"/>
      <c r="R26" s="82"/>
      <c r="S26" s="82"/>
    </row>
    <row r="27" spans="1:19">
      <c r="A27" s="80"/>
      <c r="B27" s="82" t="s">
        <v>60</v>
      </c>
      <c r="C27" s="82"/>
      <c r="D27" s="82"/>
      <c r="E27" s="91">
        <v>33540368.759</v>
      </c>
      <c r="F27" s="91">
        <v>105382488.36</v>
      </c>
      <c r="G27" s="91">
        <v>49686510</v>
      </c>
      <c r="H27" s="91">
        <v>52724756.939999998</v>
      </c>
      <c r="I27" s="91">
        <v>23166012.921</v>
      </c>
      <c r="J27" s="91">
        <v>48456941.719999999</v>
      </c>
      <c r="K27" s="91">
        <v>14605856.521</v>
      </c>
      <c r="L27" s="91">
        <v>63618859.281999998</v>
      </c>
      <c r="M27" s="91" t="s">
        <v>27</v>
      </c>
      <c r="N27" s="91">
        <v>391181794.50300002</v>
      </c>
      <c r="O27" s="82"/>
      <c r="P27" s="82"/>
      <c r="Q27" s="82"/>
      <c r="R27" s="82"/>
      <c r="S27" s="82"/>
    </row>
    <row r="28" spans="1:19">
      <c r="A28" s="80"/>
      <c r="B28" s="82" t="s">
        <v>189</v>
      </c>
      <c r="C28" s="82"/>
      <c r="D28" s="82"/>
      <c r="E28" s="91">
        <v>25513528.399</v>
      </c>
      <c r="F28" s="91">
        <v>73394290.019999996</v>
      </c>
      <c r="G28" s="91">
        <v>30264235</v>
      </c>
      <c r="H28" s="91">
        <v>34460853.780000001</v>
      </c>
      <c r="I28" s="91">
        <v>29709539.509</v>
      </c>
      <c r="J28" s="91">
        <v>52028372.619999997</v>
      </c>
      <c r="K28" s="91">
        <v>2727852.5098999999</v>
      </c>
      <c r="L28" s="91">
        <v>65097048.520000003</v>
      </c>
      <c r="M28" s="91" t="s">
        <v>27</v>
      </c>
      <c r="N28" s="91">
        <v>313195720.35790002</v>
      </c>
      <c r="O28" s="82"/>
      <c r="P28" s="82"/>
      <c r="Q28" s="82"/>
      <c r="R28" s="82"/>
      <c r="S28" s="82"/>
    </row>
    <row r="29" spans="1:19">
      <c r="A29" s="80"/>
      <c r="B29" s="82" t="s">
        <v>61</v>
      </c>
      <c r="C29" s="82"/>
      <c r="D29" s="82"/>
      <c r="E29" s="91">
        <v>4320775.55</v>
      </c>
      <c r="F29" s="91">
        <v>2397649.0175000001</v>
      </c>
      <c r="G29" s="91">
        <v>2900882</v>
      </c>
      <c r="H29" s="91">
        <v>3564775.7285000002</v>
      </c>
      <c r="I29" s="91">
        <v>3238959.1864</v>
      </c>
      <c r="J29" s="91">
        <v>4167745.88</v>
      </c>
      <c r="K29" s="91">
        <v>408613.61722000001</v>
      </c>
      <c r="L29" s="91">
        <v>4899708.4094000002</v>
      </c>
      <c r="M29" s="91" t="s">
        <v>27</v>
      </c>
      <c r="N29" s="91">
        <v>25899109.38902</v>
      </c>
      <c r="O29" s="82"/>
      <c r="P29" s="82"/>
      <c r="Q29" s="82"/>
      <c r="R29" s="82"/>
      <c r="S29" s="82"/>
    </row>
    <row r="30" spans="1:19">
      <c r="A30" s="80"/>
      <c r="B30" s="82" t="s">
        <v>30</v>
      </c>
      <c r="C30" s="82"/>
      <c r="D30" s="82"/>
      <c r="E30" s="91">
        <v>247592.18</v>
      </c>
      <c r="F30" s="91">
        <v>4312274.8619999997</v>
      </c>
      <c r="G30" s="91">
        <v>1282177</v>
      </c>
      <c r="H30" s="91">
        <v>4465359.7699999996</v>
      </c>
      <c r="I30" s="91">
        <v>235816.78792</v>
      </c>
      <c r="J30" s="91">
        <v>4763074.46</v>
      </c>
      <c r="K30" s="91">
        <v>368948.70185999997</v>
      </c>
      <c r="L30" s="91">
        <v>1468323.3441999999</v>
      </c>
      <c r="M30" s="91" t="s">
        <v>27</v>
      </c>
      <c r="N30" s="91">
        <v>17143567.105979998</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79339637.487990007</v>
      </c>
      <c r="F32" s="91">
        <v>228051474.65790001</v>
      </c>
      <c r="G32" s="91">
        <v>96726891.99970001</v>
      </c>
      <c r="H32" s="91">
        <v>105461733.2184</v>
      </c>
      <c r="I32" s="91">
        <v>62961839.599240005</v>
      </c>
      <c r="J32" s="91">
        <v>129386998.6795</v>
      </c>
      <c r="K32" s="91">
        <v>20448158.682020001</v>
      </c>
      <c r="L32" s="91">
        <v>151855763.55590001</v>
      </c>
      <c r="M32" s="91" t="s">
        <v>27</v>
      </c>
      <c r="N32" s="91">
        <v>874232497.88064992</v>
      </c>
      <c r="O32" s="82"/>
      <c r="P32" s="82"/>
      <c r="Q32" s="82"/>
      <c r="R32" s="82"/>
      <c r="S32" s="82"/>
    </row>
    <row r="33" spans="1:19">
      <c r="A33" s="80"/>
      <c r="B33" s="82" t="s">
        <v>60</v>
      </c>
      <c r="C33" s="82"/>
      <c r="D33" s="82"/>
      <c r="E33" s="91">
        <v>44547093.274999999</v>
      </c>
      <c r="F33" s="91">
        <v>135859737.18000001</v>
      </c>
      <c r="G33" s="91">
        <v>57123521.309</v>
      </c>
      <c r="H33" s="91">
        <v>58176717.93</v>
      </c>
      <c r="I33" s="91">
        <v>28187249.877</v>
      </c>
      <c r="J33" s="91">
        <v>57480452.237999998</v>
      </c>
      <c r="K33" s="91">
        <v>16562111.526000001</v>
      </c>
      <c r="L33" s="91">
        <v>70777377.599000007</v>
      </c>
      <c r="M33" s="91" t="s">
        <v>27</v>
      </c>
      <c r="N33" s="91">
        <v>468714260.93400002</v>
      </c>
      <c r="O33" s="82"/>
      <c r="P33" s="82"/>
      <c r="Q33" s="82"/>
      <c r="R33" s="82"/>
      <c r="S33" s="82"/>
    </row>
    <row r="34" spans="1:19">
      <c r="A34" s="80"/>
      <c r="B34" s="82" t="s">
        <v>189</v>
      </c>
      <c r="C34" s="82"/>
      <c r="D34" s="82"/>
      <c r="E34" s="91">
        <v>28778624.41</v>
      </c>
      <c r="F34" s="91">
        <v>84830946.341000006</v>
      </c>
      <c r="G34" s="91">
        <v>34813462.174999997</v>
      </c>
      <c r="H34" s="91">
        <v>38454056.995999999</v>
      </c>
      <c r="I34" s="91">
        <v>30252141.697000001</v>
      </c>
      <c r="J34" s="91">
        <v>61505281.802000001</v>
      </c>
      <c r="K34" s="91">
        <v>3018322.5449000001</v>
      </c>
      <c r="L34" s="91">
        <v>73912689.504999995</v>
      </c>
      <c r="M34" s="91" t="s">
        <v>27</v>
      </c>
      <c r="N34" s="91">
        <v>355565525.4709</v>
      </c>
      <c r="O34" s="82"/>
      <c r="P34" s="82"/>
      <c r="Q34" s="82"/>
      <c r="R34" s="82"/>
      <c r="S34" s="82"/>
    </row>
    <row r="35" spans="1:19">
      <c r="A35" s="80"/>
      <c r="B35" s="82" t="s">
        <v>61</v>
      </c>
      <c r="C35" s="82"/>
      <c r="D35" s="82"/>
      <c r="E35" s="91">
        <v>5721852.1505000005</v>
      </c>
      <c r="F35" s="91">
        <v>2730625.2245999998</v>
      </c>
      <c r="G35" s="91">
        <v>3333773.4202000001</v>
      </c>
      <c r="H35" s="91">
        <v>3876139.0803999999</v>
      </c>
      <c r="I35" s="91">
        <v>3808366.0093</v>
      </c>
      <c r="J35" s="91">
        <v>4853883.3481000001</v>
      </c>
      <c r="K35" s="91">
        <v>449607.71797</v>
      </c>
      <c r="L35" s="91">
        <v>5501206.8874000004</v>
      </c>
      <c r="M35" s="91" t="s">
        <v>27</v>
      </c>
      <c r="N35" s="91">
        <v>30275453.838469997</v>
      </c>
      <c r="O35" s="82"/>
      <c r="P35" s="82"/>
      <c r="Q35" s="82"/>
      <c r="R35" s="82"/>
      <c r="S35" s="82"/>
    </row>
    <row r="36" spans="1:19">
      <c r="A36" s="80"/>
      <c r="B36" s="82" t="s">
        <v>30</v>
      </c>
      <c r="C36" s="82"/>
      <c r="D36" s="82"/>
      <c r="E36" s="91">
        <v>292067.65249000001</v>
      </c>
      <c r="F36" s="91">
        <v>4630165.9123</v>
      </c>
      <c r="G36" s="91">
        <v>1456135.0955000001</v>
      </c>
      <c r="H36" s="91">
        <v>4954819.2120000003</v>
      </c>
      <c r="I36" s="91">
        <v>714082.01593999995</v>
      </c>
      <c r="J36" s="91">
        <v>5547381.2914000005</v>
      </c>
      <c r="K36" s="91">
        <v>418116.89315000002</v>
      </c>
      <c r="L36" s="91">
        <v>1664489.5645000001</v>
      </c>
      <c r="M36" s="91" t="s">
        <v>27</v>
      </c>
      <c r="N36" s="91">
        <v>19677257.637280002</v>
      </c>
      <c r="O36" s="82"/>
      <c r="P36" s="82"/>
      <c r="Q36" s="82"/>
      <c r="R36" s="82"/>
      <c r="S36" s="82"/>
    </row>
    <row r="37" spans="1:19" ht="21" customHeight="1">
      <c r="A37" s="80" t="s">
        <v>139</v>
      </c>
      <c r="C37" s="79"/>
      <c r="D37" s="79"/>
      <c r="E37" s="92"/>
      <c r="F37" s="92"/>
      <c r="G37" s="92"/>
      <c r="H37" s="92"/>
      <c r="I37" s="92"/>
      <c r="J37" s="92"/>
      <c r="K37" s="92"/>
      <c r="L37" s="92"/>
      <c r="M37" s="92"/>
      <c r="N37" s="91"/>
      <c r="O37" s="79"/>
      <c r="P37" s="79"/>
      <c r="Q37" s="79"/>
      <c r="R37" s="79"/>
      <c r="S37" s="79"/>
    </row>
    <row r="38" spans="1:19" ht="12.75" customHeight="1">
      <c r="A38" s="80"/>
      <c r="B38" s="87" t="s">
        <v>152</v>
      </c>
      <c r="C38" s="79"/>
      <c r="D38" s="79"/>
      <c r="E38" s="95">
        <v>1093</v>
      </c>
      <c r="F38" s="95">
        <v>2821</v>
      </c>
      <c r="G38" s="95">
        <v>1794</v>
      </c>
      <c r="H38" s="95">
        <v>2052</v>
      </c>
      <c r="I38" s="95">
        <v>1634</v>
      </c>
      <c r="J38" s="95">
        <v>1318</v>
      </c>
      <c r="K38" s="95">
        <v>510</v>
      </c>
      <c r="L38" s="95">
        <v>2295</v>
      </c>
      <c r="M38" s="95" t="s">
        <v>27</v>
      </c>
      <c r="N38" s="91">
        <v>13517</v>
      </c>
      <c r="O38" s="79"/>
      <c r="P38" s="79"/>
      <c r="Q38" s="79"/>
      <c r="R38" s="79"/>
      <c r="S38" s="79"/>
    </row>
    <row r="39" spans="1:19" ht="12.75" customHeight="1">
      <c r="A39" s="86"/>
      <c r="B39" s="87" t="s">
        <v>153</v>
      </c>
      <c r="C39" s="89"/>
      <c r="D39" s="89"/>
      <c r="E39" s="95">
        <v>1075</v>
      </c>
      <c r="F39" s="95">
        <v>2784</v>
      </c>
      <c r="G39" s="95">
        <v>1770</v>
      </c>
      <c r="H39" s="95">
        <v>2010</v>
      </c>
      <c r="I39" s="95">
        <v>1576</v>
      </c>
      <c r="J39" s="95">
        <v>1290</v>
      </c>
      <c r="K39" s="95">
        <v>506</v>
      </c>
      <c r="L39" s="95">
        <v>2280</v>
      </c>
      <c r="M39" s="95" t="s">
        <v>27</v>
      </c>
      <c r="N39" s="91">
        <v>13291</v>
      </c>
      <c r="O39" s="89"/>
      <c r="P39" s="89"/>
      <c r="Q39" s="84"/>
      <c r="R39" s="87"/>
      <c r="S39" s="87"/>
    </row>
    <row r="40" spans="1:19">
      <c r="A40" s="86"/>
      <c r="B40" s="87" t="s">
        <v>140</v>
      </c>
      <c r="E40" s="95">
        <v>830</v>
      </c>
      <c r="F40" s="95">
        <v>2281.5333332999999</v>
      </c>
      <c r="G40" s="95">
        <v>1350.7995679000001</v>
      </c>
      <c r="H40" s="210">
        <v>1683.3611111</v>
      </c>
      <c r="I40" s="95">
        <v>994.56888888000003</v>
      </c>
      <c r="J40" s="210">
        <v>1076.0027778000001</v>
      </c>
      <c r="K40" s="210">
        <v>451.22333333</v>
      </c>
      <c r="L40" s="208">
        <v>1717.25</v>
      </c>
      <c r="M40" s="208" t="s">
        <v>27</v>
      </c>
      <c r="N40" s="91">
        <v>10384.739012309999</v>
      </c>
    </row>
    <row r="41" spans="1:19" ht="21" customHeight="1">
      <c r="A41" s="86" t="s">
        <v>141</v>
      </c>
      <c r="B41" s="87"/>
      <c r="N41" s="91"/>
    </row>
    <row r="42" spans="1:19" ht="12.75" customHeight="1">
      <c r="B42" s="81" t="s">
        <v>142</v>
      </c>
      <c r="N42" s="91"/>
    </row>
    <row r="43" spans="1:19">
      <c r="B43" s="79" t="s">
        <v>146</v>
      </c>
      <c r="E43" s="93">
        <v>290.807750365</v>
      </c>
      <c r="F43" s="93">
        <v>827.49045451200004</v>
      </c>
      <c r="G43" s="93">
        <v>328.57369980999999</v>
      </c>
      <c r="H43" s="93">
        <v>386.98772144999998</v>
      </c>
      <c r="I43" s="93">
        <v>326.73152097600001</v>
      </c>
      <c r="J43" s="93">
        <v>404.44311959800001</v>
      </c>
      <c r="K43" s="93">
        <v>79.397907325000006</v>
      </c>
      <c r="L43" s="93">
        <v>514.72198280999999</v>
      </c>
      <c r="M43" s="93" t="s">
        <v>27</v>
      </c>
      <c r="N43" s="91">
        <v>3159.1541568460002</v>
      </c>
      <c r="O43" s="94"/>
    </row>
    <row r="44" spans="1:19">
      <c r="A44" s="86"/>
      <c r="B44" s="87" t="s">
        <v>143</v>
      </c>
      <c r="E44" s="93">
        <v>18.848820485000001</v>
      </c>
      <c r="F44" s="93">
        <v>62.796037912000003</v>
      </c>
      <c r="G44" s="93">
        <v>100.9166587</v>
      </c>
      <c r="H44" s="93">
        <v>48.282393079999999</v>
      </c>
      <c r="I44" s="93">
        <v>37.640525054000001</v>
      </c>
      <c r="J44" s="93">
        <v>84.630030743999995</v>
      </c>
      <c r="K44" s="93">
        <v>8.5362770799999996</v>
      </c>
      <c r="L44" s="93">
        <v>68.942065279999994</v>
      </c>
      <c r="M44" s="93" t="s">
        <v>27</v>
      </c>
      <c r="N44" s="91">
        <v>430.59280833500003</v>
      </c>
      <c r="O44" s="94"/>
    </row>
    <row r="45" spans="1:19">
      <c r="A45" s="86"/>
      <c r="B45" s="87" t="s">
        <v>144</v>
      </c>
      <c r="E45" s="93">
        <v>137.23056876000001</v>
      </c>
      <c r="F45" s="93">
        <v>314.72898866000003</v>
      </c>
      <c r="G45" s="93">
        <v>88.540701220000003</v>
      </c>
      <c r="H45" s="93">
        <v>114.36778145</v>
      </c>
      <c r="I45" s="93">
        <v>63.070277972</v>
      </c>
      <c r="J45" s="93">
        <v>57.119521104</v>
      </c>
      <c r="K45" s="93">
        <v>56.820817605000002</v>
      </c>
      <c r="L45" s="93">
        <v>132.24340860999999</v>
      </c>
      <c r="M45" s="93" t="s">
        <v>27</v>
      </c>
      <c r="N45" s="91">
        <v>964.12206538099997</v>
      </c>
      <c r="O45" s="94"/>
    </row>
    <row r="46" spans="1:19">
      <c r="B46" s="87" t="s">
        <v>149</v>
      </c>
      <c r="E46" s="93">
        <v>156.07938924500002</v>
      </c>
      <c r="F46" s="93">
        <v>377.525026572</v>
      </c>
      <c r="G46" s="93">
        <v>189.45735991999999</v>
      </c>
      <c r="H46" s="93">
        <v>162.65017452999999</v>
      </c>
      <c r="I46" s="93">
        <v>100.71080302600001</v>
      </c>
      <c r="J46" s="93">
        <v>141.74955184800001</v>
      </c>
      <c r="K46" s="93">
        <v>65.357094685000007</v>
      </c>
      <c r="L46" s="93">
        <v>201.18547388999997</v>
      </c>
      <c r="M46" s="93" t="s">
        <v>27</v>
      </c>
      <c r="N46" s="91">
        <v>1394.7148737159998</v>
      </c>
      <c r="O46" s="94"/>
    </row>
    <row r="47" spans="1:19" ht="21" customHeight="1">
      <c r="B47" s="81" t="s">
        <v>145</v>
      </c>
      <c r="E47" s="93"/>
      <c r="F47" s="93"/>
      <c r="G47" s="93"/>
      <c r="H47" s="93"/>
      <c r="I47" s="93"/>
      <c r="J47" s="93"/>
      <c r="K47" s="93"/>
      <c r="L47" s="93"/>
      <c r="M47" s="93"/>
      <c r="N47" s="91"/>
      <c r="O47" s="94"/>
    </row>
    <row r="48" spans="1:19">
      <c r="B48" s="79" t="s">
        <v>146</v>
      </c>
      <c r="E48" s="93">
        <v>140.97679503000001</v>
      </c>
      <c r="F48" s="93">
        <v>379.05123260200003</v>
      </c>
      <c r="G48" s="93">
        <v>167.339063651</v>
      </c>
      <c r="H48" s="93">
        <v>170.73115532200001</v>
      </c>
      <c r="I48" s="93">
        <v>70.199338347999998</v>
      </c>
      <c r="J48" s="93">
        <v>127.84660429900001</v>
      </c>
      <c r="K48" s="93">
        <v>66.139333315000002</v>
      </c>
      <c r="L48" s="93">
        <v>175.48763617099999</v>
      </c>
      <c r="M48" s="93" t="s">
        <v>27</v>
      </c>
      <c r="N48" s="91">
        <v>1297.7711587379999</v>
      </c>
      <c r="O48" s="94"/>
    </row>
    <row r="49" spans="1:15">
      <c r="B49" s="87" t="s">
        <v>143</v>
      </c>
      <c r="E49" s="93">
        <v>11.616476625000001</v>
      </c>
      <c r="F49" s="93">
        <v>36.895376501999998</v>
      </c>
      <c r="G49" s="93">
        <v>69.841735665000002</v>
      </c>
      <c r="H49" s="93">
        <v>28.829023110000001</v>
      </c>
      <c r="I49" s="93">
        <v>18.524494564000001</v>
      </c>
      <c r="J49" s="93">
        <v>46.112912940000001</v>
      </c>
      <c r="K49" s="93">
        <v>6.4201891499999997</v>
      </c>
      <c r="L49" s="93">
        <v>40.435341520000001</v>
      </c>
      <c r="M49" s="93" t="s">
        <v>27</v>
      </c>
      <c r="N49" s="91">
        <v>258.67555007599998</v>
      </c>
      <c r="O49" s="94"/>
    </row>
    <row r="50" spans="1:15">
      <c r="B50" s="87" t="s">
        <v>144</v>
      </c>
      <c r="E50" s="93">
        <v>97.198221325000006</v>
      </c>
      <c r="F50" s="93">
        <v>238.14133663999999</v>
      </c>
      <c r="G50" s="93">
        <v>77.243544110000002</v>
      </c>
      <c r="H50" s="93">
        <v>91.498870761000006</v>
      </c>
      <c r="I50" s="93">
        <v>35.338279053000001</v>
      </c>
      <c r="J50" s="93">
        <v>36.186187662999998</v>
      </c>
      <c r="K50" s="93">
        <v>50.217663375000001</v>
      </c>
      <c r="L50" s="93">
        <v>88.155642826000005</v>
      </c>
      <c r="M50" s="93" t="s">
        <v>27</v>
      </c>
      <c r="N50" s="91">
        <v>713.97974575299997</v>
      </c>
      <c r="O50" s="94"/>
    </row>
    <row r="51" spans="1:15">
      <c r="B51" s="87" t="s">
        <v>149</v>
      </c>
      <c r="E51" s="93">
        <v>108.81469795000001</v>
      </c>
      <c r="F51" s="93">
        <v>275.036713142</v>
      </c>
      <c r="G51" s="93">
        <v>147.085279775</v>
      </c>
      <c r="H51" s="93">
        <v>120.32789387100001</v>
      </c>
      <c r="I51" s="93">
        <v>53.862773617000002</v>
      </c>
      <c r="J51" s="93">
        <v>82.299100602999999</v>
      </c>
      <c r="K51" s="93">
        <v>56.637852525</v>
      </c>
      <c r="L51" s="93">
        <v>128.590984346</v>
      </c>
      <c r="M51" s="93" t="s">
        <v>27</v>
      </c>
      <c r="N51" s="91">
        <v>972.65529582900001</v>
      </c>
      <c r="O51" s="94"/>
    </row>
    <row r="56" spans="1:15">
      <c r="A56" s="5" t="s">
        <v>151</v>
      </c>
    </row>
    <row r="57" spans="1:15">
      <c r="A57" s="5" t="s">
        <v>59</v>
      </c>
    </row>
    <row r="58" spans="1:15">
      <c r="A58" s="5" t="s">
        <v>220</v>
      </c>
    </row>
    <row r="59" spans="1:15">
      <c r="A59" s="6"/>
    </row>
  </sheetData>
  <hyperlinks>
    <hyperlink ref="G1" location="Inhalt!A1" display="zurück" xr:uid="{00000000-0004-0000-14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pageSetUpPr fitToPage="1"/>
  </sheetPr>
  <dimension ref="A1:S58"/>
  <sheetViews>
    <sheetView zoomScale="77" zoomScaleNormal="77" workbookViewId="0">
      <pane ySplit="4" topLeftCell="A5" activePane="bottomLeft" state="frozen"/>
      <selection activeCell="G1" sqref="G1"/>
      <selection pane="bottomLeft" activeCell="Q2" sqref="Q2"/>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188" t="s">
        <v>243</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30001.203736263738</v>
      </c>
      <c r="F6" s="91">
        <v>42090.214512621358</v>
      </c>
      <c r="G6" s="91">
        <v>28724.440100882723</v>
      </c>
      <c r="H6" s="91" t="s">
        <v>27</v>
      </c>
      <c r="I6" s="91">
        <v>0</v>
      </c>
      <c r="J6" s="91" t="s">
        <v>27</v>
      </c>
      <c r="K6" s="91" t="s">
        <v>27</v>
      </c>
      <c r="L6" s="91">
        <v>33955.055919975566</v>
      </c>
      <c r="M6" s="91" t="s">
        <v>27</v>
      </c>
      <c r="N6" s="91">
        <v>33532.730787246903</v>
      </c>
      <c r="O6" s="82"/>
      <c r="P6" s="82"/>
      <c r="Q6" s="82"/>
      <c r="R6" s="82"/>
      <c r="S6" s="82"/>
    </row>
    <row r="7" spans="1:19" ht="12.75" customHeight="1">
      <c r="A7" s="80"/>
      <c r="B7" s="79" t="s">
        <v>128</v>
      </c>
      <c r="C7" s="82"/>
      <c r="D7" s="82"/>
      <c r="E7" s="91">
        <v>39973.436675824174</v>
      </c>
      <c r="F7" s="91">
        <v>76428.153623300968</v>
      </c>
      <c r="G7" s="91">
        <v>54847.042875157633</v>
      </c>
      <c r="H7" s="91" t="s">
        <v>27</v>
      </c>
      <c r="I7" s="91">
        <v>0</v>
      </c>
      <c r="J7" s="91" t="s">
        <v>27</v>
      </c>
      <c r="K7" s="91" t="s">
        <v>27</v>
      </c>
      <c r="L7" s="91">
        <v>61121.834838118506</v>
      </c>
      <c r="M7" s="91" t="s">
        <v>27</v>
      </c>
      <c r="N7" s="91">
        <v>60818.55052765186</v>
      </c>
      <c r="O7" s="82"/>
      <c r="P7" s="82"/>
      <c r="Q7" s="82"/>
      <c r="R7" s="82"/>
      <c r="S7" s="82"/>
    </row>
    <row r="8" spans="1:19" ht="21" customHeight="1">
      <c r="A8" s="80"/>
      <c r="B8" s="79" t="s">
        <v>129</v>
      </c>
      <c r="C8" s="82"/>
      <c r="D8" s="82"/>
      <c r="E8" s="91">
        <v>42327.279689922478</v>
      </c>
      <c r="F8" s="91">
        <v>48676.508419456964</v>
      </c>
      <c r="G8" s="207">
        <v>34756.833310600465</v>
      </c>
      <c r="H8" s="91" t="s">
        <v>27</v>
      </c>
      <c r="I8" s="91">
        <v>0</v>
      </c>
      <c r="J8" s="91" t="s">
        <v>27</v>
      </c>
      <c r="K8" s="91" t="s">
        <v>27</v>
      </c>
      <c r="L8" s="91">
        <v>48426.223589178691</v>
      </c>
      <c r="M8" s="91" t="s">
        <v>27</v>
      </c>
      <c r="N8" s="91">
        <v>44268.817933981198</v>
      </c>
      <c r="O8" s="82"/>
      <c r="P8" s="82"/>
      <c r="Q8" s="82"/>
      <c r="R8" s="82"/>
      <c r="S8" s="82"/>
    </row>
    <row r="9" spans="1:19" ht="12.75" customHeight="1">
      <c r="A9" s="80"/>
      <c r="B9" s="79" t="s">
        <v>130</v>
      </c>
      <c r="C9" s="82"/>
      <c r="D9" s="82"/>
      <c r="E9" s="91">
        <v>56396.631589147284</v>
      </c>
      <c r="F9" s="91">
        <v>88387.662225208827</v>
      </c>
      <c r="G9" s="91">
        <v>66365.41983398411</v>
      </c>
      <c r="H9" s="91" t="s">
        <v>27</v>
      </c>
      <c r="I9" s="91">
        <v>0</v>
      </c>
      <c r="J9" s="91" t="s">
        <v>27</v>
      </c>
      <c r="K9" s="91" t="s">
        <v>27</v>
      </c>
      <c r="L9" s="91">
        <v>87171.101912698854</v>
      </c>
      <c r="M9" s="91" t="s">
        <v>27</v>
      </c>
      <c r="N9" s="91">
        <v>80290.667568929712</v>
      </c>
      <c r="O9" s="82"/>
      <c r="P9" s="82"/>
      <c r="Q9" s="82"/>
      <c r="R9" s="82"/>
      <c r="S9" s="82"/>
    </row>
    <row r="10" spans="1:19" ht="21" customHeight="1">
      <c r="A10" s="74" t="s">
        <v>131</v>
      </c>
      <c r="B10" s="79"/>
      <c r="C10" s="82"/>
      <c r="D10" s="82"/>
      <c r="E10" s="91"/>
      <c r="F10" s="91"/>
      <c r="G10" s="91"/>
      <c r="H10" s="91"/>
      <c r="I10" s="91"/>
      <c r="J10" s="91"/>
      <c r="K10" s="91"/>
      <c r="L10" s="91"/>
      <c r="M10" s="91"/>
      <c r="N10" s="91"/>
      <c r="O10" s="82"/>
      <c r="P10" s="82"/>
      <c r="Q10" s="82"/>
      <c r="R10" s="82"/>
      <c r="S10" s="82"/>
    </row>
    <row r="11" spans="1:19">
      <c r="A11" s="80"/>
      <c r="B11" s="79" t="s">
        <v>127</v>
      </c>
      <c r="C11" s="82"/>
      <c r="D11" s="82"/>
      <c r="E11" s="91">
        <v>35693.310134615385</v>
      </c>
      <c r="F11" s="91">
        <v>53524.112726213592</v>
      </c>
      <c r="G11" s="91">
        <v>33068.944320302646</v>
      </c>
      <c r="H11" s="91" t="s">
        <v>27</v>
      </c>
      <c r="I11" s="91">
        <v>0</v>
      </c>
      <c r="J11" s="91" t="s">
        <v>27</v>
      </c>
      <c r="K11" s="91" t="s">
        <v>27</v>
      </c>
      <c r="L11" s="91">
        <v>39835.681588271225</v>
      </c>
      <c r="M11" s="91" t="s">
        <v>27</v>
      </c>
      <c r="N11" s="91">
        <v>39888.778044424296</v>
      </c>
      <c r="O11" s="82"/>
      <c r="P11" s="82"/>
      <c r="Q11" s="82"/>
      <c r="R11" s="82"/>
      <c r="S11" s="82"/>
    </row>
    <row r="12" spans="1:19" ht="12.75" customHeight="1">
      <c r="A12" s="80"/>
      <c r="B12" s="79" t="s">
        <v>128</v>
      </c>
      <c r="C12" s="82"/>
      <c r="D12" s="82"/>
      <c r="E12" s="91">
        <v>46648.444303021985</v>
      </c>
      <c r="F12" s="91">
        <v>93617.304739805826</v>
      </c>
      <c r="G12" s="91">
        <v>63194.2282370744</v>
      </c>
      <c r="H12" s="91" t="s">
        <v>27</v>
      </c>
      <c r="I12" s="91">
        <v>0</v>
      </c>
      <c r="J12" s="91" t="s">
        <v>27</v>
      </c>
      <c r="K12" s="91" t="s">
        <v>27</v>
      </c>
      <c r="L12" s="91">
        <v>71964.518819792298</v>
      </c>
      <c r="M12" s="91" t="s">
        <v>27</v>
      </c>
      <c r="N12" s="91">
        <v>71648.180620610452</v>
      </c>
      <c r="O12" s="82"/>
      <c r="P12" s="82"/>
      <c r="Q12" s="82"/>
      <c r="R12" s="82"/>
      <c r="S12" s="82"/>
    </row>
    <row r="13" spans="1:19" ht="21" customHeight="1">
      <c r="A13" s="80"/>
      <c r="B13" s="79" t="s">
        <v>129</v>
      </c>
      <c r="C13" s="82"/>
      <c r="D13" s="82"/>
      <c r="E13" s="91">
        <v>50358.003445736438</v>
      </c>
      <c r="F13" s="91">
        <v>61899.587681603349</v>
      </c>
      <c r="G13" s="91">
        <v>40013.72285975267</v>
      </c>
      <c r="H13" s="91" t="s">
        <v>27</v>
      </c>
      <c r="I13" s="91">
        <v>0</v>
      </c>
      <c r="J13" s="91" t="s">
        <v>27</v>
      </c>
      <c r="K13" s="91" t="s">
        <v>27</v>
      </c>
      <c r="L13" s="91">
        <v>56813.089277996973</v>
      </c>
      <c r="M13" s="91" t="s">
        <v>27</v>
      </c>
      <c r="N13" s="91">
        <v>52659.864299783832</v>
      </c>
      <c r="O13" s="82"/>
      <c r="P13" s="82"/>
      <c r="Q13" s="82"/>
      <c r="R13" s="82"/>
      <c r="S13" s="82"/>
    </row>
    <row r="14" spans="1:19">
      <c r="A14" s="80"/>
      <c r="B14" s="79" t="s">
        <v>130</v>
      </c>
      <c r="C14" s="82"/>
      <c r="D14" s="82"/>
      <c r="E14" s="91">
        <v>65814.084210465124</v>
      </c>
      <c r="F14" s="91">
        <v>108266.57870815923</v>
      </c>
      <c r="G14" s="91">
        <v>76465.589905807705</v>
      </c>
      <c r="H14" s="91" t="s">
        <v>27</v>
      </c>
      <c r="I14" s="91">
        <v>0</v>
      </c>
      <c r="J14" s="91" t="s">
        <v>27</v>
      </c>
      <c r="K14" s="91" t="s">
        <v>27</v>
      </c>
      <c r="L14" s="91">
        <v>102634.78543720295</v>
      </c>
      <c r="M14" s="91" t="s">
        <v>27</v>
      </c>
      <c r="N14" s="91">
        <v>94587.592144481372</v>
      </c>
      <c r="O14" s="82"/>
      <c r="P14" s="82"/>
      <c r="Q14" s="82"/>
      <c r="R14" s="82"/>
      <c r="S14" s="82"/>
    </row>
    <row r="15" spans="1:19" ht="21" customHeight="1">
      <c r="A15" s="74" t="s">
        <v>132</v>
      </c>
      <c r="B15" s="83"/>
      <c r="C15" s="83"/>
      <c r="D15" s="83"/>
      <c r="E15" s="90"/>
      <c r="F15" s="90"/>
      <c r="G15" s="90"/>
      <c r="H15" s="90"/>
      <c r="I15" s="91"/>
      <c r="J15" s="91"/>
      <c r="K15" s="91"/>
      <c r="L15" s="90"/>
      <c r="M15" s="90"/>
      <c r="N15" s="90"/>
      <c r="O15" s="83"/>
      <c r="P15" s="83"/>
      <c r="Q15" s="83"/>
      <c r="R15" s="79"/>
      <c r="S15" s="79"/>
    </row>
    <row r="16" spans="1:19" ht="14.25" customHeight="1">
      <c r="B16" s="84" t="s">
        <v>147</v>
      </c>
      <c r="C16" s="83"/>
      <c r="D16" s="83"/>
      <c r="E16" s="220">
        <v>5.4767987300736136</v>
      </c>
      <c r="F16" s="220">
        <v>2.9380082511350389</v>
      </c>
      <c r="G16" s="220">
        <v>4.5724499534541314</v>
      </c>
      <c r="H16" s="90" t="s">
        <v>27</v>
      </c>
      <c r="I16" s="90">
        <v>0</v>
      </c>
      <c r="J16" s="90" t="s">
        <v>27</v>
      </c>
      <c r="K16" s="90" t="s">
        <v>27</v>
      </c>
      <c r="L16" s="220">
        <v>4.2176495341290776</v>
      </c>
      <c r="M16" s="220" t="s">
        <v>27</v>
      </c>
      <c r="N16" s="220">
        <v>3.9658158535872325</v>
      </c>
      <c r="O16" s="83"/>
      <c r="P16" s="83"/>
      <c r="Q16" s="83"/>
      <c r="R16" s="79"/>
      <c r="S16" s="79"/>
    </row>
    <row r="17" spans="1:19">
      <c r="A17" s="85"/>
      <c r="B17" s="84" t="s">
        <v>133</v>
      </c>
      <c r="C17" s="84"/>
      <c r="D17" s="84"/>
      <c r="E17" s="220">
        <v>95.997458240485898</v>
      </c>
      <c r="F17" s="220">
        <v>29.272663949108498</v>
      </c>
      <c r="G17" s="220">
        <v>23.171202434681046</v>
      </c>
      <c r="H17" s="90" t="s">
        <v>27</v>
      </c>
      <c r="I17" s="90">
        <v>0</v>
      </c>
      <c r="J17" s="90" t="s">
        <v>27</v>
      </c>
      <c r="K17" s="90" t="s">
        <v>27</v>
      </c>
      <c r="L17" s="220">
        <v>20.585512720217388</v>
      </c>
      <c r="M17" s="220" t="s">
        <v>27</v>
      </c>
      <c r="N17" s="220">
        <v>24.417825328458946</v>
      </c>
      <c r="O17" s="84"/>
      <c r="P17" s="84"/>
      <c r="Q17" s="84"/>
      <c r="R17" s="84"/>
      <c r="S17" s="84"/>
    </row>
    <row r="18" spans="1:19">
      <c r="A18" s="85"/>
      <c r="B18" s="84" t="s">
        <v>134</v>
      </c>
      <c r="C18" s="84"/>
      <c r="D18" s="84"/>
      <c r="E18" s="220">
        <v>17.048709212542498</v>
      </c>
      <c r="F18" s="220">
        <v>9.2250531365716224</v>
      </c>
      <c r="G18" s="220">
        <v>43.101160816741555</v>
      </c>
      <c r="H18" s="90" t="s">
        <v>27</v>
      </c>
      <c r="I18" s="90">
        <v>0</v>
      </c>
      <c r="J18" s="90" t="s">
        <v>27</v>
      </c>
      <c r="K18" s="90" t="s">
        <v>27</v>
      </c>
      <c r="L18" s="220">
        <v>34.019977765056261</v>
      </c>
      <c r="M18" s="220" t="s">
        <v>27</v>
      </c>
      <c r="N18" s="220">
        <v>22.526489186035509</v>
      </c>
      <c r="O18" s="84"/>
      <c r="P18" s="84"/>
      <c r="Q18" s="84"/>
      <c r="R18" s="84"/>
      <c r="S18" s="84"/>
    </row>
    <row r="19" spans="1:19">
      <c r="A19" s="85"/>
      <c r="B19" s="84" t="s">
        <v>148</v>
      </c>
      <c r="C19" s="84"/>
      <c r="D19" s="84"/>
      <c r="E19" s="220">
        <v>14.477560695414729</v>
      </c>
      <c r="F19" s="220">
        <v>7.0144907496340112</v>
      </c>
      <c r="G19" s="220">
        <v>15.069716446742571</v>
      </c>
      <c r="H19" s="90" t="s">
        <v>27</v>
      </c>
      <c r="I19" s="90">
        <v>0</v>
      </c>
      <c r="J19" s="90" t="s">
        <v>27</v>
      </c>
      <c r="K19" s="90" t="s">
        <v>27</v>
      </c>
      <c r="L19" s="220">
        <v>12.825059875855244</v>
      </c>
      <c r="M19" s="220" t="s">
        <v>27</v>
      </c>
      <c r="N19" s="220">
        <v>11.71702865185522</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7.2190960478245838</v>
      </c>
      <c r="F21" s="220">
        <v>6.4069847668222888</v>
      </c>
      <c r="G21" s="220">
        <v>12.10992262023573</v>
      </c>
      <c r="H21" s="90" t="s">
        <v>27</v>
      </c>
      <c r="I21" s="90">
        <v>0</v>
      </c>
      <c r="J21" s="90" t="s">
        <v>27</v>
      </c>
      <c r="K21" s="90" t="s">
        <v>27</v>
      </c>
      <c r="L21" s="220">
        <v>10.631115297454482</v>
      </c>
      <c r="M21" s="220" t="s">
        <v>27</v>
      </c>
      <c r="N21" s="220">
        <v>9.447043800771505</v>
      </c>
      <c r="O21" s="84"/>
      <c r="P21" s="84"/>
      <c r="Q21" s="84"/>
      <c r="R21" s="84"/>
      <c r="S21" s="84"/>
    </row>
    <row r="22" spans="1:19">
      <c r="A22" s="85"/>
      <c r="B22" s="84" t="s">
        <v>133</v>
      </c>
      <c r="C22" s="84"/>
      <c r="D22" s="84"/>
      <c r="E22" s="220">
        <v>102.97880159302322</v>
      </c>
      <c r="F22" s="220">
        <v>56.221647314091257</v>
      </c>
      <c r="G22" s="220">
        <v>32.224597430610125</v>
      </c>
      <c r="H22" s="90" t="s">
        <v>27</v>
      </c>
      <c r="I22" s="90">
        <v>0</v>
      </c>
      <c r="J22" s="90" t="s">
        <v>27</v>
      </c>
      <c r="K22" s="90" t="s">
        <v>27</v>
      </c>
      <c r="L22" s="220">
        <v>33.420932593362949</v>
      </c>
      <c r="M22" s="220" t="s">
        <v>27</v>
      </c>
      <c r="N22" s="220">
        <v>38.349793029849018</v>
      </c>
      <c r="O22" s="84"/>
      <c r="P22" s="84"/>
      <c r="Q22" s="84"/>
      <c r="R22" s="84"/>
      <c r="S22" s="84"/>
    </row>
    <row r="23" spans="1:19">
      <c r="A23" s="85"/>
      <c r="B23" s="84" t="s">
        <v>134</v>
      </c>
      <c r="C23" s="84"/>
      <c r="D23" s="84"/>
      <c r="E23" s="220">
        <v>19.924653085159722</v>
      </c>
      <c r="F23" s="220">
        <v>13.122695402728343</v>
      </c>
      <c r="G23" s="220">
        <v>62.771736164402277</v>
      </c>
      <c r="H23" s="90" t="s">
        <v>27</v>
      </c>
      <c r="I23" s="90">
        <v>0</v>
      </c>
      <c r="J23" s="90" t="s">
        <v>27</v>
      </c>
      <c r="K23" s="90" t="s">
        <v>27</v>
      </c>
      <c r="L23" s="220">
        <v>49.648315191848468</v>
      </c>
      <c r="M23" s="220" t="s">
        <v>27</v>
      </c>
      <c r="N23" s="220">
        <v>32.089202031539635</v>
      </c>
      <c r="O23" s="84"/>
      <c r="P23" s="84"/>
      <c r="Q23" s="84"/>
      <c r="R23" s="84"/>
      <c r="S23" s="84"/>
    </row>
    <row r="24" spans="1:19">
      <c r="A24" s="85"/>
      <c r="B24" s="84" t="s">
        <v>148</v>
      </c>
      <c r="C24" s="84"/>
      <c r="D24" s="84"/>
      <c r="E24" s="220">
        <v>16.694542087845043</v>
      </c>
      <c r="F24" s="220">
        <v>10.639361825885327</v>
      </c>
      <c r="G24" s="220">
        <v>21.293389453764529</v>
      </c>
      <c r="H24" s="90" t="s">
        <v>27</v>
      </c>
      <c r="I24" s="90">
        <v>0</v>
      </c>
      <c r="J24" s="90" t="s">
        <v>27</v>
      </c>
      <c r="K24" s="90" t="s">
        <v>27</v>
      </c>
      <c r="L24" s="220">
        <v>19.974816669715945</v>
      </c>
      <c r="M24" s="220" t="s">
        <v>27</v>
      </c>
      <c r="N24" s="220">
        <v>17.470639030696802</v>
      </c>
      <c r="O24" s="84"/>
      <c r="P24" s="84"/>
      <c r="Q24" s="84"/>
      <c r="R24" s="84"/>
      <c r="S24" s="84"/>
    </row>
    <row r="25" spans="1:19" ht="21" customHeight="1">
      <c r="A25" s="80" t="s">
        <v>136</v>
      </c>
      <c r="B25" s="82"/>
      <c r="C25" s="82"/>
      <c r="D25" s="82"/>
      <c r="E25" s="91"/>
      <c r="F25" s="91"/>
      <c r="G25" s="91"/>
      <c r="H25" s="91"/>
      <c r="I25" s="92"/>
      <c r="J25" s="91"/>
      <c r="K25" s="91"/>
      <c r="L25" s="92"/>
      <c r="M25" s="92"/>
      <c r="N25" s="92"/>
      <c r="O25" s="79"/>
      <c r="P25" s="79"/>
      <c r="Q25" s="79"/>
      <c r="R25" s="79"/>
      <c r="S25" s="79"/>
    </row>
    <row r="26" spans="1:19">
      <c r="A26" s="80"/>
      <c r="B26" s="82" t="s">
        <v>137</v>
      </c>
      <c r="C26" s="82"/>
      <c r="D26" s="82"/>
      <c r="E26" s="91">
        <v>14693614.199999999</v>
      </c>
      <c r="F26" s="91">
        <v>41504450.492139995</v>
      </c>
      <c r="G26" s="91">
        <v>44401030</v>
      </c>
      <c r="H26" s="91" t="s">
        <v>27</v>
      </c>
      <c r="I26" s="91">
        <v>3980952</v>
      </c>
      <c r="J26" s="91" t="s">
        <v>27</v>
      </c>
      <c r="K26" s="91" t="s">
        <v>27</v>
      </c>
      <c r="L26" s="91">
        <v>103854542.67110001</v>
      </c>
      <c r="M26" s="91" t="s">
        <v>27</v>
      </c>
      <c r="N26" s="91">
        <v>208434589.36324</v>
      </c>
      <c r="O26" s="82"/>
      <c r="P26" s="82"/>
      <c r="Q26" s="82"/>
      <c r="R26" s="82"/>
      <c r="S26" s="82"/>
    </row>
    <row r="27" spans="1:19">
      <c r="A27" s="80"/>
      <c r="B27" s="82" t="s">
        <v>60</v>
      </c>
      <c r="C27" s="82"/>
      <c r="D27" s="82"/>
      <c r="E27" s="91">
        <v>10920438.16</v>
      </c>
      <c r="F27" s="91">
        <v>21676460.473999999</v>
      </c>
      <c r="G27" s="91">
        <v>22778481</v>
      </c>
      <c r="H27" s="91" t="s">
        <v>27</v>
      </c>
      <c r="I27" s="91">
        <v>0</v>
      </c>
      <c r="J27" s="91" t="s">
        <v>27</v>
      </c>
      <c r="K27" s="91" t="s">
        <v>27</v>
      </c>
      <c r="L27" s="91">
        <v>55584426.541000001</v>
      </c>
      <c r="M27" s="91" t="s">
        <v>27</v>
      </c>
      <c r="N27" s="91">
        <v>110959806.17500001</v>
      </c>
      <c r="O27" s="82"/>
      <c r="P27" s="82"/>
      <c r="Q27" s="82"/>
      <c r="R27" s="82"/>
      <c r="S27" s="82"/>
    </row>
    <row r="28" spans="1:19">
      <c r="A28" s="80"/>
      <c r="B28" s="82" t="s">
        <v>189</v>
      </c>
      <c r="C28" s="82"/>
      <c r="D28" s="82"/>
      <c r="E28" s="91">
        <v>3629892.79</v>
      </c>
      <c r="F28" s="91">
        <v>17684038.642000001</v>
      </c>
      <c r="G28" s="91">
        <v>20715224</v>
      </c>
      <c r="H28" s="91" t="s">
        <v>27</v>
      </c>
      <c r="I28" s="91">
        <v>3787605</v>
      </c>
      <c r="J28" s="91" t="s">
        <v>27</v>
      </c>
      <c r="K28" s="91" t="s">
        <v>27</v>
      </c>
      <c r="L28" s="91">
        <v>44472017.089000002</v>
      </c>
      <c r="M28" s="91" t="s">
        <v>27</v>
      </c>
      <c r="N28" s="91">
        <v>90288777.520999998</v>
      </c>
      <c r="O28" s="82"/>
      <c r="P28" s="82"/>
      <c r="Q28" s="82"/>
      <c r="R28" s="82"/>
      <c r="S28" s="82"/>
    </row>
    <row r="29" spans="1:19">
      <c r="A29" s="80"/>
      <c r="B29" s="82" t="s">
        <v>61</v>
      </c>
      <c r="C29" s="82"/>
      <c r="D29" s="82"/>
      <c r="E29" s="91">
        <v>140793.60000000001</v>
      </c>
      <c r="F29" s="91">
        <v>818594.40344000002</v>
      </c>
      <c r="G29" s="91">
        <v>803474</v>
      </c>
      <c r="H29" s="91" t="s">
        <v>27</v>
      </c>
      <c r="I29" s="91">
        <v>57142</v>
      </c>
      <c r="J29" s="91" t="s">
        <v>27</v>
      </c>
      <c r="K29" s="91" t="s">
        <v>27</v>
      </c>
      <c r="L29" s="91">
        <v>2375840.2379000001</v>
      </c>
      <c r="M29" s="91" t="s">
        <v>27</v>
      </c>
      <c r="N29" s="91">
        <v>4195844.2413400002</v>
      </c>
      <c r="O29" s="82"/>
      <c r="P29" s="82"/>
      <c r="Q29" s="82"/>
      <c r="R29" s="82"/>
      <c r="S29" s="82"/>
    </row>
    <row r="30" spans="1:19">
      <c r="A30" s="80"/>
      <c r="B30" s="82" t="s">
        <v>30</v>
      </c>
      <c r="C30" s="82"/>
      <c r="D30" s="82"/>
      <c r="E30" s="91">
        <v>2489.65</v>
      </c>
      <c r="F30" s="91">
        <v>1325356.9727</v>
      </c>
      <c r="G30" s="91">
        <v>103851</v>
      </c>
      <c r="H30" s="91" t="s">
        <v>27</v>
      </c>
      <c r="I30" s="91">
        <v>136205</v>
      </c>
      <c r="J30" s="91" t="s">
        <v>27</v>
      </c>
      <c r="K30" s="91" t="s">
        <v>27</v>
      </c>
      <c r="L30" s="91">
        <v>1422258.8032</v>
      </c>
      <c r="M30" s="91" t="s">
        <v>27</v>
      </c>
      <c r="N30" s="91">
        <v>2990161.4259000001</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17159359.850170001</v>
      </c>
      <c r="F32" s="91">
        <v>50502937.791689999</v>
      </c>
      <c r="G32" s="91">
        <v>51171927.000029996</v>
      </c>
      <c r="H32" s="91" t="s">
        <v>27</v>
      </c>
      <c r="I32" s="91">
        <v>4189752.1999540003</v>
      </c>
      <c r="J32" s="91" t="s">
        <v>27</v>
      </c>
      <c r="K32" s="91" t="s">
        <v>27</v>
      </c>
      <c r="L32" s="91">
        <v>122249621.67119999</v>
      </c>
      <c r="M32" s="91" t="s">
        <v>27</v>
      </c>
      <c r="N32" s="91">
        <v>245273598.513044</v>
      </c>
      <c r="O32" s="82"/>
      <c r="P32" s="82"/>
      <c r="Q32" s="82"/>
      <c r="R32" s="82"/>
      <c r="S32" s="82"/>
    </row>
    <row r="33" spans="1:19">
      <c r="A33" s="80"/>
      <c r="B33" s="82" t="s">
        <v>60</v>
      </c>
      <c r="C33" s="82"/>
      <c r="D33" s="82"/>
      <c r="E33" s="91">
        <v>12992364.889</v>
      </c>
      <c r="F33" s="91">
        <v>27564918.054000001</v>
      </c>
      <c r="G33" s="91">
        <v>26223672.846000001</v>
      </c>
      <c r="H33" s="91" t="s">
        <v>27</v>
      </c>
      <c r="I33" s="91">
        <v>0</v>
      </c>
      <c r="J33" s="91" t="s">
        <v>27</v>
      </c>
      <c r="K33" s="91" t="s">
        <v>27</v>
      </c>
      <c r="L33" s="91">
        <v>65211010.759999998</v>
      </c>
      <c r="M33" s="91" t="s">
        <v>27</v>
      </c>
      <c r="N33" s="91">
        <v>131991966.54899999</v>
      </c>
      <c r="O33" s="82"/>
      <c r="P33" s="82"/>
      <c r="Q33" s="82"/>
      <c r="R33" s="82"/>
      <c r="S33" s="82"/>
    </row>
    <row r="34" spans="1:19">
      <c r="A34" s="80"/>
      <c r="B34" s="82" t="s">
        <v>189</v>
      </c>
      <c r="C34" s="82"/>
      <c r="D34" s="82"/>
      <c r="E34" s="91">
        <v>3987668.8372999998</v>
      </c>
      <c r="F34" s="91">
        <v>20647993.886999998</v>
      </c>
      <c r="G34" s="91">
        <v>23889350.146000002</v>
      </c>
      <c r="H34" s="91" t="s">
        <v>27</v>
      </c>
      <c r="I34" s="91">
        <v>3971943.7063000002</v>
      </c>
      <c r="J34" s="91" t="s">
        <v>27</v>
      </c>
      <c r="K34" s="91" t="s">
        <v>27</v>
      </c>
      <c r="L34" s="91">
        <v>52594906.548</v>
      </c>
      <c r="M34" s="91" t="s">
        <v>27</v>
      </c>
      <c r="N34" s="91">
        <v>105091863.12459999</v>
      </c>
      <c r="O34" s="82"/>
      <c r="P34" s="82"/>
      <c r="Q34" s="82"/>
      <c r="R34" s="82"/>
      <c r="S34" s="82"/>
    </row>
    <row r="35" spans="1:19">
      <c r="A35" s="80"/>
      <c r="B35" s="82" t="s">
        <v>61</v>
      </c>
      <c r="C35" s="82"/>
      <c r="D35" s="82"/>
      <c r="E35" s="91">
        <v>176836.47386999999</v>
      </c>
      <c r="F35" s="91">
        <v>860711.70469000004</v>
      </c>
      <c r="G35" s="91">
        <v>938980.20781000005</v>
      </c>
      <c r="H35" s="91" t="s">
        <v>27</v>
      </c>
      <c r="I35" s="91">
        <v>77653.296854</v>
      </c>
      <c r="J35" s="91" t="s">
        <v>27</v>
      </c>
      <c r="K35" s="91" t="s">
        <v>27</v>
      </c>
      <c r="L35" s="91">
        <v>2754989.9602000001</v>
      </c>
      <c r="M35" s="91" t="s">
        <v>27</v>
      </c>
      <c r="N35" s="91">
        <v>4809171.6434240006</v>
      </c>
      <c r="O35" s="82"/>
      <c r="P35" s="82"/>
      <c r="Q35" s="82"/>
      <c r="R35" s="82"/>
      <c r="S35" s="82"/>
    </row>
    <row r="36" spans="1:19">
      <c r="A36" s="80"/>
      <c r="B36" s="82" t="s">
        <v>30</v>
      </c>
      <c r="C36" s="82"/>
      <c r="D36" s="82"/>
      <c r="E36" s="91">
        <v>2489.65</v>
      </c>
      <c r="F36" s="91">
        <v>1429314.1459999999</v>
      </c>
      <c r="G36" s="91">
        <v>119923.80022</v>
      </c>
      <c r="H36" s="91" t="s">
        <v>27</v>
      </c>
      <c r="I36" s="91">
        <v>140155.19680000001</v>
      </c>
      <c r="J36" s="91" t="s">
        <v>27</v>
      </c>
      <c r="K36" s="91" t="s">
        <v>27</v>
      </c>
      <c r="L36" s="91">
        <v>1688714.4029999999</v>
      </c>
      <c r="M36" s="91" t="s">
        <v>27</v>
      </c>
      <c r="N36" s="91">
        <v>3380597.1960199997</v>
      </c>
      <c r="O36" s="82"/>
      <c r="P36" s="82"/>
      <c r="Q36" s="82"/>
      <c r="R36" s="82"/>
      <c r="S36" s="82"/>
    </row>
    <row r="37" spans="1:19" ht="21" customHeight="1">
      <c r="A37" s="80" t="s">
        <v>139</v>
      </c>
      <c r="C37" s="79"/>
      <c r="D37" s="79"/>
      <c r="E37" s="91"/>
      <c r="F37" s="91"/>
      <c r="G37" s="91"/>
      <c r="H37" s="91"/>
      <c r="I37" s="91"/>
      <c r="J37" s="91"/>
      <c r="K37" s="91"/>
      <c r="L37" s="91"/>
      <c r="M37" s="91"/>
      <c r="N37" s="91"/>
      <c r="O37" s="79"/>
      <c r="P37" s="79"/>
      <c r="Q37" s="79"/>
      <c r="R37" s="79"/>
      <c r="S37" s="79"/>
    </row>
    <row r="38" spans="1:19" ht="12.75" customHeight="1">
      <c r="A38" s="80"/>
      <c r="B38" s="87" t="s">
        <v>152</v>
      </c>
      <c r="C38" s="79"/>
      <c r="D38" s="79"/>
      <c r="E38" s="91">
        <v>371</v>
      </c>
      <c r="F38" s="91">
        <v>531</v>
      </c>
      <c r="G38" s="91">
        <v>820</v>
      </c>
      <c r="H38" s="91" t="s">
        <v>27</v>
      </c>
      <c r="I38" s="91">
        <v>0</v>
      </c>
      <c r="J38" s="91" t="s">
        <v>27</v>
      </c>
      <c r="K38" s="91" t="s">
        <v>27</v>
      </c>
      <c r="L38" s="91">
        <v>1664</v>
      </c>
      <c r="M38" s="91" t="s">
        <v>27</v>
      </c>
      <c r="N38" s="91">
        <v>3386</v>
      </c>
      <c r="O38" s="79"/>
      <c r="P38" s="79"/>
      <c r="Q38" s="79"/>
      <c r="R38" s="79"/>
      <c r="S38" s="79"/>
    </row>
    <row r="39" spans="1:19" ht="12.75" customHeight="1">
      <c r="A39" s="86"/>
      <c r="B39" s="87" t="s">
        <v>153</v>
      </c>
      <c r="C39" s="89"/>
      <c r="D39" s="89"/>
      <c r="E39" s="91">
        <v>364</v>
      </c>
      <c r="F39" s="91">
        <v>515</v>
      </c>
      <c r="G39" s="91">
        <v>793</v>
      </c>
      <c r="H39" s="91" t="s">
        <v>27</v>
      </c>
      <c r="I39" s="91">
        <v>0</v>
      </c>
      <c r="J39" s="91" t="s">
        <v>27</v>
      </c>
      <c r="K39" s="91" t="s">
        <v>27</v>
      </c>
      <c r="L39" s="91">
        <v>1637</v>
      </c>
      <c r="M39" s="91" t="s">
        <v>27</v>
      </c>
      <c r="N39" s="91">
        <v>3309</v>
      </c>
      <c r="O39" s="89"/>
      <c r="P39" s="89"/>
      <c r="Q39" s="84"/>
      <c r="R39" s="87"/>
      <c r="S39" s="87"/>
    </row>
    <row r="40" spans="1:19">
      <c r="A40" s="86"/>
      <c r="B40" s="87" t="s">
        <v>140</v>
      </c>
      <c r="E40" s="91">
        <v>258</v>
      </c>
      <c r="F40" s="91">
        <v>445.31666666000001</v>
      </c>
      <c r="G40" s="91">
        <v>655.36698342</v>
      </c>
      <c r="H40" s="91" t="s">
        <v>27</v>
      </c>
      <c r="I40" s="91">
        <v>0</v>
      </c>
      <c r="J40" s="91" t="s">
        <v>27</v>
      </c>
      <c r="K40" s="91" t="s">
        <v>27</v>
      </c>
      <c r="L40" s="91">
        <v>1147.8166667</v>
      </c>
      <c r="M40" s="91" t="s">
        <v>27</v>
      </c>
      <c r="N40" s="91">
        <v>2506.50031678</v>
      </c>
    </row>
    <row r="41" spans="1:19" ht="21" customHeight="1">
      <c r="A41" s="86" t="s">
        <v>141</v>
      </c>
      <c r="B41" s="87"/>
      <c r="H41" s="91"/>
      <c r="J41" s="91"/>
      <c r="K41" s="91"/>
      <c r="N41" s="91"/>
    </row>
    <row r="42" spans="1:19" ht="12.75" customHeight="1">
      <c r="B42" s="81" t="s">
        <v>142</v>
      </c>
      <c r="H42" s="91"/>
      <c r="J42" s="91"/>
      <c r="K42" s="91"/>
      <c r="N42" s="91"/>
    </row>
    <row r="43" spans="1:19">
      <c r="B43" s="79" t="s">
        <v>146</v>
      </c>
      <c r="E43" s="93">
        <v>66.462183100000004</v>
      </c>
      <c r="F43" s="93">
        <v>175.28882017299998</v>
      </c>
      <c r="G43" s="93">
        <v>173.430001</v>
      </c>
      <c r="H43" s="91" t="s">
        <v>27</v>
      </c>
      <c r="I43" s="93">
        <v>31.06876926</v>
      </c>
      <c r="J43" s="91" t="s">
        <v>27</v>
      </c>
      <c r="K43" s="91" t="s">
        <v>27</v>
      </c>
      <c r="L43" s="93">
        <v>388.130874022</v>
      </c>
      <c r="M43" s="93" t="s">
        <v>27</v>
      </c>
      <c r="N43" s="91">
        <v>834.380647555</v>
      </c>
      <c r="O43" s="94"/>
    </row>
    <row r="44" spans="1:19">
      <c r="A44" s="86"/>
      <c r="B44" s="87" t="s">
        <v>143</v>
      </c>
      <c r="E44" s="93">
        <v>3.7917670600000002</v>
      </c>
      <c r="F44" s="93">
        <v>17.59320576</v>
      </c>
      <c r="G44" s="93">
        <v>34.223515255000002</v>
      </c>
      <c r="H44" s="91" t="s">
        <v>27</v>
      </c>
      <c r="I44" s="93">
        <v>0.38532100000000002</v>
      </c>
      <c r="J44" s="91" t="s">
        <v>27</v>
      </c>
      <c r="K44" s="91" t="s">
        <v>27</v>
      </c>
      <c r="L44" s="93">
        <v>79.521944497999996</v>
      </c>
      <c r="M44" s="93" t="s">
        <v>27</v>
      </c>
      <c r="N44" s="91">
        <v>135.51575357299998</v>
      </c>
      <c r="O44" s="94"/>
    </row>
    <row r="45" spans="1:19">
      <c r="A45" s="86"/>
      <c r="B45" s="87" t="s">
        <v>144</v>
      </c>
      <c r="E45" s="93">
        <v>21.350589974999998</v>
      </c>
      <c r="F45" s="93">
        <v>55.826236702999999</v>
      </c>
      <c r="G45" s="93">
        <v>18.398576394999999</v>
      </c>
      <c r="H45" s="91" t="s">
        <v>27</v>
      </c>
      <c r="I45" s="93">
        <v>3.1995409000000001</v>
      </c>
      <c r="J45" s="91" t="s">
        <v>27</v>
      </c>
      <c r="K45" s="91" t="s">
        <v>27</v>
      </c>
      <c r="L45" s="93">
        <v>48.118785123999999</v>
      </c>
      <c r="M45" s="93" t="s">
        <v>27</v>
      </c>
      <c r="N45" s="91">
        <v>146.893729097</v>
      </c>
      <c r="O45" s="94"/>
    </row>
    <row r="46" spans="1:19">
      <c r="B46" s="87" t="s">
        <v>149</v>
      </c>
      <c r="E46" s="93">
        <v>25.142357035</v>
      </c>
      <c r="F46" s="93">
        <v>73.419442462999996</v>
      </c>
      <c r="G46" s="93">
        <v>52.622091650000002</v>
      </c>
      <c r="H46" s="91" t="s">
        <v>27</v>
      </c>
      <c r="I46" s="93">
        <v>3.5848618999999999</v>
      </c>
      <c r="J46" s="91" t="s">
        <v>27</v>
      </c>
      <c r="K46" s="91" t="s">
        <v>27</v>
      </c>
      <c r="L46" s="93">
        <v>127.64072962199999</v>
      </c>
      <c r="M46" s="93" t="s">
        <v>27</v>
      </c>
      <c r="N46" s="91">
        <v>282.40948266999999</v>
      </c>
      <c r="O46" s="94"/>
    </row>
    <row r="47" spans="1:19" ht="21" customHeight="1">
      <c r="B47" s="81" t="s">
        <v>145</v>
      </c>
      <c r="E47" s="93"/>
      <c r="F47" s="93"/>
      <c r="G47" s="93"/>
      <c r="H47" s="91"/>
      <c r="I47" s="93"/>
      <c r="J47" s="91"/>
      <c r="K47" s="91"/>
      <c r="L47" s="93"/>
      <c r="M47" s="93"/>
      <c r="N47" s="91"/>
      <c r="O47" s="94"/>
    </row>
    <row r="48" spans="1:19">
      <c r="B48" s="79" t="s">
        <v>146</v>
      </c>
      <c r="E48" s="93">
        <v>50.421825335000001</v>
      </c>
      <c r="F48" s="93">
        <v>80.381024576000002</v>
      </c>
      <c r="G48" s="93">
        <v>65.483490264000011</v>
      </c>
      <c r="H48" s="91" t="s">
        <v>27</v>
      </c>
      <c r="I48" s="91">
        <v>0</v>
      </c>
      <c r="J48" s="91" t="s">
        <v>27</v>
      </c>
      <c r="K48" s="91" t="s">
        <v>27</v>
      </c>
      <c r="L48" s="93">
        <v>153.98196277599999</v>
      </c>
      <c r="M48" s="93" t="s">
        <v>27</v>
      </c>
      <c r="N48" s="91">
        <v>350.26830295100001</v>
      </c>
      <c r="O48" s="94"/>
    </row>
    <row r="49" spans="1:15">
      <c r="B49" s="87" t="s">
        <v>143</v>
      </c>
      <c r="E49" s="93">
        <v>3.5347080599999998</v>
      </c>
      <c r="F49" s="93">
        <v>9.1601727200000003</v>
      </c>
      <c r="G49" s="93">
        <v>24.608530850000001</v>
      </c>
      <c r="H49" s="91" t="s">
        <v>27</v>
      </c>
      <c r="I49" s="91">
        <v>0</v>
      </c>
      <c r="J49" s="91" t="s">
        <v>27</v>
      </c>
      <c r="K49" s="91" t="s">
        <v>27</v>
      </c>
      <c r="L49" s="93">
        <v>48.981278287999999</v>
      </c>
      <c r="M49" s="93" t="s">
        <v>27</v>
      </c>
      <c r="N49" s="91">
        <v>86.284689917999998</v>
      </c>
      <c r="O49" s="94"/>
    </row>
    <row r="50" spans="1:15">
      <c r="B50" s="87" t="s">
        <v>144</v>
      </c>
      <c r="E50" s="93">
        <v>18.268824980000002</v>
      </c>
      <c r="F50" s="93">
        <v>39.244986201000003</v>
      </c>
      <c r="G50" s="93">
        <v>12.63307419</v>
      </c>
      <c r="H50" s="91" t="s">
        <v>27</v>
      </c>
      <c r="I50" s="91">
        <v>0</v>
      </c>
      <c r="J50" s="91" t="s">
        <v>27</v>
      </c>
      <c r="K50" s="91" t="s">
        <v>27</v>
      </c>
      <c r="L50" s="93">
        <v>32.971914427999998</v>
      </c>
      <c r="M50" s="93" t="s">
        <v>27</v>
      </c>
      <c r="N50" s="91">
        <v>103.11879979900002</v>
      </c>
      <c r="O50" s="94"/>
    </row>
    <row r="51" spans="1:15">
      <c r="B51" s="87" t="s">
        <v>149</v>
      </c>
      <c r="E51" s="93">
        <v>21.803533040000001</v>
      </c>
      <c r="F51" s="93">
        <v>48.405158921000002</v>
      </c>
      <c r="G51" s="93">
        <v>37.241605040000003</v>
      </c>
      <c r="H51" s="91" t="s">
        <v>27</v>
      </c>
      <c r="I51" s="91">
        <v>0</v>
      </c>
      <c r="J51" s="91" t="s">
        <v>27</v>
      </c>
      <c r="K51" s="91" t="s">
        <v>27</v>
      </c>
      <c r="L51" s="93">
        <v>81.95319271599999</v>
      </c>
      <c r="M51" s="93" t="s">
        <v>27</v>
      </c>
      <c r="N51" s="91">
        <v>189.40348971699999</v>
      </c>
      <c r="O51" s="94"/>
    </row>
    <row r="56" spans="1:15">
      <c r="A56" s="5" t="s">
        <v>151</v>
      </c>
    </row>
    <row r="57" spans="1:15">
      <c r="A57" s="5" t="s">
        <v>59</v>
      </c>
    </row>
    <row r="58" spans="1:15">
      <c r="A58" s="5" t="s">
        <v>220</v>
      </c>
    </row>
  </sheetData>
  <hyperlinks>
    <hyperlink ref="G1" location="Inhalt!A1" display="zurück" xr:uid="{00000000-0004-0000-15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pageSetUpPr fitToPage="1"/>
  </sheetPr>
  <dimension ref="A1:S58"/>
  <sheetViews>
    <sheetView zoomScale="76" zoomScaleNormal="76" workbookViewId="0">
      <pane ySplit="4" topLeftCell="A5" activePane="bottomLeft" state="frozen"/>
      <selection activeCell="G1" sqref="G1"/>
      <selection pane="bottomLeft" activeCell="P2" sqref="P2"/>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188" t="s">
        <v>244</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37410.77686800895</v>
      </c>
      <c r="F6" s="91">
        <v>42920.548717721518</v>
      </c>
      <c r="G6" s="91" t="s">
        <v>27</v>
      </c>
      <c r="H6" s="91" t="s">
        <v>27</v>
      </c>
      <c r="I6" s="91" t="s">
        <v>27</v>
      </c>
      <c r="J6" s="91" t="s">
        <v>27</v>
      </c>
      <c r="K6" s="91" t="s">
        <v>27</v>
      </c>
      <c r="L6" s="91" t="s">
        <v>27</v>
      </c>
      <c r="M6" s="91" t="s">
        <v>27</v>
      </c>
      <c r="N6" s="91">
        <v>38238.290130608366</v>
      </c>
      <c r="O6" s="82"/>
      <c r="P6" s="82"/>
      <c r="Q6" s="82"/>
      <c r="R6" s="82"/>
      <c r="S6" s="82"/>
    </row>
    <row r="7" spans="1:19" ht="12.75" customHeight="1">
      <c r="A7" s="80"/>
      <c r="B7" s="79" t="s">
        <v>128</v>
      </c>
      <c r="C7" s="82"/>
      <c r="D7" s="82"/>
      <c r="E7" s="91">
        <v>86283.169485458609</v>
      </c>
      <c r="F7" s="91">
        <v>67767.27278481012</v>
      </c>
      <c r="G7" s="91" t="s">
        <v>27</v>
      </c>
      <c r="H7" s="91" t="s">
        <v>27</v>
      </c>
      <c r="I7" s="91" t="s">
        <v>27</v>
      </c>
      <c r="J7" s="91" t="s">
        <v>27</v>
      </c>
      <c r="K7" s="91" t="s">
        <v>27</v>
      </c>
      <c r="L7" s="91" t="s">
        <v>27</v>
      </c>
      <c r="M7" s="91" t="s">
        <v>27</v>
      </c>
      <c r="N7" s="91">
        <v>83502.264847908751</v>
      </c>
      <c r="O7" s="82"/>
      <c r="P7" s="82"/>
      <c r="Q7" s="82"/>
      <c r="R7" s="82"/>
      <c r="S7" s="82"/>
    </row>
    <row r="8" spans="1:19" ht="21" customHeight="1">
      <c r="A8" s="80"/>
      <c r="B8" s="79" t="s">
        <v>129</v>
      </c>
      <c r="C8" s="82"/>
      <c r="D8" s="82"/>
      <c r="E8" s="91">
        <v>39942.557149363514</v>
      </c>
      <c r="F8" s="91">
        <v>49148.83256352583</v>
      </c>
      <c r="G8" s="91" t="s">
        <v>27</v>
      </c>
      <c r="H8" s="91" t="s">
        <v>27</v>
      </c>
      <c r="I8" s="91" t="s">
        <v>27</v>
      </c>
      <c r="J8" s="91" t="s">
        <v>27</v>
      </c>
      <c r="K8" s="91" t="s">
        <v>27</v>
      </c>
      <c r="L8" s="91" t="s">
        <v>27</v>
      </c>
      <c r="M8" s="91" t="s">
        <v>27</v>
      </c>
      <c r="N8" s="91">
        <v>41244.973792383651</v>
      </c>
      <c r="O8" s="82"/>
      <c r="P8" s="82"/>
      <c r="Q8" s="82"/>
      <c r="R8" s="82"/>
      <c r="S8" s="82"/>
    </row>
    <row r="9" spans="1:19" ht="12.75" customHeight="1">
      <c r="A9" s="80"/>
      <c r="B9" s="79" t="s">
        <v>130</v>
      </c>
      <c r="C9" s="82"/>
      <c r="D9" s="82"/>
      <c r="E9" s="91">
        <v>92122.396719011769</v>
      </c>
      <c r="F9" s="91">
        <v>77601.112821099698</v>
      </c>
      <c r="G9" s="91" t="s">
        <v>27</v>
      </c>
      <c r="H9" s="91" t="s">
        <v>27</v>
      </c>
      <c r="I9" s="91" t="s">
        <v>27</v>
      </c>
      <c r="J9" s="91" t="s">
        <v>27</v>
      </c>
      <c r="K9" s="91" t="s">
        <v>27</v>
      </c>
      <c r="L9" s="91" t="s">
        <v>27</v>
      </c>
      <c r="M9" s="91" t="s">
        <v>27</v>
      </c>
      <c r="N9" s="91">
        <v>90068.063019895315</v>
      </c>
      <c r="O9" s="82"/>
      <c r="P9" s="82"/>
      <c r="Q9" s="82"/>
      <c r="R9" s="82"/>
      <c r="S9" s="82"/>
    </row>
    <row r="10" spans="1:19" ht="21" customHeight="1">
      <c r="A10" s="74" t="s">
        <v>131</v>
      </c>
      <c r="B10" s="79"/>
      <c r="C10" s="82"/>
      <c r="D10" s="82"/>
      <c r="E10" s="91"/>
      <c r="F10" s="91"/>
      <c r="G10" s="91"/>
      <c r="H10" s="91"/>
      <c r="I10" s="91"/>
      <c r="J10" s="91"/>
      <c r="K10" s="91"/>
      <c r="L10" s="91"/>
      <c r="M10" s="91"/>
      <c r="N10" s="91"/>
      <c r="O10" s="82"/>
      <c r="P10" s="82"/>
      <c r="Q10" s="82"/>
      <c r="R10" s="82"/>
      <c r="S10" s="82"/>
    </row>
    <row r="11" spans="1:19">
      <c r="A11" s="80"/>
      <c r="B11" s="79" t="s">
        <v>127</v>
      </c>
      <c r="C11" s="82"/>
      <c r="D11" s="82"/>
      <c r="E11" s="91">
        <v>43108.850738255038</v>
      </c>
      <c r="F11" s="91">
        <v>56325.606693670881</v>
      </c>
      <c r="G11" s="91" t="s">
        <v>27</v>
      </c>
      <c r="H11" s="91" t="s">
        <v>27</v>
      </c>
      <c r="I11" s="91" t="s">
        <v>27</v>
      </c>
      <c r="J11" s="91" t="s">
        <v>27</v>
      </c>
      <c r="K11" s="91" t="s">
        <v>27</v>
      </c>
      <c r="L11" s="91" t="s">
        <v>27</v>
      </c>
      <c r="M11" s="91" t="s">
        <v>27</v>
      </c>
      <c r="N11" s="91">
        <v>45093.876822813691</v>
      </c>
      <c r="O11" s="82"/>
      <c r="P11" s="82"/>
      <c r="Q11" s="82"/>
      <c r="R11" s="82"/>
      <c r="S11" s="82"/>
    </row>
    <row r="12" spans="1:19" ht="12.75" customHeight="1">
      <c r="A12" s="80"/>
      <c r="B12" s="79" t="s">
        <v>128</v>
      </c>
      <c r="C12" s="82"/>
      <c r="D12" s="82"/>
      <c r="E12" s="91">
        <v>95257.854489932884</v>
      </c>
      <c r="F12" s="91">
        <v>85492.29140632911</v>
      </c>
      <c r="G12" s="91" t="s">
        <v>27</v>
      </c>
      <c r="H12" s="91" t="s">
        <v>27</v>
      </c>
      <c r="I12" s="91" t="s">
        <v>27</v>
      </c>
      <c r="J12" s="91" t="s">
        <v>27</v>
      </c>
      <c r="K12" s="91" t="s">
        <v>27</v>
      </c>
      <c r="L12" s="91" t="s">
        <v>27</v>
      </c>
      <c r="M12" s="91" t="s">
        <v>27</v>
      </c>
      <c r="N12" s="91">
        <v>93791.163456463881</v>
      </c>
      <c r="O12" s="82"/>
      <c r="P12" s="82"/>
      <c r="Q12" s="82"/>
      <c r="R12" s="82"/>
      <c r="S12" s="82"/>
    </row>
    <row r="13" spans="1:19" ht="21" customHeight="1">
      <c r="A13" s="80"/>
      <c r="B13" s="79" t="s">
        <v>129</v>
      </c>
      <c r="C13" s="82"/>
      <c r="D13" s="82"/>
      <c r="E13" s="91">
        <v>46026.249076066677</v>
      </c>
      <c r="F13" s="91">
        <v>64499.124431818309</v>
      </c>
      <c r="G13" s="91" t="s">
        <v>27</v>
      </c>
      <c r="H13" s="91" t="s">
        <v>27</v>
      </c>
      <c r="I13" s="91" t="s">
        <v>27</v>
      </c>
      <c r="J13" s="91" t="s">
        <v>27</v>
      </c>
      <c r="K13" s="91" t="s">
        <v>27</v>
      </c>
      <c r="L13" s="91" t="s">
        <v>27</v>
      </c>
      <c r="M13" s="91" t="s">
        <v>27</v>
      </c>
      <c r="N13" s="91">
        <v>48639.616504848585</v>
      </c>
      <c r="O13" s="82"/>
      <c r="P13" s="82"/>
      <c r="Q13" s="82"/>
      <c r="R13" s="82"/>
      <c r="S13" s="82"/>
    </row>
    <row r="14" spans="1:19">
      <c r="A14" s="80"/>
      <c r="B14" s="79" t="s">
        <v>130</v>
      </c>
      <c r="C14" s="82"/>
      <c r="D14" s="82"/>
      <c r="E14" s="91">
        <v>101704.44496017753</v>
      </c>
      <c r="F14" s="91">
        <v>97898.243180356221</v>
      </c>
      <c r="G14" s="91" t="s">
        <v>27</v>
      </c>
      <c r="H14" s="91" t="s">
        <v>27</v>
      </c>
      <c r="I14" s="91" t="s">
        <v>27</v>
      </c>
      <c r="J14" s="91" t="s">
        <v>27</v>
      </c>
      <c r="K14" s="91" t="s">
        <v>27</v>
      </c>
      <c r="L14" s="91" t="s">
        <v>27</v>
      </c>
      <c r="M14" s="91" t="s">
        <v>27</v>
      </c>
      <c r="N14" s="91">
        <v>101165.97958501546</v>
      </c>
      <c r="O14" s="82"/>
      <c r="P14" s="82"/>
      <c r="Q14" s="82"/>
      <c r="R14" s="82"/>
      <c r="S14" s="82"/>
    </row>
    <row r="15" spans="1:19" ht="21" customHeight="1">
      <c r="A15" s="74" t="s">
        <v>132</v>
      </c>
      <c r="B15" s="83"/>
      <c r="C15" s="83"/>
      <c r="D15" s="83"/>
      <c r="E15" s="90"/>
      <c r="F15" s="90"/>
      <c r="G15" s="90"/>
      <c r="H15" s="90"/>
      <c r="I15" s="90"/>
      <c r="J15" s="90"/>
      <c r="K15" s="91"/>
      <c r="L15" s="90"/>
      <c r="M15" s="90"/>
      <c r="N15" s="90"/>
      <c r="O15" s="83"/>
      <c r="P15" s="83"/>
      <c r="Q15" s="83"/>
      <c r="R15" s="79"/>
      <c r="S15" s="79"/>
    </row>
    <row r="16" spans="1:19" ht="14.25" customHeight="1">
      <c r="B16" s="84" t="s">
        <v>147</v>
      </c>
      <c r="C16" s="83"/>
      <c r="D16" s="83"/>
      <c r="E16" s="220">
        <v>2.8907848133925915</v>
      </c>
      <c r="F16" s="220">
        <v>3.0873484085747549</v>
      </c>
      <c r="G16" s="90" t="s">
        <v>27</v>
      </c>
      <c r="H16" s="90" t="s">
        <v>27</v>
      </c>
      <c r="I16" s="90" t="s">
        <v>27</v>
      </c>
      <c r="J16" s="90" t="s">
        <v>27</v>
      </c>
      <c r="K16" s="90" t="s">
        <v>27</v>
      </c>
      <c r="L16" s="90" t="s">
        <v>27</v>
      </c>
      <c r="M16" s="90" t="s">
        <v>27</v>
      </c>
      <c r="N16" s="220">
        <v>2.9186940115029092</v>
      </c>
      <c r="O16" s="83"/>
      <c r="P16" s="83"/>
      <c r="Q16" s="83"/>
      <c r="R16" s="79"/>
      <c r="S16" s="79"/>
    </row>
    <row r="17" spans="1:19">
      <c r="A17" s="85"/>
      <c r="B17" s="84" t="s">
        <v>133</v>
      </c>
      <c r="C17" s="84"/>
      <c r="D17" s="84"/>
      <c r="E17" s="220">
        <v>116.17486476388075</v>
      </c>
      <c r="F17" s="220">
        <v>45.364146560463425</v>
      </c>
      <c r="G17" s="90" t="s">
        <v>27</v>
      </c>
      <c r="H17" s="90" t="s">
        <v>27</v>
      </c>
      <c r="I17" s="90" t="s">
        <v>27</v>
      </c>
      <c r="J17" s="90" t="s">
        <v>27</v>
      </c>
      <c r="K17" s="90" t="s">
        <v>27</v>
      </c>
      <c r="L17" s="90" t="s">
        <v>27</v>
      </c>
      <c r="M17" s="90" t="s">
        <v>27</v>
      </c>
      <c r="N17" s="220">
        <v>94.111559592253627</v>
      </c>
      <c r="O17" s="84"/>
      <c r="P17" s="84"/>
      <c r="Q17" s="84"/>
      <c r="R17" s="84"/>
      <c r="S17" s="84"/>
    </row>
    <row r="18" spans="1:19">
      <c r="A18" s="85"/>
      <c r="B18" s="84" t="s">
        <v>134</v>
      </c>
      <c r="C18" s="84"/>
      <c r="D18" s="84"/>
      <c r="E18" s="220">
        <v>13.616572011254179</v>
      </c>
      <c r="F18" s="220">
        <v>8.9314773121715643</v>
      </c>
      <c r="G18" s="90" t="s">
        <v>27</v>
      </c>
      <c r="H18" s="90" t="s">
        <v>27</v>
      </c>
      <c r="I18" s="90" t="s">
        <v>27</v>
      </c>
      <c r="J18" s="90" t="s">
        <v>27</v>
      </c>
      <c r="K18" s="90" t="s">
        <v>27</v>
      </c>
      <c r="L18" s="90" t="s">
        <v>27</v>
      </c>
      <c r="M18" s="90" t="s">
        <v>27</v>
      </c>
      <c r="N18" s="220">
        <v>12.622152059583417</v>
      </c>
      <c r="O18" s="84"/>
      <c r="P18" s="84"/>
      <c r="Q18" s="84"/>
      <c r="R18" s="84"/>
      <c r="S18" s="84"/>
    </row>
    <row r="19" spans="1:19">
      <c r="A19" s="85"/>
      <c r="B19" s="84" t="s">
        <v>148</v>
      </c>
      <c r="C19" s="84"/>
      <c r="D19" s="84"/>
      <c r="E19" s="220">
        <v>12.188041455275378</v>
      </c>
      <c r="F19" s="220">
        <v>7.4622744319364944</v>
      </c>
      <c r="G19" s="90" t="s">
        <v>27</v>
      </c>
      <c r="H19" s="90" t="s">
        <v>27</v>
      </c>
      <c r="I19" s="90" t="s">
        <v>27</v>
      </c>
      <c r="J19" s="90" t="s">
        <v>27</v>
      </c>
      <c r="K19" s="90" t="s">
        <v>27</v>
      </c>
      <c r="L19" s="90" t="s">
        <v>27</v>
      </c>
      <c r="M19" s="90" t="s">
        <v>27</v>
      </c>
      <c r="N19" s="220">
        <v>11.129477250944324</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6.482721757712322</v>
      </c>
      <c r="F21" s="220">
        <v>5.4478034157825892</v>
      </c>
      <c r="G21" s="90" t="s">
        <v>27</v>
      </c>
      <c r="H21" s="90" t="s">
        <v>27</v>
      </c>
      <c r="I21" s="90" t="s">
        <v>27</v>
      </c>
      <c r="J21" s="90" t="s">
        <v>27</v>
      </c>
      <c r="K21" s="90" t="s">
        <v>27</v>
      </c>
      <c r="L21" s="90" t="s">
        <v>27</v>
      </c>
      <c r="M21" s="90" t="s">
        <v>27</v>
      </c>
      <c r="N21" s="220">
        <v>6.3028902648668259</v>
      </c>
      <c r="O21" s="84"/>
      <c r="P21" s="84"/>
      <c r="Q21" s="84"/>
      <c r="R21" s="84"/>
      <c r="S21" s="84"/>
    </row>
    <row r="22" spans="1:19">
      <c r="A22" s="85"/>
      <c r="B22" s="84" t="s">
        <v>133</v>
      </c>
      <c r="C22" s="84"/>
      <c r="D22" s="84"/>
      <c r="E22" s="220">
        <v>187.4445607551223</v>
      </c>
      <c r="F22" s="220">
        <v>73.19770570593721</v>
      </c>
      <c r="G22" s="90" t="s">
        <v>27</v>
      </c>
      <c r="H22" s="90" t="s">
        <v>27</v>
      </c>
      <c r="I22" s="90" t="s">
        <v>27</v>
      </c>
      <c r="J22" s="90" t="s">
        <v>27</v>
      </c>
      <c r="K22" s="90" t="s">
        <v>27</v>
      </c>
      <c r="L22" s="90" t="s">
        <v>27</v>
      </c>
      <c r="M22" s="90" t="s">
        <v>27</v>
      </c>
      <c r="N22" s="220">
        <v>151.84871918347883</v>
      </c>
      <c r="O22" s="84"/>
      <c r="P22" s="84"/>
      <c r="Q22" s="84"/>
      <c r="R22" s="84"/>
      <c r="S22" s="84"/>
    </row>
    <row r="23" spans="1:19">
      <c r="A23" s="85"/>
      <c r="B23" s="84" t="s">
        <v>134</v>
      </c>
      <c r="C23" s="84"/>
      <c r="D23" s="84"/>
      <c r="E23" s="220">
        <v>22.114542928640532</v>
      </c>
      <c r="F23" s="220">
        <v>11.977444100315495</v>
      </c>
      <c r="G23" s="90" t="s">
        <v>27</v>
      </c>
      <c r="H23" s="90" t="s">
        <v>27</v>
      </c>
      <c r="I23" s="90" t="s">
        <v>27</v>
      </c>
      <c r="J23" s="90" t="s">
        <v>27</v>
      </c>
      <c r="K23" s="90" t="s">
        <v>27</v>
      </c>
      <c r="L23" s="90" t="s">
        <v>27</v>
      </c>
      <c r="M23" s="90" t="s">
        <v>27</v>
      </c>
      <c r="N23" s="220">
        <v>19.620515177829823</v>
      </c>
      <c r="O23" s="84"/>
      <c r="P23" s="84"/>
      <c r="Q23" s="84"/>
      <c r="R23" s="84"/>
      <c r="S23" s="84"/>
    </row>
    <row r="24" spans="1:19">
      <c r="A24" s="85"/>
      <c r="B24" s="84" t="s">
        <v>148</v>
      </c>
      <c r="C24" s="84"/>
      <c r="D24" s="84"/>
      <c r="E24" s="220">
        <v>19.780819409376509</v>
      </c>
      <c r="F24" s="220">
        <v>10.293159804925256</v>
      </c>
      <c r="G24" s="90" t="s">
        <v>27</v>
      </c>
      <c r="H24" s="90" t="s">
        <v>27</v>
      </c>
      <c r="I24" s="90" t="s">
        <v>27</v>
      </c>
      <c r="J24" s="90" t="s">
        <v>27</v>
      </c>
      <c r="K24" s="90" t="s">
        <v>27</v>
      </c>
      <c r="L24" s="90" t="s">
        <v>27</v>
      </c>
      <c r="M24" s="90" t="s">
        <v>27</v>
      </c>
      <c r="N24" s="220">
        <v>17.375420789455294</v>
      </c>
      <c r="O24" s="84"/>
      <c r="P24" s="84"/>
      <c r="Q24" s="84"/>
      <c r="R24" s="84"/>
      <c r="S24" s="84"/>
    </row>
    <row r="25" spans="1:19" ht="21" customHeight="1">
      <c r="A25" s="80" t="s">
        <v>136</v>
      </c>
      <c r="B25" s="82"/>
      <c r="C25" s="82"/>
      <c r="D25" s="82"/>
      <c r="E25" s="91"/>
      <c r="F25" s="91"/>
      <c r="G25" s="91"/>
      <c r="H25" s="91"/>
      <c r="I25" s="91"/>
      <c r="J25" s="91"/>
      <c r="K25" s="91"/>
      <c r="L25" s="91"/>
      <c r="M25" s="91"/>
      <c r="N25" s="92"/>
      <c r="O25" s="79"/>
      <c r="P25" s="79"/>
      <c r="Q25" s="79"/>
      <c r="R25" s="79"/>
      <c r="S25" s="79"/>
    </row>
    <row r="26" spans="1:19">
      <c r="A26" s="80"/>
      <c r="B26" s="82" t="s">
        <v>137</v>
      </c>
      <c r="C26" s="82"/>
      <c r="D26" s="82"/>
      <c r="E26" s="91">
        <v>39383542.350000001</v>
      </c>
      <c r="F26" s="91">
        <v>5643006.178665</v>
      </c>
      <c r="G26" s="91" t="s">
        <v>27</v>
      </c>
      <c r="H26" s="91" t="s">
        <v>27</v>
      </c>
      <c r="I26" s="91" t="s">
        <v>27</v>
      </c>
      <c r="J26" s="91" t="s">
        <v>27</v>
      </c>
      <c r="K26" s="91" t="s">
        <v>27</v>
      </c>
      <c r="L26" s="91" t="s">
        <v>27</v>
      </c>
      <c r="M26" s="91" t="s">
        <v>27</v>
      </c>
      <c r="N26" s="91">
        <v>45026548.528664999</v>
      </c>
      <c r="O26" s="82"/>
      <c r="P26" s="82"/>
      <c r="Q26" s="82"/>
      <c r="R26" s="82"/>
      <c r="S26" s="82"/>
    </row>
    <row r="27" spans="1:19">
      <c r="A27" s="80"/>
      <c r="B27" s="82" t="s">
        <v>60</v>
      </c>
      <c r="C27" s="82"/>
      <c r="D27" s="82"/>
      <c r="E27" s="91">
        <v>16722617.26</v>
      </c>
      <c r="F27" s="91">
        <v>3390723.3487</v>
      </c>
      <c r="G27" s="91" t="s">
        <v>27</v>
      </c>
      <c r="H27" s="91" t="s">
        <v>27</v>
      </c>
      <c r="I27" s="91" t="s">
        <v>27</v>
      </c>
      <c r="J27" s="91" t="s">
        <v>27</v>
      </c>
      <c r="K27" s="91" t="s">
        <v>27</v>
      </c>
      <c r="L27" s="91" t="s">
        <v>27</v>
      </c>
      <c r="M27" s="91" t="s">
        <v>27</v>
      </c>
      <c r="N27" s="91">
        <v>20113340.6087</v>
      </c>
      <c r="O27" s="82"/>
      <c r="P27" s="82"/>
      <c r="Q27" s="82"/>
      <c r="R27" s="82"/>
      <c r="S27" s="82"/>
    </row>
    <row r="28" spans="1:19">
      <c r="A28" s="80"/>
      <c r="B28" s="82" t="s">
        <v>189</v>
      </c>
      <c r="C28" s="82"/>
      <c r="D28" s="82"/>
      <c r="E28" s="91">
        <v>21845959.5</v>
      </c>
      <c r="F28" s="91">
        <v>1962891.2013000001</v>
      </c>
      <c r="G28" s="91" t="s">
        <v>27</v>
      </c>
      <c r="H28" s="91" t="s">
        <v>27</v>
      </c>
      <c r="I28" s="91" t="s">
        <v>27</v>
      </c>
      <c r="J28" s="91" t="s">
        <v>27</v>
      </c>
      <c r="K28" s="91" t="s">
        <v>27</v>
      </c>
      <c r="L28" s="91" t="s">
        <v>27</v>
      </c>
      <c r="M28" s="91" t="s">
        <v>27</v>
      </c>
      <c r="N28" s="91">
        <v>23808850.701299999</v>
      </c>
      <c r="O28" s="82"/>
      <c r="P28" s="82"/>
      <c r="Q28" s="82"/>
      <c r="R28" s="82"/>
      <c r="S28" s="82"/>
    </row>
    <row r="29" spans="1:19">
      <c r="A29" s="80"/>
      <c r="B29" s="82" t="s">
        <v>61</v>
      </c>
      <c r="C29" s="82"/>
      <c r="D29" s="82"/>
      <c r="E29" s="91">
        <v>341090.27</v>
      </c>
      <c r="F29" s="91">
        <v>42718.434155000003</v>
      </c>
      <c r="G29" s="91" t="s">
        <v>27</v>
      </c>
      <c r="H29" s="91" t="s">
        <v>27</v>
      </c>
      <c r="I29" s="91" t="s">
        <v>27</v>
      </c>
      <c r="J29" s="91" t="s">
        <v>27</v>
      </c>
      <c r="K29" s="91" t="s">
        <v>27</v>
      </c>
      <c r="L29" s="91" t="s">
        <v>27</v>
      </c>
      <c r="M29" s="91" t="s">
        <v>27</v>
      </c>
      <c r="N29" s="91">
        <v>383808.70415500004</v>
      </c>
      <c r="O29" s="82"/>
      <c r="P29" s="82"/>
      <c r="Q29" s="82"/>
      <c r="R29" s="82"/>
      <c r="S29" s="82"/>
    </row>
    <row r="30" spans="1:19">
      <c r="A30" s="80"/>
      <c r="B30" s="82" t="s">
        <v>30</v>
      </c>
      <c r="C30" s="82"/>
      <c r="D30" s="82"/>
      <c r="E30" s="91">
        <v>473875.32</v>
      </c>
      <c r="F30" s="91">
        <v>246673.19451</v>
      </c>
      <c r="G30" s="91" t="s">
        <v>27</v>
      </c>
      <c r="H30" s="91" t="s">
        <v>27</v>
      </c>
      <c r="I30" s="91" t="s">
        <v>27</v>
      </c>
      <c r="J30" s="91" t="s">
        <v>27</v>
      </c>
      <c r="K30" s="91" t="s">
        <v>27</v>
      </c>
      <c r="L30" s="91" t="s">
        <v>27</v>
      </c>
      <c r="M30" s="91" t="s">
        <v>27</v>
      </c>
      <c r="N30" s="91">
        <v>720548.51451000001</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43466484.399520002</v>
      </c>
      <c r="F32" s="91">
        <v>7085204.4643239994</v>
      </c>
      <c r="G32" s="91" t="s">
        <v>27</v>
      </c>
      <c r="H32" s="91" t="s">
        <v>27</v>
      </c>
      <c r="I32" s="91" t="s">
        <v>27</v>
      </c>
      <c r="J32" s="91" t="s">
        <v>27</v>
      </c>
      <c r="K32" s="91" t="s">
        <v>27</v>
      </c>
      <c r="L32" s="91" t="s">
        <v>27</v>
      </c>
      <c r="M32" s="91" t="s">
        <v>27</v>
      </c>
      <c r="N32" s="91">
        <v>50551688.863844</v>
      </c>
      <c r="O32" s="82"/>
      <c r="P32" s="82"/>
      <c r="Q32" s="82"/>
      <c r="R32" s="82"/>
      <c r="S32" s="82"/>
    </row>
    <row r="33" spans="1:19">
      <c r="A33" s="80"/>
      <c r="B33" s="82" t="s">
        <v>60</v>
      </c>
      <c r="C33" s="82"/>
      <c r="D33" s="82"/>
      <c r="E33" s="91">
        <v>19269656.280000001</v>
      </c>
      <c r="F33" s="91">
        <v>4449722.9287999999</v>
      </c>
      <c r="G33" s="91" t="s">
        <v>27</v>
      </c>
      <c r="H33" s="91" t="s">
        <v>27</v>
      </c>
      <c r="I33" s="91" t="s">
        <v>27</v>
      </c>
      <c r="J33" s="91" t="s">
        <v>27</v>
      </c>
      <c r="K33" s="91" t="s">
        <v>27</v>
      </c>
      <c r="L33" s="91" t="s">
        <v>27</v>
      </c>
      <c r="M33" s="91" t="s">
        <v>27</v>
      </c>
      <c r="N33" s="91">
        <v>23719379.208800003</v>
      </c>
      <c r="O33" s="82"/>
      <c r="P33" s="82"/>
      <c r="Q33" s="82"/>
      <c r="R33" s="82"/>
      <c r="S33" s="82"/>
    </row>
    <row r="34" spans="1:19">
      <c r="A34" s="80"/>
      <c r="B34" s="82" t="s">
        <v>189</v>
      </c>
      <c r="C34" s="82"/>
      <c r="D34" s="82"/>
      <c r="E34" s="91">
        <v>23310604.677000001</v>
      </c>
      <c r="F34" s="91">
        <v>2304168.0923000001</v>
      </c>
      <c r="G34" s="91" t="s">
        <v>27</v>
      </c>
      <c r="H34" s="91" t="s">
        <v>27</v>
      </c>
      <c r="I34" s="91" t="s">
        <v>27</v>
      </c>
      <c r="J34" s="91" t="s">
        <v>27</v>
      </c>
      <c r="K34" s="91" t="s">
        <v>27</v>
      </c>
      <c r="L34" s="91" t="s">
        <v>27</v>
      </c>
      <c r="M34" s="91" t="s">
        <v>27</v>
      </c>
      <c r="N34" s="91">
        <v>25614772.769300003</v>
      </c>
      <c r="O34" s="82"/>
      <c r="P34" s="82"/>
      <c r="Q34" s="82"/>
      <c r="R34" s="82"/>
      <c r="S34" s="82"/>
    </row>
    <row r="35" spans="1:19">
      <c r="A35" s="80"/>
      <c r="B35" s="82" t="s">
        <v>61</v>
      </c>
      <c r="C35" s="82"/>
      <c r="D35" s="82"/>
      <c r="E35" s="91">
        <v>384434.38449000003</v>
      </c>
      <c r="F35" s="91">
        <v>54757.254174000002</v>
      </c>
      <c r="G35" s="91" t="s">
        <v>27</v>
      </c>
      <c r="H35" s="91" t="s">
        <v>27</v>
      </c>
      <c r="I35" s="91" t="s">
        <v>27</v>
      </c>
      <c r="J35" s="91" t="s">
        <v>27</v>
      </c>
      <c r="K35" s="91" t="s">
        <v>27</v>
      </c>
      <c r="L35" s="91" t="s">
        <v>27</v>
      </c>
      <c r="M35" s="91" t="s">
        <v>27</v>
      </c>
      <c r="N35" s="91">
        <v>439191.63866400003</v>
      </c>
      <c r="O35" s="82"/>
      <c r="P35" s="82"/>
      <c r="Q35" s="82"/>
      <c r="R35" s="82"/>
      <c r="S35" s="82"/>
    </row>
    <row r="36" spans="1:19">
      <c r="A36" s="80"/>
      <c r="B36" s="82" t="s">
        <v>30</v>
      </c>
      <c r="C36" s="82"/>
      <c r="D36" s="82"/>
      <c r="E36" s="91">
        <v>501789.05803000001</v>
      </c>
      <c r="F36" s="91">
        <v>276556.18904999999</v>
      </c>
      <c r="G36" s="91" t="s">
        <v>27</v>
      </c>
      <c r="H36" s="91" t="s">
        <v>27</v>
      </c>
      <c r="I36" s="91" t="s">
        <v>27</v>
      </c>
      <c r="J36" s="91" t="s">
        <v>27</v>
      </c>
      <c r="K36" s="91" t="s">
        <v>27</v>
      </c>
      <c r="L36" s="91" t="s">
        <v>27</v>
      </c>
      <c r="M36" s="91" t="s">
        <v>27</v>
      </c>
      <c r="N36" s="91">
        <v>778345.24708</v>
      </c>
      <c r="O36" s="82"/>
      <c r="P36" s="82"/>
      <c r="Q36" s="82"/>
      <c r="R36" s="82"/>
      <c r="S36" s="82"/>
    </row>
    <row r="37" spans="1:19" ht="21" customHeight="1">
      <c r="A37" s="80" t="s">
        <v>139</v>
      </c>
      <c r="C37" s="79"/>
      <c r="D37" s="79"/>
      <c r="E37" s="92"/>
      <c r="F37" s="92"/>
      <c r="G37" s="92"/>
      <c r="H37" s="92"/>
      <c r="I37" s="92"/>
      <c r="J37" s="92"/>
      <c r="K37" s="91"/>
      <c r="L37" s="92"/>
      <c r="M37" s="92"/>
      <c r="N37" s="91"/>
      <c r="O37" s="79"/>
      <c r="P37" s="79"/>
      <c r="Q37" s="79"/>
      <c r="R37" s="79"/>
      <c r="S37" s="79"/>
    </row>
    <row r="38" spans="1:19" ht="12.75" customHeight="1">
      <c r="A38" s="80"/>
      <c r="B38" s="87" t="s">
        <v>152</v>
      </c>
      <c r="C38" s="79"/>
      <c r="D38" s="79"/>
      <c r="E38" s="95">
        <v>456</v>
      </c>
      <c r="F38" s="95">
        <v>81</v>
      </c>
      <c r="G38" s="91" t="s">
        <v>27</v>
      </c>
      <c r="H38" s="91" t="s">
        <v>27</v>
      </c>
      <c r="I38" s="91" t="s">
        <v>27</v>
      </c>
      <c r="J38" s="91" t="s">
        <v>27</v>
      </c>
      <c r="K38" s="91" t="s">
        <v>27</v>
      </c>
      <c r="L38" s="91" t="s">
        <v>27</v>
      </c>
      <c r="M38" s="91" t="s">
        <v>27</v>
      </c>
      <c r="N38" s="91">
        <v>537</v>
      </c>
      <c r="O38" s="79"/>
      <c r="P38" s="79"/>
      <c r="Q38" s="79"/>
      <c r="R38" s="79"/>
      <c r="S38" s="79"/>
    </row>
    <row r="39" spans="1:19" ht="12.75" customHeight="1">
      <c r="A39" s="86"/>
      <c r="B39" s="87" t="s">
        <v>153</v>
      </c>
      <c r="C39" s="89"/>
      <c r="D39" s="89"/>
      <c r="E39" s="95">
        <v>447</v>
      </c>
      <c r="F39" s="95">
        <v>79</v>
      </c>
      <c r="G39" s="91" t="s">
        <v>27</v>
      </c>
      <c r="H39" s="91" t="s">
        <v>27</v>
      </c>
      <c r="I39" s="91" t="s">
        <v>27</v>
      </c>
      <c r="J39" s="91" t="s">
        <v>27</v>
      </c>
      <c r="K39" s="91" t="s">
        <v>27</v>
      </c>
      <c r="L39" s="91" t="s">
        <v>27</v>
      </c>
      <c r="M39" s="91" t="s">
        <v>27</v>
      </c>
      <c r="N39" s="91">
        <v>526</v>
      </c>
      <c r="O39" s="89"/>
      <c r="P39" s="89"/>
      <c r="Q39" s="84"/>
      <c r="R39" s="87"/>
      <c r="S39" s="87"/>
    </row>
    <row r="40" spans="1:19">
      <c r="A40" s="86"/>
      <c r="B40" s="87" t="s">
        <v>140</v>
      </c>
      <c r="E40" s="95">
        <v>418.66666666999998</v>
      </c>
      <c r="F40" s="95">
        <v>68.988888888000005</v>
      </c>
      <c r="G40" s="95" t="s">
        <v>27</v>
      </c>
      <c r="H40" s="95" t="s">
        <v>27</v>
      </c>
      <c r="I40" s="95" t="s">
        <v>27</v>
      </c>
      <c r="J40" s="95" t="s">
        <v>27</v>
      </c>
      <c r="K40" s="91" t="s">
        <v>27</v>
      </c>
      <c r="L40" s="95" t="s">
        <v>27</v>
      </c>
      <c r="M40" s="95" t="s">
        <v>27</v>
      </c>
      <c r="N40" s="91">
        <v>487.655555558</v>
      </c>
    </row>
    <row r="41" spans="1:19" ht="21" customHeight="1">
      <c r="A41" s="86" t="s">
        <v>141</v>
      </c>
      <c r="B41" s="87"/>
      <c r="K41" s="91"/>
      <c r="N41" s="91"/>
    </row>
    <row r="42" spans="1:19" ht="12.75" customHeight="1">
      <c r="B42" s="81" t="s">
        <v>142</v>
      </c>
      <c r="K42" s="91"/>
      <c r="N42" s="91"/>
    </row>
    <row r="43" spans="1:19">
      <c r="B43" s="79" t="s">
        <v>146</v>
      </c>
      <c r="E43" s="93">
        <v>154.62928888000002</v>
      </c>
      <c r="F43" s="93">
        <v>25.588300879999998</v>
      </c>
      <c r="G43" s="91" t="s">
        <v>27</v>
      </c>
      <c r="H43" s="91" t="s">
        <v>27</v>
      </c>
      <c r="I43" s="91" t="s">
        <v>27</v>
      </c>
      <c r="J43" s="91" t="s">
        <v>27</v>
      </c>
      <c r="K43" s="91" t="s">
        <v>27</v>
      </c>
      <c r="L43" s="91" t="s">
        <v>27</v>
      </c>
      <c r="M43" s="91" t="s">
        <v>27</v>
      </c>
      <c r="N43" s="91">
        <v>180.21758976000001</v>
      </c>
      <c r="O43" s="94"/>
    </row>
    <row r="44" spans="1:19">
      <c r="A44" s="86"/>
      <c r="B44" s="87" t="s">
        <v>143</v>
      </c>
      <c r="E44" s="93">
        <v>3.8476481200000001</v>
      </c>
      <c r="F44" s="93">
        <v>1.7414633799999999</v>
      </c>
      <c r="G44" s="91" t="s">
        <v>27</v>
      </c>
      <c r="H44" s="91" t="s">
        <v>27</v>
      </c>
      <c r="I44" s="91" t="s">
        <v>27</v>
      </c>
      <c r="J44" s="91" t="s">
        <v>27</v>
      </c>
      <c r="K44" s="91" t="s">
        <v>27</v>
      </c>
      <c r="L44" s="91" t="s">
        <v>27</v>
      </c>
      <c r="M44" s="91" t="s">
        <v>27</v>
      </c>
      <c r="N44" s="91">
        <v>5.5891114999999996</v>
      </c>
      <c r="O44" s="94"/>
    </row>
    <row r="45" spans="1:19">
      <c r="A45" s="86"/>
      <c r="B45" s="87" t="s">
        <v>144</v>
      </c>
      <c r="E45" s="93">
        <v>32.827645580000002</v>
      </c>
      <c r="F45" s="93">
        <v>8.8451212760000004</v>
      </c>
      <c r="G45" s="91" t="s">
        <v>27</v>
      </c>
      <c r="H45" s="91" t="s">
        <v>27</v>
      </c>
      <c r="I45" s="91" t="s">
        <v>27</v>
      </c>
      <c r="J45" s="91" t="s">
        <v>27</v>
      </c>
      <c r="K45" s="91" t="s">
        <v>27</v>
      </c>
      <c r="L45" s="91" t="s">
        <v>27</v>
      </c>
      <c r="M45" s="91" t="s">
        <v>27</v>
      </c>
      <c r="N45" s="91">
        <v>41.672766856000003</v>
      </c>
      <c r="O45" s="94"/>
    </row>
    <row r="46" spans="1:19">
      <c r="B46" s="87" t="s">
        <v>149</v>
      </c>
      <c r="E46" s="93">
        <v>36.675293700000005</v>
      </c>
      <c r="F46" s="93">
        <v>10.586584655999999</v>
      </c>
      <c r="G46" s="91" t="s">
        <v>27</v>
      </c>
      <c r="H46" s="91" t="s">
        <v>27</v>
      </c>
      <c r="I46" s="91" t="s">
        <v>27</v>
      </c>
      <c r="J46" s="91" t="s">
        <v>27</v>
      </c>
      <c r="K46" s="91" t="s">
        <v>27</v>
      </c>
      <c r="L46" s="91" t="s">
        <v>27</v>
      </c>
      <c r="M46" s="91" t="s">
        <v>27</v>
      </c>
      <c r="N46" s="91">
        <v>47.261878356000004</v>
      </c>
      <c r="O46" s="94"/>
    </row>
    <row r="47" spans="1:19" ht="21" customHeight="1">
      <c r="B47" s="81" t="s">
        <v>145</v>
      </c>
      <c r="E47" s="93"/>
      <c r="F47" s="93"/>
      <c r="G47" s="94"/>
      <c r="H47" s="94"/>
      <c r="I47" s="94"/>
      <c r="J47" s="94"/>
      <c r="K47" s="91"/>
      <c r="L47" s="94"/>
      <c r="M47" s="94"/>
      <c r="N47" s="91"/>
      <c r="O47" s="94"/>
    </row>
    <row r="48" spans="1:19">
      <c r="B48" s="79" t="s">
        <v>146</v>
      </c>
      <c r="E48" s="93">
        <v>68.952519745000004</v>
      </c>
      <c r="F48" s="93">
        <v>14.501257473999999</v>
      </c>
      <c r="G48" s="91" t="s">
        <v>27</v>
      </c>
      <c r="H48" s="91" t="s">
        <v>27</v>
      </c>
      <c r="I48" s="91" t="s">
        <v>27</v>
      </c>
      <c r="J48" s="91" t="s">
        <v>27</v>
      </c>
      <c r="K48" s="91" t="s">
        <v>27</v>
      </c>
      <c r="L48" s="91" t="s">
        <v>27</v>
      </c>
      <c r="M48" s="91" t="s">
        <v>27</v>
      </c>
      <c r="N48" s="91">
        <v>83.453777219000003</v>
      </c>
      <c r="O48" s="94"/>
    </row>
    <row r="49" spans="1:15">
      <c r="B49" s="87" t="s">
        <v>143</v>
      </c>
      <c r="E49" s="93">
        <v>2.3847051000000001</v>
      </c>
      <c r="F49" s="93">
        <v>1.0792687999999999</v>
      </c>
      <c r="G49" s="91" t="s">
        <v>27</v>
      </c>
      <c r="H49" s="91" t="s">
        <v>27</v>
      </c>
      <c r="I49" s="91" t="s">
        <v>27</v>
      </c>
      <c r="J49" s="91" t="s">
        <v>27</v>
      </c>
      <c r="K49" s="91" t="s">
        <v>27</v>
      </c>
      <c r="L49" s="91" t="s">
        <v>27</v>
      </c>
      <c r="M49" s="91" t="s">
        <v>27</v>
      </c>
      <c r="N49" s="91">
        <v>3.4639739000000001</v>
      </c>
      <c r="O49" s="94"/>
    </row>
    <row r="50" spans="1:15">
      <c r="B50" s="87" t="s">
        <v>144</v>
      </c>
      <c r="E50" s="93">
        <v>20.212943195000001</v>
      </c>
      <c r="F50" s="93">
        <v>6.5957310539999998</v>
      </c>
      <c r="G50" s="91" t="s">
        <v>27</v>
      </c>
      <c r="H50" s="91" t="s">
        <v>27</v>
      </c>
      <c r="I50" s="91" t="s">
        <v>27</v>
      </c>
      <c r="J50" s="91" t="s">
        <v>27</v>
      </c>
      <c r="K50" s="91" t="s">
        <v>27</v>
      </c>
      <c r="L50" s="91" t="s">
        <v>27</v>
      </c>
      <c r="M50" s="91" t="s">
        <v>27</v>
      </c>
      <c r="N50" s="91">
        <v>26.808674248999999</v>
      </c>
      <c r="O50" s="94"/>
    </row>
    <row r="51" spans="1:15">
      <c r="B51" s="87" t="s">
        <v>149</v>
      </c>
      <c r="E51" s="93">
        <v>22.597648295000003</v>
      </c>
      <c r="F51" s="93">
        <v>7.6749998539999993</v>
      </c>
      <c r="G51" s="91" t="s">
        <v>27</v>
      </c>
      <c r="H51" s="91" t="s">
        <v>27</v>
      </c>
      <c r="I51" s="91" t="s">
        <v>27</v>
      </c>
      <c r="J51" s="91" t="s">
        <v>27</v>
      </c>
      <c r="K51" s="91" t="s">
        <v>27</v>
      </c>
      <c r="L51" s="91" t="s">
        <v>27</v>
      </c>
      <c r="M51" s="91" t="s">
        <v>27</v>
      </c>
      <c r="N51" s="91">
        <v>30.272648149000002</v>
      </c>
      <c r="O51" s="94"/>
    </row>
    <row r="56" spans="1:15">
      <c r="A56" s="5" t="s">
        <v>151</v>
      </c>
    </row>
    <row r="57" spans="1:15">
      <c r="A57" s="5" t="s">
        <v>59</v>
      </c>
    </row>
    <row r="58" spans="1:15">
      <c r="A58" s="5" t="s">
        <v>220</v>
      </c>
    </row>
  </sheetData>
  <hyperlinks>
    <hyperlink ref="G1" location="Inhalt!A1" display="zurück" xr:uid="{00000000-0004-0000-16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pageSetUpPr fitToPage="1"/>
  </sheetPr>
  <dimension ref="A1:S59"/>
  <sheetViews>
    <sheetView zoomScale="73" zoomScaleNormal="73" workbookViewId="0">
      <pane ySplit="4" topLeftCell="A5" activePane="bottomLeft" state="frozen"/>
      <selection activeCell="G1" sqref="G1"/>
      <selection pane="bottomLeft" activeCell="Q25" sqref="Q25"/>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245</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216</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13567.070077881621</v>
      </c>
      <c r="F6" s="91">
        <v>19071.350154007177</v>
      </c>
      <c r="G6" s="91">
        <v>15544.762328767123</v>
      </c>
      <c r="H6" s="91">
        <v>16546.31346338856</v>
      </c>
      <c r="I6" s="91">
        <v>12129.115539660057</v>
      </c>
      <c r="J6" s="91">
        <v>14887.451342434586</v>
      </c>
      <c r="K6" s="91">
        <v>18792.371467087465</v>
      </c>
      <c r="L6" s="91">
        <v>12832.566837745839</v>
      </c>
      <c r="M6" s="91" t="s">
        <v>27</v>
      </c>
      <c r="N6" s="91">
        <v>15860.794394993241</v>
      </c>
      <c r="O6" s="82"/>
      <c r="P6" s="82"/>
      <c r="Q6" s="82"/>
      <c r="R6" s="82"/>
      <c r="S6" s="82"/>
    </row>
    <row r="7" spans="1:19" ht="12.75" customHeight="1">
      <c r="A7" s="80"/>
      <c r="B7" s="79" t="s">
        <v>128</v>
      </c>
      <c r="C7" s="82"/>
      <c r="D7" s="82"/>
      <c r="E7" s="91">
        <v>21171.755482710283</v>
      </c>
      <c r="F7" s="91">
        <v>25551.474036034688</v>
      </c>
      <c r="G7" s="91">
        <v>18049.086301369862</v>
      </c>
      <c r="H7" s="91">
        <v>24387.10902725815</v>
      </c>
      <c r="I7" s="91">
        <v>13717.517070892351</v>
      </c>
      <c r="J7" s="91">
        <v>22006.543037542659</v>
      </c>
      <c r="K7" s="91">
        <v>29155.135669972944</v>
      </c>
      <c r="L7" s="91">
        <v>18496.359547844175</v>
      </c>
      <c r="M7" s="91" t="s">
        <v>27</v>
      </c>
      <c r="N7" s="91">
        <v>21689.38909905832</v>
      </c>
      <c r="O7" s="82"/>
      <c r="P7" s="82"/>
      <c r="Q7" s="82"/>
      <c r="R7" s="82"/>
      <c r="S7" s="82"/>
    </row>
    <row r="8" spans="1:19" ht="21" customHeight="1">
      <c r="A8" s="80"/>
      <c r="B8" s="79" t="s">
        <v>129</v>
      </c>
      <c r="C8" s="82"/>
      <c r="D8" s="82"/>
      <c r="E8" s="91">
        <v>16527.626166982922</v>
      </c>
      <c r="F8" s="91">
        <v>22322.832039119978</v>
      </c>
      <c r="G8" s="91">
        <v>19623.12254315853</v>
      </c>
      <c r="H8" s="91">
        <v>20212.80223526579</v>
      </c>
      <c r="I8" s="207">
        <v>20362.675616239536</v>
      </c>
      <c r="J8" s="211">
        <v>19089.213903258325</v>
      </c>
      <c r="K8" s="211">
        <v>22975.678275205835</v>
      </c>
      <c r="L8" s="211">
        <v>17553.626281714609</v>
      </c>
      <c r="M8" s="211" t="s">
        <v>27</v>
      </c>
      <c r="N8" s="211">
        <v>20117.624175416157</v>
      </c>
      <c r="O8" s="82"/>
      <c r="P8" s="82"/>
      <c r="Q8" s="82"/>
      <c r="R8" s="82"/>
      <c r="S8" s="82"/>
    </row>
    <row r="9" spans="1:19" ht="12.75" customHeight="1">
      <c r="A9" s="80"/>
      <c r="B9" s="79" t="s">
        <v>130</v>
      </c>
      <c r="C9" s="82"/>
      <c r="D9" s="82"/>
      <c r="E9" s="91">
        <v>25791.778026375716</v>
      </c>
      <c r="F9" s="91">
        <v>29907.754755291495</v>
      </c>
      <c r="G9" s="91">
        <v>22784.486812537532</v>
      </c>
      <c r="H9" s="91">
        <v>29791.035504586966</v>
      </c>
      <c r="I9" s="91">
        <v>23029.325548220302</v>
      </c>
      <c r="J9" s="211">
        <v>28217.563748975048</v>
      </c>
      <c r="K9" s="211">
        <v>35645.26267461518</v>
      </c>
      <c r="L9" s="91">
        <v>25301.109838763419</v>
      </c>
      <c r="M9" s="91" t="s">
        <v>27</v>
      </c>
      <c r="N9" s="211">
        <v>27510.537468852246</v>
      </c>
      <c r="O9" s="82"/>
      <c r="P9" s="82"/>
      <c r="Q9" s="82"/>
      <c r="R9" s="82"/>
      <c r="S9" s="82"/>
    </row>
    <row r="10" spans="1:19" ht="21" customHeight="1">
      <c r="A10" s="74" t="s">
        <v>131</v>
      </c>
      <c r="B10" s="79"/>
      <c r="C10" s="82"/>
      <c r="D10" s="82"/>
      <c r="E10" s="91"/>
      <c r="F10" s="91"/>
      <c r="G10" s="91"/>
      <c r="H10" s="91"/>
      <c r="I10" s="91"/>
      <c r="J10" s="211"/>
      <c r="K10" s="211"/>
      <c r="L10" s="91"/>
      <c r="M10" s="91"/>
      <c r="N10" s="211"/>
      <c r="O10" s="82"/>
      <c r="P10" s="82"/>
      <c r="Q10" s="82"/>
      <c r="R10" s="82"/>
      <c r="S10" s="82"/>
    </row>
    <row r="11" spans="1:19">
      <c r="A11" s="80"/>
      <c r="B11" s="79" t="s">
        <v>127</v>
      </c>
      <c r="C11" s="82"/>
      <c r="D11" s="82"/>
      <c r="E11" s="91">
        <v>14537.908855140186</v>
      </c>
      <c r="F11" s="91">
        <v>21790.804481160289</v>
      </c>
      <c r="G11" s="91">
        <v>17347.240036986303</v>
      </c>
      <c r="H11" s="91">
        <v>17766.006915553178</v>
      </c>
      <c r="I11" s="91">
        <v>14416.401405807366</v>
      </c>
      <c r="J11" s="211">
        <v>17234.187383390217</v>
      </c>
      <c r="K11" s="211">
        <v>21283.446232642022</v>
      </c>
      <c r="L11" s="91">
        <v>13921.902350605144</v>
      </c>
      <c r="M11" s="91" t="s">
        <v>27</v>
      </c>
      <c r="N11" s="211">
        <v>17762.569865460817</v>
      </c>
      <c r="O11" s="82"/>
      <c r="P11" s="82"/>
      <c r="Q11" s="82"/>
      <c r="R11" s="82"/>
      <c r="S11" s="82"/>
    </row>
    <row r="12" spans="1:19" ht="12.75" customHeight="1">
      <c r="A12" s="80"/>
      <c r="B12" s="79" t="s">
        <v>128</v>
      </c>
      <c r="C12" s="82"/>
      <c r="D12" s="82"/>
      <c r="E12" s="91">
        <v>22421.912576323986</v>
      </c>
      <c r="F12" s="91">
        <v>28726.182859150718</v>
      </c>
      <c r="G12" s="91">
        <v>20140.787850479453</v>
      </c>
      <c r="H12" s="91">
        <v>26125.661492784606</v>
      </c>
      <c r="I12" s="91">
        <v>16134.908365226627</v>
      </c>
      <c r="J12" s="211">
        <v>24833.688449374287</v>
      </c>
      <c r="K12" s="211">
        <v>32630.977406672682</v>
      </c>
      <c r="L12" s="91">
        <v>20214.558192700453</v>
      </c>
      <c r="M12" s="91" t="s">
        <v>27</v>
      </c>
      <c r="N12" s="211">
        <v>24068.635509398162</v>
      </c>
      <c r="O12" s="82"/>
      <c r="P12" s="82"/>
      <c r="Q12" s="82"/>
      <c r="R12" s="82"/>
      <c r="S12" s="82"/>
    </row>
    <row r="13" spans="1:19" ht="21" customHeight="1">
      <c r="A13" s="80"/>
      <c r="B13" s="79" t="s">
        <v>129</v>
      </c>
      <c r="C13" s="82"/>
      <c r="D13" s="82"/>
      <c r="E13" s="91">
        <v>17710.317808349144</v>
      </c>
      <c r="F13" s="91">
        <v>25505.927189325779</v>
      </c>
      <c r="G13" s="91">
        <v>21898.502520132533</v>
      </c>
      <c r="H13" s="91">
        <v>21702.766908714155</v>
      </c>
      <c r="I13" s="91">
        <v>24202.630803546825</v>
      </c>
      <c r="J13" s="211">
        <v>22098.28142125579</v>
      </c>
      <c r="K13" s="211">
        <v>26021.28284262852</v>
      </c>
      <c r="L13" s="91">
        <v>19043.724773302987</v>
      </c>
      <c r="M13" s="91" t="s">
        <v>27</v>
      </c>
      <c r="N13" s="211">
        <v>22529.811309811463</v>
      </c>
      <c r="O13" s="82"/>
      <c r="P13" s="82"/>
      <c r="Q13" s="82"/>
      <c r="R13" s="82"/>
      <c r="S13" s="82"/>
    </row>
    <row r="14" spans="1:19">
      <c r="A14" s="80"/>
      <c r="B14" s="79" t="s">
        <v>130</v>
      </c>
      <c r="C14" s="82"/>
      <c r="D14" s="82"/>
      <c r="E14" s="91">
        <v>27314.739798861479</v>
      </c>
      <c r="F14" s="91">
        <v>33623.72091706012</v>
      </c>
      <c r="G14" s="91">
        <v>25424.972073990059</v>
      </c>
      <c r="H14" s="91">
        <v>31914.832883324852</v>
      </c>
      <c r="I14" s="91">
        <v>27087.705122814568</v>
      </c>
      <c r="J14" s="211">
        <v>31842.62906477166</v>
      </c>
      <c r="K14" s="211">
        <v>39894.849887054581</v>
      </c>
      <c r="L14" s="91">
        <v>27651.428155504294</v>
      </c>
      <c r="M14" s="91" t="s">
        <v>27</v>
      </c>
      <c r="N14" s="211">
        <v>30528.342498784059</v>
      </c>
      <c r="O14" s="82"/>
      <c r="P14" s="82"/>
      <c r="Q14" s="82"/>
      <c r="R14" s="82"/>
      <c r="S14" s="82"/>
    </row>
    <row r="15" spans="1:19" ht="21" customHeight="1">
      <c r="A15" s="74" t="s">
        <v>132</v>
      </c>
      <c r="B15" s="83"/>
      <c r="C15" s="83"/>
      <c r="D15" s="83"/>
      <c r="E15" s="90"/>
      <c r="F15" s="90"/>
      <c r="G15" s="90"/>
      <c r="H15" s="90"/>
      <c r="I15" s="90"/>
      <c r="J15" s="90"/>
      <c r="K15" s="90"/>
      <c r="L15" s="90"/>
      <c r="M15" s="90"/>
      <c r="N15" s="90"/>
      <c r="O15" s="83"/>
      <c r="P15" s="83"/>
      <c r="Q15" s="83"/>
      <c r="R15" s="79"/>
      <c r="S15" s="79"/>
    </row>
    <row r="16" spans="1:19" ht="14.25" customHeight="1">
      <c r="B16" s="84" t="s">
        <v>147</v>
      </c>
      <c r="C16" s="83"/>
      <c r="D16" s="83"/>
      <c r="E16" s="220">
        <v>9.7418073288977194</v>
      </c>
      <c r="F16" s="220">
        <v>10.595877949918503</v>
      </c>
      <c r="G16" s="220">
        <v>14.322234553634619</v>
      </c>
      <c r="H16" s="220">
        <v>7.4613188349911566</v>
      </c>
      <c r="I16" s="220">
        <v>19.27001551427011</v>
      </c>
      <c r="J16" s="220">
        <v>11.439676029964675</v>
      </c>
      <c r="K16" s="220">
        <v>7.3028474574138871</v>
      </c>
      <c r="L16" s="220">
        <v>13.153238661592029</v>
      </c>
      <c r="M16" s="220" t="s">
        <v>27</v>
      </c>
      <c r="N16" s="220">
        <v>11.162908502548445</v>
      </c>
      <c r="O16" s="83"/>
      <c r="P16" s="83"/>
      <c r="Q16" s="83"/>
      <c r="R16" s="79"/>
      <c r="S16" s="79"/>
    </row>
    <row r="17" spans="1:19">
      <c r="A17" s="85"/>
      <c r="B17" s="84" t="s">
        <v>133</v>
      </c>
      <c r="C17" s="84"/>
      <c r="D17" s="84"/>
      <c r="E17" s="220">
        <v>86.059010707878329</v>
      </c>
      <c r="F17" s="220">
        <v>141.96785924356541</v>
      </c>
      <c r="G17" s="220">
        <v>41.751657548400757</v>
      </c>
      <c r="H17" s="220">
        <v>64.58628842887812</v>
      </c>
      <c r="I17" s="220">
        <v>103.24849863553899</v>
      </c>
      <c r="J17" s="220">
        <v>82.74638189891887</v>
      </c>
      <c r="K17" s="220">
        <v>48.018484534199033</v>
      </c>
      <c r="L17" s="220">
        <v>73.010102961321365</v>
      </c>
      <c r="M17" s="220" t="s">
        <v>27</v>
      </c>
      <c r="N17" s="220">
        <v>76.403943593126741</v>
      </c>
      <c r="O17" s="84"/>
      <c r="P17" s="84"/>
      <c r="Q17" s="84"/>
      <c r="R17" s="84"/>
      <c r="S17" s="84"/>
    </row>
    <row r="18" spans="1:19">
      <c r="A18" s="85"/>
      <c r="B18" s="84" t="s">
        <v>134</v>
      </c>
      <c r="C18" s="84"/>
      <c r="D18" s="84"/>
      <c r="E18" s="220">
        <v>15.979501885259765</v>
      </c>
      <c r="F18" s="220">
        <v>19.771926025127236</v>
      </c>
      <c r="G18" s="220">
        <v>28.911076160071097</v>
      </c>
      <c r="H18" s="220">
        <v>10.723032256801202</v>
      </c>
      <c r="I18" s="220">
        <v>32.782155446013753</v>
      </c>
      <c r="J18" s="220">
        <v>16.426862504728856</v>
      </c>
      <c r="K18" s="220">
        <v>13.095368584957436</v>
      </c>
      <c r="L18" s="220">
        <v>35.308285326708301</v>
      </c>
      <c r="M18" s="220" t="s">
        <v>27</v>
      </c>
      <c r="N18" s="220">
        <v>20.925171099439186</v>
      </c>
      <c r="O18" s="84"/>
      <c r="P18" s="84"/>
      <c r="Q18" s="84"/>
      <c r="R18" s="84"/>
      <c r="S18" s="84"/>
    </row>
    <row r="19" spans="1:19">
      <c r="A19" s="85"/>
      <c r="B19" s="84" t="s">
        <v>148</v>
      </c>
      <c r="C19" s="84"/>
      <c r="D19" s="84"/>
      <c r="E19" s="220">
        <v>13.477069479966239</v>
      </c>
      <c r="F19" s="220">
        <v>17.354901307964003</v>
      </c>
      <c r="G19" s="220">
        <v>17.082347198326726</v>
      </c>
      <c r="H19" s="220">
        <v>9.1962169870113097</v>
      </c>
      <c r="I19" s="220">
        <v>24.881952929584436</v>
      </c>
      <c r="J19" s="220">
        <v>13.70594908325223</v>
      </c>
      <c r="K19" s="220">
        <v>10.289316116926484</v>
      </c>
      <c r="L19" s="220">
        <v>23.798928213701704</v>
      </c>
      <c r="M19" s="220" t="s">
        <v>27</v>
      </c>
      <c r="N19" s="220">
        <v>16.426385849785113</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21.370219057525862</v>
      </c>
      <c r="F21" s="220">
        <v>18.863995441981956</v>
      </c>
      <c r="G21" s="220">
        <v>21.0917189840148</v>
      </c>
      <c r="H21" s="220">
        <v>15.976378783895047</v>
      </c>
      <c r="I21" s="220">
        <v>29.030158439272796</v>
      </c>
      <c r="J21" s="220">
        <v>25.043685539074669</v>
      </c>
      <c r="K21" s="220">
        <v>13.637588115199854</v>
      </c>
      <c r="L21" s="220">
        <v>28.4961765681266</v>
      </c>
      <c r="M21" s="220" t="s">
        <v>27</v>
      </c>
      <c r="N21" s="220">
        <v>21.013897135716185</v>
      </c>
      <c r="O21" s="84"/>
      <c r="P21" s="84"/>
      <c r="Q21" s="84"/>
      <c r="R21" s="84"/>
      <c r="S21" s="84"/>
    </row>
    <row r="22" spans="1:19">
      <c r="A22" s="85"/>
      <c r="B22" s="84" t="s">
        <v>133</v>
      </c>
      <c r="C22" s="84"/>
      <c r="D22" s="84"/>
      <c r="E22" s="220">
        <v>157.45517126192962</v>
      </c>
      <c r="F22" s="220">
        <v>260.90889559831214</v>
      </c>
      <c r="G22" s="220">
        <v>65.330605686129786</v>
      </c>
      <c r="H22" s="220">
        <v>192.88538057288673</v>
      </c>
      <c r="I22" s="220">
        <v>185.24711561273824</v>
      </c>
      <c r="J22" s="220">
        <v>154.28371824104983</v>
      </c>
      <c r="K22" s="220">
        <v>96.777203539269394</v>
      </c>
      <c r="L22" s="220">
        <v>163.69941227926236</v>
      </c>
      <c r="M22" s="220" t="s">
        <v>27</v>
      </c>
      <c r="N22" s="220">
        <v>147.6670975239152</v>
      </c>
      <c r="O22" s="84"/>
      <c r="P22" s="84"/>
      <c r="Q22" s="84"/>
      <c r="R22" s="84"/>
      <c r="S22" s="84"/>
    </row>
    <row r="23" spans="1:19">
      <c r="A23" s="85"/>
      <c r="B23" s="84" t="s">
        <v>134</v>
      </c>
      <c r="C23" s="84"/>
      <c r="D23" s="84"/>
      <c r="E23" s="220">
        <v>26.682966010485099</v>
      </c>
      <c r="F23" s="220">
        <v>27.351607355344306</v>
      </c>
      <c r="G23" s="220">
        <v>35.784539766692404</v>
      </c>
      <c r="H23" s="220">
        <v>18.795064336026932</v>
      </c>
      <c r="I23" s="220">
        <v>47.302340788058629</v>
      </c>
      <c r="J23" s="220">
        <v>31.661799704266414</v>
      </c>
      <c r="K23" s="220">
        <v>20.716639474922282</v>
      </c>
      <c r="L23" s="220">
        <v>54.419929513584954</v>
      </c>
      <c r="M23" s="220" t="s">
        <v>27</v>
      </c>
      <c r="N23" s="220">
        <v>31.448386880036484</v>
      </c>
      <c r="O23" s="84"/>
      <c r="P23" s="84"/>
      <c r="Q23" s="84"/>
      <c r="R23" s="84"/>
      <c r="S23" s="84"/>
    </row>
    <row r="24" spans="1:19">
      <c r="A24" s="85"/>
      <c r="B24" s="84" t="s">
        <v>148</v>
      </c>
      <c r="C24" s="84"/>
      <c r="D24" s="84"/>
      <c r="E24" s="220">
        <v>22.816408622303225</v>
      </c>
      <c r="F24" s="220">
        <v>24.756349186932663</v>
      </c>
      <c r="G24" s="220">
        <v>23.120430146126658</v>
      </c>
      <c r="H24" s="220">
        <v>17.12625433542722</v>
      </c>
      <c r="I24" s="220">
        <v>37.680682330283929</v>
      </c>
      <c r="J24" s="220">
        <v>26.270599251626862</v>
      </c>
      <c r="K24" s="220">
        <v>17.063859549406789</v>
      </c>
      <c r="L24" s="220">
        <v>40.842368239462907</v>
      </c>
      <c r="M24" s="220" t="s">
        <v>27</v>
      </c>
      <c r="N24" s="220">
        <v>25.926803748083483</v>
      </c>
      <c r="O24" s="84"/>
      <c r="P24" s="84"/>
      <c r="Q24" s="84"/>
      <c r="R24" s="84"/>
      <c r="S24" s="84"/>
    </row>
    <row r="25" spans="1:19" ht="21" customHeight="1">
      <c r="A25" s="80" t="s">
        <v>136</v>
      </c>
      <c r="B25" s="82"/>
      <c r="C25" s="82"/>
      <c r="D25" s="82"/>
      <c r="E25" s="91"/>
      <c r="F25" s="91"/>
      <c r="G25" s="91"/>
      <c r="H25" s="91"/>
      <c r="I25" s="91"/>
      <c r="J25" s="91"/>
      <c r="K25" s="91"/>
      <c r="L25" s="91"/>
      <c r="M25" s="91"/>
      <c r="N25" s="92"/>
      <c r="O25" s="79"/>
      <c r="P25" s="79"/>
      <c r="Q25" s="79"/>
      <c r="R25" s="79"/>
      <c r="S25" s="79"/>
    </row>
    <row r="26" spans="1:19">
      <c r="A26" s="80"/>
      <c r="B26" s="82" t="s">
        <v>137</v>
      </c>
      <c r="C26" s="82"/>
      <c r="D26" s="82"/>
      <c r="E26" s="91">
        <v>34371847.129800007</v>
      </c>
      <c r="F26" s="91">
        <v>190335992.6124</v>
      </c>
      <c r="G26" s="91">
        <v>68663144</v>
      </c>
      <c r="H26" s="91">
        <v>65524628.169999987</v>
      </c>
      <c r="I26" s="91">
        <v>25848754.153099999</v>
      </c>
      <c r="J26" s="91">
        <v>23768692.629999999</v>
      </c>
      <c r="K26" s="91">
        <v>39974187.126899995</v>
      </c>
      <c r="L26" s="91">
        <v>120647364.66939999</v>
      </c>
      <c r="M26" s="91" t="s">
        <v>27</v>
      </c>
      <c r="N26" s="91">
        <v>569134610.49160004</v>
      </c>
      <c r="O26" s="82"/>
      <c r="P26" s="82"/>
      <c r="Q26" s="82"/>
      <c r="R26" s="82"/>
      <c r="S26" s="82"/>
    </row>
    <row r="27" spans="1:19">
      <c r="A27" s="80"/>
      <c r="B27" s="82" t="s">
        <v>60</v>
      </c>
      <c r="C27" s="82"/>
      <c r="D27" s="82"/>
      <c r="E27" s="91">
        <v>17420117.98</v>
      </c>
      <c r="F27" s="91">
        <v>127549189.83</v>
      </c>
      <c r="G27" s="91">
        <v>45390706</v>
      </c>
      <c r="H27" s="91">
        <v>30958152.489999998</v>
      </c>
      <c r="I27" s="91">
        <v>17126311.142000001</v>
      </c>
      <c r="J27" s="91">
        <v>13086069.73</v>
      </c>
      <c r="K27" s="91">
        <v>20840739.956999999</v>
      </c>
      <c r="L27" s="91">
        <v>67858613.437999994</v>
      </c>
      <c r="M27" s="91" t="s">
        <v>27</v>
      </c>
      <c r="N27" s="91">
        <v>340229900.56700003</v>
      </c>
      <c r="O27" s="82"/>
      <c r="P27" s="82"/>
      <c r="Q27" s="82"/>
      <c r="R27" s="82"/>
      <c r="S27" s="82"/>
    </row>
    <row r="28" spans="1:19">
      <c r="A28" s="80"/>
      <c r="B28" s="82" t="s">
        <v>189</v>
      </c>
      <c r="C28" s="82"/>
      <c r="D28" s="82"/>
      <c r="E28" s="91">
        <v>9764416.0598000009</v>
      </c>
      <c r="F28" s="91">
        <v>43339068.523000002</v>
      </c>
      <c r="G28" s="91">
        <v>7312626</v>
      </c>
      <c r="H28" s="91">
        <v>14670128.5</v>
      </c>
      <c r="I28" s="91">
        <v>2242822.9621000001</v>
      </c>
      <c r="J28" s="91">
        <v>6257681.5999999996</v>
      </c>
      <c r="K28" s="91">
        <v>11492305.501</v>
      </c>
      <c r="L28" s="91">
        <v>29950135.851</v>
      </c>
      <c r="M28" s="91" t="s">
        <v>27</v>
      </c>
      <c r="N28" s="91">
        <v>125029184.99689999</v>
      </c>
      <c r="O28" s="82"/>
      <c r="P28" s="82"/>
      <c r="Q28" s="82"/>
      <c r="R28" s="82"/>
      <c r="S28" s="82"/>
    </row>
    <row r="29" spans="1:19">
      <c r="A29" s="80"/>
      <c r="B29" s="82" t="s">
        <v>61</v>
      </c>
      <c r="C29" s="82"/>
      <c r="D29" s="82"/>
      <c r="E29" s="91">
        <v>6601757.9800000004</v>
      </c>
      <c r="F29" s="91">
        <v>11776702.68</v>
      </c>
      <c r="G29" s="91">
        <v>15364297</v>
      </c>
      <c r="H29" s="91">
        <v>18270892.879999999</v>
      </c>
      <c r="I29" s="91">
        <v>5683886.5296999998</v>
      </c>
      <c r="J29" s="91">
        <v>1876156.37</v>
      </c>
      <c r="K29" s="91">
        <v>6311721.5082</v>
      </c>
      <c r="L29" s="91">
        <v>19713128.489</v>
      </c>
      <c r="M29" s="91" t="s">
        <v>27</v>
      </c>
      <c r="N29" s="91">
        <v>85598543.43689999</v>
      </c>
      <c r="O29" s="82"/>
      <c r="P29" s="82"/>
      <c r="Q29" s="82"/>
      <c r="R29" s="82"/>
      <c r="S29" s="82"/>
    </row>
    <row r="30" spans="1:19">
      <c r="A30" s="80"/>
      <c r="B30" s="82" t="s">
        <v>30</v>
      </c>
      <c r="C30" s="82"/>
      <c r="D30" s="82"/>
      <c r="E30" s="91">
        <v>585555.11</v>
      </c>
      <c r="F30" s="91">
        <v>7671031.5794000002</v>
      </c>
      <c r="G30" s="91">
        <v>595515</v>
      </c>
      <c r="H30" s="91">
        <v>1625454.3</v>
      </c>
      <c r="I30" s="91">
        <v>795733.51930000004</v>
      </c>
      <c r="J30" s="91">
        <v>2548784.9300000002</v>
      </c>
      <c r="K30" s="91">
        <v>1329420.1606999999</v>
      </c>
      <c r="L30" s="91">
        <v>3125486.8914000001</v>
      </c>
      <c r="M30" s="91" t="s">
        <v>27</v>
      </c>
      <c r="N30" s="91">
        <v>18276981.490800001</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36466468.829109997</v>
      </c>
      <c r="F32" s="91">
        <v>213205526.24870002</v>
      </c>
      <c r="G32" s="91">
        <v>76490069.000090003</v>
      </c>
      <c r="H32" s="91">
        <v>69873140.171000004</v>
      </c>
      <c r="I32" s="91">
        <v>30805441.306189999</v>
      </c>
      <c r="J32" s="91">
        <v>26605373.632199999</v>
      </c>
      <c r="K32" s="91">
        <v>44507500.512300007</v>
      </c>
      <c r="L32" s="91">
        <v>131847799.66979998</v>
      </c>
      <c r="M32" s="91" t="s">
        <v>27</v>
      </c>
      <c r="N32" s="91">
        <v>629801319.36939001</v>
      </c>
      <c r="O32" s="82"/>
      <c r="P32" s="82"/>
      <c r="Q32" s="82"/>
      <c r="R32" s="82"/>
      <c r="S32" s="82"/>
    </row>
    <row r="33" spans="1:19">
      <c r="A33" s="80"/>
      <c r="B33" s="82" t="s">
        <v>60</v>
      </c>
      <c r="C33" s="82"/>
      <c r="D33" s="82"/>
      <c r="E33" s="91">
        <v>18666674.969999999</v>
      </c>
      <c r="F33" s="91">
        <v>145736900.37</v>
      </c>
      <c r="G33" s="91">
        <v>50653940.908</v>
      </c>
      <c r="H33" s="91">
        <v>33240198.938999999</v>
      </c>
      <c r="I33" s="91">
        <v>20355958.785</v>
      </c>
      <c r="J33" s="91">
        <v>15148850.710000001</v>
      </c>
      <c r="K33" s="91">
        <v>23603341.872000001</v>
      </c>
      <c r="L33" s="91">
        <v>73619019.629999995</v>
      </c>
      <c r="M33" s="91" t="s">
        <v>27</v>
      </c>
      <c r="N33" s="91">
        <v>381024886.18399996</v>
      </c>
      <c r="O33" s="82"/>
      <c r="P33" s="82"/>
      <c r="Q33" s="82"/>
      <c r="R33" s="82"/>
      <c r="S33" s="82"/>
    </row>
    <row r="34" spans="1:19">
      <c r="A34" s="80"/>
      <c r="B34" s="82" t="s">
        <v>189</v>
      </c>
      <c r="C34" s="82"/>
      <c r="D34" s="82"/>
      <c r="E34" s="91">
        <v>10123060.778000001</v>
      </c>
      <c r="F34" s="91">
        <v>46383810.592</v>
      </c>
      <c r="G34" s="91">
        <v>8157159.6153999995</v>
      </c>
      <c r="H34" s="91">
        <v>15640913.714</v>
      </c>
      <c r="I34" s="91">
        <v>2426531.8267000001</v>
      </c>
      <c r="J34" s="91">
        <v>6679961.4369999999</v>
      </c>
      <c r="K34" s="91">
        <v>12584412.072000001</v>
      </c>
      <c r="L34" s="91">
        <v>33275564.092999998</v>
      </c>
      <c r="M34" s="91" t="s">
        <v>27</v>
      </c>
      <c r="N34" s="91">
        <v>135271414.12810001</v>
      </c>
      <c r="O34" s="82"/>
      <c r="P34" s="82"/>
      <c r="Q34" s="82"/>
      <c r="R34" s="82"/>
      <c r="S34" s="82"/>
    </row>
    <row r="35" spans="1:19">
      <c r="A35" s="80"/>
      <c r="B35" s="82" t="s">
        <v>61</v>
      </c>
      <c r="C35" s="82"/>
      <c r="D35" s="82"/>
      <c r="E35" s="91">
        <v>7077049.6884000003</v>
      </c>
      <c r="F35" s="91">
        <v>12950517.248</v>
      </c>
      <c r="G35" s="91">
        <v>17016972.820999999</v>
      </c>
      <c r="H35" s="91">
        <v>19241441.131999999</v>
      </c>
      <c r="I35" s="91">
        <v>7151052.1431</v>
      </c>
      <c r="J35" s="91">
        <v>2140537.7599999998</v>
      </c>
      <c r="K35" s="91">
        <v>6875725.2807999998</v>
      </c>
      <c r="L35" s="91">
        <v>21514832.188000001</v>
      </c>
      <c r="M35" s="91" t="s">
        <v>27</v>
      </c>
      <c r="N35" s="91">
        <v>93968128.261299998</v>
      </c>
      <c r="O35" s="82"/>
      <c r="P35" s="82"/>
      <c r="Q35" s="82"/>
      <c r="R35" s="82"/>
      <c r="S35" s="82"/>
    </row>
    <row r="36" spans="1:19">
      <c r="A36" s="80"/>
      <c r="B36" s="82" t="s">
        <v>30</v>
      </c>
      <c r="C36" s="82"/>
      <c r="D36" s="82"/>
      <c r="E36" s="91">
        <v>599683.39271000004</v>
      </c>
      <c r="F36" s="91">
        <v>8134298.0387000004</v>
      </c>
      <c r="G36" s="91">
        <v>661995.65569000004</v>
      </c>
      <c r="H36" s="91">
        <v>1750586.3859999999</v>
      </c>
      <c r="I36" s="91">
        <v>871898.55139000004</v>
      </c>
      <c r="J36" s="91">
        <v>2636023.7252000002</v>
      </c>
      <c r="K36" s="91">
        <v>1444021.2875000001</v>
      </c>
      <c r="L36" s="91">
        <v>3438383.7588</v>
      </c>
      <c r="M36" s="91" t="s">
        <v>27</v>
      </c>
      <c r="N36" s="91">
        <v>19536890.795989998</v>
      </c>
      <c r="O36" s="82"/>
      <c r="P36" s="82"/>
      <c r="Q36" s="82"/>
      <c r="R36" s="82"/>
      <c r="S36" s="82"/>
    </row>
    <row r="37" spans="1:19" ht="21" customHeight="1">
      <c r="A37" s="80" t="s">
        <v>139</v>
      </c>
      <c r="C37" s="79"/>
      <c r="D37" s="79"/>
      <c r="E37" s="92"/>
      <c r="F37" s="92"/>
      <c r="G37" s="91"/>
      <c r="H37" s="91"/>
      <c r="I37" s="91"/>
      <c r="J37" s="91"/>
      <c r="K37" s="91"/>
      <c r="L37" s="91"/>
      <c r="M37" s="91"/>
      <c r="N37" s="91"/>
      <c r="O37" s="79"/>
      <c r="P37" s="79"/>
      <c r="Q37" s="79"/>
      <c r="R37" s="79"/>
      <c r="S37" s="79"/>
    </row>
    <row r="38" spans="1:19" ht="12.75" customHeight="1">
      <c r="A38" s="80"/>
      <c r="B38" s="87" t="s">
        <v>152</v>
      </c>
      <c r="C38" s="79"/>
      <c r="D38" s="79"/>
      <c r="E38" s="95">
        <v>1305</v>
      </c>
      <c r="F38" s="95">
        <v>6864</v>
      </c>
      <c r="G38" s="95">
        <v>2998</v>
      </c>
      <c r="H38" s="95">
        <v>1915</v>
      </c>
      <c r="I38" s="95">
        <v>1457</v>
      </c>
      <c r="J38" s="95">
        <v>887</v>
      </c>
      <c r="K38" s="95">
        <v>1136</v>
      </c>
      <c r="L38" s="95">
        <v>5426</v>
      </c>
      <c r="M38" s="95" t="s">
        <v>27</v>
      </c>
      <c r="N38" s="91">
        <v>21988</v>
      </c>
      <c r="O38" s="79"/>
      <c r="P38" s="79"/>
      <c r="Q38" s="79"/>
      <c r="R38" s="79"/>
      <c r="S38" s="79"/>
    </row>
    <row r="39" spans="1:19" ht="12.75" customHeight="1">
      <c r="A39" s="86"/>
      <c r="B39" s="87" t="s">
        <v>153</v>
      </c>
      <c r="C39" s="89"/>
      <c r="D39" s="89"/>
      <c r="E39" s="95">
        <v>1284</v>
      </c>
      <c r="F39" s="95">
        <v>6688</v>
      </c>
      <c r="G39" s="95">
        <v>2920</v>
      </c>
      <c r="H39" s="95">
        <v>1871</v>
      </c>
      <c r="I39" s="95">
        <v>1412</v>
      </c>
      <c r="J39" s="95">
        <v>879</v>
      </c>
      <c r="K39" s="95">
        <v>1109</v>
      </c>
      <c r="L39" s="95">
        <v>5288</v>
      </c>
      <c r="M39" s="95" t="s">
        <v>27</v>
      </c>
      <c r="N39" s="91">
        <v>21451</v>
      </c>
      <c r="O39" s="89"/>
      <c r="P39" s="89"/>
      <c r="Q39" s="84"/>
      <c r="R39" s="87"/>
      <c r="S39" s="87"/>
    </row>
    <row r="40" spans="1:19">
      <c r="A40" s="86"/>
      <c r="B40" s="87" t="s">
        <v>140</v>
      </c>
      <c r="E40" s="95">
        <v>1054</v>
      </c>
      <c r="F40" s="95">
        <v>5713.8444443999997</v>
      </c>
      <c r="G40" s="95">
        <v>2313.1235052000002</v>
      </c>
      <c r="H40" s="95">
        <v>1531.6111111</v>
      </c>
      <c r="I40" s="95">
        <v>841.06388889000004</v>
      </c>
      <c r="J40" s="210">
        <v>685.52166665000004</v>
      </c>
      <c r="K40" s="210">
        <v>907.07833332999996</v>
      </c>
      <c r="L40" s="210">
        <v>3865.7888888000002</v>
      </c>
      <c r="M40" s="210" t="s">
        <v>27</v>
      </c>
      <c r="N40" s="91">
        <v>16912.03183837</v>
      </c>
    </row>
    <row r="41" spans="1:19" ht="21" customHeight="1">
      <c r="A41" s="86" t="s">
        <v>141</v>
      </c>
      <c r="B41" s="87"/>
      <c r="N41" s="91"/>
    </row>
    <row r="42" spans="1:19" ht="12.75" customHeight="1">
      <c r="B42" s="81" t="s">
        <v>142</v>
      </c>
      <c r="N42" s="91"/>
    </row>
    <row r="43" spans="1:19">
      <c r="B43" s="79" t="s">
        <v>146</v>
      </c>
      <c r="E43" s="93">
        <v>131.80305837</v>
      </c>
      <c r="F43" s="93">
        <v>631.18884830599995</v>
      </c>
      <c r="G43" s="93">
        <v>203.87880041099999</v>
      </c>
      <c r="H43" s="93">
        <v>250.75995830999997</v>
      </c>
      <c r="I43" s="93">
        <v>73.274460986000008</v>
      </c>
      <c r="J43" s="93">
        <v>76.837840310999994</v>
      </c>
      <c r="K43" s="93">
        <v>151.85857386000001</v>
      </c>
      <c r="L43" s="93">
        <v>402.03026311999997</v>
      </c>
      <c r="M43" s="93" t="s">
        <v>27</v>
      </c>
      <c r="N43" s="91">
        <v>1921.6318036740001</v>
      </c>
      <c r="O43" s="94"/>
    </row>
    <row r="44" spans="1:19">
      <c r="A44" s="86"/>
      <c r="B44" s="87" t="s">
        <v>143</v>
      </c>
      <c r="E44" s="93">
        <v>14.91999489</v>
      </c>
      <c r="F44" s="93">
        <v>47.109254415999999</v>
      </c>
      <c r="G44" s="93">
        <v>69.937343124999998</v>
      </c>
      <c r="H44" s="93">
        <v>28.968997066</v>
      </c>
      <c r="I44" s="93">
        <v>13.675743654</v>
      </c>
      <c r="J44" s="93">
        <v>10.62282096</v>
      </c>
      <c r="K44" s="93">
        <v>23.095272805</v>
      </c>
      <c r="L44" s="93">
        <v>72.428332319999996</v>
      </c>
      <c r="M44" s="93" t="s">
        <v>27</v>
      </c>
      <c r="N44" s="91">
        <v>280.75775923599997</v>
      </c>
      <c r="O44" s="94"/>
    </row>
    <row r="45" spans="1:19">
      <c r="A45" s="86"/>
      <c r="B45" s="87" t="s">
        <v>144</v>
      </c>
      <c r="E45" s="93">
        <v>80.352942740000003</v>
      </c>
      <c r="F45" s="93">
        <v>338.25738532000003</v>
      </c>
      <c r="G45" s="93">
        <v>100.99935345999999</v>
      </c>
      <c r="H45" s="93">
        <v>174.48422751999999</v>
      </c>
      <c r="I45" s="93">
        <v>43.072213550000001</v>
      </c>
      <c r="J45" s="93">
        <v>53.509914004999999</v>
      </c>
      <c r="K45" s="93">
        <v>84.686428855000003</v>
      </c>
      <c r="L45" s="93">
        <v>149.76654773999999</v>
      </c>
      <c r="M45" s="93" t="s">
        <v>27</v>
      </c>
      <c r="N45" s="91">
        <v>1025.12901319</v>
      </c>
      <c r="O45" s="94"/>
    </row>
    <row r="46" spans="1:19">
      <c r="B46" s="87" t="s">
        <v>149</v>
      </c>
      <c r="E46" s="93">
        <v>95.272937630000001</v>
      </c>
      <c r="F46" s="93">
        <v>385.36663973600002</v>
      </c>
      <c r="G46" s="93">
        <v>170.93669658499999</v>
      </c>
      <c r="H46" s="93">
        <v>203.45322458599998</v>
      </c>
      <c r="I46" s="93">
        <v>56.747957204000002</v>
      </c>
      <c r="J46" s="93">
        <v>64.132734964999997</v>
      </c>
      <c r="K46" s="93">
        <v>107.78170166000001</v>
      </c>
      <c r="L46" s="93">
        <v>222.19488006</v>
      </c>
      <c r="M46" s="93" t="s">
        <v>27</v>
      </c>
      <c r="N46" s="91">
        <v>1305.8867724260001</v>
      </c>
      <c r="O46" s="94"/>
    </row>
    <row r="47" spans="1:19" ht="21" customHeight="1">
      <c r="B47" s="81" t="s">
        <v>145</v>
      </c>
      <c r="E47" s="93"/>
      <c r="F47" s="93"/>
      <c r="G47" s="93"/>
      <c r="H47" s="93"/>
      <c r="I47" s="93"/>
      <c r="J47" s="93"/>
      <c r="K47" s="93"/>
      <c r="L47" s="93"/>
      <c r="M47" s="93"/>
      <c r="N47" s="91"/>
      <c r="O47" s="94"/>
    </row>
    <row r="48" spans="1:19">
      <c r="B48" s="79" t="s">
        <v>146</v>
      </c>
      <c r="E48" s="93">
        <v>60.083614330000003</v>
      </c>
      <c r="F48" s="93">
        <v>354.53782951600004</v>
      </c>
      <c r="G48" s="93">
        <v>138.44295963800002</v>
      </c>
      <c r="H48" s="93">
        <v>117.11039311899999</v>
      </c>
      <c r="I48" s="93">
        <v>48.639073154000002</v>
      </c>
      <c r="J48" s="93">
        <v>35.098667831</v>
      </c>
      <c r="K48" s="93">
        <v>81.319364585000002</v>
      </c>
      <c r="L48" s="93">
        <v>185.568754719</v>
      </c>
      <c r="M48" s="93" t="s">
        <v>27</v>
      </c>
      <c r="N48" s="91">
        <v>1020.8006568920001</v>
      </c>
      <c r="O48" s="94"/>
    </row>
    <row r="49" spans="1:15">
      <c r="B49" s="87" t="s">
        <v>143</v>
      </c>
      <c r="E49" s="93">
        <v>8.1547020000000003</v>
      </c>
      <c r="F49" s="93">
        <v>25.633468665999999</v>
      </c>
      <c r="G49" s="93">
        <v>44.695743585000002</v>
      </c>
      <c r="H49" s="93">
        <v>9.7000612200000003</v>
      </c>
      <c r="I49" s="93">
        <v>7.6222509340000002</v>
      </c>
      <c r="J49" s="93">
        <v>5.6972959300000001</v>
      </c>
      <c r="K49" s="93">
        <v>11.459310244999999</v>
      </c>
      <c r="L49" s="93">
        <v>32.303109255999999</v>
      </c>
      <c r="M49" s="93" t="s">
        <v>27</v>
      </c>
      <c r="N49" s="91">
        <v>145.26594183599997</v>
      </c>
      <c r="O49" s="94"/>
    </row>
    <row r="50" spans="1:15">
      <c r="B50" s="87" t="s">
        <v>144</v>
      </c>
      <c r="E50" s="93">
        <v>48.120587475000001</v>
      </c>
      <c r="F50" s="93">
        <v>244.51945047000001</v>
      </c>
      <c r="G50" s="93">
        <v>81.599484555000004</v>
      </c>
      <c r="H50" s="93">
        <v>99.547411307000004</v>
      </c>
      <c r="I50" s="93">
        <v>29.85053121</v>
      </c>
      <c r="J50" s="93">
        <v>27.762161601999999</v>
      </c>
      <c r="K50" s="93">
        <v>53.531848220000001</v>
      </c>
      <c r="L50" s="93">
        <v>97.170283888</v>
      </c>
      <c r="M50" s="93" t="s">
        <v>27</v>
      </c>
      <c r="N50" s="91">
        <v>682.10175872700006</v>
      </c>
      <c r="O50" s="94"/>
    </row>
    <row r="51" spans="1:15">
      <c r="B51" s="87" t="s">
        <v>149</v>
      </c>
      <c r="E51" s="93">
        <v>56.275289475000001</v>
      </c>
      <c r="F51" s="93">
        <v>270.15291913600004</v>
      </c>
      <c r="G51" s="93">
        <v>126.29522814000001</v>
      </c>
      <c r="H51" s="93">
        <v>109.247472527</v>
      </c>
      <c r="I51" s="93">
        <v>37.472782144</v>
      </c>
      <c r="J51" s="93">
        <v>33.459457532000002</v>
      </c>
      <c r="K51" s="93">
        <v>64.991158464999998</v>
      </c>
      <c r="L51" s="93">
        <v>129.473393144</v>
      </c>
      <c r="M51" s="93" t="s">
        <v>27</v>
      </c>
      <c r="N51" s="91">
        <v>827.36770056299997</v>
      </c>
      <c r="O51" s="94"/>
    </row>
    <row r="54" spans="1:15">
      <c r="A54" s="74" t="s">
        <v>210</v>
      </c>
    </row>
    <row r="56" spans="1:15">
      <c r="A56" s="5" t="s">
        <v>151</v>
      </c>
    </row>
    <row r="57" spans="1:15">
      <c r="A57" s="5" t="s">
        <v>59</v>
      </c>
    </row>
    <row r="58" spans="1:15">
      <c r="A58" s="5" t="s">
        <v>220</v>
      </c>
    </row>
    <row r="59" spans="1:15">
      <c r="A59" s="6"/>
    </row>
  </sheetData>
  <hyperlinks>
    <hyperlink ref="G1" location="Inhalt!A1" display="zurück" xr:uid="{00000000-0004-0000-17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pageSetUpPr fitToPage="1"/>
  </sheetPr>
  <dimension ref="A1:S61"/>
  <sheetViews>
    <sheetView zoomScale="78" zoomScaleNormal="78" workbookViewId="0">
      <pane ySplit="4" topLeftCell="A5" activePane="bottomLeft" state="frozen"/>
      <selection activeCell="G1" sqref="G1"/>
      <selection pane="bottomLeft" activeCell="P2" sqref="P2"/>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246</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29492.328838028167</v>
      </c>
      <c r="F6" s="91">
        <v>35723.417461878453</v>
      </c>
      <c r="G6" s="91">
        <v>33738.201801801799</v>
      </c>
      <c r="H6" s="91">
        <v>25539.529848812097</v>
      </c>
      <c r="I6" s="91">
        <v>21841.155063291139</v>
      </c>
      <c r="J6" s="91" t="s">
        <v>27</v>
      </c>
      <c r="K6" s="91" t="s">
        <v>27</v>
      </c>
      <c r="L6" s="91" t="s">
        <v>27</v>
      </c>
      <c r="M6" s="91">
        <v>42444.134235294121</v>
      </c>
      <c r="N6" s="91">
        <v>31668.244761946644</v>
      </c>
      <c r="O6" s="82"/>
      <c r="P6" s="91"/>
      <c r="Q6" s="82"/>
      <c r="R6" s="82"/>
      <c r="S6" s="82"/>
    </row>
    <row r="7" spans="1:19" ht="12.75" customHeight="1">
      <c r="A7" s="80"/>
      <c r="B7" s="79" t="s">
        <v>128</v>
      </c>
      <c r="C7" s="82"/>
      <c r="D7" s="82"/>
      <c r="E7" s="91">
        <v>47231.577640492957</v>
      </c>
      <c r="F7" s="91">
        <v>40851.402490276247</v>
      </c>
      <c r="G7" s="91">
        <v>43355.875675675677</v>
      </c>
      <c r="H7" s="91">
        <v>30711.613790496762</v>
      </c>
      <c r="I7" s="91">
        <v>26005.151898734177</v>
      </c>
      <c r="J7" s="91" t="s">
        <v>27</v>
      </c>
      <c r="K7" s="91" t="s">
        <v>27</v>
      </c>
      <c r="L7" s="91" t="s">
        <v>27</v>
      </c>
      <c r="M7" s="91">
        <v>53176.296305882352</v>
      </c>
      <c r="N7" s="91">
        <v>39197.685899618882</v>
      </c>
      <c r="O7" s="82"/>
      <c r="P7" s="91"/>
      <c r="Q7" s="82"/>
      <c r="R7" s="82"/>
      <c r="S7" s="82"/>
    </row>
    <row r="8" spans="1:19" ht="21" customHeight="1">
      <c r="A8" s="80"/>
      <c r="B8" s="79" t="s">
        <v>129</v>
      </c>
      <c r="C8" s="82"/>
      <c r="D8" s="82"/>
      <c r="E8" s="91">
        <v>40075.700430622011</v>
      </c>
      <c r="F8" s="91">
        <v>36903.233547575554</v>
      </c>
      <c r="G8" s="91">
        <v>36011.595446705796</v>
      </c>
      <c r="H8" s="91">
        <v>27954.615414042019</v>
      </c>
      <c r="I8" s="91">
        <v>27899.231961569752</v>
      </c>
      <c r="J8" s="91" t="s">
        <v>27</v>
      </c>
      <c r="K8" s="91" t="s">
        <v>27</v>
      </c>
      <c r="L8" s="91" t="s">
        <v>27</v>
      </c>
      <c r="M8" s="91">
        <v>46434.795160563743</v>
      </c>
      <c r="N8" s="91">
        <v>34993.293641555239</v>
      </c>
      <c r="O8" s="82"/>
      <c r="P8" s="91"/>
      <c r="Q8" s="82"/>
      <c r="R8" s="82"/>
      <c r="S8" s="82"/>
    </row>
    <row r="9" spans="1:19" ht="12.75" customHeight="1">
      <c r="A9" s="80"/>
      <c r="B9" s="79" t="s">
        <v>130</v>
      </c>
      <c r="C9" s="82"/>
      <c r="D9" s="82"/>
      <c r="E9" s="91">
        <v>64180.708372727269</v>
      </c>
      <c r="F9" s="91">
        <v>42200.57749103722</v>
      </c>
      <c r="G9" s="91">
        <v>46277.340572037312</v>
      </c>
      <c r="H9" s="91">
        <v>33615.785307725957</v>
      </c>
      <c r="I9" s="91">
        <v>33218.195782971343</v>
      </c>
      <c r="J9" s="91" t="s">
        <v>27</v>
      </c>
      <c r="K9" s="91" t="s">
        <v>27</v>
      </c>
      <c r="L9" s="91" t="s">
        <v>27</v>
      </c>
      <c r="M9" s="91">
        <v>58176.011146148398</v>
      </c>
      <c r="N9" s="91">
        <v>43313.298323468465</v>
      </c>
      <c r="O9" s="82"/>
      <c r="P9" s="91"/>
      <c r="Q9" s="82"/>
      <c r="R9" s="82"/>
      <c r="S9" s="82"/>
    </row>
    <row r="10" spans="1:19" ht="21" customHeight="1">
      <c r="A10" s="74" t="s">
        <v>131</v>
      </c>
      <c r="B10" s="79"/>
      <c r="C10" s="82"/>
      <c r="D10" s="82"/>
      <c r="E10" s="91"/>
      <c r="F10" s="91"/>
      <c r="G10" s="91"/>
      <c r="H10" s="91"/>
      <c r="I10" s="91"/>
      <c r="J10" s="91"/>
      <c r="K10" s="91"/>
      <c r="L10" s="91"/>
      <c r="M10" s="91"/>
      <c r="N10" s="91"/>
      <c r="O10" s="82"/>
      <c r="P10" s="91"/>
      <c r="Q10" s="82"/>
      <c r="R10" s="82"/>
      <c r="S10" s="82"/>
    </row>
    <row r="11" spans="1:19">
      <c r="A11" s="80"/>
      <c r="B11" s="79" t="s">
        <v>127</v>
      </c>
      <c r="C11" s="82"/>
      <c r="D11" s="82"/>
      <c r="E11" s="91">
        <v>35092.679364788732</v>
      </c>
      <c r="F11" s="91">
        <v>46792.920681767959</v>
      </c>
      <c r="G11" s="91">
        <v>40629.956299099096</v>
      </c>
      <c r="H11" s="91">
        <v>29683.998271058317</v>
      </c>
      <c r="I11" s="91">
        <v>26194.987778481012</v>
      </c>
      <c r="J11" s="91" t="s">
        <v>27</v>
      </c>
      <c r="K11" s="91" t="s">
        <v>27</v>
      </c>
      <c r="L11" s="91" t="s">
        <v>27</v>
      </c>
      <c r="M11" s="91">
        <v>47269.489745882354</v>
      </c>
      <c r="N11" s="91">
        <v>38322.50705998241</v>
      </c>
      <c r="O11" s="82"/>
      <c r="P11" s="91"/>
      <c r="Q11" s="82"/>
      <c r="R11" s="82"/>
      <c r="S11" s="82"/>
    </row>
    <row r="12" spans="1:19" ht="12.75" customHeight="1">
      <c r="A12" s="80"/>
      <c r="B12" s="79" t="s">
        <v>128</v>
      </c>
      <c r="C12" s="82"/>
      <c r="D12" s="82"/>
      <c r="E12" s="91">
        <v>56247.649631338027</v>
      </c>
      <c r="F12" s="91">
        <v>53244.720595580111</v>
      </c>
      <c r="G12" s="91">
        <v>52157.531082702706</v>
      </c>
      <c r="H12" s="91">
        <v>35751.313144492437</v>
      </c>
      <c r="I12" s="91">
        <v>30478.424181962026</v>
      </c>
      <c r="J12" s="91" t="s">
        <v>27</v>
      </c>
      <c r="K12" s="91" t="s">
        <v>27</v>
      </c>
      <c r="L12" s="91" t="s">
        <v>27</v>
      </c>
      <c r="M12" s="91">
        <v>59265.842894588233</v>
      </c>
      <c r="N12" s="91">
        <v>47209.943016329518</v>
      </c>
      <c r="O12" s="82"/>
      <c r="P12" s="91"/>
      <c r="Q12" s="82"/>
      <c r="R12" s="82"/>
      <c r="S12" s="82"/>
    </row>
    <row r="13" spans="1:19" ht="21" customHeight="1">
      <c r="A13" s="80"/>
      <c r="B13" s="79" t="s">
        <v>129</v>
      </c>
      <c r="C13" s="82"/>
      <c r="D13" s="82"/>
      <c r="E13" s="91">
        <v>47685.746122488039</v>
      </c>
      <c r="F13" s="91">
        <v>48338.322674060866</v>
      </c>
      <c r="G13" s="91">
        <v>43367.739568809877</v>
      </c>
      <c r="H13" s="91">
        <v>32490.995743882871</v>
      </c>
      <c r="I13" s="91">
        <v>33460.686403469117</v>
      </c>
      <c r="J13" s="91" t="s">
        <v>27</v>
      </c>
      <c r="K13" s="91" t="s">
        <v>27</v>
      </c>
      <c r="L13" s="91" t="s">
        <v>27</v>
      </c>
      <c r="M13" s="91">
        <v>51713.837806808675</v>
      </c>
      <c r="N13" s="91">
        <v>42346.228934101018</v>
      </c>
      <c r="O13" s="82"/>
      <c r="P13" s="91"/>
      <c r="Q13" s="82"/>
      <c r="R13" s="82"/>
      <c r="S13" s="82"/>
    </row>
    <row r="14" spans="1:19">
      <c r="A14" s="80"/>
      <c r="B14" s="79" t="s">
        <v>130</v>
      </c>
      <c r="C14" s="82"/>
      <c r="D14" s="82"/>
      <c r="E14" s="91">
        <v>76432.212896172248</v>
      </c>
      <c r="F14" s="91">
        <v>55003.202350696316</v>
      </c>
      <c r="G14" s="91">
        <v>55672.081158426248</v>
      </c>
      <c r="H14" s="91">
        <v>39132.051976585484</v>
      </c>
      <c r="I14" s="91">
        <v>38932.21872248107</v>
      </c>
      <c r="J14" s="91" t="s">
        <v>27</v>
      </c>
      <c r="K14" s="91" t="s">
        <v>27</v>
      </c>
      <c r="L14" s="91" t="s">
        <v>27</v>
      </c>
      <c r="M14" s="91">
        <v>64838.106004762209</v>
      </c>
      <c r="N14" s="91">
        <v>52166.812881168305</v>
      </c>
      <c r="O14" s="82"/>
      <c r="P14" s="91"/>
      <c r="Q14" s="82"/>
      <c r="R14" s="82"/>
      <c r="S14" s="82"/>
    </row>
    <row r="15" spans="1:19" ht="21" customHeight="1">
      <c r="A15" s="74" t="s">
        <v>132</v>
      </c>
      <c r="B15" s="83"/>
      <c r="C15" s="83"/>
      <c r="D15" s="83"/>
      <c r="E15" s="90"/>
      <c r="F15" s="90"/>
      <c r="G15" s="90"/>
      <c r="H15" s="90"/>
      <c r="I15" s="90"/>
      <c r="J15" s="91"/>
      <c r="K15" s="91"/>
      <c r="L15" s="90"/>
      <c r="M15" s="90"/>
      <c r="N15" s="90"/>
      <c r="O15" s="83"/>
      <c r="P15" s="83"/>
      <c r="Q15" s="83"/>
      <c r="R15" s="79"/>
      <c r="S15" s="79"/>
    </row>
    <row r="16" spans="1:19" ht="14.25" customHeight="1">
      <c r="B16" s="84" t="s">
        <v>147</v>
      </c>
      <c r="C16" s="83"/>
      <c r="D16" s="83"/>
      <c r="E16" s="220">
        <v>5.3373722602409677</v>
      </c>
      <c r="F16" s="220">
        <v>6.4262737365465226</v>
      </c>
      <c r="G16" s="220">
        <v>6.4189730730533485</v>
      </c>
      <c r="H16" s="220">
        <v>9.0189625373875089</v>
      </c>
      <c r="I16" s="220">
        <v>7.9265400480202857</v>
      </c>
      <c r="J16" s="90" t="s">
        <v>27</v>
      </c>
      <c r="K16" s="90" t="s">
        <v>27</v>
      </c>
      <c r="L16" s="220" t="s">
        <v>27</v>
      </c>
      <c r="M16" s="220">
        <v>5.9077304542703342</v>
      </c>
      <c r="N16" s="220">
        <v>6.8912081574679735</v>
      </c>
      <c r="O16" s="83"/>
      <c r="P16" s="83"/>
      <c r="Q16" s="83"/>
      <c r="R16" s="79"/>
      <c r="S16" s="79"/>
    </row>
    <row r="17" spans="1:19">
      <c r="A17" s="85"/>
      <c r="B17" s="84" t="s">
        <v>133</v>
      </c>
      <c r="C17" s="84"/>
      <c r="D17" s="84"/>
      <c r="E17" s="220">
        <v>44.4923170635562</v>
      </c>
      <c r="F17" s="220">
        <v>55.423629828689897</v>
      </c>
      <c r="G17" s="220">
        <v>42.724160756088871</v>
      </c>
      <c r="H17" s="220">
        <v>76.012641976059712</v>
      </c>
      <c r="I17" s="220">
        <v>47.739424635752414</v>
      </c>
      <c r="J17" s="90" t="s">
        <v>27</v>
      </c>
      <c r="K17" s="90" t="s">
        <v>27</v>
      </c>
      <c r="L17" s="220" t="s">
        <v>27</v>
      </c>
      <c r="M17" s="220">
        <v>24.336691254256799</v>
      </c>
      <c r="N17" s="220">
        <v>47.396721924240758</v>
      </c>
      <c r="O17" s="84"/>
      <c r="P17" s="84"/>
      <c r="Q17" s="84"/>
      <c r="R17" s="84"/>
      <c r="S17" s="84"/>
    </row>
    <row r="18" spans="1:19">
      <c r="A18" s="85"/>
      <c r="B18" s="84" t="s">
        <v>134</v>
      </c>
      <c r="C18" s="84"/>
      <c r="D18" s="84"/>
      <c r="E18" s="220">
        <v>11.523235164827033</v>
      </c>
      <c r="F18" s="220">
        <v>10.977706701433597</v>
      </c>
      <c r="G18" s="220">
        <v>11.826554871029067</v>
      </c>
      <c r="H18" s="220">
        <v>16.10644956285288</v>
      </c>
      <c r="I18" s="220">
        <v>18.716384043824455</v>
      </c>
      <c r="J18" s="90" t="s">
        <v>27</v>
      </c>
      <c r="K18" s="90" t="s">
        <v>27</v>
      </c>
      <c r="L18" s="220" t="s">
        <v>27</v>
      </c>
      <c r="M18" s="220">
        <v>16.69796747161601</v>
      </c>
      <c r="N18" s="220">
        <v>13.437479314147224</v>
      </c>
      <c r="O18" s="84"/>
      <c r="P18" s="84"/>
      <c r="Q18" s="84"/>
      <c r="R18" s="84"/>
      <c r="S18" s="84"/>
    </row>
    <row r="19" spans="1:19">
      <c r="A19" s="85"/>
      <c r="B19" s="84" t="s">
        <v>148</v>
      </c>
      <c r="C19" s="84"/>
      <c r="D19" s="84"/>
      <c r="E19" s="220">
        <v>9.1527336990461823</v>
      </c>
      <c r="F19" s="220">
        <v>9.1628329244874109</v>
      </c>
      <c r="G19" s="220">
        <v>9.2625665069986738</v>
      </c>
      <c r="H19" s="220">
        <v>13.290337145904637</v>
      </c>
      <c r="I19" s="220">
        <v>13.445166393536777</v>
      </c>
      <c r="J19" s="90" t="s">
        <v>27</v>
      </c>
      <c r="K19" s="90" t="s">
        <v>27</v>
      </c>
      <c r="L19" s="220" t="s">
        <v>27</v>
      </c>
      <c r="M19" s="220">
        <v>9.9031718929373973</v>
      </c>
      <c r="N19" s="220">
        <v>10.469315902079725</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10.10828229395549</v>
      </c>
      <c r="F21" s="220">
        <v>7.7353317580446559</v>
      </c>
      <c r="G21" s="220">
        <v>9.4686600430160528</v>
      </c>
      <c r="H21" s="220">
        <v>11.216200482183737</v>
      </c>
      <c r="I21" s="220">
        <v>10.767440137330784</v>
      </c>
      <c r="J21" s="90" t="s">
        <v>27</v>
      </c>
      <c r="K21" s="90" t="s">
        <v>27</v>
      </c>
      <c r="L21" s="220" t="s">
        <v>27</v>
      </c>
      <c r="M21" s="220">
        <v>9.0486947186809434</v>
      </c>
      <c r="N21" s="220">
        <v>9.4075580473853879</v>
      </c>
      <c r="O21" s="84"/>
      <c r="P21" s="84"/>
      <c r="Q21" s="84"/>
      <c r="R21" s="84"/>
      <c r="S21" s="84"/>
    </row>
    <row r="22" spans="1:19">
      <c r="A22" s="85"/>
      <c r="B22" s="84" t="s">
        <v>133</v>
      </c>
      <c r="C22" s="84"/>
      <c r="D22" s="84"/>
      <c r="E22" s="220">
        <v>68.05682443856918</v>
      </c>
      <c r="F22" s="220">
        <v>66.530333442518057</v>
      </c>
      <c r="G22" s="220">
        <v>50.683748284331152</v>
      </c>
      <c r="H22" s="220">
        <v>93.116936812375158</v>
      </c>
      <c r="I22" s="220">
        <v>59.649735544785109</v>
      </c>
      <c r="J22" s="90" t="s">
        <v>27</v>
      </c>
      <c r="K22" s="90" t="s">
        <v>27</v>
      </c>
      <c r="L22" s="220" t="s">
        <v>27</v>
      </c>
      <c r="M22" s="220">
        <v>41.118148788109224</v>
      </c>
      <c r="N22" s="220">
        <v>62.812817556738707</v>
      </c>
      <c r="O22" s="84"/>
      <c r="P22" s="84"/>
      <c r="Q22" s="84"/>
      <c r="R22" s="84"/>
      <c r="S22" s="84"/>
    </row>
    <row r="23" spans="1:19">
      <c r="A23" s="85"/>
      <c r="B23" s="84" t="s">
        <v>134</v>
      </c>
      <c r="C23" s="84"/>
      <c r="D23" s="84"/>
      <c r="E23" s="220">
        <v>15.810479994534674</v>
      </c>
      <c r="F23" s="220">
        <v>12.763702907677276</v>
      </c>
      <c r="G23" s="220">
        <v>15.505143583511062</v>
      </c>
      <c r="H23" s="220">
        <v>17.381393847239398</v>
      </c>
      <c r="I23" s="220">
        <v>21.297879143216502</v>
      </c>
      <c r="J23" s="90" t="s">
        <v>27</v>
      </c>
      <c r="K23" s="90" t="s">
        <v>27</v>
      </c>
      <c r="L23" s="220" t="s">
        <v>27</v>
      </c>
      <c r="M23" s="220">
        <v>22.18421066470955</v>
      </c>
      <c r="N23" s="220">
        <v>16.094798929726544</v>
      </c>
      <c r="O23" s="84"/>
      <c r="P23" s="84"/>
      <c r="Q23" s="84"/>
      <c r="R23" s="84"/>
      <c r="S23" s="84"/>
    </row>
    <row r="24" spans="1:19">
      <c r="A24" s="85"/>
      <c r="B24" s="84" t="s">
        <v>148</v>
      </c>
      <c r="C24" s="84"/>
      <c r="D24" s="84"/>
      <c r="E24" s="220">
        <v>12.829923037956096</v>
      </c>
      <c r="F24" s="220">
        <v>10.709171199946294</v>
      </c>
      <c r="G24" s="220">
        <v>11.872971012540782</v>
      </c>
      <c r="H24" s="220">
        <v>14.647299582924243</v>
      </c>
      <c r="I24" s="220">
        <v>15.694259348521168</v>
      </c>
      <c r="J24" s="90" t="s">
        <v>27</v>
      </c>
      <c r="K24" s="90" t="s">
        <v>27</v>
      </c>
      <c r="L24" s="220" t="s">
        <v>27</v>
      </c>
      <c r="M24" s="220">
        <v>14.40978950457855</v>
      </c>
      <c r="N24" s="220">
        <v>12.811940263823749</v>
      </c>
      <c r="O24" s="84"/>
      <c r="P24" s="84"/>
      <c r="Q24" s="84"/>
      <c r="R24" s="84"/>
      <c r="S24" s="84"/>
    </row>
    <row r="25" spans="1:19" ht="21" customHeight="1">
      <c r="A25" s="80" t="s">
        <v>136</v>
      </c>
      <c r="B25" s="82"/>
      <c r="C25" s="82"/>
      <c r="D25" s="82"/>
      <c r="E25" s="91"/>
      <c r="F25" s="91"/>
      <c r="G25" s="91"/>
      <c r="H25" s="91"/>
      <c r="I25" s="91"/>
      <c r="J25" s="91"/>
      <c r="K25" s="91"/>
      <c r="L25" s="92"/>
      <c r="M25" s="92"/>
      <c r="N25" s="92"/>
      <c r="O25" s="79"/>
      <c r="P25" s="79"/>
      <c r="Q25" s="79"/>
      <c r="R25" s="79"/>
      <c r="S25" s="79"/>
    </row>
    <row r="26" spans="1:19">
      <c r="A26" s="80"/>
      <c r="B26" s="82" t="s">
        <v>137</v>
      </c>
      <c r="C26" s="82"/>
      <c r="D26" s="82"/>
      <c r="E26" s="91">
        <v>14050890.339899998</v>
      </c>
      <c r="F26" s="91">
        <v>38361019.522260003</v>
      </c>
      <c r="G26" s="91">
        <v>24897620</v>
      </c>
      <c r="H26" s="91">
        <v>28521588.140275002</v>
      </c>
      <c r="I26" s="91">
        <v>8249825</v>
      </c>
      <c r="J26" s="91" t="s">
        <v>27</v>
      </c>
      <c r="K26" s="91" t="s">
        <v>27</v>
      </c>
      <c r="L26" s="91" t="s">
        <v>27</v>
      </c>
      <c r="M26" s="91">
        <v>25423538.280000001</v>
      </c>
      <c r="N26" s="91">
        <v>139504481.282435</v>
      </c>
      <c r="O26" s="82"/>
      <c r="P26" s="82"/>
      <c r="Q26" s="82"/>
      <c r="R26" s="82"/>
      <c r="S26" s="82"/>
    </row>
    <row r="27" spans="1:19">
      <c r="A27" s="80"/>
      <c r="B27" s="82" t="s">
        <v>60</v>
      </c>
      <c r="C27" s="82"/>
      <c r="D27" s="82"/>
      <c r="E27" s="91">
        <v>8375821.3899999997</v>
      </c>
      <c r="F27" s="91">
        <v>32329692.802999999</v>
      </c>
      <c r="G27" s="91">
        <v>18724702</v>
      </c>
      <c r="H27" s="91">
        <v>23649604.640000001</v>
      </c>
      <c r="I27" s="91">
        <v>6901805</v>
      </c>
      <c r="J27" s="91" t="s">
        <v>27</v>
      </c>
      <c r="K27" s="91" t="s">
        <v>27</v>
      </c>
      <c r="L27" s="91" t="s">
        <v>27</v>
      </c>
      <c r="M27" s="91">
        <v>18038757.050000001</v>
      </c>
      <c r="N27" s="91">
        <v>108020382.883</v>
      </c>
      <c r="O27" s="82"/>
      <c r="P27" s="82"/>
      <c r="Q27" s="82"/>
      <c r="R27" s="82"/>
      <c r="S27" s="82"/>
    </row>
    <row r="28" spans="1:19">
      <c r="A28" s="80"/>
      <c r="B28" s="82" t="s">
        <v>189</v>
      </c>
      <c r="C28" s="82"/>
      <c r="D28" s="82"/>
      <c r="E28" s="91">
        <v>5037946.6599000003</v>
      </c>
      <c r="F28" s="91">
        <v>4640826.4506999999</v>
      </c>
      <c r="G28" s="91">
        <v>5337809</v>
      </c>
      <c r="H28" s="91">
        <v>4789349.7300000004</v>
      </c>
      <c r="I28" s="91">
        <v>1315823</v>
      </c>
      <c r="J28" s="91" t="s">
        <v>27</v>
      </c>
      <c r="K28" s="91" t="s">
        <v>27</v>
      </c>
      <c r="L28" s="91" t="s">
        <v>27</v>
      </c>
      <c r="M28" s="91">
        <v>4561168.88</v>
      </c>
      <c r="N28" s="91">
        <v>25682923.720599998</v>
      </c>
      <c r="O28" s="82"/>
      <c r="P28" s="82"/>
      <c r="Q28" s="82"/>
      <c r="R28" s="82"/>
      <c r="S28" s="82"/>
    </row>
    <row r="29" spans="1:19">
      <c r="A29" s="80"/>
      <c r="B29" s="82" t="s">
        <v>61</v>
      </c>
      <c r="C29" s="82"/>
      <c r="D29" s="82"/>
      <c r="E29" s="91">
        <v>480094.51</v>
      </c>
      <c r="F29" s="91">
        <v>895756.01237000001</v>
      </c>
      <c r="G29" s="91">
        <v>482920</v>
      </c>
      <c r="H29" s="91">
        <v>82633.770275000003</v>
      </c>
      <c r="I29" s="91">
        <v>25656</v>
      </c>
      <c r="J29" s="91" t="s">
        <v>27</v>
      </c>
      <c r="K29" s="91" t="s">
        <v>27</v>
      </c>
      <c r="L29" s="91" t="s">
        <v>27</v>
      </c>
      <c r="M29" s="91">
        <v>2718373.5</v>
      </c>
      <c r="N29" s="91">
        <v>4685433.7926449999</v>
      </c>
      <c r="O29" s="82"/>
      <c r="P29" s="82"/>
      <c r="Q29" s="82"/>
      <c r="R29" s="82"/>
      <c r="S29" s="82"/>
    </row>
    <row r="30" spans="1:19">
      <c r="A30" s="80"/>
      <c r="B30" s="82" t="s">
        <v>30</v>
      </c>
      <c r="C30" s="82"/>
      <c r="D30" s="82"/>
      <c r="E30" s="91">
        <v>157027.78</v>
      </c>
      <c r="F30" s="91">
        <v>494744.25618999999</v>
      </c>
      <c r="G30" s="91">
        <v>352189</v>
      </c>
      <c r="H30" s="91">
        <v>0</v>
      </c>
      <c r="I30" s="91">
        <v>6541</v>
      </c>
      <c r="J30" s="91" t="s">
        <v>27</v>
      </c>
      <c r="K30" s="91" t="s">
        <v>27</v>
      </c>
      <c r="L30" s="91" t="s">
        <v>27</v>
      </c>
      <c r="M30" s="91">
        <v>105238.85</v>
      </c>
      <c r="N30" s="91">
        <v>1115740.88619</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16877854.689800002</v>
      </c>
      <c r="F32" s="91">
        <v>50100667.140829995</v>
      </c>
      <c r="G32" s="91">
        <v>29935591.000289999</v>
      </c>
      <c r="H32" s="91">
        <v>33197912.140317999</v>
      </c>
      <c r="I32" s="91">
        <v>9664180.1073954999</v>
      </c>
      <c r="J32" s="91" t="s">
        <v>27</v>
      </c>
      <c r="K32" s="91" t="s">
        <v>27</v>
      </c>
      <c r="L32" s="91" t="s">
        <v>27</v>
      </c>
      <c r="M32" s="91">
        <v>28316565.481460001</v>
      </c>
      <c r="N32" s="91">
        <v>168092770.56009349</v>
      </c>
      <c r="O32" s="82"/>
      <c r="P32" s="82"/>
      <c r="Q32" s="82"/>
      <c r="R32" s="82"/>
      <c r="S32" s="82"/>
    </row>
    <row r="33" spans="1:19">
      <c r="A33" s="80"/>
      <c r="B33" s="82" t="s">
        <v>60</v>
      </c>
      <c r="C33" s="82"/>
      <c r="D33" s="82"/>
      <c r="E33" s="91">
        <v>9966320.9396000002</v>
      </c>
      <c r="F33" s="91">
        <v>42347593.217</v>
      </c>
      <c r="G33" s="91">
        <v>22549625.745999999</v>
      </c>
      <c r="H33" s="91">
        <v>27487382.399</v>
      </c>
      <c r="I33" s="91">
        <v>8277616.1380000003</v>
      </c>
      <c r="J33" s="91" t="s">
        <v>27</v>
      </c>
      <c r="K33" s="91" t="s">
        <v>27</v>
      </c>
      <c r="L33" s="91" t="s">
        <v>27</v>
      </c>
      <c r="M33" s="91">
        <v>20089533.142000001</v>
      </c>
      <c r="N33" s="91">
        <v>130718071.5816</v>
      </c>
      <c r="O33" s="82"/>
      <c r="P33" s="82"/>
      <c r="Q33" s="82"/>
      <c r="R33" s="82"/>
      <c r="S33" s="82"/>
    </row>
    <row r="34" spans="1:19">
      <c r="A34" s="80"/>
      <c r="B34" s="82" t="s">
        <v>189</v>
      </c>
      <c r="C34" s="82"/>
      <c r="D34" s="82"/>
      <c r="E34" s="91">
        <v>6008011.5557000004</v>
      </c>
      <c r="F34" s="91">
        <v>5838878.9220000003</v>
      </c>
      <c r="G34" s="91">
        <v>6397804.0049000001</v>
      </c>
      <c r="H34" s="91">
        <v>5618333.5728000002</v>
      </c>
      <c r="I34" s="91">
        <v>1353565.9035</v>
      </c>
      <c r="J34" s="91" t="s">
        <v>27</v>
      </c>
      <c r="K34" s="91" t="s">
        <v>27</v>
      </c>
      <c r="L34" s="91" t="s">
        <v>27</v>
      </c>
      <c r="M34" s="91">
        <v>5098450.0882000001</v>
      </c>
      <c r="N34" s="91">
        <v>30315044.047099996</v>
      </c>
      <c r="O34" s="82"/>
      <c r="P34" s="82"/>
      <c r="Q34" s="82"/>
      <c r="R34" s="82"/>
      <c r="S34" s="82"/>
    </row>
    <row r="35" spans="1:19">
      <c r="A35" s="80"/>
      <c r="B35" s="82" t="s">
        <v>61</v>
      </c>
      <c r="C35" s="82"/>
      <c r="D35" s="82"/>
      <c r="E35" s="91">
        <v>639735.81287999998</v>
      </c>
      <c r="F35" s="91">
        <v>1241815.2918</v>
      </c>
      <c r="G35" s="91">
        <v>569791.42992000002</v>
      </c>
      <c r="H35" s="91">
        <v>92196.168518000006</v>
      </c>
      <c r="I35" s="91">
        <v>25905.111955</v>
      </c>
      <c r="J35" s="91" t="s">
        <v>27</v>
      </c>
      <c r="K35" s="91" t="s">
        <v>27</v>
      </c>
      <c r="L35" s="91" t="s">
        <v>27</v>
      </c>
      <c r="M35" s="91">
        <v>3004522.8635999998</v>
      </c>
      <c r="N35" s="91">
        <v>5573966.6786729991</v>
      </c>
      <c r="O35" s="82"/>
      <c r="P35" s="82"/>
      <c r="Q35" s="82"/>
      <c r="R35" s="82"/>
      <c r="S35" s="82"/>
    </row>
    <row r="36" spans="1:19">
      <c r="A36" s="80"/>
      <c r="B36" s="82" t="s">
        <v>30</v>
      </c>
      <c r="C36" s="82"/>
      <c r="D36" s="82"/>
      <c r="E36" s="91">
        <v>263786.38162</v>
      </c>
      <c r="F36" s="91">
        <v>672379.71002999996</v>
      </c>
      <c r="G36" s="91">
        <v>418369.81946999999</v>
      </c>
      <c r="H36" s="91">
        <v>0</v>
      </c>
      <c r="I36" s="91">
        <v>7092.9539404999996</v>
      </c>
      <c r="J36" s="91" t="s">
        <v>27</v>
      </c>
      <c r="K36" s="91" t="s">
        <v>27</v>
      </c>
      <c r="L36" s="91" t="s">
        <v>27</v>
      </c>
      <c r="M36" s="91">
        <v>124059.38765999999</v>
      </c>
      <c r="N36" s="91">
        <v>1485688.2527204999</v>
      </c>
      <c r="O36" s="82"/>
      <c r="P36" s="82"/>
      <c r="Q36" s="82"/>
      <c r="R36" s="82"/>
      <c r="S36" s="82"/>
    </row>
    <row r="37" spans="1:19" ht="21" customHeight="1">
      <c r="A37" s="80" t="s">
        <v>139</v>
      </c>
      <c r="C37" s="79"/>
      <c r="D37" s="79"/>
      <c r="E37" s="92"/>
      <c r="F37" s="92"/>
      <c r="G37" s="92"/>
      <c r="H37" s="92"/>
      <c r="I37" s="92"/>
      <c r="J37" s="92"/>
      <c r="K37" s="92"/>
      <c r="L37" s="92"/>
      <c r="M37" s="92"/>
      <c r="N37" s="91"/>
      <c r="O37" s="79"/>
      <c r="P37" s="79"/>
      <c r="Q37" s="79"/>
      <c r="R37" s="79"/>
      <c r="S37" s="79"/>
    </row>
    <row r="38" spans="1:19" ht="12.75" customHeight="1">
      <c r="A38" s="80"/>
      <c r="B38" s="87" t="s">
        <v>152</v>
      </c>
      <c r="C38" s="79"/>
      <c r="D38" s="79"/>
      <c r="E38" s="95">
        <v>293</v>
      </c>
      <c r="F38" s="95">
        <v>932</v>
      </c>
      <c r="G38" s="95">
        <v>578</v>
      </c>
      <c r="H38" s="95">
        <v>948</v>
      </c>
      <c r="I38" s="95">
        <v>322</v>
      </c>
      <c r="J38" s="95" t="s">
        <v>27</v>
      </c>
      <c r="K38" s="95" t="s">
        <v>27</v>
      </c>
      <c r="L38" s="95" t="s">
        <v>27</v>
      </c>
      <c r="M38" s="95">
        <v>436</v>
      </c>
      <c r="N38" s="91">
        <v>3509</v>
      </c>
      <c r="O38" s="79"/>
      <c r="P38" s="95"/>
      <c r="Q38" s="79"/>
      <c r="R38" s="79"/>
      <c r="S38" s="79"/>
    </row>
    <row r="39" spans="1:19" ht="12.75" customHeight="1">
      <c r="A39" s="86"/>
      <c r="B39" s="87" t="s">
        <v>153</v>
      </c>
      <c r="C39" s="89"/>
      <c r="D39" s="89"/>
      <c r="E39" s="95">
        <v>284</v>
      </c>
      <c r="F39" s="95">
        <v>905</v>
      </c>
      <c r="G39" s="95">
        <v>555</v>
      </c>
      <c r="H39" s="95">
        <v>926</v>
      </c>
      <c r="I39" s="95">
        <v>316</v>
      </c>
      <c r="J39" s="95" t="s">
        <v>27</v>
      </c>
      <c r="K39" s="95" t="s">
        <v>27</v>
      </c>
      <c r="L39" s="95" t="s">
        <v>27</v>
      </c>
      <c r="M39" s="95">
        <v>425</v>
      </c>
      <c r="N39" s="91">
        <v>3411</v>
      </c>
      <c r="O39" s="89"/>
      <c r="P39" s="88"/>
      <c r="Q39" s="84"/>
      <c r="R39" s="87"/>
      <c r="S39" s="87"/>
    </row>
    <row r="40" spans="1:19">
      <c r="A40" s="86"/>
      <c r="B40" s="87" t="s">
        <v>140</v>
      </c>
      <c r="E40" s="95">
        <v>209</v>
      </c>
      <c r="F40" s="95">
        <v>876.06666666000001</v>
      </c>
      <c r="G40" s="95">
        <v>519.96313320000002</v>
      </c>
      <c r="H40" s="95">
        <v>845.99999998999999</v>
      </c>
      <c r="I40" s="95">
        <v>247.38333333</v>
      </c>
      <c r="J40" s="95" t="s">
        <v>27</v>
      </c>
      <c r="K40" s="95" t="s">
        <v>27</v>
      </c>
      <c r="L40" s="95" t="s">
        <v>27</v>
      </c>
      <c r="M40" s="95">
        <v>388.47500000000002</v>
      </c>
      <c r="N40" s="91">
        <v>3086.8881331799998</v>
      </c>
      <c r="P40" s="94"/>
    </row>
    <row r="41" spans="1:19" ht="21" customHeight="1">
      <c r="A41" s="86" t="s">
        <v>141</v>
      </c>
      <c r="B41" s="87"/>
      <c r="N41" s="91"/>
    </row>
    <row r="42" spans="1:19" ht="12.75" customHeight="1">
      <c r="B42" s="81" t="s">
        <v>142</v>
      </c>
      <c r="N42" s="91"/>
    </row>
    <row r="43" spans="1:19">
      <c r="B43" s="79" t="s">
        <v>146</v>
      </c>
      <c r="E43" s="93">
        <v>53.209704355</v>
      </c>
      <c r="F43" s="93">
        <v>140.82811238699998</v>
      </c>
      <c r="G43" s="93">
        <v>86.462428442000004</v>
      </c>
      <c r="H43" s="93">
        <v>102.67256307599999</v>
      </c>
      <c r="I43" s="93">
        <v>39.866069948000003</v>
      </c>
      <c r="J43" s="93" t="s">
        <v>27</v>
      </c>
      <c r="K43" s="93" t="s">
        <v>27</v>
      </c>
      <c r="L43" s="93" t="s">
        <v>27</v>
      </c>
      <c r="M43" s="93">
        <v>71.939639645</v>
      </c>
      <c r="N43" s="91">
        <v>494.97851785299991</v>
      </c>
      <c r="O43" s="94"/>
    </row>
    <row r="44" spans="1:19">
      <c r="A44" s="86"/>
      <c r="B44" s="87" t="s">
        <v>143</v>
      </c>
      <c r="E44" s="93">
        <v>6.38312452</v>
      </c>
      <c r="F44" s="93">
        <v>16.32877534</v>
      </c>
      <c r="G44" s="93">
        <v>12.990307830000001</v>
      </c>
      <c r="H44" s="93">
        <v>12.182184120000001</v>
      </c>
      <c r="I44" s="93">
        <v>6.6192670400000004</v>
      </c>
      <c r="J44" s="93" t="s">
        <v>27</v>
      </c>
      <c r="K44" s="93" t="s">
        <v>27</v>
      </c>
      <c r="L44" s="93" t="s">
        <v>27</v>
      </c>
      <c r="M44" s="93">
        <v>17.46334354</v>
      </c>
      <c r="N44" s="91">
        <v>71.967002390000005</v>
      </c>
      <c r="O44" s="94"/>
    </row>
    <row r="45" spans="1:19">
      <c r="A45" s="86"/>
      <c r="B45" s="87" t="s">
        <v>144</v>
      </c>
      <c r="E45" s="93">
        <v>24.645856474999999</v>
      </c>
      <c r="F45" s="93">
        <v>82.439805016999998</v>
      </c>
      <c r="G45" s="93">
        <v>46.928290279999999</v>
      </c>
      <c r="H45" s="93">
        <v>57.492496803000002</v>
      </c>
      <c r="I45" s="93">
        <v>16.883603118</v>
      </c>
      <c r="J45" s="93" t="s">
        <v>27</v>
      </c>
      <c r="K45" s="93" t="s">
        <v>27</v>
      </c>
      <c r="L45" s="93" t="s">
        <v>27</v>
      </c>
      <c r="M45" s="93">
        <v>25.452199539999999</v>
      </c>
      <c r="N45" s="91">
        <v>253.84225123299998</v>
      </c>
      <c r="O45" s="94"/>
    </row>
    <row r="46" spans="1:19">
      <c r="B46" s="87" t="s">
        <v>149</v>
      </c>
      <c r="E46" s="93">
        <v>31.028980994999998</v>
      </c>
      <c r="F46" s="93">
        <v>98.76858035699999</v>
      </c>
      <c r="G46" s="93">
        <v>59.918598109999998</v>
      </c>
      <c r="H46" s="93">
        <v>69.674680922999997</v>
      </c>
      <c r="I46" s="93">
        <v>23.502870158</v>
      </c>
      <c r="J46" s="93" t="s">
        <v>27</v>
      </c>
      <c r="K46" s="93" t="s">
        <v>27</v>
      </c>
      <c r="L46" s="93" t="s">
        <v>27</v>
      </c>
      <c r="M46" s="93">
        <v>42.915543079999999</v>
      </c>
      <c r="N46" s="91">
        <v>325.80925362300002</v>
      </c>
      <c r="O46" s="94"/>
    </row>
    <row r="47" spans="1:19" ht="21" customHeight="1">
      <c r="B47" s="81" t="s">
        <v>145</v>
      </c>
      <c r="E47" s="93"/>
      <c r="F47" s="93"/>
      <c r="G47" s="93"/>
      <c r="H47" s="93"/>
      <c r="I47" s="93"/>
      <c r="J47" s="94"/>
      <c r="K47" s="94"/>
      <c r="L47" s="93"/>
      <c r="M47" s="93"/>
      <c r="N47" s="91"/>
      <c r="O47" s="94"/>
    </row>
    <row r="48" spans="1:19">
      <c r="B48" s="79" t="s">
        <v>146</v>
      </c>
      <c r="E48" s="93">
        <v>28.095772529999998</v>
      </c>
      <c r="F48" s="93">
        <v>116.99562841100001</v>
      </c>
      <c r="G48" s="93">
        <v>58.614418247000003</v>
      </c>
      <c r="H48" s="93">
        <v>82.559151958000001</v>
      </c>
      <c r="I48" s="93">
        <v>29.347736877999999</v>
      </c>
      <c r="J48" s="93" t="s">
        <v>27</v>
      </c>
      <c r="K48" s="93" t="s">
        <v>27</v>
      </c>
      <c r="L48" s="93" t="s">
        <v>27</v>
      </c>
      <c r="M48" s="93">
        <v>46.968100174999996</v>
      </c>
      <c r="N48" s="91">
        <v>362.58080819899999</v>
      </c>
      <c r="O48" s="94"/>
    </row>
    <row r="49" spans="1:15">
      <c r="B49" s="87" t="s">
        <v>143</v>
      </c>
      <c r="E49" s="93">
        <v>4.1729834200000004</v>
      </c>
      <c r="F49" s="93">
        <v>13.602817740000001</v>
      </c>
      <c r="G49" s="93">
        <v>10.950255629999999</v>
      </c>
      <c r="H49" s="93">
        <v>9.9444852000000008</v>
      </c>
      <c r="I49" s="93">
        <v>5.2975926400000004</v>
      </c>
      <c r="J49" s="93" t="s">
        <v>27</v>
      </c>
      <c r="K49" s="93" t="s">
        <v>27</v>
      </c>
      <c r="L49" s="93" t="s">
        <v>27</v>
      </c>
      <c r="M49" s="93">
        <v>10.33606844</v>
      </c>
      <c r="N49" s="91">
        <v>54.30420307</v>
      </c>
      <c r="O49" s="94"/>
    </row>
    <row r="50" spans="1:15">
      <c r="B50" s="87" t="s">
        <v>144</v>
      </c>
      <c r="E50" s="93">
        <v>17.962769004999998</v>
      </c>
      <c r="F50" s="93">
        <v>70.904188740999999</v>
      </c>
      <c r="G50" s="93">
        <v>35.794573395</v>
      </c>
      <c r="H50" s="93">
        <v>53.275359164999998</v>
      </c>
      <c r="I50" s="93">
        <v>14.837158098</v>
      </c>
      <c r="J50" s="93" t="s">
        <v>27</v>
      </c>
      <c r="K50" s="93" t="s">
        <v>27</v>
      </c>
      <c r="L50" s="93" t="s">
        <v>27</v>
      </c>
      <c r="M50" s="93">
        <v>19.15776975</v>
      </c>
      <c r="N50" s="91">
        <v>211.93181815400001</v>
      </c>
      <c r="O50" s="94"/>
    </row>
    <row r="51" spans="1:15">
      <c r="B51" s="87" t="s">
        <v>149</v>
      </c>
      <c r="E51" s="93">
        <v>22.135752425</v>
      </c>
      <c r="F51" s="93">
        <v>84.507006481000005</v>
      </c>
      <c r="G51" s="93">
        <v>46.744829025000001</v>
      </c>
      <c r="H51" s="93">
        <v>63.219844365</v>
      </c>
      <c r="I51" s="93">
        <v>20.134750738000001</v>
      </c>
      <c r="J51" s="93" t="s">
        <v>27</v>
      </c>
      <c r="K51" s="93" t="s">
        <v>27</v>
      </c>
      <c r="L51" s="93" t="s">
        <v>27</v>
      </c>
      <c r="M51" s="93">
        <v>29.493838189999998</v>
      </c>
      <c r="N51" s="91">
        <v>266.23602122400001</v>
      </c>
      <c r="O51" s="94"/>
    </row>
    <row r="54" spans="1:15" ht="12.75" customHeight="1"/>
    <row r="56" spans="1:15">
      <c r="A56" s="5" t="s">
        <v>151</v>
      </c>
    </row>
    <row r="57" spans="1:15">
      <c r="A57" s="5" t="s">
        <v>59</v>
      </c>
    </row>
    <row r="58" spans="1:15">
      <c r="A58" s="5" t="s">
        <v>220</v>
      </c>
    </row>
    <row r="59" spans="1:15">
      <c r="A59" s="5"/>
    </row>
    <row r="60" spans="1:15">
      <c r="A60" s="5"/>
    </row>
    <row r="61" spans="1:15">
      <c r="A61" s="6"/>
    </row>
  </sheetData>
  <hyperlinks>
    <hyperlink ref="G1" location="Inhalt!A1" display="zurück" xr:uid="{00000000-0004-0000-1800-000000000000}"/>
  </hyperlinks>
  <pageMargins left="0.70866141732283472" right="0.70866141732283472" top="0.74803149606299213" bottom="0.74803149606299213" header="0.31496062992125984" footer="0.31496062992125984"/>
  <pageSetup paperSize="9" scale="5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pageSetUpPr fitToPage="1"/>
  </sheetPr>
  <dimension ref="A1:S59"/>
  <sheetViews>
    <sheetView zoomScale="86" zoomScaleNormal="86" workbookViewId="0">
      <pane ySplit="4" topLeftCell="A5" activePane="bottomLeft" state="frozen"/>
      <selection activeCell="G1" sqref="G1"/>
      <selection pane="bottomLeft" activeCell="P6" sqref="P6"/>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247</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42243.841638954866</v>
      </c>
      <c r="F6" s="91">
        <v>48577.133020226051</v>
      </c>
      <c r="G6" s="91">
        <v>40201.832271762207</v>
      </c>
      <c r="H6" s="91">
        <v>38090.120601427116</v>
      </c>
      <c r="I6" s="91">
        <v>34087.176381270903</v>
      </c>
      <c r="J6" s="91" t="s">
        <v>27</v>
      </c>
      <c r="K6" s="91" t="s">
        <v>27</v>
      </c>
      <c r="L6" s="91" t="s">
        <v>27</v>
      </c>
      <c r="M6" s="91">
        <v>50561.223866591296</v>
      </c>
      <c r="N6" s="91">
        <v>44841.707143844025</v>
      </c>
      <c r="O6" s="82"/>
      <c r="P6" s="82"/>
      <c r="Q6" s="82"/>
      <c r="R6" s="82"/>
      <c r="S6" s="82"/>
    </row>
    <row r="7" spans="1:19" ht="12.75" customHeight="1">
      <c r="A7" s="80"/>
      <c r="B7" s="79" t="s">
        <v>128</v>
      </c>
      <c r="C7" s="82"/>
      <c r="D7" s="82"/>
      <c r="E7" s="91">
        <v>49066.653919121134</v>
      </c>
      <c r="F7" s="91">
        <v>53117.832053123144</v>
      </c>
      <c r="G7" s="91">
        <v>43496.132696390661</v>
      </c>
      <c r="H7" s="91">
        <v>43589.881824566772</v>
      </c>
      <c r="I7" s="91">
        <v>37829.275177257528</v>
      </c>
      <c r="J7" s="91" t="s">
        <v>27</v>
      </c>
      <c r="K7" s="91" t="s">
        <v>27</v>
      </c>
      <c r="L7" s="91" t="s">
        <v>27</v>
      </c>
      <c r="M7" s="91">
        <v>60763.915850763144</v>
      </c>
      <c r="N7" s="91">
        <v>51142.54678678231</v>
      </c>
      <c r="O7" s="82"/>
      <c r="P7" s="82"/>
      <c r="Q7" s="82"/>
      <c r="R7" s="82"/>
      <c r="S7" s="82"/>
    </row>
    <row r="8" spans="1:19" ht="21" customHeight="1">
      <c r="A8" s="80"/>
      <c r="B8" s="79" t="s">
        <v>129</v>
      </c>
      <c r="C8" s="82"/>
      <c r="D8" s="82"/>
      <c r="E8" s="91">
        <v>45243.987271379076</v>
      </c>
      <c r="F8" s="207">
        <v>51978.276156388805</v>
      </c>
      <c r="G8" s="91">
        <v>42995.707316857981</v>
      </c>
      <c r="H8" s="91">
        <v>39661.720195579263</v>
      </c>
      <c r="I8" s="207">
        <v>36409.626151407574</v>
      </c>
      <c r="J8" s="91" t="s">
        <v>27</v>
      </c>
      <c r="K8" s="91" t="s">
        <v>27</v>
      </c>
      <c r="L8" s="91" t="s">
        <v>27</v>
      </c>
      <c r="M8" s="91">
        <v>61535.522522987369</v>
      </c>
      <c r="N8" s="91">
        <v>49395.000204929092</v>
      </c>
      <c r="O8" s="82"/>
      <c r="P8" s="82"/>
      <c r="Q8" s="82"/>
      <c r="R8" s="82"/>
      <c r="S8" s="82"/>
    </row>
    <row r="9" spans="1:19" ht="12.75" customHeight="1">
      <c r="A9" s="80"/>
      <c r="B9" s="79" t="s">
        <v>130</v>
      </c>
      <c r="C9" s="82"/>
      <c r="D9" s="82"/>
      <c r="E9" s="91">
        <v>52551.353741435007</v>
      </c>
      <c r="F9" s="91">
        <v>56836.893649864629</v>
      </c>
      <c r="G9" s="91">
        <v>46518.949141102254</v>
      </c>
      <c r="H9" s="91">
        <v>45388.401742670219</v>
      </c>
      <c r="I9" s="91">
        <v>40406.68406725087</v>
      </c>
      <c r="J9" s="91" t="s">
        <v>27</v>
      </c>
      <c r="K9" s="91" t="s">
        <v>27</v>
      </c>
      <c r="L9" s="91" t="s">
        <v>27</v>
      </c>
      <c r="M9" s="91">
        <v>73952.705778750125</v>
      </c>
      <c r="N9" s="91">
        <v>56335.636395602938</v>
      </c>
      <c r="O9" s="82"/>
      <c r="P9" s="82"/>
      <c r="Q9" s="82"/>
      <c r="R9" s="82"/>
      <c r="S9" s="82"/>
    </row>
    <row r="10" spans="1:19" ht="21" customHeight="1">
      <c r="A10" s="74" t="s">
        <v>131</v>
      </c>
      <c r="B10" s="79"/>
      <c r="C10" s="82"/>
      <c r="D10" s="82"/>
      <c r="E10" s="91"/>
      <c r="F10" s="91"/>
      <c r="G10" s="91"/>
      <c r="H10" s="91"/>
      <c r="I10" s="91"/>
      <c r="J10" s="91"/>
      <c r="K10" s="91"/>
      <c r="L10" s="91"/>
      <c r="M10" s="91"/>
      <c r="N10" s="91"/>
      <c r="O10" s="82"/>
      <c r="P10" s="82"/>
      <c r="Q10" s="82"/>
      <c r="R10" s="82"/>
      <c r="S10" s="82"/>
    </row>
    <row r="11" spans="1:19">
      <c r="A11" s="80"/>
      <c r="B11" s="79" t="s">
        <v>127</v>
      </c>
      <c r="C11" s="82"/>
      <c r="D11" s="82"/>
      <c r="E11" s="91">
        <v>49992.983610451309</v>
      </c>
      <c r="F11" s="91">
        <v>56085.151834622244</v>
      </c>
      <c r="G11" s="91">
        <v>45572.23897346072</v>
      </c>
      <c r="H11" s="91">
        <v>44091.958120285424</v>
      </c>
      <c r="I11" s="91">
        <v>39841.838615384615</v>
      </c>
      <c r="J11" s="91" t="s">
        <v>27</v>
      </c>
      <c r="K11" s="91" t="s">
        <v>27</v>
      </c>
      <c r="L11" s="91" t="s">
        <v>27</v>
      </c>
      <c r="M11" s="91">
        <v>57965.59796495195</v>
      </c>
      <c r="N11" s="91">
        <v>51736.313326527481</v>
      </c>
      <c r="O11" s="82"/>
      <c r="P11" s="82"/>
      <c r="Q11" s="82"/>
      <c r="R11" s="82"/>
      <c r="S11" s="82"/>
    </row>
    <row r="12" spans="1:19" ht="12.75" customHeight="1">
      <c r="A12" s="80"/>
      <c r="B12" s="79" t="s">
        <v>128</v>
      </c>
      <c r="C12" s="82"/>
      <c r="D12" s="82"/>
      <c r="E12" s="91">
        <v>57400.060143943003</v>
      </c>
      <c r="F12" s="91">
        <v>61268.507601606187</v>
      </c>
      <c r="G12" s="91">
        <v>49318.214162526536</v>
      </c>
      <c r="H12" s="91">
        <v>50519.421278899084</v>
      </c>
      <c r="I12" s="91">
        <v>43986.231347826084</v>
      </c>
      <c r="J12" s="91" t="s">
        <v>27</v>
      </c>
      <c r="K12" s="91" t="s">
        <v>27</v>
      </c>
      <c r="L12" s="91" t="s">
        <v>27</v>
      </c>
      <c r="M12" s="91">
        <v>69571.206262295076</v>
      </c>
      <c r="N12" s="91">
        <v>58883.00107249002</v>
      </c>
      <c r="O12" s="82"/>
      <c r="P12" s="82"/>
      <c r="Q12" s="82"/>
      <c r="R12" s="82"/>
      <c r="S12" s="82"/>
    </row>
    <row r="13" spans="1:19" ht="21" customHeight="1">
      <c r="A13" s="80"/>
      <c r="B13" s="79" t="s">
        <v>129</v>
      </c>
      <c r="C13" s="82"/>
      <c r="D13" s="82"/>
      <c r="E13" s="91">
        <v>53543.471104288561</v>
      </c>
      <c r="F13" s="91">
        <v>60011.971252383009</v>
      </c>
      <c r="G13" s="91">
        <v>48739.336939453795</v>
      </c>
      <c r="H13" s="91">
        <v>45911.193722406824</v>
      </c>
      <c r="I13" s="91">
        <v>42556.368792338879</v>
      </c>
      <c r="J13" s="91" t="s">
        <v>27</v>
      </c>
      <c r="K13" s="91" t="s">
        <v>27</v>
      </c>
      <c r="L13" s="91" t="s">
        <v>27</v>
      </c>
      <c r="M13" s="91">
        <v>70547.013825106711</v>
      </c>
      <c r="N13" s="91">
        <v>56989.694865284087</v>
      </c>
      <c r="O13" s="82"/>
      <c r="P13" s="82"/>
      <c r="Q13" s="82"/>
      <c r="R13" s="82"/>
      <c r="S13" s="82"/>
    </row>
    <row r="14" spans="1:19">
      <c r="A14" s="80"/>
      <c r="B14" s="79" t="s">
        <v>130</v>
      </c>
      <c r="C14" s="82"/>
      <c r="D14" s="82"/>
      <c r="E14" s="91">
        <v>61476.596108961305</v>
      </c>
      <c r="F14" s="91">
        <v>65558.24129184628</v>
      </c>
      <c r="G14" s="91">
        <v>52745.643213170944</v>
      </c>
      <c r="H14" s="91">
        <v>52603.854216497719</v>
      </c>
      <c r="I14" s="91">
        <v>46983.129997931537</v>
      </c>
      <c r="J14" s="91" t="s">
        <v>27</v>
      </c>
      <c r="K14" s="91" t="s">
        <v>27</v>
      </c>
      <c r="L14" s="91" t="s">
        <v>27</v>
      </c>
      <c r="M14" s="91">
        <v>84671.615964059529</v>
      </c>
      <c r="N14" s="91">
        <v>64862.067822539924</v>
      </c>
      <c r="O14" s="82"/>
      <c r="P14" s="82"/>
      <c r="Q14" s="82"/>
      <c r="R14" s="82"/>
      <c r="S14" s="82"/>
    </row>
    <row r="15" spans="1:19" ht="21" customHeight="1">
      <c r="A15" s="74" t="s">
        <v>132</v>
      </c>
      <c r="B15" s="83"/>
      <c r="C15" s="83"/>
      <c r="D15" s="83"/>
      <c r="E15" s="90"/>
      <c r="F15" s="90"/>
      <c r="G15" s="90"/>
      <c r="H15" s="90"/>
      <c r="I15" s="90"/>
      <c r="J15" s="91"/>
      <c r="K15" s="91"/>
      <c r="L15" s="90"/>
      <c r="M15" s="90"/>
      <c r="N15" s="90"/>
      <c r="O15" s="83"/>
      <c r="P15" s="83"/>
      <c r="Q15" s="83"/>
      <c r="R15" s="79"/>
      <c r="S15" s="79"/>
    </row>
    <row r="16" spans="1:19" ht="14.25" customHeight="1">
      <c r="B16" s="84" t="s">
        <v>147</v>
      </c>
      <c r="C16" s="83"/>
      <c r="D16" s="83"/>
      <c r="E16" s="220">
        <v>4.9695718601011993</v>
      </c>
      <c r="F16" s="220">
        <v>5.2301340440997324</v>
      </c>
      <c r="G16" s="220">
        <v>6.6419400122928316</v>
      </c>
      <c r="H16" s="220">
        <v>5.9635207903288965</v>
      </c>
      <c r="I16" s="220">
        <v>4.3621614657296579</v>
      </c>
      <c r="J16" s="90" t="s">
        <v>27</v>
      </c>
      <c r="K16" s="90" t="s">
        <v>27</v>
      </c>
      <c r="L16" s="220" t="s">
        <v>27</v>
      </c>
      <c r="M16" s="220">
        <v>5.9580818528824668</v>
      </c>
      <c r="N16" s="220">
        <v>5.6028838010479909</v>
      </c>
      <c r="O16" s="83"/>
      <c r="P16" s="83"/>
      <c r="Q16" s="83"/>
      <c r="R16" s="79"/>
      <c r="S16" s="79"/>
    </row>
    <row r="17" spans="1:19">
      <c r="A17" s="85"/>
      <c r="B17" s="84" t="s">
        <v>133</v>
      </c>
      <c r="C17" s="84"/>
      <c r="D17" s="84"/>
      <c r="E17" s="220">
        <v>38.088389862193395</v>
      </c>
      <c r="F17" s="220">
        <v>57.875039830550932</v>
      </c>
      <c r="G17" s="220">
        <v>40.269971642619119</v>
      </c>
      <c r="H17" s="220">
        <v>65.477952121859019</v>
      </c>
      <c r="I17" s="220">
        <v>98.488579112845187</v>
      </c>
      <c r="J17" s="90" t="s">
        <v>27</v>
      </c>
      <c r="K17" s="90" t="s">
        <v>27</v>
      </c>
      <c r="L17" s="220" t="s">
        <v>27</v>
      </c>
      <c r="M17" s="220">
        <v>40.35300487482867</v>
      </c>
      <c r="N17" s="220">
        <v>47.756569975162066</v>
      </c>
      <c r="O17" s="84"/>
      <c r="P17" s="84"/>
      <c r="Q17" s="84"/>
      <c r="R17" s="84"/>
      <c r="S17" s="84"/>
    </row>
    <row r="18" spans="1:19">
      <c r="A18" s="85"/>
      <c r="B18" s="84" t="s">
        <v>134</v>
      </c>
      <c r="C18" s="84"/>
      <c r="D18" s="84"/>
      <c r="E18" s="220">
        <v>8.39816467861597</v>
      </c>
      <c r="F18" s="220">
        <v>7.0121057918353022</v>
      </c>
      <c r="G18" s="220">
        <v>9.2058508166389998</v>
      </c>
      <c r="H18" s="220">
        <v>9.2530021362129666</v>
      </c>
      <c r="I18" s="220">
        <v>5.1838904545733895</v>
      </c>
      <c r="J18" s="90" t="s">
        <v>27</v>
      </c>
      <c r="K18" s="90" t="s">
        <v>27</v>
      </c>
      <c r="L18" s="220" t="s">
        <v>27</v>
      </c>
      <c r="M18" s="220">
        <v>10.342050630602349</v>
      </c>
      <c r="N18" s="220">
        <v>8.3828565748372963</v>
      </c>
      <c r="O18" s="84"/>
      <c r="P18" s="84"/>
      <c r="Q18" s="84"/>
      <c r="R18" s="84"/>
      <c r="S18" s="84"/>
    </row>
    <row r="19" spans="1:19">
      <c r="A19" s="85"/>
      <c r="B19" s="84" t="s">
        <v>148</v>
      </c>
      <c r="C19" s="84"/>
      <c r="D19" s="84"/>
      <c r="E19" s="220">
        <v>6.8809696387633794</v>
      </c>
      <c r="F19" s="220">
        <v>6.2543343231682238</v>
      </c>
      <c r="G19" s="220">
        <v>7.4929396401143418</v>
      </c>
      <c r="H19" s="220">
        <v>8.1073182709020433</v>
      </c>
      <c r="I19" s="220">
        <v>4.9246825823470832</v>
      </c>
      <c r="J19" s="90" t="s">
        <v>27</v>
      </c>
      <c r="K19" s="90" t="s">
        <v>27</v>
      </c>
      <c r="L19" s="220" t="s">
        <v>27</v>
      </c>
      <c r="M19" s="220">
        <v>8.2322194019042385</v>
      </c>
      <c r="N19" s="220">
        <v>7.1311109003119899</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6.3464187985864475</v>
      </c>
      <c r="F21" s="220">
        <v>5.9646052318070915</v>
      </c>
      <c r="G21" s="220">
        <v>7.5547587039879973</v>
      </c>
      <c r="H21" s="220">
        <v>7.8753194139963529</v>
      </c>
      <c r="I21" s="220">
        <v>5.4535304143814454</v>
      </c>
      <c r="J21" s="90" t="s">
        <v>27</v>
      </c>
      <c r="K21" s="90" t="s">
        <v>27</v>
      </c>
      <c r="L21" s="220" t="s">
        <v>27</v>
      </c>
      <c r="M21" s="220">
        <v>8.7131117078973244</v>
      </c>
      <c r="N21" s="220">
        <v>7.0680451072952941</v>
      </c>
      <c r="O21" s="84"/>
      <c r="P21" s="84"/>
      <c r="Q21" s="84"/>
      <c r="R21" s="84"/>
      <c r="S21" s="84"/>
    </row>
    <row r="22" spans="1:19">
      <c r="A22" s="85"/>
      <c r="B22" s="84" t="s">
        <v>133</v>
      </c>
      <c r="C22" s="84"/>
      <c r="D22" s="84"/>
      <c r="E22" s="220">
        <v>45.146021748461145</v>
      </c>
      <c r="F22" s="220">
        <v>69.735294812825728</v>
      </c>
      <c r="G22" s="220">
        <v>45.478289591856964</v>
      </c>
      <c r="H22" s="220">
        <v>131.87804662250247</v>
      </c>
      <c r="I22" s="220">
        <v>347.65501460383604</v>
      </c>
      <c r="J22" s="90" t="s">
        <v>27</v>
      </c>
      <c r="K22" s="90" t="s">
        <v>27</v>
      </c>
      <c r="L22" s="220" t="s">
        <v>27</v>
      </c>
      <c r="M22" s="220">
        <v>89.142756395345117</v>
      </c>
      <c r="N22" s="220">
        <v>71.10381526634464</v>
      </c>
      <c r="O22" s="84"/>
      <c r="P22" s="84"/>
      <c r="Q22" s="84"/>
      <c r="R22" s="84"/>
      <c r="S22" s="84"/>
    </row>
    <row r="23" spans="1:19">
      <c r="A23" s="85"/>
      <c r="B23" s="84" t="s">
        <v>134</v>
      </c>
      <c r="C23" s="84"/>
      <c r="D23" s="84"/>
      <c r="E23" s="220">
        <v>9.1471441385942001</v>
      </c>
      <c r="F23" s="220">
        <v>7.6927263370718393</v>
      </c>
      <c r="G23" s="220">
        <v>9.802473481286933</v>
      </c>
      <c r="H23" s="220">
        <v>9.997330755694076</v>
      </c>
      <c r="I23" s="220">
        <v>5.6508796504165941</v>
      </c>
      <c r="J23" s="90" t="s">
        <v>27</v>
      </c>
      <c r="K23" s="90" t="s">
        <v>27</v>
      </c>
      <c r="L23" s="220" t="s">
        <v>27</v>
      </c>
      <c r="M23" s="220">
        <v>11.520535467298767</v>
      </c>
      <c r="N23" s="220">
        <v>9.1584324470060192</v>
      </c>
      <c r="O23" s="84"/>
      <c r="P23" s="84"/>
      <c r="Q23" s="84"/>
      <c r="R23" s="84"/>
      <c r="S23" s="84"/>
    </row>
    <row r="24" spans="1:19">
      <c r="A24" s="85"/>
      <c r="B24" s="84" t="s">
        <v>148</v>
      </c>
      <c r="C24" s="84"/>
      <c r="D24" s="84"/>
      <c r="E24" s="220">
        <v>7.6060616740667992</v>
      </c>
      <c r="F24" s="220">
        <v>6.9284288951610824</v>
      </c>
      <c r="G24" s="220">
        <v>8.06428317765101</v>
      </c>
      <c r="H24" s="220">
        <v>9.2928630454703391</v>
      </c>
      <c r="I24" s="220">
        <v>5.5604977990441613</v>
      </c>
      <c r="J24" s="90" t="s">
        <v>27</v>
      </c>
      <c r="K24" s="90" t="s">
        <v>27</v>
      </c>
      <c r="L24" s="220" t="s">
        <v>27</v>
      </c>
      <c r="M24" s="220">
        <v>10.202053476521133</v>
      </c>
      <c r="N24" s="220">
        <v>8.1133971125118833</v>
      </c>
      <c r="O24" s="84"/>
      <c r="P24" s="84"/>
      <c r="Q24" s="84"/>
      <c r="R24" s="84"/>
      <c r="S24" s="84"/>
    </row>
    <row r="25" spans="1:19" ht="21" customHeight="1">
      <c r="A25" s="80" t="s">
        <v>136</v>
      </c>
      <c r="B25" s="82"/>
      <c r="C25" s="82"/>
      <c r="D25" s="82"/>
      <c r="E25" s="91"/>
      <c r="F25" s="91"/>
      <c r="G25" s="91"/>
      <c r="H25" s="91"/>
      <c r="I25" s="91"/>
      <c r="J25" s="91"/>
      <c r="K25" s="91"/>
      <c r="L25" s="92"/>
      <c r="M25" s="92"/>
      <c r="N25" s="92"/>
      <c r="O25" s="79"/>
      <c r="P25" s="79"/>
      <c r="Q25" s="79"/>
      <c r="R25" s="79"/>
      <c r="S25" s="79"/>
    </row>
    <row r="26" spans="1:19">
      <c r="A26" s="80"/>
      <c r="B26" s="82" t="s">
        <v>137</v>
      </c>
      <c r="C26" s="82"/>
      <c r="D26" s="82"/>
      <c r="E26" s="91">
        <v>43163478.899889991</v>
      </c>
      <c r="F26" s="91">
        <v>91960208.856370002</v>
      </c>
      <c r="G26" s="91">
        <v>42625792</v>
      </c>
      <c r="H26" s="91">
        <v>45217573.239900008</v>
      </c>
      <c r="I26" s="91">
        <v>12579289.778000001</v>
      </c>
      <c r="J26" s="91" t="s">
        <v>27</v>
      </c>
      <c r="K26" s="91" t="s">
        <v>27</v>
      </c>
      <c r="L26" s="91" t="s">
        <v>27</v>
      </c>
      <c r="M26" s="91">
        <v>111678007.32000001</v>
      </c>
      <c r="N26" s="91">
        <v>347224350.09415996</v>
      </c>
      <c r="O26" s="82"/>
      <c r="P26" s="82"/>
      <c r="Q26" s="82"/>
      <c r="R26" s="82"/>
      <c r="S26" s="82"/>
    </row>
    <row r="27" spans="1:19">
      <c r="A27" s="80"/>
      <c r="B27" s="82" t="s">
        <v>60</v>
      </c>
      <c r="C27" s="82"/>
      <c r="D27" s="82"/>
      <c r="E27" s="91">
        <v>35569314.659999996</v>
      </c>
      <c r="F27" s="91">
        <v>81658160.606999993</v>
      </c>
      <c r="G27" s="91">
        <v>37870126</v>
      </c>
      <c r="H27" s="91">
        <v>37366408.310000002</v>
      </c>
      <c r="I27" s="91">
        <v>10192065.738</v>
      </c>
      <c r="J27" s="91" t="s">
        <v>27</v>
      </c>
      <c r="K27" s="91" t="s">
        <v>27</v>
      </c>
      <c r="L27" s="91" t="s">
        <v>27</v>
      </c>
      <c r="M27" s="91">
        <v>89442805.019999996</v>
      </c>
      <c r="N27" s="91">
        <v>292098880.33499998</v>
      </c>
      <c r="O27" s="82"/>
      <c r="P27" s="82"/>
      <c r="Q27" s="82"/>
      <c r="R27" s="82"/>
      <c r="S27" s="82"/>
    </row>
    <row r="28" spans="1:19">
      <c r="A28" s="80"/>
      <c r="B28" s="82" t="s">
        <v>189</v>
      </c>
      <c r="C28" s="82"/>
      <c r="D28" s="82"/>
      <c r="E28" s="91">
        <v>5744807.9398999996</v>
      </c>
      <c r="F28" s="91">
        <v>7632915.0743000004</v>
      </c>
      <c r="G28" s="91">
        <v>3103231</v>
      </c>
      <c r="H28" s="91">
        <v>5395265.7598999999</v>
      </c>
      <c r="I28" s="91">
        <v>1118887.54</v>
      </c>
      <c r="J28" s="91" t="s">
        <v>27</v>
      </c>
      <c r="K28" s="91" t="s">
        <v>27</v>
      </c>
      <c r="L28" s="91" t="s">
        <v>27</v>
      </c>
      <c r="M28" s="91">
        <v>18048562.120000001</v>
      </c>
      <c r="N28" s="91">
        <v>41043669.434100002</v>
      </c>
      <c r="O28" s="82"/>
      <c r="P28" s="82"/>
      <c r="Q28" s="82"/>
      <c r="R28" s="82"/>
      <c r="S28" s="82"/>
    </row>
    <row r="29" spans="1:19">
      <c r="A29" s="80"/>
      <c r="B29" s="82" t="s">
        <v>61</v>
      </c>
      <c r="C29" s="82"/>
      <c r="D29" s="82"/>
      <c r="E29" s="91">
        <v>1231281.3</v>
      </c>
      <c r="F29" s="91">
        <v>801258.62407000002</v>
      </c>
      <c r="G29" s="91">
        <v>215896</v>
      </c>
      <c r="H29" s="91">
        <v>1013833.27</v>
      </c>
      <c r="I29" s="91">
        <v>719533.14</v>
      </c>
      <c r="J29" s="91" t="s">
        <v>27</v>
      </c>
      <c r="K29" s="91" t="s">
        <v>27</v>
      </c>
      <c r="L29" s="91" t="s">
        <v>27</v>
      </c>
      <c r="M29" s="91">
        <v>3865895.65</v>
      </c>
      <c r="N29" s="91">
        <v>7847697.9840700002</v>
      </c>
      <c r="O29" s="82"/>
      <c r="P29" s="82"/>
      <c r="Q29" s="82"/>
      <c r="R29" s="82"/>
      <c r="S29" s="82"/>
    </row>
    <row r="30" spans="1:19">
      <c r="A30" s="80"/>
      <c r="B30" s="82" t="s">
        <v>30</v>
      </c>
      <c r="C30" s="82"/>
      <c r="D30" s="82"/>
      <c r="E30" s="91">
        <v>618074.99999000004</v>
      </c>
      <c r="F30" s="91">
        <v>1867874.551</v>
      </c>
      <c r="G30" s="91">
        <v>1436539</v>
      </c>
      <c r="H30" s="91">
        <v>1442065.9</v>
      </c>
      <c r="I30" s="91">
        <v>548803.36</v>
      </c>
      <c r="J30" s="91" t="s">
        <v>27</v>
      </c>
      <c r="K30" s="91" t="s">
        <v>27</v>
      </c>
      <c r="L30" s="91" t="s">
        <v>27</v>
      </c>
      <c r="M30" s="91">
        <v>320744.53000000003</v>
      </c>
      <c r="N30" s="91">
        <v>6234102.3409900004</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50472723.849760003</v>
      </c>
      <c r="F32" s="91">
        <v>106083393.10894001</v>
      </c>
      <c r="G32" s="91">
        <v>48233521.999639995</v>
      </c>
      <c r="H32" s="91">
        <v>52348160.249799997</v>
      </c>
      <c r="I32" s="91">
        <v>14660791.446919998</v>
      </c>
      <c r="J32" s="91" t="s">
        <v>27</v>
      </c>
      <c r="K32" s="91" t="s">
        <v>27</v>
      </c>
      <c r="L32" s="91" t="s">
        <v>27</v>
      </c>
      <c r="M32" s="91">
        <v>127786572.83634</v>
      </c>
      <c r="N32" s="91">
        <v>399585163.4914</v>
      </c>
      <c r="O32" s="82"/>
      <c r="P32" s="82"/>
      <c r="Q32" s="82"/>
      <c r="R32" s="82"/>
      <c r="S32" s="82"/>
    </row>
    <row r="33" spans="1:19">
      <c r="A33" s="80"/>
      <c r="B33" s="82" t="s">
        <v>60</v>
      </c>
      <c r="C33" s="82"/>
      <c r="D33" s="82"/>
      <c r="E33" s="91">
        <v>42094092.200000003</v>
      </c>
      <c r="F33" s="91">
        <v>94279140.233999997</v>
      </c>
      <c r="G33" s="91">
        <v>42929049.112999998</v>
      </c>
      <c r="H33" s="91">
        <v>43254210.916000001</v>
      </c>
      <c r="I33" s="91">
        <v>11912709.745999999</v>
      </c>
      <c r="J33" s="91" t="s">
        <v>27</v>
      </c>
      <c r="K33" s="91" t="s">
        <v>27</v>
      </c>
      <c r="L33" s="91" t="s">
        <v>27</v>
      </c>
      <c r="M33" s="91">
        <v>102541142.8</v>
      </c>
      <c r="N33" s="91">
        <v>337010345.009</v>
      </c>
      <c r="O33" s="82"/>
      <c r="P33" s="82"/>
      <c r="Q33" s="82"/>
      <c r="R33" s="82"/>
      <c r="S33" s="82"/>
    </row>
    <row r="34" spans="1:19">
      <c r="A34" s="80"/>
      <c r="B34" s="82" t="s">
        <v>189</v>
      </c>
      <c r="C34" s="82"/>
      <c r="D34" s="82"/>
      <c r="E34" s="91">
        <v>6236758.4412000002</v>
      </c>
      <c r="F34" s="91">
        <v>8713221.0442999993</v>
      </c>
      <c r="G34" s="91">
        <v>3528708.6280999999</v>
      </c>
      <c r="H34" s="91">
        <v>6305341.3585999999</v>
      </c>
      <c r="I34" s="91">
        <v>1239173.4269999999</v>
      </c>
      <c r="J34" s="91" t="s">
        <v>27</v>
      </c>
      <c r="K34" s="91" t="s">
        <v>27</v>
      </c>
      <c r="L34" s="91" t="s">
        <v>27</v>
      </c>
      <c r="M34" s="91">
        <v>20530321.078000002</v>
      </c>
      <c r="N34" s="91">
        <v>46553523.977200001</v>
      </c>
      <c r="O34" s="82"/>
      <c r="P34" s="82"/>
      <c r="Q34" s="82"/>
      <c r="R34" s="82"/>
      <c r="S34" s="82"/>
    </row>
    <row r="35" spans="1:19">
      <c r="A35" s="80"/>
      <c r="B35" s="82" t="s">
        <v>61</v>
      </c>
      <c r="C35" s="82"/>
      <c r="D35" s="82"/>
      <c r="E35" s="91">
        <v>1357323.4469999999</v>
      </c>
      <c r="F35" s="91">
        <v>974413.98794000002</v>
      </c>
      <c r="G35" s="91">
        <v>241138.40134000001</v>
      </c>
      <c r="H35" s="91">
        <v>1108310.8977999999</v>
      </c>
      <c r="I35" s="91">
        <v>839819.02696000005</v>
      </c>
      <c r="J35" s="91" t="s">
        <v>27</v>
      </c>
      <c r="K35" s="91" t="s">
        <v>27</v>
      </c>
      <c r="L35" s="91" t="s">
        <v>27</v>
      </c>
      <c r="M35" s="91">
        <v>4357162.1952999998</v>
      </c>
      <c r="N35" s="91">
        <v>8878167.95634</v>
      </c>
      <c r="O35" s="82"/>
      <c r="P35" s="82"/>
      <c r="Q35" s="82"/>
      <c r="R35" s="82"/>
      <c r="S35" s="82"/>
    </row>
    <row r="36" spans="1:19">
      <c r="A36" s="80"/>
      <c r="B36" s="82" t="s">
        <v>30</v>
      </c>
      <c r="C36" s="82"/>
      <c r="D36" s="82"/>
      <c r="E36" s="91">
        <v>784549.76156000001</v>
      </c>
      <c r="F36" s="91">
        <v>2116617.8426999999</v>
      </c>
      <c r="G36" s="91">
        <v>1534625.8572</v>
      </c>
      <c r="H36" s="91">
        <v>1680297.0774000001</v>
      </c>
      <c r="I36" s="91">
        <v>669089.24696000002</v>
      </c>
      <c r="J36" s="91" t="s">
        <v>27</v>
      </c>
      <c r="K36" s="91" t="s">
        <v>27</v>
      </c>
      <c r="L36" s="91" t="s">
        <v>27</v>
      </c>
      <c r="M36" s="91">
        <v>357946.76303999999</v>
      </c>
      <c r="N36" s="91">
        <v>7143126.5488599995</v>
      </c>
      <c r="O36" s="82"/>
      <c r="P36" s="82"/>
      <c r="Q36" s="82"/>
      <c r="R36" s="82"/>
      <c r="S36" s="82"/>
    </row>
    <row r="37" spans="1:19" ht="21" customHeight="1">
      <c r="A37" s="80" t="s">
        <v>139</v>
      </c>
      <c r="C37" s="79"/>
      <c r="D37" s="79"/>
      <c r="E37" s="92"/>
      <c r="F37" s="92"/>
      <c r="G37" s="92"/>
      <c r="H37" s="92"/>
      <c r="I37" s="92"/>
      <c r="J37" s="91"/>
      <c r="K37" s="91"/>
      <c r="L37" s="92"/>
      <c r="M37" s="92"/>
      <c r="N37" s="91"/>
      <c r="O37" s="79"/>
      <c r="P37" s="79"/>
      <c r="Q37" s="79"/>
      <c r="R37" s="79"/>
      <c r="S37" s="79"/>
    </row>
    <row r="38" spans="1:19" ht="12.75" customHeight="1">
      <c r="A38" s="80"/>
      <c r="B38" s="87" t="s">
        <v>152</v>
      </c>
      <c r="C38" s="79"/>
      <c r="D38" s="79"/>
      <c r="E38" s="95">
        <v>864</v>
      </c>
      <c r="F38" s="95">
        <v>1712</v>
      </c>
      <c r="G38" s="95">
        <v>960</v>
      </c>
      <c r="H38" s="95">
        <v>1018</v>
      </c>
      <c r="I38" s="95">
        <v>306</v>
      </c>
      <c r="J38" s="95" t="s">
        <v>27</v>
      </c>
      <c r="K38" s="95" t="s">
        <v>27</v>
      </c>
      <c r="L38" s="95" t="s">
        <v>27</v>
      </c>
      <c r="M38" s="95">
        <v>1817</v>
      </c>
      <c r="N38" s="91">
        <v>6677</v>
      </c>
      <c r="O38" s="79"/>
      <c r="P38" s="79"/>
      <c r="Q38" s="79"/>
      <c r="R38" s="79"/>
      <c r="S38" s="79"/>
    </row>
    <row r="39" spans="1:19" ht="12.75" customHeight="1">
      <c r="A39" s="86"/>
      <c r="B39" s="87" t="s">
        <v>153</v>
      </c>
      <c r="C39" s="89"/>
      <c r="D39" s="89"/>
      <c r="E39" s="95">
        <v>842</v>
      </c>
      <c r="F39" s="95">
        <v>1681</v>
      </c>
      <c r="G39" s="95">
        <v>942</v>
      </c>
      <c r="H39" s="95">
        <v>981</v>
      </c>
      <c r="I39" s="95">
        <v>299</v>
      </c>
      <c r="J39" s="95" t="s">
        <v>27</v>
      </c>
      <c r="K39" s="95" t="s">
        <v>27</v>
      </c>
      <c r="L39" s="95" t="s">
        <v>27</v>
      </c>
      <c r="M39" s="95">
        <v>1769</v>
      </c>
      <c r="N39" s="91">
        <v>6514</v>
      </c>
      <c r="O39" s="89"/>
      <c r="P39" s="89"/>
      <c r="Q39" s="84"/>
      <c r="R39" s="87"/>
      <c r="S39" s="87"/>
    </row>
    <row r="40" spans="1:19">
      <c r="A40" s="86"/>
      <c r="B40" s="87" t="s">
        <v>140</v>
      </c>
      <c r="E40" s="95">
        <v>786.16666667000004</v>
      </c>
      <c r="F40" s="208">
        <v>1571.0055554999999</v>
      </c>
      <c r="G40" s="208">
        <v>880.78853362999996</v>
      </c>
      <c r="H40" s="95">
        <v>942.12777775999996</v>
      </c>
      <c r="I40" s="208">
        <v>279.92777776999998</v>
      </c>
      <c r="J40" s="95" t="s">
        <v>27</v>
      </c>
      <c r="K40" s="95" t="s">
        <v>27</v>
      </c>
      <c r="L40" s="95" t="s">
        <v>27</v>
      </c>
      <c r="M40" s="95">
        <v>1453.5150000000001</v>
      </c>
      <c r="N40" s="91">
        <v>5913.5313113300008</v>
      </c>
    </row>
    <row r="41" spans="1:19" ht="21" customHeight="1">
      <c r="A41" s="86" t="s">
        <v>141</v>
      </c>
      <c r="B41" s="87"/>
      <c r="E41" s="94"/>
      <c r="F41" s="94"/>
      <c r="G41" s="94"/>
      <c r="H41" s="94"/>
      <c r="I41" s="94"/>
      <c r="J41" s="91"/>
      <c r="K41" s="91"/>
      <c r="L41" s="94"/>
      <c r="M41" s="94"/>
      <c r="N41" s="91"/>
    </row>
    <row r="42" spans="1:19" ht="12.75" customHeight="1">
      <c r="B42" s="81" t="s">
        <v>142</v>
      </c>
      <c r="J42" s="91"/>
      <c r="K42" s="91"/>
      <c r="N42" s="91"/>
    </row>
    <row r="43" spans="1:19">
      <c r="B43" s="79" t="s">
        <v>146</v>
      </c>
      <c r="E43" s="93">
        <v>169.43109461</v>
      </c>
      <c r="F43" s="93">
        <v>321.40667635400001</v>
      </c>
      <c r="G43" s="93">
        <v>141.82603249300001</v>
      </c>
      <c r="H43" s="93">
        <v>164.50013917799998</v>
      </c>
      <c r="I43" s="93">
        <v>68.544001030000004</v>
      </c>
      <c r="J43" s="93" t="s">
        <v>27</v>
      </c>
      <c r="K43" s="93" t="s">
        <v>27</v>
      </c>
      <c r="L43" s="93" t="s">
        <v>27</v>
      </c>
      <c r="M43" s="93">
        <v>296.90763633</v>
      </c>
      <c r="N43" s="91">
        <v>1162.615579995</v>
      </c>
      <c r="O43" s="94"/>
    </row>
    <row r="44" spans="1:19">
      <c r="A44" s="86"/>
      <c r="B44" s="87" t="s">
        <v>143</v>
      </c>
      <c r="E44" s="93">
        <v>22.106473995000002</v>
      </c>
      <c r="F44" s="93">
        <v>29.045336381999999</v>
      </c>
      <c r="G44" s="93">
        <v>23.392119775000001</v>
      </c>
      <c r="H44" s="93">
        <v>14.982142358000001</v>
      </c>
      <c r="I44" s="93">
        <v>3.0358849999999999</v>
      </c>
      <c r="J44" s="93" t="s">
        <v>27</v>
      </c>
      <c r="K44" s="93" t="s">
        <v>27</v>
      </c>
      <c r="L44" s="93" t="s">
        <v>27</v>
      </c>
      <c r="M44" s="93">
        <v>43.83812322</v>
      </c>
      <c r="N44" s="91">
        <v>136.40008073000001</v>
      </c>
      <c r="O44" s="94"/>
    </row>
    <row r="45" spans="1:19">
      <c r="A45" s="86"/>
      <c r="B45" s="87" t="s">
        <v>144</v>
      </c>
      <c r="E45" s="93">
        <v>100.26000111</v>
      </c>
      <c r="F45" s="93">
        <v>239.72827135</v>
      </c>
      <c r="G45" s="93">
        <v>102.32622913</v>
      </c>
      <c r="H45" s="93">
        <v>106.01964482</v>
      </c>
      <c r="I45" s="93">
        <v>57.678687969999999</v>
      </c>
      <c r="J45" s="93" t="s">
        <v>27</v>
      </c>
      <c r="K45" s="93" t="s">
        <v>27</v>
      </c>
      <c r="L45" s="93" t="s">
        <v>27</v>
      </c>
      <c r="M45" s="93">
        <v>171.04924962999999</v>
      </c>
      <c r="N45" s="91">
        <v>777.06208400999992</v>
      </c>
      <c r="O45" s="94"/>
    </row>
    <row r="46" spans="1:19">
      <c r="B46" s="87" t="s">
        <v>149</v>
      </c>
      <c r="E46" s="93">
        <v>122.36647510500001</v>
      </c>
      <c r="F46" s="93">
        <v>268.77360773200002</v>
      </c>
      <c r="G46" s="93">
        <v>125.718348905</v>
      </c>
      <c r="H46" s="93">
        <v>121.001787178</v>
      </c>
      <c r="I46" s="93">
        <v>60.714572969999999</v>
      </c>
      <c r="J46" s="93" t="s">
        <v>27</v>
      </c>
      <c r="K46" s="93" t="s">
        <v>27</v>
      </c>
      <c r="L46" s="93" t="s">
        <v>27</v>
      </c>
      <c r="M46" s="93">
        <v>214.88737284999999</v>
      </c>
      <c r="N46" s="91">
        <v>913.46216473999993</v>
      </c>
      <c r="O46" s="94"/>
    </row>
    <row r="47" spans="1:19" ht="21" customHeight="1">
      <c r="B47" s="81" t="s">
        <v>145</v>
      </c>
      <c r="E47" s="93"/>
      <c r="F47" s="93"/>
      <c r="G47" s="93"/>
      <c r="H47" s="93"/>
      <c r="I47" s="93"/>
      <c r="J47" s="91"/>
      <c r="K47" s="91"/>
      <c r="L47" s="93"/>
      <c r="M47" s="93"/>
      <c r="N47" s="91"/>
      <c r="O47" s="94"/>
    </row>
    <row r="48" spans="1:19">
      <c r="B48" s="79" t="s">
        <v>146</v>
      </c>
      <c r="E48" s="93">
        <v>132.67324875999998</v>
      </c>
      <c r="F48" s="93">
        <v>281.82921327899999</v>
      </c>
      <c r="G48" s="93">
        <v>124.68962105999999</v>
      </c>
      <c r="H48" s="93">
        <v>124.566376096</v>
      </c>
      <c r="I48" s="93">
        <v>54.826869436999999</v>
      </c>
      <c r="J48" s="93" t="s">
        <v>27</v>
      </c>
      <c r="K48" s="93" t="s">
        <v>27</v>
      </c>
      <c r="L48" s="93" t="s">
        <v>27</v>
      </c>
      <c r="M48" s="93">
        <v>203.02735225999999</v>
      </c>
      <c r="N48" s="91">
        <v>921.61268089200007</v>
      </c>
      <c r="O48" s="94"/>
    </row>
    <row r="49" spans="1:15">
      <c r="B49" s="87" t="s">
        <v>143</v>
      </c>
      <c r="E49" s="93">
        <v>18.650591290000001</v>
      </c>
      <c r="F49" s="93">
        <v>24.105440502</v>
      </c>
      <c r="G49" s="93">
        <v>20.713180035000001</v>
      </c>
      <c r="H49" s="93">
        <v>7.4386907080000002</v>
      </c>
      <c r="I49" s="93">
        <v>0.86004800000000003</v>
      </c>
      <c r="J49" s="93" t="s">
        <v>27</v>
      </c>
      <c r="K49" s="93" t="s">
        <v>27</v>
      </c>
      <c r="L49" s="93" t="s">
        <v>27</v>
      </c>
      <c r="M49" s="93">
        <v>19.844573709999999</v>
      </c>
      <c r="N49" s="91">
        <v>91.612524245000003</v>
      </c>
      <c r="O49" s="94"/>
    </row>
    <row r="50" spans="1:15">
      <c r="B50" s="87" t="s">
        <v>144</v>
      </c>
      <c r="E50" s="93">
        <v>92.050588384999998</v>
      </c>
      <c r="F50" s="93">
        <v>218.51810741</v>
      </c>
      <c r="G50" s="93">
        <v>96.098194175000003</v>
      </c>
      <c r="H50" s="93">
        <v>98.126192278000005</v>
      </c>
      <c r="I50" s="93">
        <v>52.912116077</v>
      </c>
      <c r="J50" s="93" t="s">
        <v>27</v>
      </c>
      <c r="K50" s="93" t="s">
        <v>27</v>
      </c>
      <c r="L50" s="93" t="s">
        <v>27</v>
      </c>
      <c r="M50" s="93">
        <v>153.55189045</v>
      </c>
      <c r="N50" s="91">
        <v>711.25708877499994</v>
      </c>
      <c r="O50" s="94"/>
    </row>
    <row r="51" spans="1:15">
      <c r="B51" s="87" t="s">
        <v>149</v>
      </c>
      <c r="E51" s="93">
        <v>110.70117967499999</v>
      </c>
      <c r="F51" s="93">
        <v>242.62354791199999</v>
      </c>
      <c r="G51" s="93">
        <v>116.81137421</v>
      </c>
      <c r="H51" s="93">
        <v>105.564882986</v>
      </c>
      <c r="I51" s="93">
        <v>53.772164076999999</v>
      </c>
      <c r="J51" s="93" t="s">
        <v>27</v>
      </c>
      <c r="K51" s="93" t="s">
        <v>27</v>
      </c>
      <c r="L51" s="93" t="s">
        <v>27</v>
      </c>
      <c r="M51" s="93">
        <v>173.39646415999999</v>
      </c>
      <c r="N51" s="91">
        <v>802.86961301999986</v>
      </c>
      <c r="O51" s="94"/>
    </row>
    <row r="56" spans="1:15">
      <c r="A56" s="5" t="s">
        <v>151</v>
      </c>
    </row>
    <row r="57" spans="1:15">
      <c r="A57" s="5" t="s">
        <v>59</v>
      </c>
    </row>
    <row r="58" spans="1:15">
      <c r="A58" s="5" t="s">
        <v>220</v>
      </c>
    </row>
    <row r="59" spans="1:15">
      <c r="A59" s="6"/>
    </row>
  </sheetData>
  <hyperlinks>
    <hyperlink ref="G1" location="Inhalt!A1" display="zurück" xr:uid="{00000000-0004-0000-19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pageSetUpPr fitToPage="1"/>
  </sheetPr>
  <dimension ref="A1:S58"/>
  <sheetViews>
    <sheetView zoomScale="82" zoomScaleNormal="82" workbookViewId="0">
      <pane ySplit="4" topLeftCell="A5" activePane="bottomLeft" state="frozen"/>
      <selection activeCell="G1" sqref="G1"/>
      <selection pane="bottomLeft" activeCell="Q1" sqref="Q1"/>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188" t="s">
        <v>248</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216</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t="s">
        <v>27</v>
      </c>
      <c r="F6" s="91" t="s">
        <v>27</v>
      </c>
      <c r="G6" s="91" t="s">
        <v>27</v>
      </c>
      <c r="H6" s="91" t="s">
        <v>27</v>
      </c>
      <c r="I6" s="91" t="s">
        <v>27</v>
      </c>
      <c r="J6" s="91" t="s">
        <v>27</v>
      </c>
      <c r="K6" s="91" t="s">
        <v>27</v>
      </c>
      <c r="L6" s="91">
        <v>22410.540982261638</v>
      </c>
      <c r="M6" s="91" t="s">
        <v>27</v>
      </c>
      <c r="N6" s="91">
        <v>22410.540982261638</v>
      </c>
      <c r="O6" s="82"/>
      <c r="P6" s="82"/>
      <c r="Q6" s="82"/>
      <c r="R6" s="82"/>
      <c r="S6" s="82"/>
    </row>
    <row r="7" spans="1:19" ht="12.75" customHeight="1">
      <c r="A7" s="80"/>
      <c r="B7" s="79" t="s">
        <v>128</v>
      </c>
      <c r="C7" s="82"/>
      <c r="D7" s="82"/>
      <c r="E7" s="91" t="s">
        <v>27</v>
      </c>
      <c r="F7" s="91" t="s">
        <v>27</v>
      </c>
      <c r="G7" s="91" t="s">
        <v>27</v>
      </c>
      <c r="H7" s="91" t="s">
        <v>27</v>
      </c>
      <c r="I7" s="91" t="s">
        <v>27</v>
      </c>
      <c r="J7" s="91" t="s">
        <v>27</v>
      </c>
      <c r="K7" s="91" t="s">
        <v>27</v>
      </c>
      <c r="L7" s="91">
        <v>27905.118750443457</v>
      </c>
      <c r="M7" s="91" t="s">
        <v>27</v>
      </c>
      <c r="N7" s="91">
        <v>27905.118750443457</v>
      </c>
      <c r="O7" s="82"/>
      <c r="P7" s="82"/>
      <c r="Q7" s="82"/>
      <c r="R7" s="82"/>
      <c r="S7" s="82"/>
    </row>
    <row r="8" spans="1:19" ht="21" customHeight="1">
      <c r="A8" s="80"/>
      <c r="B8" s="79" t="s">
        <v>129</v>
      </c>
      <c r="C8" s="82"/>
      <c r="D8" s="82"/>
      <c r="E8" s="91" t="s">
        <v>27</v>
      </c>
      <c r="F8" s="91" t="s">
        <v>27</v>
      </c>
      <c r="G8" s="91" t="s">
        <v>27</v>
      </c>
      <c r="H8" s="91" t="s">
        <v>27</v>
      </c>
      <c r="I8" s="91" t="s">
        <v>27</v>
      </c>
      <c r="J8" s="91" t="s">
        <v>27</v>
      </c>
      <c r="K8" s="91" t="s">
        <v>27</v>
      </c>
      <c r="L8" s="211">
        <v>25423.338076888569</v>
      </c>
      <c r="M8" s="211" t="s">
        <v>27</v>
      </c>
      <c r="N8" s="91">
        <v>25423.338076888569</v>
      </c>
      <c r="O8" s="82"/>
      <c r="P8" s="82"/>
      <c r="Q8" s="82"/>
      <c r="R8" s="82"/>
      <c r="S8" s="82"/>
    </row>
    <row r="9" spans="1:19" ht="12.75" customHeight="1">
      <c r="A9" s="80"/>
      <c r="B9" s="79" t="s">
        <v>130</v>
      </c>
      <c r="C9" s="82"/>
      <c r="D9" s="82"/>
      <c r="E9" s="91" t="s">
        <v>27</v>
      </c>
      <c r="F9" s="91" t="s">
        <v>27</v>
      </c>
      <c r="G9" s="91" t="s">
        <v>27</v>
      </c>
      <c r="H9" s="91" t="s">
        <v>27</v>
      </c>
      <c r="I9" s="91" t="s">
        <v>27</v>
      </c>
      <c r="J9" s="91" t="s">
        <v>27</v>
      </c>
      <c r="K9" s="91" t="s">
        <v>27</v>
      </c>
      <c r="L9" s="211">
        <v>31656.588238087705</v>
      </c>
      <c r="M9" s="211" t="s">
        <v>27</v>
      </c>
      <c r="N9" s="91">
        <v>31656.588238087705</v>
      </c>
      <c r="O9" s="82"/>
      <c r="P9" s="82"/>
      <c r="Q9" s="82"/>
      <c r="R9" s="82"/>
      <c r="S9" s="82"/>
    </row>
    <row r="10" spans="1:19" ht="21" customHeight="1">
      <c r="A10" s="74" t="s">
        <v>131</v>
      </c>
      <c r="B10" s="79"/>
      <c r="C10" s="82"/>
      <c r="D10" s="82"/>
      <c r="E10" s="91"/>
      <c r="F10" s="91"/>
      <c r="G10" s="91"/>
      <c r="H10" s="91"/>
      <c r="I10" s="91"/>
      <c r="J10" s="91"/>
      <c r="K10" s="91"/>
      <c r="L10" s="211"/>
      <c r="M10" s="211"/>
      <c r="N10" s="91"/>
      <c r="O10" s="82"/>
      <c r="P10" s="82"/>
      <c r="Q10" s="82"/>
      <c r="R10" s="82"/>
      <c r="S10" s="82"/>
    </row>
    <row r="11" spans="1:19">
      <c r="A11" s="80"/>
      <c r="B11" s="79" t="s">
        <v>127</v>
      </c>
      <c r="C11" s="82"/>
      <c r="D11" s="82"/>
      <c r="E11" s="91" t="s">
        <v>27</v>
      </c>
      <c r="F11" s="91" t="s">
        <v>27</v>
      </c>
      <c r="G11" s="91" t="s">
        <v>27</v>
      </c>
      <c r="H11" s="91" t="s">
        <v>27</v>
      </c>
      <c r="I11" s="91" t="s">
        <v>27</v>
      </c>
      <c r="J11" s="91" t="s">
        <v>27</v>
      </c>
      <c r="K11" s="91" t="s">
        <v>27</v>
      </c>
      <c r="L11" s="211">
        <v>24681.710731707317</v>
      </c>
      <c r="M11" s="211" t="s">
        <v>27</v>
      </c>
      <c r="N11" s="91">
        <v>24681.710731707317</v>
      </c>
      <c r="O11" s="82"/>
      <c r="P11" s="82"/>
      <c r="Q11" s="82"/>
      <c r="R11" s="82"/>
      <c r="S11" s="82"/>
    </row>
    <row r="12" spans="1:19" ht="12.75" customHeight="1">
      <c r="A12" s="80"/>
      <c r="B12" s="79" t="s">
        <v>128</v>
      </c>
      <c r="C12" s="82"/>
      <c r="D12" s="82"/>
      <c r="E12" s="91" t="s">
        <v>27</v>
      </c>
      <c r="F12" s="91" t="s">
        <v>27</v>
      </c>
      <c r="G12" s="91" t="s">
        <v>27</v>
      </c>
      <c r="H12" s="91" t="s">
        <v>27</v>
      </c>
      <c r="I12" s="91" t="s">
        <v>27</v>
      </c>
      <c r="J12" s="91" t="s">
        <v>27</v>
      </c>
      <c r="K12" s="91" t="s">
        <v>27</v>
      </c>
      <c r="L12" s="211">
        <v>30675.089698780484</v>
      </c>
      <c r="M12" s="211" t="s">
        <v>27</v>
      </c>
      <c r="N12" s="91">
        <v>30675.089698780484</v>
      </c>
      <c r="O12" s="82"/>
      <c r="P12" s="82"/>
      <c r="Q12" s="82"/>
      <c r="R12" s="82"/>
      <c r="S12" s="82"/>
    </row>
    <row r="13" spans="1:19" ht="21" customHeight="1">
      <c r="A13" s="80"/>
      <c r="B13" s="79" t="s">
        <v>129</v>
      </c>
      <c r="C13" s="82"/>
      <c r="D13" s="82"/>
      <c r="E13" s="91" t="s">
        <v>27</v>
      </c>
      <c r="F13" s="91" t="s">
        <v>27</v>
      </c>
      <c r="G13" s="91" t="s">
        <v>27</v>
      </c>
      <c r="H13" s="91" t="s">
        <v>27</v>
      </c>
      <c r="I13" s="91" t="s">
        <v>27</v>
      </c>
      <c r="J13" s="91" t="s">
        <v>27</v>
      </c>
      <c r="K13" s="91" t="s">
        <v>27</v>
      </c>
      <c r="L13" s="211">
        <v>27999.836181769777</v>
      </c>
      <c r="M13" s="211" t="s">
        <v>27</v>
      </c>
      <c r="N13" s="91">
        <v>27999.836181769777</v>
      </c>
      <c r="O13" s="82"/>
      <c r="P13" s="82"/>
      <c r="Q13" s="82"/>
      <c r="R13" s="82"/>
      <c r="S13" s="82"/>
    </row>
    <row r="14" spans="1:19">
      <c r="A14" s="80"/>
      <c r="B14" s="79" t="s">
        <v>130</v>
      </c>
      <c r="C14" s="82"/>
      <c r="D14" s="82"/>
      <c r="E14" s="91" t="s">
        <v>27</v>
      </c>
      <c r="F14" s="91" t="s">
        <v>27</v>
      </c>
      <c r="G14" s="91" t="s">
        <v>27</v>
      </c>
      <c r="H14" s="91" t="s">
        <v>27</v>
      </c>
      <c r="I14" s="91" t="s">
        <v>27</v>
      </c>
      <c r="J14" s="91" t="s">
        <v>27</v>
      </c>
      <c r="K14" s="91" t="s">
        <v>27</v>
      </c>
      <c r="L14" s="211">
        <v>34798.944682694382</v>
      </c>
      <c r="M14" s="211" t="s">
        <v>27</v>
      </c>
      <c r="N14" s="91">
        <v>34798.944682694382</v>
      </c>
      <c r="O14" s="82"/>
      <c r="P14" s="82"/>
      <c r="Q14" s="82"/>
      <c r="R14" s="82"/>
      <c r="S14" s="82"/>
    </row>
    <row r="15" spans="1:19" ht="21" customHeight="1">
      <c r="A15" s="74" t="s">
        <v>132</v>
      </c>
      <c r="B15" s="83"/>
      <c r="C15" s="83"/>
      <c r="D15" s="83"/>
      <c r="E15" s="90"/>
      <c r="F15" s="90"/>
      <c r="G15" s="90"/>
      <c r="H15" s="90"/>
      <c r="I15" s="90"/>
      <c r="J15" s="90"/>
      <c r="K15" s="90"/>
      <c r="L15" s="222"/>
      <c r="M15" s="222"/>
      <c r="N15" s="90"/>
      <c r="O15" s="83"/>
      <c r="P15" s="83"/>
      <c r="Q15" s="83"/>
      <c r="R15" s="79"/>
      <c r="S15" s="79"/>
    </row>
    <row r="16" spans="1:19" ht="14.25" customHeight="1">
      <c r="B16" s="84" t="s">
        <v>147</v>
      </c>
      <c r="C16" s="83"/>
      <c r="D16" s="83"/>
      <c r="E16" s="236" t="s">
        <v>27</v>
      </c>
      <c r="F16" s="236" t="s">
        <v>27</v>
      </c>
      <c r="G16" s="236" t="s">
        <v>27</v>
      </c>
      <c r="H16" s="236" t="s">
        <v>27</v>
      </c>
      <c r="I16" s="236" t="s">
        <v>27</v>
      </c>
      <c r="J16" s="236" t="s">
        <v>27</v>
      </c>
      <c r="K16" s="236" t="s">
        <v>27</v>
      </c>
      <c r="L16" s="237">
        <v>9.5943678768126119</v>
      </c>
      <c r="M16" s="237" t="s">
        <v>27</v>
      </c>
      <c r="N16" s="238">
        <v>9.5943678768126119</v>
      </c>
      <c r="O16" s="83"/>
      <c r="P16" s="83"/>
      <c r="Q16" s="83"/>
      <c r="R16" s="79"/>
      <c r="S16" s="79"/>
    </row>
    <row r="17" spans="1:19">
      <c r="A17" s="85"/>
      <c r="B17" s="84" t="s">
        <v>133</v>
      </c>
      <c r="C17" s="84"/>
      <c r="D17" s="84"/>
      <c r="E17" s="236" t="s">
        <v>27</v>
      </c>
      <c r="F17" s="236" t="s">
        <v>27</v>
      </c>
      <c r="G17" s="236" t="s">
        <v>27</v>
      </c>
      <c r="H17" s="236" t="s">
        <v>27</v>
      </c>
      <c r="I17" s="236" t="s">
        <v>27</v>
      </c>
      <c r="J17" s="236" t="s">
        <v>27</v>
      </c>
      <c r="K17" s="236" t="s">
        <v>27</v>
      </c>
      <c r="L17" s="237">
        <v>28.941086563168263</v>
      </c>
      <c r="M17" s="237" t="s">
        <v>27</v>
      </c>
      <c r="N17" s="238">
        <v>28.941086563168263</v>
      </c>
      <c r="O17" s="84"/>
      <c r="P17" s="84"/>
      <c r="Q17" s="84"/>
      <c r="R17" s="84"/>
      <c r="S17" s="84"/>
    </row>
    <row r="18" spans="1:19">
      <c r="A18" s="85"/>
      <c r="B18" s="84" t="s">
        <v>134</v>
      </c>
      <c r="C18" s="84"/>
      <c r="D18" s="84"/>
      <c r="E18" s="236" t="s">
        <v>27</v>
      </c>
      <c r="F18" s="236" t="s">
        <v>27</v>
      </c>
      <c r="G18" s="236" t="s">
        <v>27</v>
      </c>
      <c r="H18" s="236" t="s">
        <v>27</v>
      </c>
      <c r="I18" s="236" t="s">
        <v>27</v>
      </c>
      <c r="J18" s="236" t="s">
        <v>27</v>
      </c>
      <c r="K18" s="236" t="s">
        <v>27</v>
      </c>
      <c r="L18" s="237">
        <v>22.336305481927425</v>
      </c>
      <c r="M18" s="237" t="s">
        <v>27</v>
      </c>
      <c r="N18" s="238">
        <v>22.336305481927425</v>
      </c>
      <c r="O18" s="84"/>
      <c r="P18" s="84"/>
      <c r="Q18" s="84"/>
      <c r="R18" s="84"/>
      <c r="S18" s="84"/>
    </row>
    <row r="19" spans="1:19">
      <c r="A19" s="85"/>
      <c r="B19" s="84" t="s">
        <v>148</v>
      </c>
      <c r="C19" s="84"/>
      <c r="D19" s="84"/>
      <c r="E19" s="236" t="s">
        <v>27</v>
      </c>
      <c r="F19" s="236" t="s">
        <v>27</v>
      </c>
      <c r="G19" s="236" t="s">
        <v>27</v>
      </c>
      <c r="H19" s="236" t="s">
        <v>27</v>
      </c>
      <c r="I19" s="236" t="s">
        <v>27</v>
      </c>
      <c r="J19" s="236" t="s">
        <v>27</v>
      </c>
      <c r="K19" s="236" t="s">
        <v>27</v>
      </c>
      <c r="L19" s="237">
        <v>12.606665914002123</v>
      </c>
      <c r="M19" s="237" t="s">
        <v>27</v>
      </c>
      <c r="N19" s="238">
        <v>12.606665914002123</v>
      </c>
      <c r="O19" s="84"/>
      <c r="P19" s="84"/>
      <c r="Q19" s="84"/>
      <c r="R19" s="84"/>
      <c r="S19" s="84"/>
    </row>
    <row r="20" spans="1:19" ht="21" customHeight="1">
      <c r="A20" s="74" t="s">
        <v>135</v>
      </c>
      <c r="B20" s="83"/>
      <c r="C20" s="84"/>
      <c r="D20" s="84"/>
      <c r="E20" s="236"/>
      <c r="F20" s="236"/>
      <c r="G20" s="236"/>
      <c r="H20" s="236"/>
      <c r="I20" s="236"/>
      <c r="J20" s="236"/>
      <c r="K20" s="236"/>
      <c r="L20" s="239"/>
      <c r="M20" s="239"/>
      <c r="N20" s="236"/>
      <c r="O20" s="84"/>
      <c r="P20" s="84"/>
      <c r="Q20" s="84"/>
      <c r="R20" s="84"/>
      <c r="S20" s="84"/>
    </row>
    <row r="21" spans="1:19">
      <c r="A21" s="85"/>
      <c r="B21" s="84" t="s">
        <v>147</v>
      </c>
      <c r="C21" s="84"/>
      <c r="D21" s="84"/>
      <c r="E21" s="236" t="s">
        <v>27</v>
      </c>
      <c r="F21" s="236" t="s">
        <v>27</v>
      </c>
      <c r="G21" s="236" t="s">
        <v>27</v>
      </c>
      <c r="H21" s="236" t="s">
        <v>27</v>
      </c>
      <c r="I21" s="236" t="s">
        <v>27</v>
      </c>
      <c r="J21" s="236" t="s">
        <v>27</v>
      </c>
      <c r="K21" s="236" t="s">
        <v>27</v>
      </c>
      <c r="L21" s="237">
        <v>16.827881770494457</v>
      </c>
      <c r="M21" s="237" t="s">
        <v>27</v>
      </c>
      <c r="N21" s="238">
        <v>16.827881770494457</v>
      </c>
      <c r="O21" s="84"/>
      <c r="P21" s="84"/>
      <c r="Q21" s="84"/>
      <c r="R21" s="84"/>
      <c r="S21" s="84"/>
    </row>
    <row r="22" spans="1:19">
      <c r="A22" s="85"/>
      <c r="B22" s="84" t="s">
        <v>133</v>
      </c>
      <c r="C22" s="84"/>
      <c r="D22" s="84"/>
      <c r="E22" s="236" t="s">
        <v>27</v>
      </c>
      <c r="F22" s="236" t="s">
        <v>27</v>
      </c>
      <c r="G22" s="236" t="s">
        <v>27</v>
      </c>
      <c r="H22" s="236" t="s">
        <v>27</v>
      </c>
      <c r="I22" s="236" t="s">
        <v>27</v>
      </c>
      <c r="J22" s="236" t="s">
        <v>27</v>
      </c>
      <c r="K22" s="236" t="s">
        <v>27</v>
      </c>
      <c r="L22" s="237">
        <v>53.256800396799861</v>
      </c>
      <c r="M22" s="237" t="s">
        <v>27</v>
      </c>
      <c r="N22" s="238">
        <v>53.256800396799861</v>
      </c>
      <c r="O22" s="84"/>
      <c r="P22" s="84"/>
      <c r="Q22" s="84"/>
      <c r="R22" s="84"/>
      <c r="S22" s="84"/>
    </row>
    <row r="23" spans="1:19">
      <c r="A23" s="85"/>
      <c r="B23" s="84" t="s">
        <v>134</v>
      </c>
      <c r="C23" s="84"/>
      <c r="D23" s="84"/>
      <c r="E23" s="236" t="s">
        <v>27</v>
      </c>
      <c r="F23" s="236" t="s">
        <v>27</v>
      </c>
      <c r="G23" s="236" t="s">
        <v>27</v>
      </c>
      <c r="H23" s="236" t="s">
        <v>27</v>
      </c>
      <c r="I23" s="236" t="s">
        <v>27</v>
      </c>
      <c r="J23" s="236" t="s">
        <v>27</v>
      </c>
      <c r="K23" s="236" t="s">
        <v>27</v>
      </c>
      <c r="L23" s="237">
        <v>30.720987538539084</v>
      </c>
      <c r="M23" s="237" t="s">
        <v>27</v>
      </c>
      <c r="N23" s="238">
        <v>30.720987538539084</v>
      </c>
      <c r="O23" s="84"/>
      <c r="P23" s="84"/>
      <c r="Q23" s="84"/>
      <c r="R23" s="84"/>
      <c r="S23" s="84"/>
    </row>
    <row r="24" spans="1:19">
      <c r="A24" s="85"/>
      <c r="B24" s="84" t="s">
        <v>148</v>
      </c>
      <c r="C24" s="84"/>
      <c r="D24" s="84"/>
      <c r="E24" s="236" t="s">
        <v>27</v>
      </c>
      <c r="F24" s="236" t="s">
        <v>27</v>
      </c>
      <c r="G24" s="236" t="s">
        <v>27</v>
      </c>
      <c r="H24" s="236" t="s">
        <v>27</v>
      </c>
      <c r="I24" s="236" t="s">
        <v>27</v>
      </c>
      <c r="J24" s="236" t="s">
        <v>27</v>
      </c>
      <c r="K24" s="236" t="s">
        <v>27</v>
      </c>
      <c r="L24" s="237">
        <v>19.482550583403246</v>
      </c>
      <c r="M24" s="237" t="s">
        <v>27</v>
      </c>
      <c r="N24" s="238">
        <v>19.482550583403246</v>
      </c>
      <c r="O24" s="84"/>
      <c r="P24" s="84"/>
      <c r="Q24" s="84"/>
      <c r="R24" s="84"/>
      <c r="S24" s="84"/>
    </row>
    <row r="25" spans="1:19" ht="21" customHeight="1">
      <c r="A25" s="80" t="s">
        <v>136</v>
      </c>
      <c r="B25" s="82"/>
      <c r="C25" s="82"/>
      <c r="D25" s="82"/>
      <c r="E25" s="91"/>
      <c r="F25" s="91"/>
      <c r="G25" s="91"/>
      <c r="H25" s="91"/>
      <c r="I25" s="91"/>
      <c r="J25" s="91"/>
      <c r="K25" s="91"/>
      <c r="L25" s="209"/>
      <c r="M25" s="209"/>
      <c r="N25" s="92"/>
      <c r="O25" s="79"/>
      <c r="P25" s="79"/>
      <c r="Q25" s="79"/>
      <c r="R25" s="79"/>
      <c r="S25" s="79"/>
    </row>
    <row r="26" spans="1:19">
      <c r="A26" s="80"/>
      <c r="B26" s="82" t="s">
        <v>137</v>
      </c>
      <c r="C26" s="82"/>
      <c r="D26" s="82"/>
      <c r="E26" s="91" t="s">
        <v>27</v>
      </c>
      <c r="F26" s="91" t="s">
        <v>27</v>
      </c>
      <c r="G26" s="91" t="s">
        <v>27</v>
      </c>
      <c r="H26" s="91" t="s">
        <v>27</v>
      </c>
      <c r="I26" s="91" t="s">
        <v>27</v>
      </c>
      <c r="J26" s="91" t="s">
        <v>27</v>
      </c>
      <c r="K26" s="91" t="s">
        <v>27</v>
      </c>
      <c r="L26" s="211">
        <v>29169513.061599996</v>
      </c>
      <c r="M26" s="211" t="s">
        <v>27</v>
      </c>
      <c r="N26" s="91">
        <v>29169513.061599996</v>
      </c>
      <c r="O26" s="82"/>
      <c r="P26" s="82"/>
      <c r="Q26" s="82"/>
      <c r="R26" s="82"/>
      <c r="S26" s="82"/>
    </row>
    <row r="27" spans="1:19">
      <c r="A27" s="80"/>
      <c r="B27" s="82" t="s">
        <v>60</v>
      </c>
      <c r="C27" s="82"/>
      <c r="D27" s="82"/>
      <c r="E27" s="91" t="s">
        <v>27</v>
      </c>
      <c r="F27" s="91" t="s">
        <v>27</v>
      </c>
      <c r="G27" s="91" t="s">
        <v>27</v>
      </c>
      <c r="H27" s="91" t="s">
        <v>27</v>
      </c>
      <c r="I27" s="91" t="s">
        <v>27</v>
      </c>
      <c r="J27" s="91" t="s">
        <v>27</v>
      </c>
      <c r="K27" s="91" t="s">
        <v>27</v>
      </c>
      <c r="L27" s="211">
        <v>20214307.965999998</v>
      </c>
      <c r="M27" s="211" t="s">
        <v>27</v>
      </c>
      <c r="N27" s="91">
        <v>20214307.965999998</v>
      </c>
      <c r="O27" s="82"/>
      <c r="P27" s="82"/>
      <c r="Q27" s="82"/>
      <c r="R27" s="82"/>
      <c r="S27" s="82"/>
    </row>
    <row r="28" spans="1:19">
      <c r="A28" s="80"/>
      <c r="B28" s="82" t="s">
        <v>189</v>
      </c>
      <c r="C28" s="82"/>
      <c r="D28" s="82"/>
      <c r="E28" s="91" t="s">
        <v>27</v>
      </c>
      <c r="F28" s="91" t="s">
        <v>27</v>
      </c>
      <c r="G28" s="91" t="s">
        <v>27</v>
      </c>
      <c r="H28" s="91" t="s">
        <v>27</v>
      </c>
      <c r="I28" s="91" t="s">
        <v>27</v>
      </c>
      <c r="J28" s="91" t="s">
        <v>27</v>
      </c>
      <c r="K28" s="91" t="s">
        <v>27</v>
      </c>
      <c r="L28" s="211">
        <v>4956109.1469000001</v>
      </c>
      <c r="M28" s="211" t="s">
        <v>27</v>
      </c>
      <c r="N28" s="91">
        <v>4956109.1469000001</v>
      </c>
      <c r="O28" s="82"/>
      <c r="P28" s="82"/>
      <c r="Q28" s="82"/>
      <c r="R28" s="82"/>
      <c r="S28" s="82"/>
    </row>
    <row r="29" spans="1:19">
      <c r="A29" s="80"/>
      <c r="B29" s="82" t="s">
        <v>61</v>
      </c>
      <c r="C29" s="82"/>
      <c r="D29" s="82"/>
      <c r="E29" s="91" t="s">
        <v>27</v>
      </c>
      <c r="F29" s="91" t="s">
        <v>27</v>
      </c>
      <c r="G29" s="91" t="s">
        <v>27</v>
      </c>
      <c r="H29" s="91" t="s">
        <v>27</v>
      </c>
      <c r="I29" s="91" t="s">
        <v>27</v>
      </c>
      <c r="J29" s="91" t="s">
        <v>27</v>
      </c>
      <c r="K29" s="91" t="s">
        <v>27</v>
      </c>
      <c r="L29" s="211">
        <v>2743653.6995999999</v>
      </c>
      <c r="M29" s="211" t="s">
        <v>27</v>
      </c>
      <c r="N29" s="91">
        <v>2743653.6995999999</v>
      </c>
      <c r="O29" s="82"/>
      <c r="P29" s="82"/>
      <c r="Q29" s="82"/>
      <c r="R29" s="82"/>
      <c r="S29" s="82"/>
    </row>
    <row r="30" spans="1:19">
      <c r="A30" s="80"/>
      <c r="B30" s="82" t="s">
        <v>30</v>
      </c>
      <c r="C30" s="82"/>
      <c r="D30" s="82"/>
      <c r="E30" s="91" t="s">
        <v>27</v>
      </c>
      <c r="F30" s="91" t="s">
        <v>27</v>
      </c>
      <c r="G30" s="91" t="s">
        <v>27</v>
      </c>
      <c r="H30" s="91" t="s">
        <v>27</v>
      </c>
      <c r="I30" s="91" t="s">
        <v>27</v>
      </c>
      <c r="J30" s="91" t="s">
        <v>27</v>
      </c>
      <c r="K30" s="91" t="s">
        <v>27</v>
      </c>
      <c r="L30" s="211">
        <v>1255442.2490999999</v>
      </c>
      <c r="M30" s="211" t="s">
        <v>27</v>
      </c>
      <c r="N30" s="91">
        <v>1255442.2490999999</v>
      </c>
      <c r="O30" s="82"/>
      <c r="P30" s="82"/>
      <c r="Q30" s="82"/>
      <c r="R30" s="82"/>
      <c r="S30" s="82"/>
    </row>
    <row r="31" spans="1:19" ht="21" customHeight="1">
      <c r="A31" s="80" t="s">
        <v>138</v>
      </c>
      <c r="B31" s="82"/>
      <c r="C31" s="82"/>
      <c r="D31" s="82"/>
      <c r="E31" s="91"/>
      <c r="F31" s="91"/>
      <c r="G31" s="91"/>
      <c r="H31" s="91"/>
      <c r="I31" s="91"/>
      <c r="J31" s="91"/>
      <c r="K31" s="91"/>
      <c r="L31" s="211"/>
      <c r="M31" s="211"/>
      <c r="N31" s="91"/>
      <c r="O31" s="82"/>
      <c r="P31" s="82"/>
      <c r="Q31" s="82"/>
      <c r="R31" s="82"/>
      <c r="S31" s="82"/>
    </row>
    <row r="32" spans="1:19" ht="12.75" customHeight="1">
      <c r="A32" s="80"/>
      <c r="B32" s="82" t="s">
        <v>137</v>
      </c>
      <c r="C32" s="82"/>
      <c r="D32" s="82"/>
      <c r="E32" s="91" t="s">
        <v>27</v>
      </c>
      <c r="F32" s="91" t="s">
        <v>27</v>
      </c>
      <c r="G32" s="91" t="s">
        <v>27</v>
      </c>
      <c r="H32" s="91" t="s">
        <v>27</v>
      </c>
      <c r="I32" s="91" t="s">
        <v>27</v>
      </c>
      <c r="J32" s="91" t="s">
        <v>27</v>
      </c>
      <c r="K32" s="91" t="s">
        <v>27</v>
      </c>
      <c r="L32" s="211">
        <v>32055318.061999999</v>
      </c>
      <c r="M32" s="211" t="s">
        <v>27</v>
      </c>
      <c r="N32" s="91">
        <v>32055318.061999999</v>
      </c>
      <c r="O32" s="82"/>
      <c r="P32" s="82"/>
      <c r="Q32" s="82"/>
      <c r="R32" s="82"/>
      <c r="S32" s="82"/>
    </row>
    <row r="33" spans="1:19">
      <c r="A33" s="80"/>
      <c r="B33" s="82" t="s">
        <v>60</v>
      </c>
      <c r="C33" s="82"/>
      <c r="D33" s="82"/>
      <c r="E33" s="91" t="s">
        <v>27</v>
      </c>
      <c r="F33" s="91" t="s">
        <v>27</v>
      </c>
      <c r="G33" s="91" t="s">
        <v>27</v>
      </c>
      <c r="H33" s="91" t="s">
        <v>27</v>
      </c>
      <c r="I33" s="91" t="s">
        <v>27</v>
      </c>
      <c r="J33" s="91" t="s">
        <v>27</v>
      </c>
      <c r="K33" s="91" t="s">
        <v>27</v>
      </c>
      <c r="L33" s="211">
        <v>22262903.079999998</v>
      </c>
      <c r="M33" s="211" t="s">
        <v>27</v>
      </c>
      <c r="N33" s="91">
        <v>22262903.079999998</v>
      </c>
      <c r="O33" s="82"/>
      <c r="P33" s="82"/>
      <c r="Q33" s="82"/>
      <c r="R33" s="82"/>
      <c r="S33" s="82"/>
    </row>
    <row r="34" spans="1:19">
      <c r="A34" s="80"/>
      <c r="B34" s="82" t="s">
        <v>189</v>
      </c>
      <c r="C34" s="82"/>
      <c r="D34" s="82"/>
      <c r="E34" s="91" t="s">
        <v>27</v>
      </c>
      <c r="F34" s="91" t="s">
        <v>27</v>
      </c>
      <c r="G34" s="91" t="s">
        <v>27</v>
      </c>
      <c r="H34" s="91" t="s">
        <v>27</v>
      </c>
      <c r="I34" s="91" t="s">
        <v>27</v>
      </c>
      <c r="J34" s="91" t="s">
        <v>27</v>
      </c>
      <c r="K34" s="91" t="s">
        <v>27</v>
      </c>
      <c r="L34" s="211">
        <v>5406027.8283000002</v>
      </c>
      <c r="M34" s="211" t="s">
        <v>27</v>
      </c>
      <c r="N34" s="91">
        <v>5406027.8283000002</v>
      </c>
      <c r="O34" s="82"/>
      <c r="P34" s="82"/>
      <c r="Q34" s="82"/>
      <c r="R34" s="82"/>
      <c r="S34" s="82"/>
    </row>
    <row r="35" spans="1:19">
      <c r="A35" s="80"/>
      <c r="B35" s="82" t="s">
        <v>61</v>
      </c>
      <c r="C35" s="82"/>
      <c r="D35" s="82"/>
      <c r="E35" s="91" t="s">
        <v>27</v>
      </c>
      <c r="F35" s="91" t="s">
        <v>27</v>
      </c>
      <c r="G35" s="91" t="s">
        <v>27</v>
      </c>
      <c r="H35" s="91" t="s">
        <v>27</v>
      </c>
      <c r="I35" s="91" t="s">
        <v>27</v>
      </c>
      <c r="J35" s="91" t="s">
        <v>27</v>
      </c>
      <c r="K35" s="91" t="s">
        <v>27</v>
      </c>
      <c r="L35" s="211">
        <v>3017490.8517</v>
      </c>
      <c r="M35" s="211" t="s">
        <v>27</v>
      </c>
      <c r="N35" s="91">
        <v>3017490.8517</v>
      </c>
      <c r="O35" s="82"/>
      <c r="P35" s="82"/>
      <c r="Q35" s="82"/>
      <c r="R35" s="82"/>
      <c r="S35" s="82"/>
    </row>
    <row r="36" spans="1:19">
      <c r="A36" s="80"/>
      <c r="B36" s="82" t="s">
        <v>30</v>
      </c>
      <c r="C36" s="82"/>
      <c r="D36" s="82"/>
      <c r="E36" s="91" t="s">
        <v>27</v>
      </c>
      <c r="F36" s="91" t="s">
        <v>27</v>
      </c>
      <c r="G36" s="91" t="s">
        <v>27</v>
      </c>
      <c r="H36" s="91" t="s">
        <v>27</v>
      </c>
      <c r="I36" s="91" t="s">
        <v>27</v>
      </c>
      <c r="J36" s="91" t="s">
        <v>27</v>
      </c>
      <c r="K36" s="91" t="s">
        <v>27</v>
      </c>
      <c r="L36" s="211">
        <v>1368896.3019999999</v>
      </c>
      <c r="M36" s="211" t="s">
        <v>27</v>
      </c>
      <c r="N36" s="91">
        <v>1368896.3019999999</v>
      </c>
      <c r="O36" s="82"/>
      <c r="P36" s="82"/>
      <c r="Q36" s="82"/>
      <c r="R36" s="82"/>
      <c r="S36" s="82"/>
    </row>
    <row r="37" spans="1:19" ht="21" customHeight="1">
      <c r="A37" s="80" t="s">
        <v>139</v>
      </c>
      <c r="C37" s="79"/>
      <c r="D37" s="79"/>
      <c r="E37" s="92"/>
      <c r="F37" s="92"/>
      <c r="G37" s="92"/>
      <c r="H37" s="92"/>
      <c r="I37" s="92"/>
      <c r="J37" s="92"/>
      <c r="K37" s="92"/>
      <c r="L37" s="209"/>
      <c r="M37" s="209"/>
      <c r="N37" s="91"/>
      <c r="O37" s="79"/>
      <c r="P37" s="79"/>
      <c r="Q37" s="79"/>
      <c r="R37" s="79"/>
      <c r="S37" s="79"/>
    </row>
    <row r="38" spans="1:19" ht="12.75" customHeight="1">
      <c r="A38" s="80"/>
      <c r="B38" s="87" t="s">
        <v>152</v>
      </c>
      <c r="C38" s="79"/>
      <c r="D38" s="79"/>
      <c r="E38" s="91" t="s">
        <v>27</v>
      </c>
      <c r="F38" s="91" t="s">
        <v>27</v>
      </c>
      <c r="G38" s="91" t="s">
        <v>27</v>
      </c>
      <c r="H38" s="91" t="s">
        <v>27</v>
      </c>
      <c r="I38" s="91" t="s">
        <v>27</v>
      </c>
      <c r="J38" s="91" t="s">
        <v>27</v>
      </c>
      <c r="K38" s="91" t="s">
        <v>27</v>
      </c>
      <c r="L38" s="209">
        <v>923</v>
      </c>
      <c r="M38" s="209" t="s">
        <v>27</v>
      </c>
      <c r="N38" s="91">
        <v>923</v>
      </c>
      <c r="O38" s="79"/>
      <c r="P38" s="79"/>
      <c r="Q38" s="79"/>
      <c r="R38" s="79"/>
      <c r="S38" s="79"/>
    </row>
    <row r="39" spans="1:19" ht="12.75" customHeight="1">
      <c r="A39" s="86"/>
      <c r="B39" s="87" t="s">
        <v>153</v>
      </c>
      <c r="C39" s="89"/>
      <c r="D39" s="89"/>
      <c r="E39" s="91" t="s">
        <v>27</v>
      </c>
      <c r="F39" s="91" t="s">
        <v>27</v>
      </c>
      <c r="G39" s="91" t="s">
        <v>27</v>
      </c>
      <c r="H39" s="91" t="s">
        <v>27</v>
      </c>
      <c r="I39" s="91" t="s">
        <v>27</v>
      </c>
      <c r="J39" s="91" t="s">
        <v>27</v>
      </c>
      <c r="K39" s="91" t="s">
        <v>27</v>
      </c>
      <c r="L39" s="209">
        <v>902</v>
      </c>
      <c r="M39" s="209" t="s">
        <v>27</v>
      </c>
      <c r="N39" s="91">
        <v>902</v>
      </c>
      <c r="O39" s="89"/>
      <c r="P39" s="89"/>
      <c r="Q39" s="84"/>
      <c r="R39" s="87"/>
      <c r="S39" s="87"/>
    </row>
    <row r="40" spans="1:19">
      <c r="A40" s="86"/>
      <c r="B40" s="87" t="s">
        <v>140</v>
      </c>
      <c r="E40" s="91" t="s">
        <v>27</v>
      </c>
      <c r="F40" s="91" t="s">
        <v>27</v>
      </c>
      <c r="G40" s="91" t="s">
        <v>27</v>
      </c>
      <c r="H40" s="91" t="s">
        <v>27</v>
      </c>
      <c r="I40" s="91" t="s">
        <v>27</v>
      </c>
      <c r="J40" s="91" t="s">
        <v>27</v>
      </c>
      <c r="K40" s="91" t="s">
        <v>27</v>
      </c>
      <c r="L40" s="210">
        <v>795.10833333000005</v>
      </c>
      <c r="M40" s="210" t="s">
        <v>27</v>
      </c>
      <c r="N40" s="91">
        <v>795.10833333000005</v>
      </c>
    </row>
    <row r="41" spans="1:19" ht="21" customHeight="1">
      <c r="A41" s="86" t="s">
        <v>141</v>
      </c>
      <c r="B41" s="87"/>
      <c r="E41" s="92"/>
      <c r="F41" s="92"/>
      <c r="G41" s="92"/>
      <c r="H41" s="92"/>
      <c r="I41" s="92"/>
      <c r="J41" s="92"/>
      <c r="K41" s="92"/>
      <c r="N41" s="91"/>
    </row>
    <row r="42" spans="1:19" ht="12.75" customHeight="1">
      <c r="B42" s="81" t="s">
        <v>142</v>
      </c>
      <c r="N42" s="91"/>
    </row>
    <row r="43" spans="1:19">
      <c r="B43" s="79" t="s">
        <v>146</v>
      </c>
      <c r="E43" s="91" t="s">
        <v>27</v>
      </c>
      <c r="F43" s="91" t="s">
        <v>27</v>
      </c>
      <c r="G43" s="91" t="s">
        <v>27</v>
      </c>
      <c r="H43" s="91" t="s">
        <v>27</v>
      </c>
      <c r="I43" s="91" t="s">
        <v>27</v>
      </c>
      <c r="J43" s="91" t="s">
        <v>27</v>
      </c>
      <c r="K43" s="91" t="s">
        <v>27</v>
      </c>
      <c r="L43" s="93">
        <v>94.013489120000003</v>
      </c>
      <c r="M43" s="93" t="s">
        <v>27</v>
      </c>
      <c r="N43" s="91">
        <v>94.013489120000003</v>
      </c>
      <c r="O43" s="95"/>
    </row>
    <row r="44" spans="1:19">
      <c r="A44" s="86"/>
      <c r="B44" s="87" t="s">
        <v>143</v>
      </c>
      <c r="E44" s="91" t="s">
        <v>27</v>
      </c>
      <c r="F44" s="91" t="s">
        <v>27</v>
      </c>
      <c r="G44" s="91" t="s">
        <v>27</v>
      </c>
      <c r="H44" s="91" t="s">
        <v>27</v>
      </c>
      <c r="I44" s="91" t="s">
        <v>27</v>
      </c>
      <c r="J44" s="91" t="s">
        <v>27</v>
      </c>
      <c r="K44" s="91" t="s">
        <v>27</v>
      </c>
      <c r="L44" s="93">
        <v>31.166763488000001</v>
      </c>
      <c r="M44" s="93" t="s">
        <v>27</v>
      </c>
      <c r="N44" s="91">
        <v>31.166763488000001</v>
      </c>
      <c r="O44" s="95"/>
    </row>
    <row r="45" spans="1:19">
      <c r="A45" s="86"/>
      <c r="B45" s="87" t="s">
        <v>144</v>
      </c>
      <c r="E45" s="91" t="s">
        <v>27</v>
      </c>
      <c r="F45" s="91" t="s">
        <v>27</v>
      </c>
      <c r="G45" s="91" t="s">
        <v>27</v>
      </c>
      <c r="H45" s="91" t="s">
        <v>27</v>
      </c>
      <c r="I45" s="91" t="s">
        <v>27</v>
      </c>
      <c r="J45" s="91" t="s">
        <v>27</v>
      </c>
      <c r="K45" s="91" t="s">
        <v>27</v>
      </c>
      <c r="L45" s="93">
        <v>40.382685522000003</v>
      </c>
      <c r="M45" s="93" t="s">
        <v>27</v>
      </c>
      <c r="N45" s="91">
        <v>40.382685522000003</v>
      </c>
      <c r="O45" s="95"/>
    </row>
    <row r="46" spans="1:19">
      <c r="B46" s="87" t="s">
        <v>149</v>
      </c>
      <c r="E46" s="91" t="s">
        <v>27</v>
      </c>
      <c r="F46" s="91" t="s">
        <v>27</v>
      </c>
      <c r="G46" s="91" t="s">
        <v>27</v>
      </c>
      <c r="H46" s="91" t="s">
        <v>27</v>
      </c>
      <c r="I46" s="91" t="s">
        <v>27</v>
      </c>
      <c r="J46" s="91" t="s">
        <v>27</v>
      </c>
      <c r="K46" s="91" t="s">
        <v>27</v>
      </c>
      <c r="L46" s="91">
        <v>71.549449010000004</v>
      </c>
      <c r="M46" s="91" t="s">
        <v>27</v>
      </c>
      <c r="N46" s="91">
        <v>71.549449010000004</v>
      </c>
      <c r="O46" s="95"/>
    </row>
    <row r="47" spans="1:19" ht="21" customHeight="1">
      <c r="B47" s="81" t="s">
        <v>145</v>
      </c>
      <c r="E47" s="91"/>
      <c r="F47" s="91"/>
      <c r="G47" s="91"/>
      <c r="H47" s="91"/>
      <c r="I47" s="91"/>
      <c r="J47" s="91"/>
      <c r="K47" s="91"/>
      <c r="L47" s="93"/>
      <c r="M47" s="93"/>
      <c r="N47" s="91"/>
      <c r="O47" s="94"/>
    </row>
    <row r="48" spans="1:19">
      <c r="B48" s="79" t="s">
        <v>146</v>
      </c>
      <c r="E48" s="91" t="s">
        <v>27</v>
      </c>
      <c r="F48" s="91" t="s">
        <v>27</v>
      </c>
      <c r="G48" s="91" t="s">
        <v>27</v>
      </c>
      <c r="H48" s="91" t="s">
        <v>27</v>
      </c>
      <c r="I48" s="91" t="s">
        <v>27</v>
      </c>
      <c r="J48" s="91" t="s">
        <v>27</v>
      </c>
      <c r="K48" s="91" t="s">
        <v>27</v>
      </c>
      <c r="L48" s="93">
        <v>53.601517547</v>
      </c>
      <c r="M48" s="93" t="s">
        <v>27</v>
      </c>
      <c r="N48" s="91">
        <v>53.601517547</v>
      </c>
      <c r="O48" s="95"/>
    </row>
    <row r="49" spans="1:15">
      <c r="B49" s="87" t="s">
        <v>143</v>
      </c>
      <c r="E49" s="91" t="s">
        <v>27</v>
      </c>
      <c r="F49" s="91" t="s">
        <v>27</v>
      </c>
      <c r="G49" s="91" t="s">
        <v>27</v>
      </c>
      <c r="H49" s="91" t="s">
        <v>27</v>
      </c>
      <c r="I49" s="91" t="s">
        <v>27</v>
      </c>
      <c r="J49" s="91" t="s">
        <v>27</v>
      </c>
      <c r="K49" s="91" t="s">
        <v>27</v>
      </c>
      <c r="L49" s="93">
        <v>16.936804188</v>
      </c>
      <c r="M49" s="93" t="s">
        <v>27</v>
      </c>
      <c r="N49" s="91">
        <v>16.936804188</v>
      </c>
      <c r="O49" s="95"/>
    </row>
    <row r="50" spans="1:15">
      <c r="B50" s="87" t="s">
        <v>144</v>
      </c>
      <c r="E50" s="91" t="s">
        <v>27</v>
      </c>
      <c r="F50" s="91" t="s">
        <v>27</v>
      </c>
      <c r="G50" s="91" t="s">
        <v>27</v>
      </c>
      <c r="H50" s="91" t="s">
        <v>27</v>
      </c>
      <c r="I50" s="91" t="s">
        <v>27</v>
      </c>
      <c r="J50" s="91" t="s">
        <v>27</v>
      </c>
      <c r="K50" s="91" t="s">
        <v>27</v>
      </c>
      <c r="L50" s="93">
        <v>29.361035313999999</v>
      </c>
      <c r="M50" s="93" t="s">
        <v>27</v>
      </c>
      <c r="N50" s="91">
        <v>29.361035313999999</v>
      </c>
      <c r="O50" s="95"/>
    </row>
    <row r="51" spans="1:15">
      <c r="B51" s="87" t="s">
        <v>149</v>
      </c>
      <c r="E51" s="91" t="s">
        <v>27</v>
      </c>
      <c r="F51" s="91" t="s">
        <v>27</v>
      </c>
      <c r="G51" s="91" t="s">
        <v>27</v>
      </c>
      <c r="H51" s="91" t="s">
        <v>27</v>
      </c>
      <c r="I51" s="91" t="s">
        <v>27</v>
      </c>
      <c r="J51" s="91" t="s">
        <v>27</v>
      </c>
      <c r="K51" s="91" t="s">
        <v>27</v>
      </c>
      <c r="L51" s="91">
        <v>46.297839502000002</v>
      </c>
      <c r="M51" s="91" t="s">
        <v>27</v>
      </c>
      <c r="N51" s="91">
        <v>46.297839502000002</v>
      </c>
      <c r="O51" s="95"/>
    </row>
    <row r="54" spans="1:15">
      <c r="A54" s="74" t="s">
        <v>210</v>
      </c>
    </row>
    <row r="56" spans="1:15">
      <c r="A56" s="5" t="s">
        <v>151</v>
      </c>
    </row>
    <row r="57" spans="1:15">
      <c r="A57" s="5" t="s">
        <v>59</v>
      </c>
    </row>
    <row r="58" spans="1:15">
      <c r="A58" s="5" t="s">
        <v>220</v>
      </c>
    </row>
  </sheetData>
  <hyperlinks>
    <hyperlink ref="G1" location="Inhalt!A1" display="zurück" xr:uid="{00000000-0004-0000-1A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pageSetUpPr fitToPage="1"/>
  </sheetPr>
  <dimension ref="A1:R58"/>
  <sheetViews>
    <sheetView zoomScale="85" zoomScaleNormal="85" workbookViewId="0">
      <pane ySplit="4" topLeftCell="A5" activePane="bottomLeft" state="frozen"/>
      <selection activeCell="G1" sqref="G1"/>
      <selection pane="bottomLeft" activeCell="O1" sqref="O1"/>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8" width="11.453125" style="5"/>
    <col min="19" max="16384" width="11.453125" style="57"/>
  </cols>
  <sheetData>
    <row r="1" spans="1:18" ht="13">
      <c r="A1" s="26" t="s">
        <v>249</v>
      </c>
      <c r="E1" s="57"/>
      <c r="G1" s="31" t="s">
        <v>58</v>
      </c>
    </row>
    <row r="2" spans="1:18">
      <c r="A2" s="74" t="s">
        <v>0</v>
      </c>
    </row>
    <row r="3" spans="1:18">
      <c r="A3" s="74" t="s">
        <v>0</v>
      </c>
      <c r="B3" s="38"/>
    </row>
    <row r="4" spans="1:18">
      <c r="A4" s="75"/>
      <c r="B4" s="76"/>
      <c r="C4" s="77"/>
      <c r="D4" s="77"/>
      <c r="E4" s="75" t="s">
        <v>12</v>
      </c>
      <c r="F4" s="75" t="s">
        <v>13</v>
      </c>
      <c r="G4" s="75" t="s">
        <v>14</v>
      </c>
      <c r="H4" s="75" t="s">
        <v>201</v>
      </c>
      <c r="I4" s="75" t="s">
        <v>15</v>
      </c>
      <c r="J4" s="75" t="s">
        <v>192</v>
      </c>
      <c r="K4" s="75" t="s">
        <v>193</v>
      </c>
      <c r="L4" s="75" t="s">
        <v>213</v>
      </c>
      <c r="M4" s="75" t="s">
        <v>214</v>
      </c>
      <c r="N4" s="75" t="s">
        <v>26</v>
      </c>
      <c r="O4" s="100"/>
      <c r="P4" s="100"/>
      <c r="Q4" s="78"/>
      <c r="R4" s="78"/>
    </row>
    <row r="5" spans="1:18">
      <c r="A5" s="74" t="s">
        <v>126</v>
      </c>
      <c r="B5" s="79"/>
      <c r="C5" s="79"/>
      <c r="D5" s="79"/>
      <c r="E5" s="92"/>
      <c r="F5" s="92"/>
      <c r="G5" s="92"/>
      <c r="H5" s="92"/>
      <c r="I5" s="92"/>
      <c r="J5" s="92"/>
      <c r="K5" s="92"/>
      <c r="L5" s="92"/>
      <c r="M5" s="92"/>
      <c r="N5" s="92"/>
      <c r="O5" s="79"/>
      <c r="P5" s="79"/>
      <c r="Q5" s="79"/>
      <c r="R5" s="79"/>
    </row>
    <row r="6" spans="1:18">
      <c r="A6" s="80"/>
      <c r="B6" s="79" t="s">
        <v>127</v>
      </c>
      <c r="C6" s="82"/>
      <c r="D6" s="82"/>
      <c r="E6" s="91">
        <v>12813.816894553882</v>
      </c>
      <c r="F6" s="91">
        <v>19615.080115201388</v>
      </c>
      <c r="G6" s="91">
        <v>15364.718606180144</v>
      </c>
      <c r="H6" s="91">
        <v>16178.272759462759</v>
      </c>
      <c r="I6" s="91">
        <v>15163.098265895953</v>
      </c>
      <c r="J6" s="91">
        <v>17176.994962630793</v>
      </c>
      <c r="K6" s="91" t="s">
        <v>27</v>
      </c>
      <c r="L6" s="91">
        <v>14448.699856701031</v>
      </c>
      <c r="M6" s="91" t="s">
        <v>27</v>
      </c>
      <c r="N6" s="91">
        <v>16502.916746298521</v>
      </c>
      <c r="O6" s="82"/>
      <c r="P6" s="82"/>
      <c r="Q6" s="82"/>
      <c r="R6" s="82"/>
    </row>
    <row r="7" spans="1:18" ht="12.75" customHeight="1">
      <c r="A7" s="80"/>
      <c r="B7" s="79" t="s">
        <v>128</v>
      </c>
      <c r="C7" s="82"/>
      <c r="D7" s="82"/>
      <c r="E7" s="91">
        <v>20895.016176013905</v>
      </c>
      <c r="F7" s="91">
        <v>28528.361406669555</v>
      </c>
      <c r="G7" s="91">
        <v>22185.868507560815</v>
      </c>
      <c r="H7" s="91">
        <v>22652.914468742369</v>
      </c>
      <c r="I7" s="91">
        <v>20118.872832369943</v>
      </c>
      <c r="J7" s="91">
        <v>22995.894110612855</v>
      </c>
      <c r="K7" s="91" t="s">
        <v>27</v>
      </c>
      <c r="L7" s="91">
        <v>22057.319386082472</v>
      </c>
      <c r="M7" s="91" t="s">
        <v>27</v>
      </c>
      <c r="N7" s="91">
        <v>24001.975638562093</v>
      </c>
      <c r="O7" s="82"/>
      <c r="P7" s="82"/>
      <c r="Q7" s="82"/>
      <c r="R7" s="82"/>
    </row>
    <row r="8" spans="1:18" ht="21" customHeight="1">
      <c r="A8" s="80"/>
      <c r="B8" s="79" t="s">
        <v>129</v>
      </c>
      <c r="C8" s="82"/>
      <c r="D8" s="82"/>
      <c r="E8" s="91">
        <v>18178.066816537965</v>
      </c>
      <c r="F8" s="91">
        <v>22829.130839502322</v>
      </c>
      <c r="G8" s="91">
        <v>21579.845586202671</v>
      </c>
      <c r="H8" s="91">
        <v>21717.364507415256</v>
      </c>
      <c r="I8" s="91">
        <v>22571.932969222897</v>
      </c>
      <c r="J8" s="211">
        <v>21378.26193405953</v>
      </c>
      <c r="K8" s="211" t="s">
        <v>27</v>
      </c>
      <c r="L8" s="211">
        <v>19154.933068646009</v>
      </c>
      <c r="M8" s="211" t="s">
        <v>27</v>
      </c>
      <c r="N8" s="211">
        <v>21379.559012536512</v>
      </c>
      <c r="O8" s="82"/>
      <c r="P8" s="82"/>
      <c r="Q8" s="82"/>
      <c r="R8" s="82"/>
    </row>
    <row r="9" spans="1:18" ht="12.75" customHeight="1">
      <c r="A9" s="80"/>
      <c r="B9" s="79" t="s">
        <v>130</v>
      </c>
      <c r="C9" s="82"/>
      <c r="D9" s="82"/>
      <c r="E9" s="91">
        <v>29642.299660272012</v>
      </c>
      <c r="F9" s="91">
        <v>33202.907730401654</v>
      </c>
      <c r="G9" s="91">
        <v>31160.194264565613</v>
      </c>
      <c r="H9" s="91">
        <v>30408.783928137698</v>
      </c>
      <c r="I9" s="91">
        <v>29949.146343657289</v>
      </c>
      <c r="J9" s="211">
        <v>28620.387254819583</v>
      </c>
      <c r="K9" s="211" t="s">
        <v>27</v>
      </c>
      <c r="L9" s="211">
        <v>29241.833570112361</v>
      </c>
      <c r="M9" s="211" t="s">
        <v>27</v>
      </c>
      <c r="N9" s="211">
        <v>31094.60360679563</v>
      </c>
      <c r="O9" s="82"/>
      <c r="P9" s="82"/>
      <c r="Q9" s="82"/>
      <c r="R9" s="82"/>
    </row>
    <row r="10" spans="1:18" ht="21" customHeight="1">
      <c r="A10" s="74" t="s">
        <v>131</v>
      </c>
      <c r="B10" s="79"/>
      <c r="C10" s="82"/>
      <c r="D10" s="82"/>
      <c r="E10" s="91"/>
      <c r="F10" s="91"/>
      <c r="G10" s="91"/>
      <c r="H10" s="91"/>
      <c r="I10" s="91"/>
      <c r="J10" s="211"/>
      <c r="K10" s="211"/>
      <c r="L10" s="211"/>
      <c r="M10" s="211"/>
      <c r="N10" s="211"/>
      <c r="O10" s="82"/>
      <c r="P10" s="82"/>
      <c r="Q10" s="82"/>
      <c r="R10" s="82"/>
    </row>
    <row r="11" spans="1:18">
      <c r="A11" s="80"/>
      <c r="B11" s="79" t="s">
        <v>127</v>
      </c>
      <c r="C11" s="82"/>
      <c r="D11" s="82"/>
      <c r="E11" s="91">
        <v>13902.009280417149</v>
      </c>
      <c r="F11" s="91">
        <v>21456.259514508445</v>
      </c>
      <c r="G11" s="91">
        <v>16760.582112426036</v>
      </c>
      <c r="H11" s="91">
        <v>17438.453527472528</v>
      </c>
      <c r="I11" s="91">
        <v>16485.918729768786</v>
      </c>
      <c r="J11" s="211">
        <v>19294.065880418533</v>
      </c>
      <c r="K11" s="211" t="s">
        <v>27</v>
      </c>
      <c r="L11" s="211">
        <v>15509.915979381443</v>
      </c>
      <c r="M11" s="211" t="s">
        <v>27</v>
      </c>
      <c r="N11" s="211">
        <v>18003.381687941841</v>
      </c>
      <c r="O11" s="82"/>
      <c r="P11" s="82"/>
      <c r="Q11" s="82"/>
      <c r="R11" s="82"/>
    </row>
    <row r="12" spans="1:18" ht="12.75" customHeight="1">
      <c r="A12" s="80"/>
      <c r="B12" s="79" t="s">
        <v>128</v>
      </c>
      <c r="C12" s="82"/>
      <c r="D12" s="82"/>
      <c r="E12" s="91">
        <v>22551.506005098494</v>
      </c>
      <c r="F12" s="91">
        <v>30887.353279341707</v>
      </c>
      <c r="G12" s="91">
        <v>24200.968710716636</v>
      </c>
      <c r="H12" s="91">
        <v>24445.93954249084</v>
      </c>
      <c r="I12" s="91">
        <v>21571.054859248554</v>
      </c>
      <c r="J12" s="211">
        <v>25763.811888938711</v>
      </c>
      <c r="K12" s="211" t="s">
        <v>27</v>
      </c>
      <c r="L12" s="211">
        <v>23618.142992268044</v>
      </c>
      <c r="M12" s="211" t="s">
        <v>27</v>
      </c>
      <c r="N12" s="211">
        <v>26039.871966946779</v>
      </c>
      <c r="O12" s="82"/>
      <c r="P12" s="82"/>
      <c r="Q12" s="82"/>
      <c r="R12" s="82"/>
    </row>
    <row r="13" spans="1:18" ht="21" customHeight="1">
      <c r="A13" s="80"/>
      <c r="B13" s="79" t="s">
        <v>129</v>
      </c>
      <c r="C13" s="82"/>
      <c r="D13" s="82"/>
      <c r="E13" s="91">
        <v>19721.809329971078</v>
      </c>
      <c r="F13" s="91">
        <v>24971.998732924923</v>
      </c>
      <c r="G13" s="91">
        <v>23540.344811491806</v>
      </c>
      <c r="H13" s="91">
        <v>23409.003997675118</v>
      </c>
      <c r="I13" s="91">
        <v>24541.096151922196</v>
      </c>
      <c r="J13" s="211">
        <v>24013.140544195325</v>
      </c>
      <c r="K13" s="211" t="s">
        <v>27</v>
      </c>
      <c r="L13" s="211">
        <v>20561.808704718125</v>
      </c>
      <c r="M13" s="211" t="s">
        <v>27</v>
      </c>
      <c r="N13" s="211">
        <v>23323.414105503682</v>
      </c>
      <c r="O13" s="82"/>
      <c r="P13" s="82"/>
      <c r="Q13" s="82"/>
      <c r="R13" s="82"/>
    </row>
    <row r="14" spans="1:18">
      <c r="A14" s="80"/>
      <c r="B14" s="79" t="s">
        <v>130</v>
      </c>
      <c r="C14" s="82"/>
      <c r="D14" s="82"/>
      <c r="E14" s="91">
        <v>31992.246053435574</v>
      </c>
      <c r="F14" s="91">
        <v>35948.434834765569</v>
      </c>
      <c r="G14" s="91">
        <v>33990.415392555362</v>
      </c>
      <c r="H14" s="91">
        <v>32815.702124936826</v>
      </c>
      <c r="I14" s="91">
        <v>32110.878385158208</v>
      </c>
      <c r="J14" s="211">
        <v>32065.301304437926</v>
      </c>
      <c r="K14" s="211" t="s">
        <v>27</v>
      </c>
      <c r="L14" s="211">
        <v>31311.048932391575</v>
      </c>
      <c r="M14" s="211" t="s">
        <v>27</v>
      </c>
      <c r="N14" s="211">
        <v>33734.702050236192</v>
      </c>
      <c r="O14" s="82"/>
      <c r="P14" s="82"/>
      <c r="Q14" s="82"/>
      <c r="R14" s="82"/>
    </row>
    <row r="15" spans="1:18" ht="21" customHeight="1">
      <c r="A15" s="74" t="s">
        <v>132</v>
      </c>
      <c r="B15" s="83"/>
      <c r="C15" s="83"/>
      <c r="D15" s="83"/>
      <c r="E15" s="90"/>
      <c r="F15" s="90"/>
      <c r="G15" s="90"/>
      <c r="H15" s="90"/>
      <c r="I15" s="90"/>
      <c r="J15" s="90"/>
      <c r="K15" s="91"/>
      <c r="L15" s="90"/>
      <c r="M15" s="90"/>
      <c r="N15" s="90"/>
      <c r="O15" s="83"/>
      <c r="P15" s="83"/>
      <c r="Q15" s="79"/>
      <c r="R15" s="79"/>
    </row>
    <row r="16" spans="1:18" ht="14.25" customHeight="1">
      <c r="B16" s="84" t="s">
        <v>147</v>
      </c>
      <c r="C16" s="83"/>
      <c r="D16" s="83"/>
      <c r="E16" s="220">
        <v>10.552728604355563</v>
      </c>
      <c r="F16" s="220">
        <v>7.9408104851854109</v>
      </c>
      <c r="G16" s="220">
        <v>9.7270106452495622</v>
      </c>
      <c r="H16" s="220">
        <v>9.8924057611151195</v>
      </c>
      <c r="I16" s="220">
        <v>7.5800756129985327</v>
      </c>
      <c r="J16" s="220">
        <v>10.621368060392335</v>
      </c>
      <c r="K16" s="90" t="s">
        <v>27</v>
      </c>
      <c r="L16" s="220">
        <v>11.823572772275696</v>
      </c>
      <c r="M16" s="220" t="s">
        <v>27</v>
      </c>
      <c r="N16" s="220">
        <v>9.3433675218704053</v>
      </c>
      <c r="O16" s="83"/>
      <c r="P16" s="83"/>
      <c r="Q16" s="79"/>
      <c r="R16" s="79"/>
    </row>
    <row r="17" spans="1:18">
      <c r="A17" s="85"/>
      <c r="B17" s="84" t="s">
        <v>133</v>
      </c>
      <c r="C17" s="84"/>
      <c r="D17" s="84"/>
      <c r="E17" s="220">
        <v>58.5972719883857</v>
      </c>
      <c r="F17" s="220">
        <v>150.11630288196542</v>
      </c>
      <c r="G17" s="220">
        <v>38.673939987177121</v>
      </c>
      <c r="H17" s="220">
        <v>95.687930771233169</v>
      </c>
      <c r="I17" s="220">
        <v>49.038891582720872</v>
      </c>
      <c r="J17" s="220">
        <v>145.37784155298212</v>
      </c>
      <c r="K17" s="90" t="s">
        <v>27</v>
      </c>
      <c r="L17" s="220">
        <v>65.569551983752262</v>
      </c>
      <c r="M17" s="220" t="s">
        <v>27</v>
      </c>
      <c r="N17" s="220">
        <v>71.777470617476482</v>
      </c>
      <c r="O17" s="84"/>
      <c r="P17" s="84"/>
      <c r="Q17" s="84"/>
      <c r="R17" s="84"/>
    </row>
    <row r="18" spans="1:18">
      <c r="A18" s="85"/>
      <c r="B18" s="84" t="s">
        <v>134</v>
      </c>
      <c r="C18" s="84"/>
      <c r="D18" s="84"/>
      <c r="E18" s="220">
        <v>23.253346917441021</v>
      </c>
      <c r="F18" s="220">
        <v>12.411040869310437</v>
      </c>
      <c r="G18" s="220">
        <v>27.956633059098039</v>
      </c>
      <c r="H18" s="220">
        <v>13.933070756441087</v>
      </c>
      <c r="I18" s="220">
        <v>12.660750011794624</v>
      </c>
      <c r="J18" s="220">
        <v>19.51069589814141</v>
      </c>
      <c r="K18" s="90" t="s">
        <v>27</v>
      </c>
      <c r="L18" s="220">
        <v>26.794621766061177</v>
      </c>
      <c r="M18" s="220" t="s">
        <v>27</v>
      </c>
      <c r="N18" s="220">
        <v>17.267732014114653</v>
      </c>
      <c r="O18" s="84"/>
      <c r="P18" s="84"/>
      <c r="Q18" s="84"/>
      <c r="R18" s="84"/>
    </row>
    <row r="19" spans="1:18">
      <c r="A19" s="85"/>
      <c r="B19" s="84" t="s">
        <v>148</v>
      </c>
      <c r="C19" s="84"/>
      <c r="D19" s="84"/>
      <c r="E19" s="220">
        <v>16.647188648986297</v>
      </c>
      <c r="F19" s="220">
        <v>11.463299203788479</v>
      </c>
      <c r="G19" s="220">
        <v>16.226682433305761</v>
      </c>
      <c r="H19" s="220">
        <v>12.162146772910569</v>
      </c>
      <c r="I19" s="220">
        <v>10.062767483555655</v>
      </c>
      <c r="J19" s="220">
        <v>17.202062076080917</v>
      </c>
      <c r="K19" s="90" t="s">
        <v>27</v>
      </c>
      <c r="L19" s="220">
        <v>19.021567274922727</v>
      </c>
      <c r="M19" s="220" t="s">
        <v>27</v>
      </c>
      <c r="N19" s="220">
        <v>13.919156682718922</v>
      </c>
      <c r="O19" s="84"/>
      <c r="P19" s="84"/>
      <c r="Q19" s="84"/>
      <c r="R19" s="84"/>
    </row>
    <row r="20" spans="1:18" ht="21" customHeight="1">
      <c r="A20" s="74" t="s">
        <v>135</v>
      </c>
      <c r="B20" s="83"/>
      <c r="C20" s="84"/>
      <c r="D20" s="84"/>
      <c r="E20" s="90"/>
      <c r="F20" s="90"/>
      <c r="G20" s="90"/>
      <c r="H20" s="90"/>
      <c r="I20" s="90"/>
      <c r="J20" s="90"/>
      <c r="K20" s="90"/>
      <c r="L20" s="90"/>
      <c r="M20" s="90"/>
      <c r="N20" s="90"/>
      <c r="O20" s="84"/>
      <c r="P20" s="84"/>
      <c r="Q20" s="84"/>
      <c r="R20" s="84"/>
    </row>
    <row r="21" spans="1:18">
      <c r="A21" s="85"/>
      <c r="B21" s="84" t="s">
        <v>147</v>
      </c>
      <c r="C21" s="84"/>
      <c r="D21" s="84"/>
      <c r="E21" s="220">
        <v>25.732530456636166</v>
      </c>
      <c r="F21" s="220">
        <v>14.22077034082945</v>
      </c>
      <c r="G21" s="220">
        <v>20.66185888397181</v>
      </c>
      <c r="H21" s="220">
        <v>19.971144966986451</v>
      </c>
      <c r="I21" s="220">
        <v>14.541703916780527</v>
      </c>
      <c r="J21" s="220">
        <v>20.253007329460544</v>
      </c>
      <c r="K21" s="90" t="s">
        <v>27</v>
      </c>
      <c r="L21" s="220">
        <v>29.23354711925796</v>
      </c>
      <c r="M21" s="220" t="s">
        <v>27</v>
      </c>
      <c r="N21" s="220">
        <v>18.717449357808373</v>
      </c>
      <c r="O21" s="84"/>
      <c r="P21" s="84"/>
      <c r="Q21" s="84"/>
      <c r="R21" s="84"/>
    </row>
    <row r="22" spans="1:18">
      <c r="A22" s="85"/>
      <c r="B22" s="84" t="s">
        <v>133</v>
      </c>
      <c r="C22" s="84"/>
      <c r="D22" s="84"/>
      <c r="E22" s="220">
        <v>126.09367404803523</v>
      </c>
      <c r="F22" s="220">
        <v>297.78444529488621</v>
      </c>
      <c r="G22" s="220">
        <v>80.260021383216838</v>
      </c>
      <c r="H22" s="220">
        <v>213.44153013736289</v>
      </c>
      <c r="I22" s="220">
        <v>95.312493027174924</v>
      </c>
      <c r="J22" s="220">
        <v>207.69818901149912</v>
      </c>
      <c r="K22" s="90" t="s">
        <v>27</v>
      </c>
      <c r="L22" s="220">
        <v>137.46821316838114</v>
      </c>
      <c r="M22" s="220" t="s">
        <v>27</v>
      </c>
      <c r="N22" s="220">
        <v>146.15906755722582</v>
      </c>
      <c r="O22" s="84"/>
      <c r="P22" s="84"/>
      <c r="Q22" s="84"/>
      <c r="R22" s="84"/>
    </row>
    <row r="23" spans="1:18">
      <c r="A23" s="85"/>
      <c r="B23" s="84" t="s">
        <v>134</v>
      </c>
      <c r="C23" s="84"/>
      <c r="D23" s="84"/>
      <c r="E23" s="220">
        <v>53.836563442298939</v>
      </c>
      <c r="F23" s="220">
        <v>17.694463206444219</v>
      </c>
      <c r="G23" s="220">
        <v>42.872372890108082</v>
      </c>
      <c r="H23" s="220">
        <v>24.302769736619201</v>
      </c>
      <c r="I23" s="220">
        <v>19.84033364884942</v>
      </c>
      <c r="J23" s="220">
        <v>28.024383718184232</v>
      </c>
      <c r="K23" s="90" t="s">
        <v>27</v>
      </c>
      <c r="L23" s="220">
        <v>61.139254844254296</v>
      </c>
      <c r="M23" s="220" t="s">
        <v>27</v>
      </c>
      <c r="N23" s="220">
        <v>27.473940779283833</v>
      </c>
      <c r="O23" s="84"/>
      <c r="P23" s="84"/>
      <c r="Q23" s="84"/>
      <c r="R23" s="84"/>
    </row>
    <row r="24" spans="1:18">
      <c r="A24" s="85"/>
      <c r="B24" s="84" t="s">
        <v>148</v>
      </c>
      <c r="C24" s="84"/>
      <c r="D24" s="84"/>
      <c r="E24" s="220">
        <v>37.728233882447277</v>
      </c>
      <c r="F24" s="220">
        <v>16.702022762005164</v>
      </c>
      <c r="G24" s="220">
        <v>27.945022796123407</v>
      </c>
      <c r="H24" s="220">
        <v>21.818484657295748</v>
      </c>
      <c r="I24" s="220">
        <v>16.421930031149731</v>
      </c>
      <c r="J24" s="220">
        <v>24.692644743467316</v>
      </c>
      <c r="K24" s="90" t="s">
        <v>27</v>
      </c>
      <c r="L24" s="220">
        <v>42.318167599574956</v>
      </c>
      <c r="M24" s="220" t="s">
        <v>27</v>
      </c>
      <c r="N24" s="220">
        <v>23.126740732615751</v>
      </c>
      <c r="O24" s="84"/>
      <c r="P24" s="84"/>
      <c r="Q24" s="84"/>
      <c r="R24" s="84"/>
    </row>
    <row r="25" spans="1:18" ht="21" customHeight="1">
      <c r="A25" s="80" t="s">
        <v>136</v>
      </c>
      <c r="B25" s="82"/>
      <c r="C25" s="82"/>
      <c r="D25" s="82"/>
      <c r="E25" s="91"/>
      <c r="F25" s="91"/>
      <c r="G25" s="91"/>
      <c r="H25" s="91"/>
      <c r="I25" s="91"/>
      <c r="J25" s="91"/>
      <c r="K25" s="91"/>
      <c r="L25" s="92"/>
      <c r="M25" s="92"/>
      <c r="N25" s="92"/>
      <c r="O25" s="79"/>
      <c r="P25" s="79"/>
      <c r="Q25" s="79"/>
      <c r="R25" s="79"/>
    </row>
    <row r="26" spans="1:18">
      <c r="A26" s="80"/>
      <c r="B26" s="82" t="s">
        <v>137</v>
      </c>
      <c r="C26" s="82"/>
      <c r="D26" s="82"/>
      <c r="E26" s="91">
        <v>22773532.629798997</v>
      </c>
      <c r="F26" s="91">
        <v>76236306.373800009</v>
      </c>
      <c r="G26" s="91">
        <v>41962159</v>
      </c>
      <c r="H26" s="91">
        <v>24135917.30979</v>
      </c>
      <c r="I26" s="91">
        <v>8276944</v>
      </c>
      <c r="J26" s="91">
        <v>17623451.93</v>
      </c>
      <c r="K26" s="232" t="s">
        <v>27</v>
      </c>
      <c r="L26" s="91">
        <v>27786038.29053</v>
      </c>
      <c r="M26" s="91" t="s">
        <v>27</v>
      </c>
      <c r="N26" s="91">
        <v>218794349.53391901</v>
      </c>
      <c r="O26" s="82"/>
      <c r="P26" s="82"/>
      <c r="Q26" s="82"/>
      <c r="R26" s="82"/>
    </row>
    <row r="27" spans="1:18">
      <c r="A27" s="80"/>
      <c r="B27" s="82" t="s">
        <v>60</v>
      </c>
      <c r="C27" s="82"/>
      <c r="D27" s="82"/>
      <c r="E27" s="91">
        <v>11058323.98</v>
      </c>
      <c r="F27" s="91">
        <v>45291219.986000001</v>
      </c>
      <c r="G27" s="91">
        <v>23369737</v>
      </c>
      <c r="H27" s="91">
        <v>13250005.390000001</v>
      </c>
      <c r="I27" s="91">
        <v>5246432</v>
      </c>
      <c r="J27" s="91">
        <v>11491409.630000001</v>
      </c>
      <c r="K27" s="232" t="s">
        <v>27</v>
      </c>
      <c r="L27" s="91">
        <v>14015238.861</v>
      </c>
      <c r="M27" s="91" t="s">
        <v>27</v>
      </c>
      <c r="N27" s="91">
        <v>123722366.847</v>
      </c>
      <c r="O27" s="82"/>
      <c r="P27" s="82"/>
      <c r="Q27" s="82"/>
      <c r="R27" s="82"/>
    </row>
    <row r="28" spans="1:18">
      <c r="A28" s="80"/>
      <c r="B28" s="82" t="s">
        <v>189</v>
      </c>
      <c r="C28" s="82"/>
      <c r="D28" s="82"/>
      <c r="E28" s="91">
        <v>6974074.9798999997</v>
      </c>
      <c r="F28" s="91">
        <v>20580766.502</v>
      </c>
      <c r="G28" s="91">
        <v>10374969</v>
      </c>
      <c r="H28" s="91">
        <v>5302731.5598999998</v>
      </c>
      <c r="I28" s="91">
        <v>1714698</v>
      </c>
      <c r="J28" s="91">
        <v>3892843.53</v>
      </c>
      <c r="K28" s="232" t="s">
        <v>27</v>
      </c>
      <c r="L28" s="91">
        <v>7380360.9435000001</v>
      </c>
      <c r="M28" s="91" t="s">
        <v>27</v>
      </c>
      <c r="N28" s="91">
        <v>56220444.515299998</v>
      </c>
      <c r="O28" s="82"/>
      <c r="P28" s="82"/>
      <c r="Q28" s="82"/>
      <c r="R28" s="82"/>
    </row>
    <row r="29" spans="1:18">
      <c r="A29" s="80"/>
      <c r="B29" s="82" t="s">
        <v>61</v>
      </c>
      <c r="C29" s="82"/>
      <c r="D29" s="82"/>
      <c r="E29" s="91">
        <v>4678273.7499000002</v>
      </c>
      <c r="F29" s="91">
        <v>7152925.8020000001</v>
      </c>
      <c r="G29" s="91">
        <v>7304716</v>
      </c>
      <c r="H29" s="91">
        <v>4721504.9698999999</v>
      </c>
      <c r="I29" s="91">
        <v>1263534</v>
      </c>
      <c r="J29" s="91">
        <v>1466259.04</v>
      </c>
      <c r="K29" s="232" t="s">
        <v>27</v>
      </c>
      <c r="L29" s="91">
        <v>5735290.5256000003</v>
      </c>
      <c r="M29" s="91" t="s">
        <v>27</v>
      </c>
      <c r="N29" s="91">
        <v>32322504.087400001</v>
      </c>
      <c r="O29" s="82"/>
      <c r="P29" s="82"/>
      <c r="Q29" s="82"/>
      <c r="R29" s="82"/>
    </row>
    <row r="30" spans="1:18">
      <c r="A30" s="80"/>
      <c r="B30" s="82" t="s">
        <v>30</v>
      </c>
      <c r="C30" s="82"/>
      <c r="D30" s="82"/>
      <c r="E30" s="91">
        <v>62859.919998999998</v>
      </c>
      <c r="F30" s="91">
        <v>3211394.0838000001</v>
      </c>
      <c r="G30" s="91">
        <v>912737</v>
      </c>
      <c r="H30" s="91">
        <v>861675.38999000005</v>
      </c>
      <c r="I30" s="91">
        <v>52280</v>
      </c>
      <c r="J30" s="91">
        <v>772939.73</v>
      </c>
      <c r="K30" s="232" t="s">
        <v>27</v>
      </c>
      <c r="L30" s="91">
        <v>655147.96042999998</v>
      </c>
      <c r="M30" s="91" t="s">
        <v>27</v>
      </c>
      <c r="N30" s="91">
        <v>6529034.0842190012</v>
      </c>
      <c r="O30" s="82"/>
      <c r="P30" s="82"/>
      <c r="Q30" s="82"/>
      <c r="R30" s="82"/>
    </row>
    <row r="31" spans="1:18" ht="21" customHeight="1">
      <c r="A31" s="80" t="s">
        <v>138</v>
      </c>
      <c r="B31" s="82"/>
      <c r="C31" s="82"/>
      <c r="D31" s="82"/>
      <c r="E31" s="91"/>
      <c r="F31" s="91"/>
      <c r="G31" s="91"/>
      <c r="H31" s="91"/>
      <c r="I31" s="91"/>
      <c r="J31" s="91"/>
      <c r="K31" s="232"/>
      <c r="L31" s="91"/>
      <c r="M31" s="91"/>
      <c r="N31" s="91"/>
      <c r="O31" s="82"/>
      <c r="P31" s="82"/>
      <c r="Q31" s="82"/>
      <c r="R31" s="82"/>
    </row>
    <row r="32" spans="1:18" ht="12.75" customHeight="1">
      <c r="A32" s="80"/>
      <c r="B32" s="82" t="s">
        <v>137</v>
      </c>
      <c r="C32" s="82"/>
      <c r="D32" s="82"/>
      <c r="E32" s="91">
        <v>24721902.029463001</v>
      </c>
      <c r="F32" s="91">
        <v>82682829.574599996</v>
      </c>
      <c r="G32" s="91">
        <v>45774353.500500001</v>
      </c>
      <c r="H32" s="91">
        <v>25995415.309399996</v>
      </c>
      <c r="I32" s="91">
        <v>9015093.1682949997</v>
      </c>
      <c r="J32" s="207">
        <v>19762249.930459999</v>
      </c>
      <c r="K32" s="232" t="s">
        <v>27</v>
      </c>
      <c r="L32" s="91">
        <v>29680665.290100001</v>
      </c>
      <c r="M32" s="91" t="s">
        <v>27</v>
      </c>
      <c r="N32" s="91">
        <v>237632508.802818</v>
      </c>
      <c r="O32" s="82"/>
      <c r="P32" s="82"/>
      <c r="Q32" s="82"/>
      <c r="R32" s="82"/>
    </row>
    <row r="33" spans="1:18">
      <c r="A33" s="80"/>
      <c r="B33" s="82" t="s">
        <v>60</v>
      </c>
      <c r="C33" s="82"/>
      <c r="D33" s="82"/>
      <c r="E33" s="91">
        <v>11997434.009</v>
      </c>
      <c r="F33" s="91">
        <v>49542503.218999997</v>
      </c>
      <c r="G33" s="91">
        <v>25492845.392999999</v>
      </c>
      <c r="H33" s="91">
        <v>14282093.438999999</v>
      </c>
      <c r="I33" s="91">
        <v>5704127.8805</v>
      </c>
      <c r="J33" s="91">
        <v>12907730.073999999</v>
      </c>
      <c r="K33" s="232" t="s">
        <v>27</v>
      </c>
      <c r="L33" s="91">
        <v>15044618.5</v>
      </c>
      <c r="M33" s="91" t="s">
        <v>27</v>
      </c>
      <c r="N33" s="91">
        <v>134971352.51449999</v>
      </c>
      <c r="O33" s="82"/>
      <c r="P33" s="82"/>
      <c r="Q33" s="82"/>
      <c r="R33" s="82"/>
    </row>
    <row r="34" spans="1:18">
      <c r="A34" s="80"/>
      <c r="B34" s="82" t="s">
        <v>189</v>
      </c>
      <c r="C34" s="82"/>
      <c r="D34" s="82"/>
      <c r="E34" s="91">
        <v>7464515.6733999997</v>
      </c>
      <c r="F34" s="91">
        <v>21776395.502999999</v>
      </c>
      <c r="G34" s="91">
        <v>11316828.016000001</v>
      </c>
      <c r="H34" s="91">
        <v>5739131.0462999996</v>
      </c>
      <c r="I34" s="91">
        <v>1759457.1007999999</v>
      </c>
      <c r="J34" s="91">
        <v>4328260.0796999997</v>
      </c>
      <c r="K34" s="232" t="s">
        <v>27</v>
      </c>
      <c r="L34" s="91">
        <v>7864980.2024999997</v>
      </c>
      <c r="M34" s="91" t="s">
        <v>27</v>
      </c>
      <c r="N34" s="91">
        <v>60249567.621700004</v>
      </c>
      <c r="O34" s="82"/>
      <c r="P34" s="82"/>
      <c r="Q34" s="82"/>
      <c r="R34" s="82"/>
    </row>
    <row r="35" spans="1:18">
      <c r="A35" s="80"/>
      <c r="B35" s="82" t="s">
        <v>61</v>
      </c>
      <c r="C35" s="82"/>
      <c r="D35" s="82"/>
      <c r="E35" s="91">
        <v>5191265.6413000003</v>
      </c>
      <c r="F35" s="91">
        <v>7802269.1468000002</v>
      </c>
      <c r="G35" s="91">
        <v>7968428.2470000004</v>
      </c>
      <c r="H35" s="91">
        <v>5035793.2784000002</v>
      </c>
      <c r="I35" s="91">
        <v>1495881.8293000001</v>
      </c>
      <c r="J35" s="91">
        <v>1680063.5297000001</v>
      </c>
      <c r="K35" s="232" t="s">
        <v>27</v>
      </c>
      <c r="L35" s="91">
        <v>6066175.4508999996</v>
      </c>
      <c r="M35" s="91" t="s">
        <v>27</v>
      </c>
      <c r="N35" s="91">
        <v>35239877.123400003</v>
      </c>
      <c r="O35" s="82"/>
      <c r="P35" s="82"/>
      <c r="Q35" s="82"/>
      <c r="R35" s="82"/>
    </row>
    <row r="36" spans="1:18">
      <c r="A36" s="80"/>
      <c r="B36" s="82" t="s">
        <v>30</v>
      </c>
      <c r="C36" s="82"/>
      <c r="D36" s="82"/>
      <c r="E36" s="91">
        <v>68686.705763000005</v>
      </c>
      <c r="F36" s="91">
        <v>3561661.7058000001</v>
      </c>
      <c r="G36" s="91">
        <v>996251.84450000001</v>
      </c>
      <c r="H36" s="91">
        <v>938397.54570000002</v>
      </c>
      <c r="I36" s="91">
        <v>55626.357694999999</v>
      </c>
      <c r="J36" s="91">
        <v>846196.24705999997</v>
      </c>
      <c r="K36" s="232" t="s">
        <v>27</v>
      </c>
      <c r="L36" s="91">
        <v>704891.13670000003</v>
      </c>
      <c r="M36" s="91" t="s">
        <v>27</v>
      </c>
      <c r="N36" s="91">
        <v>7171711.5432179999</v>
      </c>
      <c r="O36" s="82"/>
      <c r="P36" s="82"/>
      <c r="Q36" s="82"/>
      <c r="R36" s="82"/>
    </row>
    <row r="37" spans="1:18" ht="21" customHeight="1">
      <c r="A37" s="80" t="s">
        <v>139</v>
      </c>
      <c r="C37" s="79"/>
      <c r="D37" s="79"/>
      <c r="E37" s="92"/>
      <c r="F37" s="92"/>
      <c r="G37" s="92"/>
      <c r="H37" s="92"/>
      <c r="I37" s="92"/>
      <c r="J37" s="92"/>
      <c r="K37" s="232"/>
      <c r="L37" s="92"/>
      <c r="M37" s="92"/>
      <c r="N37" s="91"/>
      <c r="O37" s="79"/>
      <c r="P37" s="79"/>
      <c r="Q37" s="79"/>
      <c r="R37" s="79"/>
    </row>
    <row r="38" spans="1:18" ht="12.75" customHeight="1">
      <c r="A38" s="80"/>
      <c r="B38" s="87" t="s">
        <v>152</v>
      </c>
      <c r="C38" s="79"/>
      <c r="D38" s="79"/>
      <c r="E38" s="95">
        <v>906</v>
      </c>
      <c r="F38" s="95">
        <v>2372</v>
      </c>
      <c r="G38" s="95">
        <v>1553</v>
      </c>
      <c r="H38" s="95">
        <v>842</v>
      </c>
      <c r="I38" s="95">
        <v>356</v>
      </c>
      <c r="J38" s="95">
        <v>680</v>
      </c>
      <c r="K38" s="233" t="s">
        <v>27</v>
      </c>
      <c r="L38" s="95">
        <v>982</v>
      </c>
      <c r="M38" s="95" t="s">
        <v>27</v>
      </c>
      <c r="N38" s="91">
        <v>7691</v>
      </c>
      <c r="O38" s="79"/>
      <c r="P38" s="79"/>
      <c r="Q38" s="79"/>
      <c r="R38" s="79"/>
    </row>
    <row r="39" spans="1:18" ht="12.75" customHeight="1">
      <c r="A39" s="86"/>
      <c r="B39" s="87" t="s">
        <v>153</v>
      </c>
      <c r="C39" s="89"/>
      <c r="D39" s="89"/>
      <c r="E39" s="95">
        <v>863</v>
      </c>
      <c r="F39" s="95">
        <v>2309</v>
      </c>
      <c r="G39" s="95">
        <v>1521</v>
      </c>
      <c r="H39" s="95">
        <v>819</v>
      </c>
      <c r="I39" s="95">
        <v>346</v>
      </c>
      <c r="J39" s="95">
        <v>669</v>
      </c>
      <c r="K39" s="233" t="s">
        <v>27</v>
      </c>
      <c r="L39" s="95">
        <v>970</v>
      </c>
      <c r="M39" s="95" t="s">
        <v>27</v>
      </c>
      <c r="N39" s="91">
        <v>7497</v>
      </c>
      <c r="O39" s="89"/>
      <c r="P39" s="84"/>
      <c r="Q39" s="87"/>
      <c r="R39" s="87"/>
    </row>
    <row r="40" spans="1:18">
      <c r="A40" s="86"/>
      <c r="B40" s="87" t="s">
        <v>140</v>
      </c>
      <c r="E40" s="95">
        <v>608.33333332999996</v>
      </c>
      <c r="F40" s="95">
        <v>1983.9222222000001</v>
      </c>
      <c r="G40" s="95">
        <v>1082.9427350000001</v>
      </c>
      <c r="H40" s="95">
        <v>610.11111111000002</v>
      </c>
      <c r="I40" s="95">
        <v>232.43166667</v>
      </c>
      <c r="J40" s="210">
        <v>537.52777776999994</v>
      </c>
      <c r="K40" s="233" t="s">
        <v>27</v>
      </c>
      <c r="L40" s="95">
        <v>731.67777777000003</v>
      </c>
      <c r="M40" s="95" t="s">
        <v>27</v>
      </c>
      <c r="N40" s="91">
        <v>5786.9466238499999</v>
      </c>
    </row>
    <row r="41" spans="1:18" ht="21" customHeight="1">
      <c r="A41" s="86" t="s">
        <v>141</v>
      </c>
      <c r="B41" s="87"/>
      <c r="E41" s="94"/>
      <c r="F41" s="94"/>
      <c r="G41" s="94"/>
      <c r="H41" s="94"/>
      <c r="I41" s="94"/>
      <c r="J41" s="94"/>
      <c r="K41" s="232"/>
      <c r="L41" s="94"/>
      <c r="M41" s="94"/>
      <c r="N41" s="91"/>
    </row>
    <row r="42" spans="1:18" ht="12.75" customHeight="1">
      <c r="B42" s="81" t="s">
        <v>142</v>
      </c>
      <c r="K42" s="232"/>
      <c r="N42" s="91"/>
    </row>
    <row r="43" spans="1:18">
      <c r="B43" s="79" t="s">
        <v>146</v>
      </c>
      <c r="E43" s="93">
        <v>81.779796709999999</v>
      </c>
      <c r="F43" s="93">
        <v>290.77636398800001</v>
      </c>
      <c r="G43" s="93">
        <v>156.36869902500001</v>
      </c>
      <c r="H43" s="93">
        <v>82.790781108000004</v>
      </c>
      <c r="I43" s="93">
        <v>45.645982661000005</v>
      </c>
      <c r="J43" s="93">
        <v>62.986236443000003</v>
      </c>
      <c r="K43" s="234" t="s">
        <v>27</v>
      </c>
      <c r="L43" s="93">
        <v>82.039500130999997</v>
      </c>
      <c r="M43" s="93" t="s">
        <v>27</v>
      </c>
      <c r="N43" s="91">
        <v>802.38736006600004</v>
      </c>
    </row>
    <row r="44" spans="1:18">
      <c r="A44" s="86"/>
      <c r="B44" s="87" t="s">
        <v>143</v>
      </c>
      <c r="E44" s="93">
        <v>14.727648074999999</v>
      </c>
      <c r="F44" s="93">
        <v>15.381407319999999</v>
      </c>
      <c r="G44" s="93">
        <v>39.328809024999998</v>
      </c>
      <c r="H44" s="93">
        <v>8.5590731600000005</v>
      </c>
      <c r="I44" s="93">
        <v>7.0556244000000001</v>
      </c>
      <c r="J44" s="93">
        <v>4.6018017110000002</v>
      </c>
      <c r="K44" s="234" t="s">
        <v>27</v>
      </c>
      <c r="L44" s="93">
        <v>14.793451696</v>
      </c>
      <c r="M44" s="93" t="s">
        <v>27</v>
      </c>
      <c r="N44" s="91">
        <v>104.44781538699999</v>
      </c>
    </row>
    <row r="45" spans="1:18">
      <c r="A45" s="86"/>
      <c r="B45" s="87" t="s">
        <v>144</v>
      </c>
      <c r="E45" s="93">
        <v>37.112937035000002</v>
      </c>
      <c r="F45" s="93">
        <v>186.04402518000001</v>
      </c>
      <c r="G45" s="93">
        <v>54.405693159999998</v>
      </c>
      <c r="H45" s="93">
        <v>58.781012048000001</v>
      </c>
      <c r="I45" s="93">
        <v>27.328554759999999</v>
      </c>
      <c r="J45" s="93">
        <v>34.288884594000002</v>
      </c>
      <c r="K45" s="234" t="s">
        <v>27</v>
      </c>
      <c r="L45" s="93">
        <v>36.201294740000002</v>
      </c>
      <c r="M45" s="93" t="s">
        <v>27</v>
      </c>
      <c r="N45" s="91">
        <v>434.16240151699998</v>
      </c>
    </row>
    <row r="46" spans="1:18">
      <c r="B46" s="87" t="s">
        <v>149</v>
      </c>
      <c r="E46" s="93">
        <v>51.840585109999999</v>
      </c>
      <c r="F46" s="93">
        <v>201.4254325</v>
      </c>
      <c r="G46" s="93">
        <v>93.734502184999997</v>
      </c>
      <c r="H46" s="93">
        <v>67.340085208000005</v>
      </c>
      <c r="I46" s="93">
        <v>34.384179160000002</v>
      </c>
      <c r="J46" s="93">
        <v>38.890686305000003</v>
      </c>
      <c r="K46" s="234" t="s">
        <v>27</v>
      </c>
      <c r="L46" s="93">
        <v>50.994746436</v>
      </c>
      <c r="M46" s="93" t="s">
        <v>27</v>
      </c>
      <c r="N46" s="91">
        <v>538.61021690400003</v>
      </c>
    </row>
    <row r="47" spans="1:18" ht="21" customHeight="1">
      <c r="B47" s="81" t="s">
        <v>145</v>
      </c>
      <c r="E47" s="93"/>
      <c r="F47" s="93"/>
      <c r="G47" s="93"/>
      <c r="H47" s="93"/>
      <c r="I47" s="93"/>
      <c r="J47" s="93"/>
      <c r="K47" s="232"/>
      <c r="L47" s="93"/>
      <c r="M47" s="93"/>
      <c r="N47" s="91"/>
    </row>
    <row r="48" spans="1:18">
      <c r="B48" s="79" t="s">
        <v>146</v>
      </c>
      <c r="E48" s="93">
        <v>33.537315790000001</v>
      </c>
      <c r="F48" s="93">
        <v>162.368137918</v>
      </c>
      <c r="G48" s="93">
        <v>73.613899337000007</v>
      </c>
      <c r="H48" s="93">
        <v>41.009166042000004</v>
      </c>
      <c r="I48" s="93">
        <v>23.793635325</v>
      </c>
      <c r="J48" s="93">
        <v>33.032131432</v>
      </c>
      <c r="K48" s="234" t="s">
        <v>27</v>
      </c>
      <c r="L48" s="93">
        <v>33.18105723</v>
      </c>
      <c r="M48" s="93" t="s">
        <v>27</v>
      </c>
      <c r="N48" s="91">
        <v>400.53534307400008</v>
      </c>
    </row>
    <row r="49" spans="1:14">
      <c r="B49" s="87" t="s">
        <v>143</v>
      </c>
      <c r="E49" s="93">
        <v>6.8441181249999996</v>
      </c>
      <c r="F49" s="93">
        <v>7.7539308599999996</v>
      </c>
      <c r="G49" s="93">
        <v>18.950904495</v>
      </c>
      <c r="H49" s="93">
        <v>3.8371164200000001</v>
      </c>
      <c r="I49" s="93">
        <v>3.6301641999999998</v>
      </c>
      <c r="J49" s="93">
        <v>3.2210198999999999</v>
      </c>
      <c r="K49" s="234" t="s">
        <v>27</v>
      </c>
      <c r="L49" s="93">
        <v>7.0561766800000001</v>
      </c>
      <c r="M49" s="93" t="s">
        <v>27</v>
      </c>
      <c r="N49" s="91">
        <v>51.29343068</v>
      </c>
    </row>
    <row r="50" spans="1:14">
      <c r="B50" s="87" t="s">
        <v>144</v>
      </c>
      <c r="E50" s="93">
        <v>16.02999792</v>
      </c>
      <c r="F50" s="93">
        <v>130.49279727000001</v>
      </c>
      <c r="G50" s="93">
        <v>35.47739249</v>
      </c>
      <c r="H50" s="93">
        <v>33.699862562</v>
      </c>
      <c r="I50" s="93">
        <v>17.439222854</v>
      </c>
      <c r="J50" s="93">
        <v>23.872068221999999</v>
      </c>
      <c r="K50" s="234" t="s">
        <v>27</v>
      </c>
      <c r="L50" s="93">
        <v>15.86542071</v>
      </c>
      <c r="M50" s="93" t="s">
        <v>27</v>
      </c>
      <c r="N50" s="91">
        <v>272.87676202800003</v>
      </c>
    </row>
    <row r="51" spans="1:14">
      <c r="B51" s="87" t="s">
        <v>149</v>
      </c>
      <c r="E51" s="93">
        <v>22.874116045000001</v>
      </c>
      <c r="F51" s="93">
        <v>138.24672813000001</v>
      </c>
      <c r="G51" s="93">
        <v>54.428296985000003</v>
      </c>
      <c r="H51" s="93">
        <v>37.536978982000001</v>
      </c>
      <c r="I51" s="93">
        <v>21.069387054</v>
      </c>
      <c r="J51" s="93">
        <v>27.093088121999997</v>
      </c>
      <c r="K51" s="234" t="s">
        <v>27</v>
      </c>
      <c r="L51" s="93">
        <v>22.921597390000002</v>
      </c>
      <c r="M51" s="93" t="s">
        <v>27</v>
      </c>
      <c r="N51" s="91">
        <v>324.17019270799995</v>
      </c>
    </row>
    <row r="56" spans="1:14">
      <c r="A56" s="5" t="s">
        <v>151</v>
      </c>
    </row>
    <row r="57" spans="1:14">
      <c r="A57" s="5" t="s">
        <v>59</v>
      </c>
    </row>
    <row r="58" spans="1:14">
      <c r="A58" s="5" t="s">
        <v>220</v>
      </c>
    </row>
  </sheetData>
  <hyperlinks>
    <hyperlink ref="G1" location="Inhalt!A1" display="zurück" xr:uid="{00000000-0004-0000-1B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pageSetUpPr fitToPage="1"/>
  </sheetPr>
  <dimension ref="A1:S58"/>
  <sheetViews>
    <sheetView zoomScale="78" zoomScaleNormal="78" workbookViewId="0">
      <pane ySplit="4" topLeftCell="A5" activePane="bottomLeft" state="frozen"/>
      <selection activeCell="G1" sqref="G1"/>
      <selection pane="bottomLeft" activeCell="Q2" sqref="Q2"/>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250</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t="s">
        <v>27</v>
      </c>
      <c r="F6" s="91" t="s">
        <v>27</v>
      </c>
      <c r="G6" s="91">
        <v>12652.058981233244</v>
      </c>
      <c r="H6" s="91">
        <v>11961.554939271256</v>
      </c>
      <c r="I6" s="91" t="s">
        <v>27</v>
      </c>
      <c r="J6" s="91" t="s">
        <v>27</v>
      </c>
      <c r="K6" s="91" t="s">
        <v>27</v>
      </c>
      <c r="L6" s="91">
        <v>13266.809895781638</v>
      </c>
      <c r="M6" s="91" t="s">
        <v>27</v>
      </c>
      <c r="N6" s="91">
        <v>12645.005227213258</v>
      </c>
      <c r="O6" s="82"/>
      <c r="P6" s="82"/>
      <c r="Q6" s="82"/>
      <c r="R6" s="82"/>
      <c r="S6" s="82"/>
    </row>
    <row r="7" spans="1:19" ht="12.75" customHeight="1">
      <c r="A7" s="80"/>
      <c r="B7" s="79" t="s">
        <v>128</v>
      </c>
      <c r="C7" s="82"/>
      <c r="D7" s="82"/>
      <c r="E7" s="91" t="s">
        <v>27</v>
      </c>
      <c r="F7" s="91" t="s">
        <v>27</v>
      </c>
      <c r="G7" s="91">
        <v>22621.942359249329</v>
      </c>
      <c r="H7" s="91">
        <v>13384.222928475036</v>
      </c>
      <c r="I7" s="91" t="s">
        <v>27</v>
      </c>
      <c r="J7" s="91" t="s">
        <v>27</v>
      </c>
      <c r="K7" s="91" t="s">
        <v>27</v>
      </c>
      <c r="L7" s="91">
        <v>17603.957810173699</v>
      </c>
      <c r="M7" s="91" t="s">
        <v>27</v>
      </c>
      <c r="N7" s="91">
        <v>17872.860089402529</v>
      </c>
      <c r="O7" s="82"/>
      <c r="P7" s="82"/>
      <c r="Q7" s="82"/>
      <c r="R7" s="82"/>
      <c r="S7" s="82"/>
    </row>
    <row r="8" spans="1:19" ht="21" customHeight="1">
      <c r="A8" s="80"/>
      <c r="B8" s="79" t="s">
        <v>129</v>
      </c>
      <c r="C8" s="82"/>
      <c r="D8" s="82"/>
      <c r="E8" s="91" t="s">
        <v>27</v>
      </c>
      <c r="F8" s="91" t="s">
        <v>27</v>
      </c>
      <c r="G8" s="91">
        <v>16045.908422862747</v>
      </c>
      <c r="H8" s="91">
        <v>14975.943583678298</v>
      </c>
      <c r="I8" s="91" t="s">
        <v>27</v>
      </c>
      <c r="J8" s="91" t="s">
        <v>27</v>
      </c>
      <c r="K8" s="91" t="s">
        <v>27</v>
      </c>
      <c r="L8" s="91">
        <v>17824.223546801768</v>
      </c>
      <c r="M8" s="91" t="s">
        <v>27</v>
      </c>
      <c r="N8" s="91">
        <v>16289.496500913503</v>
      </c>
      <c r="O8" s="82"/>
      <c r="P8" s="82"/>
      <c r="Q8" s="82"/>
      <c r="R8" s="82"/>
      <c r="S8" s="82"/>
    </row>
    <row r="9" spans="1:19" ht="12.75" customHeight="1">
      <c r="A9" s="80"/>
      <c r="B9" s="79" t="s">
        <v>130</v>
      </c>
      <c r="C9" s="82"/>
      <c r="D9" s="82"/>
      <c r="E9" s="91" t="s">
        <v>27</v>
      </c>
      <c r="F9" s="91" t="s">
        <v>27</v>
      </c>
      <c r="G9" s="91">
        <v>28690.161497208923</v>
      </c>
      <c r="H9" s="91">
        <v>16757.133040466335</v>
      </c>
      <c r="I9" s="91" t="s">
        <v>27</v>
      </c>
      <c r="J9" s="91" t="s">
        <v>27</v>
      </c>
      <c r="K9" s="91" t="s">
        <v>27</v>
      </c>
      <c r="L9" s="91">
        <v>23651.268223627187</v>
      </c>
      <c r="M9" s="91" t="s">
        <v>27</v>
      </c>
      <c r="N9" s="91">
        <v>23024.102138058297</v>
      </c>
      <c r="O9" s="82"/>
      <c r="P9" s="82"/>
      <c r="Q9" s="82"/>
      <c r="R9" s="82"/>
      <c r="S9" s="82"/>
    </row>
    <row r="10" spans="1:19" ht="21" customHeight="1">
      <c r="A10" s="74" t="s">
        <v>131</v>
      </c>
      <c r="B10" s="79"/>
      <c r="C10" s="82"/>
      <c r="D10" s="82"/>
      <c r="E10" s="91"/>
      <c r="F10" s="91"/>
      <c r="G10" s="91"/>
      <c r="H10" s="91"/>
      <c r="I10" s="91"/>
      <c r="J10" s="91"/>
      <c r="K10" s="91"/>
      <c r="L10" s="91"/>
      <c r="M10" s="91"/>
      <c r="N10" s="91"/>
      <c r="O10" s="82"/>
      <c r="P10" s="82"/>
      <c r="Q10" s="82"/>
      <c r="R10" s="82"/>
      <c r="S10" s="82"/>
    </row>
    <row r="11" spans="1:19">
      <c r="A11" s="80"/>
      <c r="B11" s="79" t="s">
        <v>127</v>
      </c>
      <c r="C11" s="82"/>
      <c r="D11" s="82"/>
      <c r="E11" s="91" t="s">
        <v>27</v>
      </c>
      <c r="F11" s="91" t="s">
        <v>27</v>
      </c>
      <c r="G11" s="91">
        <v>13852.872758713136</v>
      </c>
      <c r="H11" s="91">
        <v>13686.41662483131</v>
      </c>
      <c r="I11" s="91" t="s">
        <v>27</v>
      </c>
      <c r="J11" s="91" t="s">
        <v>27</v>
      </c>
      <c r="K11" s="91" t="s">
        <v>27</v>
      </c>
      <c r="L11" s="91">
        <v>14209.455952853597</v>
      </c>
      <c r="M11" s="91" t="s">
        <v>27</v>
      </c>
      <c r="N11" s="91">
        <v>13924.421846925425</v>
      </c>
      <c r="O11" s="82"/>
      <c r="P11" s="82"/>
      <c r="Q11" s="82"/>
      <c r="R11" s="82"/>
      <c r="S11" s="82"/>
    </row>
    <row r="12" spans="1:19" ht="12.75" customHeight="1">
      <c r="A12" s="80"/>
      <c r="B12" s="79" t="s">
        <v>128</v>
      </c>
      <c r="C12" s="82"/>
      <c r="D12" s="82"/>
      <c r="E12" s="91" t="s">
        <v>27</v>
      </c>
      <c r="F12" s="91" t="s">
        <v>27</v>
      </c>
      <c r="G12" s="91">
        <v>24755.197305227881</v>
      </c>
      <c r="H12" s="91">
        <v>15305.758323886641</v>
      </c>
      <c r="I12" s="91" t="s">
        <v>27</v>
      </c>
      <c r="J12" s="91" t="s">
        <v>27</v>
      </c>
      <c r="K12" s="91" t="s">
        <v>27</v>
      </c>
      <c r="L12" s="91">
        <v>18817.202425434243</v>
      </c>
      <c r="M12" s="91" t="s">
        <v>27</v>
      </c>
      <c r="N12" s="91">
        <v>19614.308444221544</v>
      </c>
      <c r="O12" s="82"/>
      <c r="P12" s="82"/>
      <c r="Q12" s="82"/>
      <c r="R12" s="82"/>
      <c r="S12" s="82"/>
    </row>
    <row r="13" spans="1:19" ht="21" customHeight="1">
      <c r="A13" s="80"/>
      <c r="B13" s="79" t="s">
        <v>129</v>
      </c>
      <c r="C13" s="82"/>
      <c r="D13" s="82"/>
      <c r="E13" s="91" t="s">
        <v>27</v>
      </c>
      <c r="F13" s="91" t="s">
        <v>27</v>
      </c>
      <c r="G13" s="91">
        <v>17568.83429089218</v>
      </c>
      <c r="H13" s="91">
        <v>17135.481488552843</v>
      </c>
      <c r="I13" s="91" t="s">
        <v>27</v>
      </c>
      <c r="J13" s="91" t="s">
        <v>27</v>
      </c>
      <c r="K13" s="91" t="s">
        <v>27</v>
      </c>
      <c r="L13" s="91">
        <v>19090.687314561361</v>
      </c>
      <c r="M13" s="91" t="s">
        <v>27</v>
      </c>
      <c r="N13" s="91">
        <v>17937.661303974237</v>
      </c>
      <c r="O13" s="82"/>
      <c r="P13" s="82"/>
      <c r="Q13" s="82"/>
      <c r="R13" s="82"/>
      <c r="S13" s="82"/>
    </row>
    <row r="14" spans="1:19">
      <c r="A14" s="80"/>
      <c r="B14" s="79" t="s">
        <v>130</v>
      </c>
      <c r="C14" s="82"/>
      <c r="D14" s="82"/>
      <c r="E14" s="91" t="s">
        <v>27</v>
      </c>
      <c r="F14" s="91" t="s">
        <v>27</v>
      </c>
      <c r="G14" s="91">
        <v>31395.651058754924</v>
      </c>
      <c r="H14" s="91">
        <v>19162.907692827575</v>
      </c>
      <c r="I14" s="91" t="s">
        <v>27</v>
      </c>
      <c r="J14" s="91" t="s">
        <v>27</v>
      </c>
      <c r="K14" s="91" t="s">
        <v>27</v>
      </c>
      <c r="L14" s="91">
        <v>25281.286548245935</v>
      </c>
      <c r="M14" s="91" t="s">
        <v>27</v>
      </c>
      <c r="N14" s="91">
        <v>25267.463558051757</v>
      </c>
      <c r="O14" s="82"/>
      <c r="P14" s="82"/>
      <c r="Q14" s="82"/>
      <c r="R14" s="82"/>
      <c r="S14" s="82"/>
    </row>
    <row r="15" spans="1:19" ht="21" customHeight="1">
      <c r="A15" s="74" t="s">
        <v>132</v>
      </c>
      <c r="B15" s="83"/>
      <c r="C15" s="83"/>
      <c r="D15" s="83"/>
      <c r="E15" s="90"/>
      <c r="F15" s="90"/>
      <c r="G15" s="90"/>
      <c r="H15" s="90"/>
      <c r="I15" s="90"/>
      <c r="J15" s="90"/>
      <c r="K15" s="90"/>
      <c r="L15" s="90"/>
      <c r="M15" s="90"/>
      <c r="N15" s="90"/>
      <c r="O15" s="83"/>
      <c r="P15" s="83"/>
      <c r="Q15" s="83"/>
      <c r="R15" s="79"/>
      <c r="S15" s="79"/>
    </row>
    <row r="16" spans="1:19" ht="14.25" customHeight="1">
      <c r="B16" s="84" t="s">
        <v>147</v>
      </c>
      <c r="C16" s="83"/>
      <c r="D16" s="83"/>
      <c r="E16" s="91" t="s">
        <v>27</v>
      </c>
      <c r="F16" s="236" t="s">
        <v>27</v>
      </c>
      <c r="G16" s="238">
        <v>8.8347028500479006</v>
      </c>
      <c r="H16" s="238">
        <v>17.98644849734319</v>
      </c>
      <c r="I16" s="236" t="s">
        <v>27</v>
      </c>
      <c r="J16" s="236" t="s">
        <v>27</v>
      </c>
      <c r="K16" s="236" t="s">
        <v>27</v>
      </c>
      <c r="L16" s="238">
        <v>7.8342111503343173</v>
      </c>
      <c r="M16" s="238" t="s">
        <v>27</v>
      </c>
      <c r="N16" s="238">
        <v>9.9281651595865394</v>
      </c>
      <c r="O16" s="83"/>
      <c r="P16" s="83"/>
      <c r="Q16" s="83"/>
      <c r="R16" s="79"/>
      <c r="S16" s="79"/>
    </row>
    <row r="17" spans="1:19">
      <c r="A17" s="85"/>
      <c r="B17" s="84" t="s">
        <v>133</v>
      </c>
      <c r="C17" s="84"/>
      <c r="D17" s="84"/>
      <c r="E17" s="91" t="s">
        <v>27</v>
      </c>
      <c r="F17" s="236" t="s">
        <v>27</v>
      </c>
      <c r="G17" s="238">
        <v>39.339395178704734</v>
      </c>
      <c r="H17" s="238">
        <v>572.65326866316434</v>
      </c>
      <c r="I17" s="236" t="s">
        <v>27</v>
      </c>
      <c r="J17" s="236" t="s">
        <v>27</v>
      </c>
      <c r="K17" s="236" t="s">
        <v>27</v>
      </c>
      <c r="L17" s="238">
        <v>56.448402284561809</v>
      </c>
      <c r="M17" s="238" t="s">
        <v>27</v>
      </c>
      <c r="N17" s="238">
        <v>66.086773581760767</v>
      </c>
      <c r="O17" s="84"/>
      <c r="P17" s="84"/>
      <c r="Q17" s="84"/>
      <c r="R17" s="84"/>
      <c r="S17" s="84"/>
    </row>
    <row r="18" spans="1:19">
      <c r="A18" s="85"/>
      <c r="B18" s="84" t="s">
        <v>134</v>
      </c>
      <c r="C18" s="84"/>
      <c r="D18" s="84"/>
      <c r="E18" s="91" t="s">
        <v>27</v>
      </c>
      <c r="F18" s="236" t="s">
        <v>27</v>
      </c>
      <c r="G18" s="238">
        <v>39.760636035629986</v>
      </c>
      <c r="H18" s="238">
        <v>20.836312330221432</v>
      </c>
      <c r="I18" s="236" t="s">
        <v>27</v>
      </c>
      <c r="J18" s="236" t="s">
        <v>27</v>
      </c>
      <c r="K18" s="236" t="s">
        <v>27</v>
      </c>
      <c r="L18" s="238">
        <v>19.907417462770937</v>
      </c>
      <c r="M18" s="238" t="s">
        <v>27</v>
      </c>
      <c r="N18" s="238">
        <v>23.690963969232854</v>
      </c>
      <c r="O18" s="84"/>
      <c r="P18" s="84"/>
      <c r="Q18" s="84"/>
      <c r="R18" s="84"/>
      <c r="S18" s="84"/>
    </row>
    <row r="19" spans="1:19">
      <c r="A19" s="85"/>
      <c r="B19" s="84" t="s">
        <v>148</v>
      </c>
      <c r="C19" s="84"/>
      <c r="D19" s="84"/>
      <c r="E19" s="91" t="s">
        <v>27</v>
      </c>
      <c r="F19" s="236" t="s">
        <v>27</v>
      </c>
      <c r="G19" s="238">
        <v>19.774446982504287</v>
      </c>
      <c r="H19" s="238">
        <v>20.104788264043467</v>
      </c>
      <c r="I19" s="236" t="s">
        <v>27</v>
      </c>
      <c r="J19" s="236" t="s">
        <v>27</v>
      </c>
      <c r="K19" s="236" t="s">
        <v>27</v>
      </c>
      <c r="L19" s="238">
        <v>14.71717431760608</v>
      </c>
      <c r="M19" s="238" t="s">
        <v>27</v>
      </c>
      <c r="N19" s="238">
        <v>17.439282994618257</v>
      </c>
      <c r="O19" s="84"/>
      <c r="P19" s="84"/>
      <c r="Q19" s="84"/>
      <c r="R19" s="84"/>
      <c r="S19" s="84"/>
    </row>
    <row r="20" spans="1:19" ht="21" customHeight="1">
      <c r="A20" s="74" t="s">
        <v>135</v>
      </c>
      <c r="B20" s="83"/>
      <c r="C20" s="84"/>
      <c r="D20" s="84"/>
      <c r="E20" s="90"/>
      <c r="F20" s="236"/>
      <c r="G20" s="236"/>
      <c r="H20" s="236"/>
      <c r="I20" s="236"/>
      <c r="J20" s="236"/>
      <c r="K20" s="236"/>
      <c r="L20" s="236"/>
      <c r="M20" s="236"/>
      <c r="N20" s="236"/>
      <c r="O20" s="84"/>
      <c r="P20" s="84"/>
      <c r="Q20" s="84"/>
      <c r="R20" s="84"/>
      <c r="S20" s="84"/>
    </row>
    <row r="21" spans="1:19">
      <c r="A21" s="85"/>
      <c r="B21" s="84" t="s">
        <v>147</v>
      </c>
      <c r="C21" s="84"/>
      <c r="D21" s="84"/>
      <c r="E21" s="91" t="s">
        <v>27</v>
      </c>
      <c r="F21" s="236" t="s">
        <v>27</v>
      </c>
      <c r="G21" s="238">
        <v>21.235612465597956</v>
      </c>
      <c r="H21" s="238">
        <v>24.095697374411223</v>
      </c>
      <c r="I21" s="236" t="s">
        <v>27</v>
      </c>
      <c r="J21" s="236" t="s">
        <v>27</v>
      </c>
      <c r="K21" s="236" t="s">
        <v>27</v>
      </c>
      <c r="L21" s="238">
        <v>25.061331751453118</v>
      </c>
      <c r="M21" s="238" t="s">
        <v>27</v>
      </c>
      <c r="N21" s="238">
        <v>23.387662490099196</v>
      </c>
      <c r="O21" s="84"/>
      <c r="P21" s="84"/>
      <c r="Q21" s="84"/>
      <c r="R21" s="84"/>
      <c r="S21" s="84"/>
    </row>
    <row r="22" spans="1:19">
      <c r="A22" s="85"/>
      <c r="B22" s="84" t="s">
        <v>133</v>
      </c>
      <c r="C22" s="84"/>
      <c r="D22" s="84"/>
      <c r="E22" s="91" t="s">
        <v>27</v>
      </c>
      <c r="F22" s="236" t="s">
        <v>27</v>
      </c>
      <c r="G22" s="238">
        <v>83.712067129375427</v>
      </c>
      <c r="H22" s="238">
        <v>998.92077058290431</v>
      </c>
      <c r="I22" s="236" t="s">
        <v>27</v>
      </c>
      <c r="J22" s="236" t="s">
        <v>27</v>
      </c>
      <c r="K22" s="236" t="s">
        <v>27</v>
      </c>
      <c r="L22" s="238">
        <v>166.17853851472051</v>
      </c>
      <c r="M22" s="238" t="s">
        <v>27</v>
      </c>
      <c r="N22" s="238">
        <v>158.09971808184349</v>
      </c>
      <c r="O22" s="84"/>
      <c r="P22" s="84"/>
      <c r="Q22" s="84"/>
      <c r="R22" s="84"/>
      <c r="S22" s="84"/>
    </row>
    <row r="23" spans="1:19">
      <c r="A23" s="85"/>
      <c r="B23" s="84" t="s">
        <v>134</v>
      </c>
      <c r="C23" s="84"/>
      <c r="D23" s="84"/>
      <c r="E23" s="91" t="s">
        <v>27</v>
      </c>
      <c r="F23" s="236" t="s">
        <v>27</v>
      </c>
      <c r="G23" s="238">
        <v>50.143635014143804</v>
      </c>
      <c r="H23" s="238">
        <v>25.612814513321869</v>
      </c>
      <c r="I23" s="236" t="s">
        <v>27</v>
      </c>
      <c r="J23" s="236" t="s">
        <v>27</v>
      </c>
      <c r="K23" s="236" t="s">
        <v>27</v>
      </c>
      <c r="L23" s="238">
        <v>75.750862715438402</v>
      </c>
      <c r="M23" s="238" t="s">
        <v>27</v>
      </c>
      <c r="N23" s="238">
        <v>42.113394018049917</v>
      </c>
      <c r="O23" s="84"/>
      <c r="P23" s="84"/>
      <c r="Q23" s="84"/>
      <c r="R23" s="84"/>
      <c r="S23" s="84"/>
    </row>
    <row r="24" spans="1:19">
      <c r="A24" s="85"/>
      <c r="B24" s="84" t="s">
        <v>148</v>
      </c>
      <c r="C24" s="84"/>
      <c r="D24" s="84"/>
      <c r="E24" s="91" t="s">
        <v>27</v>
      </c>
      <c r="F24" s="236" t="s">
        <v>27</v>
      </c>
      <c r="G24" s="238">
        <v>31.359346469336334</v>
      </c>
      <c r="H24" s="238">
        <v>24.972507278071774</v>
      </c>
      <c r="I24" s="236" t="s">
        <v>27</v>
      </c>
      <c r="J24" s="236" t="s">
        <v>27</v>
      </c>
      <c r="K24" s="236" t="s">
        <v>27</v>
      </c>
      <c r="L24" s="238">
        <v>52.03240116030819</v>
      </c>
      <c r="M24" s="238" t="s">
        <v>27</v>
      </c>
      <c r="N24" s="238">
        <v>33.255143241574096</v>
      </c>
      <c r="O24" s="84"/>
      <c r="P24" s="84"/>
      <c r="Q24" s="84"/>
      <c r="R24" s="84"/>
      <c r="S24" s="84"/>
    </row>
    <row r="25" spans="1:19" ht="21" customHeight="1">
      <c r="A25" s="80" t="s">
        <v>136</v>
      </c>
      <c r="B25" s="82"/>
      <c r="C25" s="82"/>
      <c r="D25" s="82"/>
      <c r="E25" s="91"/>
      <c r="F25" s="91"/>
      <c r="G25" s="91"/>
      <c r="H25" s="91"/>
      <c r="I25" s="91"/>
      <c r="J25" s="91"/>
      <c r="K25" s="91"/>
      <c r="L25" s="92"/>
      <c r="M25" s="92"/>
      <c r="N25" s="92"/>
      <c r="O25" s="79"/>
      <c r="P25" s="79"/>
      <c r="Q25" s="79"/>
      <c r="R25" s="79"/>
      <c r="S25" s="79"/>
    </row>
    <row r="26" spans="1:19">
      <c r="A26" s="80"/>
      <c r="B26" s="82" t="s">
        <v>137</v>
      </c>
      <c r="C26" s="82"/>
      <c r="D26" s="82"/>
      <c r="E26" s="91" t="s">
        <v>27</v>
      </c>
      <c r="F26" s="91" t="s">
        <v>27</v>
      </c>
      <c r="G26" s="91">
        <v>20587106</v>
      </c>
      <c r="H26" s="91">
        <v>11919642.840000002</v>
      </c>
      <c r="I26" s="91" t="s">
        <v>27</v>
      </c>
      <c r="J26" s="91" t="s">
        <v>27</v>
      </c>
      <c r="K26" s="91" t="s">
        <v>27</v>
      </c>
      <c r="L26" s="91">
        <v>34780026.292599998</v>
      </c>
      <c r="M26" s="91" t="s">
        <v>27</v>
      </c>
      <c r="N26" s="91">
        <v>67286775.132600009</v>
      </c>
      <c r="O26" s="82"/>
      <c r="P26" s="82"/>
      <c r="Q26" s="82"/>
      <c r="R26" s="82"/>
      <c r="S26" s="82"/>
    </row>
    <row r="27" spans="1:19">
      <c r="A27" s="80"/>
      <c r="B27" s="82" t="s">
        <v>60</v>
      </c>
      <c r="C27" s="82"/>
      <c r="D27" s="82"/>
      <c r="E27" s="91" t="s">
        <v>27</v>
      </c>
      <c r="F27" s="91" t="s">
        <v>27</v>
      </c>
      <c r="G27" s="91">
        <v>9438436</v>
      </c>
      <c r="H27" s="91">
        <v>8863512.2100000009</v>
      </c>
      <c r="I27" s="91" t="s">
        <v>27</v>
      </c>
      <c r="J27" s="91" t="s">
        <v>27</v>
      </c>
      <c r="K27" s="91" t="s">
        <v>27</v>
      </c>
      <c r="L27" s="91">
        <v>10693048.776000001</v>
      </c>
      <c r="M27" s="91" t="s">
        <v>27</v>
      </c>
      <c r="N27" s="91">
        <v>28994996.986000001</v>
      </c>
      <c r="O27" s="82"/>
      <c r="P27" s="82"/>
      <c r="Q27" s="82"/>
      <c r="R27" s="82"/>
      <c r="S27" s="82"/>
    </row>
    <row r="28" spans="1:19">
      <c r="A28" s="80"/>
      <c r="B28" s="82" t="s">
        <v>189</v>
      </c>
      <c r="C28" s="82"/>
      <c r="D28" s="82"/>
      <c r="E28" s="91" t="s">
        <v>27</v>
      </c>
      <c r="F28" s="91" t="s">
        <v>27</v>
      </c>
      <c r="G28" s="91">
        <v>7437533</v>
      </c>
      <c r="H28" s="91">
        <v>1054196.98</v>
      </c>
      <c r="I28" s="91" t="s">
        <v>27</v>
      </c>
      <c r="J28" s="91" t="s">
        <v>27</v>
      </c>
      <c r="K28" s="91" t="s">
        <v>27</v>
      </c>
      <c r="L28" s="91">
        <v>3495741.219</v>
      </c>
      <c r="M28" s="91" t="s">
        <v>27</v>
      </c>
      <c r="N28" s="91">
        <v>11987471.199000001</v>
      </c>
      <c r="O28" s="82"/>
      <c r="P28" s="82"/>
      <c r="Q28" s="82"/>
      <c r="R28" s="82"/>
      <c r="S28" s="82"/>
    </row>
    <row r="29" spans="1:19">
      <c r="A29" s="80"/>
      <c r="B29" s="82" t="s">
        <v>61</v>
      </c>
      <c r="C29" s="82"/>
      <c r="D29" s="82"/>
      <c r="E29" s="91" t="s">
        <v>27</v>
      </c>
      <c r="F29" s="91" t="s">
        <v>27</v>
      </c>
      <c r="G29" s="91">
        <v>3530967</v>
      </c>
      <c r="H29" s="91">
        <v>2001933.65</v>
      </c>
      <c r="I29" s="91" t="s">
        <v>27</v>
      </c>
      <c r="J29" s="91" t="s">
        <v>27</v>
      </c>
      <c r="K29" s="91" t="s">
        <v>27</v>
      </c>
      <c r="L29" s="91">
        <v>12680214.427999999</v>
      </c>
      <c r="M29" s="91" t="s">
        <v>27</v>
      </c>
      <c r="N29" s="91">
        <v>18213115.078000002</v>
      </c>
      <c r="O29" s="82"/>
      <c r="P29" s="82"/>
      <c r="Q29" s="82"/>
      <c r="R29" s="82"/>
      <c r="S29" s="82"/>
    </row>
    <row r="30" spans="1:19">
      <c r="A30" s="80"/>
      <c r="B30" s="82" t="s">
        <v>30</v>
      </c>
      <c r="C30" s="82"/>
      <c r="D30" s="82"/>
      <c r="E30" s="91" t="s">
        <v>27</v>
      </c>
      <c r="F30" s="91" t="s">
        <v>27</v>
      </c>
      <c r="G30" s="91">
        <v>180170</v>
      </c>
      <c r="H30" s="91">
        <v>0</v>
      </c>
      <c r="I30" s="91" t="s">
        <v>27</v>
      </c>
      <c r="J30" s="91" t="s">
        <v>27</v>
      </c>
      <c r="K30" s="91" t="s">
        <v>27</v>
      </c>
      <c r="L30" s="91">
        <v>7911021.8695999999</v>
      </c>
      <c r="M30" s="91" t="s">
        <v>27</v>
      </c>
      <c r="N30" s="91">
        <v>8091191.8695999999</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t="s">
        <v>27</v>
      </c>
      <c r="F32" s="91" t="s">
        <v>27</v>
      </c>
      <c r="G32" s="91">
        <v>22527693.999819998</v>
      </c>
      <c r="H32" s="91">
        <v>13538480.840000002</v>
      </c>
      <c r="I32" s="91" t="s">
        <v>27</v>
      </c>
      <c r="J32" s="91" t="s">
        <v>27</v>
      </c>
      <c r="K32" s="91" t="s">
        <v>27</v>
      </c>
      <c r="L32" s="91">
        <v>36924408.2918</v>
      </c>
      <c r="M32" s="91" t="s">
        <v>27</v>
      </c>
      <c r="N32" s="91">
        <v>72990583.13161999</v>
      </c>
      <c r="O32" s="82"/>
      <c r="P32" s="82"/>
      <c r="Q32" s="82"/>
      <c r="R32" s="82"/>
      <c r="S32" s="82"/>
    </row>
    <row r="33" spans="1:19">
      <c r="A33" s="80"/>
      <c r="B33" s="82" t="s">
        <v>60</v>
      </c>
      <c r="C33" s="82"/>
      <c r="D33" s="82"/>
      <c r="E33" s="91" t="s">
        <v>27</v>
      </c>
      <c r="F33" s="91" t="s">
        <v>27</v>
      </c>
      <c r="G33" s="91">
        <v>10334243.078</v>
      </c>
      <c r="H33" s="91">
        <v>10141634.719000001</v>
      </c>
      <c r="I33" s="91" t="s">
        <v>27</v>
      </c>
      <c r="J33" s="91" t="s">
        <v>27</v>
      </c>
      <c r="K33" s="91" t="s">
        <v>27</v>
      </c>
      <c r="L33" s="91">
        <v>11452821.498</v>
      </c>
      <c r="M33" s="91" t="s">
        <v>27</v>
      </c>
      <c r="N33" s="91">
        <v>31928699.294999998</v>
      </c>
      <c r="O33" s="82"/>
      <c r="P33" s="82"/>
      <c r="Q33" s="82"/>
      <c r="R33" s="82"/>
      <c r="S33" s="82"/>
    </row>
    <row r="34" spans="1:19">
      <c r="A34" s="80"/>
      <c r="B34" s="82" t="s">
        <v>189</v>
      </c>
      <c r="C34" s="82"/>
      <c r="D34" s="82"/>
      <c r="E34" s="91" t="s">
        <v>27</v>
      </c>
      <c r="F34" s="91" t="s">
        <v>27</v>
      </c>
      <c r="G34" s="91">
        <v>8133134.1117000002</v>
      </c>
      <c r="H34" s="91">
        <v>1199932.199</v>
      </c>
      <c r="I34" s="91" t="s">
        <v>27</v>
      </c>
      <c r="J34" s="91" t="s">
        <v>27</v>
      </c>
      <c r="K34" s="91" t="s">
        <v>27</v>
      </c>
      <c r="L34" s="91">
        <v>3713843.6568999998</v>
      </c>
      <c r="M34" s="91" t="s">
        <v>27</v>
      </c>
      <c r="N34" s="91">
        <v>13046909.967599999</v>
      </c>
      <c r="O34" s="82"/>
      <c r="P34" s="82"/>
      <c r="Q34" s="82"/>
      <c r="R34" s="82"/>
      <c r="S34" s="82"/>
    </row>
    <row r="35" spans="1:19">
      <c r="A35" s="80"/>
      <c r="B35" s="82" t="s">
        <v>61</v>
      </c>
      <c r="C35" s="82"/>
      <c r="D35" s="82"/>
      <c r="E35" s="91" t="s">
        <v>27</v>
      </c>
      <c r="F35" s="91" t="s">
        <v>27</v>
      </c>
      <c r="G35" s="91">
        <v>3863356.7826999999</v>
      </c>
      <c r="H35" s="91">
        <v>2196913.9219999998</v>
      </c>
      <c r="I35" s="91" t="s">
        <v>27</v>
      </c>
      <c r="J35" s="91" t="s">
        <v>27</v>
      </c>
      <c r="K35" s="91" t="s">
        <v>27</v>
      </c>
      <c r="L35" s="91">
        <v>13351543.937000001</v>
      </c>
      <c r="M35" s="91" t="s">
        <v>27</v>
      </c>
      <c r="N35" s="91">
        <v>19411814.6417</v>
      </c>
      <c r="O35" s="82"/>
      <c r="P35" s="82"/>
      <c r="Q35" s="82"/>
      <c r="R35" s="82"/>
      <c r="S35" s="82"/>
    </row>
    <row r="36" spans="1:19">
      <c r="A36" s="80"/>
      <c r="B36" s="82" t="s">
        <v>30</v>
      </c>
      <c r="C36" s="82"/>
      <c r="D36" s="82"/>
      <c r="E36" s="91" t="s">
        <v>27</v>
      </c>
      <c r="F36" s="91" t="s">
        <v>27</v>
      </c>
      <c r="G36" s="91">
        <v>196960.02742</v>
      </c>
      <c r="H36" s="91">
        <v>0</v>
      </c>
      <c r="I36" s="91" t="s">
        <v>27</v>
      </c>
      <c r="J36" s="91" t="s">
        <v>27</v>
      </c>
      <c r="K36" s="91" t="s">
        <v>27</v>
      </c>
      <c r="L36" s="91">
        <v>8406199.1998999994</v>
      </c>
      <c r="M36" s="91" t="s">
        <v>27</v>
      </c>
      <c r="N36" s="91">
        <v>8603159.2273199987</v>
      </c>
      <c r="O36" s="82"/>
      <c r="P36" s="82"/>
      <c r="Q36" s="82"/>
      <c r="R36" s="82"/>
      <c r="S36" s="82"/>
    </row>
    <row r="37" spans="1:19" ht="21" customHeight="1">
      <c r="A37" s="80" t="s">
        <v>139</v>
      </c>
      <c r="C37" s="79"/>
      <c r="D37" s="79"/>
      <c r="E37" s="92"/>
      <c r="F37" s="92"/>
      <c r="G37" s="92"/>
      <c r="H37" s="92"/>
      <c r="I37" s="92"/>
      <c r="J37" s="92"/>
      <c r="K37" s="92"/>
      <c r="L37" s="92"/>
      <c r="M37" s="92"/>
      <c r="N37" s="91"/>
      <c r="O37" s="79"/>
      <c r="P37" s="79"/>
      <c r="Q37" s="79"/>
      <c r="R37" s="79"/>
      <c r="S37" s="79"/>
    </row>
    <row r="38" spans="1:19" ht="12.75" customHeight="1">
      <c r="A38" s="80"/>
      <c r="B38" s="87" t="s">
        <v>152</v>
      </c>
      <c r="C38" s="79"/>
      <c r="D38" s="79"/>
      <c r="E38" s="91" t="s">
        <v>27</v>
      </c>
      <c r="F38" s="91" t="s">
        <v>27</v>
      </c>
      <c r="G38" s="91">
        <v>778</v>
      </c>
      <c r="H38" s="91">
        <v>746</v>
      </c>
      <c r="I38" s="91" t="s">
        <v>27</v>
      </c>
      <c r="J38" s="91" t="s">
        <v>27</v>
      </c>
      <c r="K38" s="91" t="s">
        <v>27</v>
      </c>
      <c r="L38" s="91">
        <v>818</v>
      </c>
      <c r="M38" s="91" t="s">
        <v>27</v>
      </c>
      <c r="N38" s="91">
        <v>2342</v>
      </c>
      <c r="O38" s="79"/>
      <c r="P38" s="79"/>
      <c r="Q38" s="79"/>
      <c r="R38" s="79"/>
      <c r="S38" s="79"/>
    </row>
    <row r="39" spans="1:19" ht="12.75" customHeight="1">
      <c r="A39" s="86"/>
      <c r="B39" s="87" t="s">
        <v>153</v>
      </c>
      <c r="C39" s="89"/>
      <c r="D39" s="89"/>
      <c r="E39" s="91" t="s">
        <v>27</v>
      </c>
      <c r="F39" s="91" t="s">
        <v>27</v>
      </c>
      <c r="G39" s="91">
        <v>746</v>
      </c>
      <c r="H39" s="91">
        <v>741</v>
      </c>
      <c r="I39" s="91" t="s">
        <v>27</v>
      </c>
      <c r="J39" s="91" t="s">
        <v>27</v>
      </c>
      <c r="K39" s="91" t="s">
        <v>27</v>
      </c>
      <c r="L39" s="91">
        <v>806</v>
      </c>
      <c r="M39" s="91" t="s">
        <v>27</v>
      </c>
      <c r="N39" s="91">
        <v>2293</v>
      </c>
      <c r="O39" s="89"/>
      <c r="P39" s="89"/>
      <c r="Q39" s="84"/>
      <c r="R39" s="87"/>
      <c r="S39" s="87"/>
    </row>
    <row r="40" spans="1:19">
      <c r="A40" s="86"/>
      <c r="B40" s="87" t="s">
        <v>140</v>
      </c>
      <c r="E40" s="91" t="s">
        <v>27</v>
      </c>
      <c r="F40" s="91" t="s">
        <v>27</v>
      </c>
      <c r="G40" s="91">
        <v>588.21450000000004</v>
      </c>
      <c r="H40" s="91">
        <v>591.85</v>
      </c>
      <c r="I40" s="91" t="s">
        <v>27</v>
      </c>
      <c r="J40" s="91" t="s">
        <v>27</v>
      </c>
      <c r="K40" s="91" t="s">
        <v>27</v>
      </c>
      <c r="L40" s="91">
        <v>599.91666666000003</v>
      </c>
      <c r="M40" s="91" t="s">
        <v>27</v>
      </c>
      <c r="N40" s="91">
        <v>1779.9811666599999</v>
      </c>
    </row>
    <row r="41" spans="1:19" ht="21" customHeight="1">
      <c r="A41" s="86" t="s">
        <v>141</v>
      </c>
      <c r="B41" s="87"/>
      <c r="E41" s="91"/>
      <c r="F41" s="91"/>
      <c r="G41" s="99"/>
      <c r="H41" s="99"/>
      <c r="I41" s="91"/>
      <c r="J41" s="91"/>
      <c r="K41" s="91"/>
      <c r="L41" s="99"/>
      <c r="M41" s="99"/>
      <c r="N41" s="91"/>
    </row>
    <row r="42" spans="1:19" ht="12.75" customHeight="1">
      <c r="B42" s="81" t="s">
        <v>142</v>
      </c>
      <c r="N42" s="91"/>
    </row>
    <row r="43" spans="1:19">
      <c r="B43" s="79" t="s">
        <v>146</v>
      </c>
      <c r="E43" s="91" t="s">
        <v>27</v>
      </c>
      <c r="F43" s="91" t="s">
        <v>27</v>
      </c>
      <c r="G43" s="93">
        <v>84.439738683000002</v>
      </c>
      <c r="H43" s="93">
        <v>41.197682805999996</v>
      </c>
      <c r="I43" s="93">
        <v>2.43958158</v>
      </c>
      <c r="J43" s="93" t="s">
        <v>27</v>
      </c>
      <c r="K43" s="93" t="s">
        <v>27</v>
      </c>
      <c r="L43" s="93">
        <v>102.882087875</v>
      </c>
      <c r="M43" s="93" t="s">
        <v>27</v>
      </c>
      <c r="N43" s="91">
        <v>230.959090944</v>
      </c>
      <c r="O43" s="95"/>
    </row>
    <row r="44" spans="1:19">
      <c r="A44" s="86"/>
      <c r="B44" s="87" t="s">
        <v>143</v>
      </c>
      <c r="E44" s="91" t="s">
        <v>27</v>
      </c>
      <c r="F44" s="91" t="s">
        <v>27</v>
      </c>
      <c r="G44" s="93">
        <v>18.963179190000002</v>
      </c>
      <c r="H44" s="93">
        <v>1.2939767230000001</v>
      </c>
      <c r="I44" s="93">
        <v>0.1611243</v>
      </c>
      <c r="J44" s="93" t="s">
        <v>27</v>
      </c>
      <c r="K44" s="93" t="s">
        <v>27</v>
      </c>
      <c r="L44" s="93">
        <v>14.278526360000001</v>
      </c>
      <c r="M44" s="93" t="s">
        <v>27</v>
      </c>
      <c r="N44" s="91">
        <v>34.696806573000003</v>
      </c>
      <c r="O44" s="95"/>
    </row>
    <row r="45" spans="1:19">
      <c r="A45" s="86"/>
      <c r="B45" s="87" t="s">
        <v>144</v>
      </c>
      <c r="E45" s="91" t="s">
        <v>27</v>
      </c>
      <c r="F45" s="91" t="s">
        <v>27</v>
      </c>
      <c r="G45" s="93">
        <v>18.762275315</v>
      </c>
      <c r="H45" s="93">
        <v>35.562914792999997</v>
      </c>
      <c r="I45" s="93">
        <v>1.9753453999999999</v>
      </c>
      <c r="J45" s="93" t="s">
        <v>27</v>
      </c>
      <c r="K45" s="93" t="s">
        <v>27</v>
      </c>
      <c r="L45" s="93">
        <v>40.487421410000003</v>
      </c>
      <c r="M45" s="93" t="s">
        <v>27</v>
      </c>
      <c r="N45" s="91">
        <v>96.787956918000006</v>
      </c>
      <c r="O45" s="95"/>
    </row>
    <row r="46" spans="1:19">
      <c r="B46" s="87" t="s">
        <v>149</v>
      </c>
      <c r="E46" s="91" t="s">
        <v>27</v>
      </c>
      <c r="F46" s="91" t="s">
        <v>27</v>
      </c>
      <c r="G46" s="91">
        <v>37.725454505000002</v>
      </c>
      <c r="H46" s="91">
        <v>36.856891515999997</v>
      </c>
      <c r="I46" s="91">
        <v>2.1364697000000001</v>
      </c>
      <c r="J46" s="91" t="s">
        <v>27</v>
      </c>
      <c r="K46" s="91" t="s">
        <v>27</v>
      </c>
      <c r="L46" s="91">
        <v>54.765947770000004</v>
      </c>
      <c r="M46" s="91" t="s">
        <v>27</v>
      </c>
      <c r="N46" s="91">
        <v>131.48476349100002</v>
      </c>
      <c r="O46" s="95"/>
    </row>
    <row r="47" spans="1:19" ht="21" customHeight="1">
      <c r="B47" s="81" t="s">
        <v>145</v>
      </c>
      <c r="E47" s="91"/>
      <c r="F47" s="91"/>
      <c r="G47" s="93"/>
      <c r="H47" s="93"/>
      <c r="I47" s="91"/>
      <c r="J47" s="91"/>
      <c r="K47" s="91"/>
      <c r="L47" s="93"/>
      <c r="M47" s="93"/>
      <c r="N47" s="91"/>
      <c r="O47" s="94"/>
    </row>
    <row r="48" spans="1:19">
      <c r="B48" s="79" t="s">
        <v>146</v>
      </c>
      <c r="E48" s="91" t="s">
        <v>27</v>
      </c>
      <c r="F48" s="91" t="s">
        <v>27</v>
      </c>
      <c r="G48" s="93">
        <v>35.129667261000002</v>
      </c>
      <c r="H48" s="93">
        <v>30.752378256</v>
      </c>
      <c r="I48" s="93">
        <v>0</v>
      </c>
      <c r="J48" s="91" t="s">
        <v>27</v>
      </c>
      <c r="K48" s="91" t="s">
        <v>27</v>
      </c>
      <c r="L48" s="93">
        <v>32.161100136000002</v>
      </c>
      <c r="M48" s="93" t="s">
        <v>27</v>
      </c>
      <c r="N48" s="91">
        <v>98.043145652999996</v>
      </c>
      <c r="O48" s="95"/>
    </row>
    <row r="49" spans="1:15">
      <c r="B49" s="87" t="s">
        <v>143</v>
      </c>
      <c r="E49" s="91" t="s">
        <v>27</v>
      </c>
      <c r="F49" s="91" t="s">
        <v>27</v>
      </c>
      <c r="G49" s="93">
        <v>8.9114989700000002</v>
      </c>
      <c r="H49" s="93">
        <v>0.74180057300000002</v>
      </c>
      <c r="I49" s="93">
        <v>0</v>
      </c>
      <c r="J49" s="91" t="s">
        <v>27</v>
      </c>
      <c r="K49" s="91" t="s">
        <v>27</v>
      </c>
      <c r="L49" s="93">
        <v>4.85020513</v>
      </c>
      <c r="M49" s="93" t="s">
        <v>27</v>
      </c>
      <c r="N49" s="91">
        <v>14.503504673000002</v>
      </c>
      <c r="O49" s="95"/>
    </row>
    <row r="50" spans="1:15">
      <c r="B50" s="87" t="s">
        <v>144</v>
      </c>
      <c r="E50" s="91" t="s">
        <v>27</v>
      </c>
      <c r="F50" s="91" t="s">
        <v>27</v>
      </c>
      <c r="G50" s="93">
        <v>14.877262085</v>
      </c>
      <c r="H50" s="93">
        <v>28.930830683</v>
      </c>
      <c r="I50" s="93">
        <v>0</v>
      </c>
      <c r="J50" s="91" t="s">
        <v>27</v>
      </c>
      <c r="K50" s="91" t="s">
        <v>27</v>
      </c>
      <c r="L50" s="93">
        <v>10.640142846</v>
      </c>
      <c r="M50" s="93" t="s">
        <v>27</v>
      </c>
      <c r="N50" s="91">
        <v>54.448235613999998</v>
      </c>
      <c r="O50" s="95"/>
    </row>
    <row r="51" spans="1:15">
      <c r="B51" s="87" t="s">
        <v>149</v>
      </c>
      <c r="E51" s="91" t="s">
        <v>27</v>
      </c>
      <c r="F51" s="91" t="s">
        <v>27</v>
      </c>
      <c r="G51" s="91">
        <v>23.788761055000002</v>
      </c>
      <c r="H51" s="91">
        <v>29.672631255999999</v>
      </c>
      <c r="I51" s="91">
        <v>0</v>
      </c>
      <c r="J51" s="91" t="s">
        <v>27</v>
      </c>
      <c r="K51" s="91" t="s">
        <v>27</v>
      </c>
      <c r="L51" s="91">
        <v>15.490347975999999</v>
      </c>
      <c r="M51" s="91" t="s">
        <v>27</v>
      </c>
      <c r="N51" s="91">
        <v>68.951740286999993</v>
      </c>
      <c r="O51" s="95"/>
    </row>
    <row r="56" spans="1:15">
      <c r="A56" s="5" t="s">
        <v>151</v>
      </c>
    </row>
    <row r="57" spans="1:15">
      <c r="A57" s="5" t="s">
        <v>59</v>
      </c>
    </row>
    <row r="58" spans="1:15">
      <c r="A58" s="5" t="s">
        <v>220</v>
      </c>
    </row>
  </sheetData>
  <hyperlinks>
    <hyperlink ref="G1" location="Inhalt!A1" display="zurück" xr:uid="{00000000-0004-0000-1C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pageSetUpPr fitToPage="1"/>
  </sheetPr>
  <dimension ref="A1:S58"/>
  <sheetViews>
    <sheetView zoomScale="74" zoomScaleNormal="74" workbookViewId="0">
      <pane ySplit="4" topLeftCell="A5" activePane="bottomLeft" state="frozen"/>
      <selection activeCell="G1" sqref="G1"/>
      <selection pane="bottomLeft" activeCell="P2" sqref="P2"/>
    </sheetView>
  </sheetViews>
  <sheetFormatPr baseColWidth="10" defaultColWidth="11.453125" defaultRowHeight="12.5"/>
  <cols>
    <col min="1" max="1" width="2.26953125" style="74" customWidth="1"/>
    <col min="2" max="2" width="47.7265625" style="5" customWidth="1"/>
    <col min="3" max="4" width="3.7265625" style="5" customWidth="1"/>
    <col min="5" max="13" width="10.7265625" style="5" customWidth="1"/>
    <col min="14" max="14" width="13.7265625" style="5" customWidth="1"/>
    <col min="15" max="15" width="10.7265625" style="5" customWidth="1"/>
    <col min="16" max="19" width="11.453125" style="5"/>
    <col min="20" max="16384" width="11.453125" style="57"/>
  </cols>
  <sheetData>
    <row r="1" spans="1:19" ht="13">
      <c r="A1" s="26" t="s">
        <v>251</v>
      </c>
      <c r="E1" s="57"/>
      <c r="G1" s="31" t="s">
        <v>58</v>
      </c>
    </row>
    <row r="2" spans="1:19">
      <c r="A2" s="74" t="s">
        <v>0</v>
      </c>
    </row>
    <row r="3" spans="1:19">
      <c r="A3" s="74" t="s">
        <v>0</v>
      </c>
      <c r="B3" s="38"/>
    </row>
    <row r="4" spans="1:19">
      <c r="A4" s="75"/>
      <c r="B4" s="76"/>
      <c r="C4" s="77"/>
      <c r="D4" s="77"/>
      <c r="E4" s="75" t="s">
        <v>12</v>
      </c>
      <c r="F4" s="75" t="s">
        <v>13</v>
      </c>
      <c r="G4" s="75" t="s">
        <v>14</v>
      </c>
      <c r="H4" s="75" t="s">
        <v>201</v>
      </c>
      <c r="I4" s="75" t="s">
        <v>15</v>
      </c>
      <c r="J4" s="75" t="s">
        <v>192</v>
      </c>
      <c r="K4" s="75" t="s">
        <v>193</v>
      </c>
      <c r="L4" s="75" t="s">
        <v>213</v>
      </c>
      <c r="M4" s="75" t="s">
        <v>214</v>
      </c>
      <c r="N4" s="75" t="s">
        <v>26</v>
      </c>
      <c r="O4" s="77"/>
      <c r="P4" s="100"/>
      <c r="Q4" s="100"/>
      <c r="R4" s="78"/>
      <c r="S4" s="78"/>
    </row>
    <row r="5" spans="1:19">
      <c r="A5" s="74" t="s">
        <v>126</v>
      </c>
      <c r="B5" s="79"/>
      <c r="C5" s="79"/>
      <c r="D5" s="79"/>
      <c r="E5" s="92"/>
      <c r="F5" s="92"/>
      <c r="G5" s="92"/>
      <c r="H5" s="92"/>
      <c r="I5" s="92"/>
      <c r="J5" s="92"/>
      <c r="K5" s="92"/>
      <c r="L5" s="92"/>
      <c r="M5" s="92"/>
      <c r="N5" s="92"/>
      <c r="O5" s="79"/>
      <c r="P5" s="79"/>
      <c r="Q5" s="79"/>
      <c r="R5" s="79"/>
      <c r="S5" s="79"/>
    </row>
    <row r="6" spans="1:19">
      <c r="A6" s="80"/>
      <c r="B6" s="79" t="s">
        <v>127</v>
      </c>
      <c r="C6" s="82"/>
      <c r="D6" s="82"/>
      <c r="E6" s="91">
        <v>18383.055363528008</v>
      </c>
      <c r="F6" s="91">
        <v>24903.464984095914</v>
      </c>
      <c r="G6" s="91" t="s">
        <v>27</v>
      </c>
      <c r="H6" s="91" t="s">
        <v>27</v>
      </c>
      <c r="I6" s="91">
        <v>15339.771209049775</v>
      </c>
      <c r="J6" s="91">
        <v>19913.121702127661</v>
      </c>
      <c r="K6" s="91" t="s">
        <v>27</v>
      </c>
      <c r="L6" s="91">
        <v>19865.566541051659</v>
      </c>
      <c r="M6" s="91" t="s">
        <v>27</v>
      </c>
      <c r="N6" s="91">
        <v>21259.141437964732</v>
      </c>
      <c r="O6" s="82"/>
      <c r="P6" s="82"/>
      <c r="Q6" s="82"/>
      <c r="R6" s="82"/>
      <c r="S6" s="82"/>
    </row>
    <row r="7" spans="1:19" ht="12.75" customHeight="1">
      <c r="A7" s="80"/>
      <c r="B7" s="79" t="s">
        <v>128</v>
      </c>
      <c r="C7" s="82"/>
      <c r="D7" s="82"/>
      <c r="E7" s="91">
        <v>24907.155858164482</v>
      </c>
      <c r="F7" s="91">
        <v>30506.907181061906</v>
      </c>
      <c r="G7" s="91" t="s">
        <v>27</v>
      </c>
      <c r="H7" s="91" t="s">
        <v>27</v>
      </c>
      <c r="I7" s="91">
        <v>19694.473326696832</v>
      </c>
      <c r="J7" s="91">
        <v>26538.910026595746</v>
      </c>
      <c r="K7" s="91" t="s">
        <v>27</v>
      </c>
      <c r="L7" s="91">
        <v>23441.659699723248</v>
      </c>
      <c r="M7" s="91" t="s">
        <v>27</v>
      </c>
      <c r="N7" s="91">
        <v>26454.055513490544</v>
      </c>
      <c r="O7" s="82"/>
      <c r="P7" s="82"/>
      <c r="Q7" s="82"/>
      <c r="R7" s="82"/>
      <c r="S7" s="82"/>
    </row>
    <row r="8" spans="1:19" ht="21" customHeight="1">
      <c r="A8" s="80"/>
      <c r="B8" s="79" t="s">
        <v>129</v>
      </c>
      <c r="C8" s="82"/>
      <c r="D8" s="82"/>
      <c r="E8" s="91">
        <v>25454.628167389754</v>
      </c>
      <c r="F8" s="91">
        <v>27845.133842142728</v>
      </c>
      <c r="G8" s="91" t="s">
        <v>27</v>
      </c>
      <c r="H8" s="91" t="s">
        <v>27</v>
      </c>
      <c r="I8" s="91">
        <v>22896.727253816021</v>
      </c>
      <c r="J8" s="211">
        <v>26218.194631482089</v>
      </c>
      <c r="K8" s="211" t="s">
        <v>27</v>
      </c>
      <c r="L8" s="211">
        <v>26545.741419319525</v>
      </c>
      <c r="M8" s="211" t="s">
        <v>27</v>
      </c>
      <c r="N8" s="211">
        <v>26629.892915565149</v>
      </c>
      <c r="O8" s="82"/>
      <c r="P8" s="82"/>
      <c r="Q8" s="82"/>
      <c r="R8" s="82"/>
      <c r="S8" s="82"/>
    </row>
    <row r="9" spans="1:19" ht="12.75" customHeight="1">
      <c r="A9" s="80"/>
      <c r="B9" s="79" t="s">
        <v>130</v>
      </c>
      <c r="C9" s="82"/>
      <c r="D9" s="82"/>
      <c r="E9" s="91">
        <v>34488.41221109857</v>
      </c>
      <c r="F9" s="91">
        <v>34110.470736059811</v>
      </c>
      <c r="G9" s="91" t="s">
        <v>27</v>
      </c>
      <c r="H9" s="91" t="s">
        <v>27</v>
      </c>
      <c r="I9" s="91">
        <v>29396.721634472513</v>
      </c>
      <c r="J9" s="211">
        <v>34941.900059312866</v>
      </c>
      <c r="K9" s="211" t="s">
        <v>27</v>
      </c>
      <c r="L9" s="211">
        <v>31324.363971327955</v>
      </c>
      <c r="M9" s="211" t="s">
        <v>27</v>
      </c>
      <c r="N9" s="211">
        <v>33137.211470291259</v>
      </c>
      <c r="O9" s="82"/>
      <c r="P9" s="82"/>
      <c r="Q9" s="82"/>
      <c r="R9" s="82"/>
      <c r="S9" s="82"/>
    </row>
    <row r="10" spans="1:19" ht="21" customHeight="1">
      <c r="A10" s="74" t="s">
        <v>131</v>
      </c>
      <c r="B10" s="79"/>
      <c r="C10" s="82"/>
      <c r="D10" s="82"/>
      <c r="E10" s="91"/>
      <c r="F10" s="91"/>
      <c r="G10" s="91"/>
      <c r="H10" s="91"/>
      <c r="I10" s="91"/>
      <c r="J10" s="211"/>
      <c r="K10" s="211"/>
      <c r="L10" s="211"/>
      <c r="M10" s="211"/>
      <c r="N10" s="211"/>
      <c r="O10" s="82"/>
      <c r="P10" s="82"/>
      <c r="Q10" s="82"/>
      <c r="R10" s="82"/>
      <c r="S10" s="82"/>
    </row>
    <row r="11" spans="1:19">
      <c r="A11" s="80"/>
      <c r="B11" s="79" t="s">
        <v>127</v>
      </c>
      <c r="C11" s="82"/>
      <c r="D11" s="82"/>
      <c r="E11" s="91">
        <v>20176.788975566149</v>
      </c>
      <c r="F11" s="91">
        <v>27678.97118424272</v>
      </c>
      <c r="G11" s="91" t="s">
        <v>27</v>
      </c>
      <c r="H11" s="91" t="s">
        <v>27</v>
      </c>
      <c r="I11" s="91">
        <v>18693.039573755654</v>
      </c>
      <c r="J11" s="211">
        <v>24448.433987500004</v>
      </c>
      <c r="K11" s="211" t="s">
        <v>27</v>
      </c>
      <c r="L11" s="211">
        <v>21914.523815498156</v>
      </c>
      <c r="M11" s="211" t="s">
        <v>27</v>
      </c>
      <c r="N11" s="211">
        <v>23830.434955523691</v>
      </c>
      <c r="O11" s="82"/>
      <c r="P11" s="82"/>
      <c r="Q11" s="82"/>
      <c r="R11" s="82"/>
      <c r="S11" s="82"/>
    </row>
    <row r="12" spans="1:19" ht="12.75" customHeight="1">
      <c r="A12" s="80"/>
      <c r="B12" s="79" t="s">
        <v>128</v>
      </c>
      <c r="C12" s="82"/>
      <c r="D12" s="82"/>
      <c r="E12" s="91">
        <v>26995.696328367107</v>
      </c>
      <c r="F12" s="91">
        <v>33703.951561047223</v>
      </c>
      <c r="G12" s="91" t="s">
        <v>27</v>
      </c>
      <c r="H12" s="91" t="s">
        <v>27</v>
      </c>
      <c r="I12" s="91">
        <v>23123.025873755654</v>
      </c>
      <c r="J12" s="211">
        <v>32477.821850797875</v>
      </c>
      <c r="K12" s="211" t="s">
        <v>27</v>
      </c>
      <c r="L12" s="211">
        <v>25874.595237453872</v>
      </c>
      <c r="M12" s="211" t="s">
        <v>27</v>
      </c>
      <c r="N12" s="211">
        <v>29414.229397726795</v>
      </c>
      <c r="O12" s="82"/>
      <c r="P12" s="82"/>
      <c r="Q12" s="82"/>
      <c r="R12" s="82"/>
      <c r="S12" s="82"/>
    </row>
    <row r="13" spans="1:19" ht="21" customHeight="1">
      <c r="A13" s="80"/>
      <c r="B13" s="79" t="s">
        <v>129</v>
      </c>
      <c r="C13" s="82"/>
      <c r="D13" s="82"/>
      <c r="E13" s="91">
        <v>27938.373182724201</v>
      </c>
      <c r="F13" s="91">
        <v>30948.490811630341</v>
      </c>
      <c r="G13" s="91" t="s">
        <v>27</v>
      </c>
      <c r="H13" s="91" t="s">
        <v>27</v>
      </c>
      <c r="I13" s="91">
        <v>27901.943440497096</v>
      </c>
      <c r="J13" s="211">
        <v>32189.518565074031</v>
      </c>
      <c r="K13" s="211" t="s">
        <v>27</v>
      </c>
      <c r="L13" s="211">
        <v>29283.699577940002</v>
      </c>
      <c r="M13" s="211" t="s">
        <v>27</v>
      </c>
      <c r="N13" s="211">
        <v>29850.778915448562</v>
      </c>
      <c r="O13" s="82"/>
      <c r="P13" s="82"/>
      <c r="Q13" s="82"/>
      <c r="R13" s="82"/>
      <c r="S13" s="82"/>
    </row>
    <row r="14" spans="1:19">
      <c r="A14" s="80"/>
      <c r="B14" s="79" t="s">
        <v>130</v>
      </c>
      <c r="C14" s="82"/>
      <c r="D14" s="82"/>
      <c r="E14" s="91">
        <v>37380.370051090096</v>
      </c>
      <c r="F14" s="91">
        <v>37685.159186715711</v>
      </c>
      <c r="G14" s="91" t="s">
        <v>27</v>
      </c>
      <c r="H14" s="91" t="s">
        <v>27</v>
      </c>
      <c r="I14" s="91">
        <v>34514.309861542613</v>
      </c>
      <c r="J14" s="211">
        <v>42761.243928913427</v>
      </c>
      <c r="K14" s="211" t="s">
        <v>27</v>
      </c>
      <c r="L14" s="211">
        <v>34575.4203930519</v>
      </c>
      <c r="M14" s="211" t="s">
        <v>27</v>
      </c>
      <c r="N14" s="211">
        <v>36845.221682213094</v>
      </c>
      <c r="O14" s="82"/>
      <c r="P14" s="82"/>
      <c r="Q14" s="82"/>
      <c r="R14" s="82"/>
      <c r="S14" s="82"/>
    </row>
    <row r="15" spans="1:19" ht="21" customHeight="1">
      <c r="A15" s="74" t="s">
        <v>132</v>
      </c>
      <c r="B15" s="83"/>
      <c r="C15" s="83"/>
      <c r="D15" s="83"/>
      <c r="E15" s="90"/>
      <c r="F15" s="90"/>
      <c r="G15" s="90"/>
      <c r="H15" s="90"/>
      <c r="I15" s="90"/>
      <c r="J15" s="90"/>
      <c r="K15" s="90"/>
      <c r="L15" s="90"/>
      <c r="M15" s="90"/>
      <c r="N15" s="90"/>
      <c r="O15" s="83"/>
      <c r="P15" s="83"/>
      <c r="Q15" s="83"/>
      <c r="R15" s="79"/>
      <c r="S15" s="79"/>
    </row>
    <row r="16" spans="1:19" ht="14.25" customHeight="1">
      <c r="B16" s="84" t="s">
        <v>147</v>
      </c>
      <c r="C16" s="83"/>
      <c r="D16" s="83"/>
      <c r="E16" s="220">
        <v>8.6489311997553742</v>
      </c>
      <c r="F16" s="220">
        <v>8.1899568376384337</v>
      </c>
      <c r="G16" s="90" t="s">
        <v>27</v>
      </c>
      <c r="H16" s="90" t="s">
        <v>27</v>
      </c>
      <c r="I16" s="220">
        <v>10.336649453020947</v>
      </c>
      <c r="J16" s="220">
        <v>9.3821808058502079</v>
      </c>
      <c r="K16" s="90" t="s">
        <v>27</v>
      </c>
      <c r="L16" s="220">
        <v>11.845916461771186</v>
      </c>
      <c r="M16" s="220" t="s">
        <v>27</v>
      </c>
      <c r="N16" s="220">
        <v>9.2020578077875079</v>
      </c>
      <c r="O16" s="83"/>
      <c r="P16" s="83"/>
      <c r="Q16" s="83"/>
      <c r="R16" s="79"/>
      <c r="S16" s="79"/>
    </row>
    <row r="17" spans="1:19">
      <c r="A17" s="85"/>
      <c r="B17" s="84" t="s">
        <v>133</v>
      </c>
      <c r="C17" s="84"/>
      <c r="D17" s="84"/>
      <c r="E17" s="220">
        <v>123.18523541469497</v>
      </c>
      <c r="F17" s="220">
        <v>116.9055961339126</v>
      </c>
      <c r="G17" s="90" t="s">
        <v>27</v>
      </c>
      <c r="H17" s="90" t="s">
        <v>27</v>
      </c>
      <c r="I17" s="220">
        <v>69.975330681612803</v>
      </c>
      <c r="J17" s="220">
        <v>111.05912894062638</v>
      </c>
      <c r="K17" s="90" t="s">
        <v>27</v>
      </c>
      <c r="L17" s="220">
        <v>66.532212638793624</v>
      </c>
      <c r="M17" s="220" t="s">
        <v>27</v>
      </c>
      <c r="N17" s="220">
        <v>93.81710321468212</v>
      </c>
      <c r="O17" s="84"/>
      <c r="P17" s="84"/>
      <c r="Q17" s="84"/>
      <c r="R17" s="84"/>
      <c r="S17" s="84"/>
    </row>
    <row r="18" spans="1:19">
      <c r="A18" s="85"/>
      <c r="B18" s="84" t="s">
        <v>134</v>
      </c>
      <c r="C18" s="84"/>
      <c r="D18" s="84"/>
      <c r="E18" s="220">
        <v>18.442301350600179</v>
      </c>
      <c r="F18" s="220">
        <v>11.419999683548371</v>
      </c>
      <c r="G18" s="90" t="s">
        <v>27</v>
      </c>
      <c r="H18" s="90" t="s">
        <v>27</v>
      </c>
      <c r="I18" s="220">
        <v>16.890354964091046</v>
      </c>
      <c r="J18" s="220">
        <v>15.990398220404222</v>
      </c>
      <c r="K18" s="90" t="s">
        <v>27</v>
      </c>
      <c r="L18" s="220">
        <v>21.230297710858817</v>
      </c>
      <c r="M18" s="220" t="s">
        <v>27</v>
      </c>
      <c r="N18" s="220">
        <v>14.71117551750555</v>
      </c>
      <c r="O18" s="84"/>
      <c r="P18" s="84"/>
      <c r="Q18" s="84"/>
      <c r="R18" s="84"/>
      <c r="S18" s="84"/>
    </row>
    <row r="19" spans="1:19">
      <c r="A19" s="85"/>
      <c r="B19" s="84" t="s">
        <v>148</v>
      </c>
      <c r="C19" s="84"/>
      <c r="D19" s="84"/>
      <c r="E19" s="220">
        <v>16.040801706713886</v>
      </c>
      <c r="F19" s="220">
        <v>10.40370677688805</v>
      </c>
      <c r="G19" s="90" t="s">
        <v>27</v>
      </c>
      <c r="H19" s="90" t="s">
        <v>27</v>
      </c>
      <c r="I19" s="220">
        <v>13.606157197247027</v>
      </c>
      <c r="J19" s="220">
        <v>13.977853656401042</v>
      </c>
      <c r="K19" s="90" t="s">
        <v>27</v>
      </c>
      <c r="L19" s="220">
        <v>16.094556503184005</v>
      </c>
      <c r="M19" s="220" t="s">
        <v>27</v>
      </c>
      <c r="N19" s="220">
        <v>12.717052993541952</v>
      </c>
      <c r="O19" s="84"/>
      <c r="P19" s="84"/>
      <c r="Q19" s="84"/>
      <c r="R19" s="84"/>
      <c r="S19" s="84"/>
    </row>
    <row r="20" spans="1:19" ht="21" customHeight="1">
      <c r="A20" s="74" t="s">
        <v>135</v>
      </c>
      <c r="B20" s="83"/>
      <c r="C20" s="84"/>
      <c r="D20" s="84"/>
      <c r="E20" s="90"/>
      <c r="F20" s="90"/>
      <c r="G20" s="90"/>
      <c r="H20" s="90"/>
      <c r="I20" s="90"/>
      <c r="J20" s="90"/>
      <c r="K20" s="90"/>
      <c r="L20" s="90"/>
      <c r="M20" s="90"/>
      <c r="N20" s="90"/>
      <c r="O20" s="84"/>
      <c r="P20" s="84"/>
      <c r="Q20" s="84"/>
      <c r="R20" s="84"/>
      <c r="S20" s="84"/>
    </row>
    <row r="21" spans="1:19">
      <c r="A21" s="85"/>
      <c r="B21" s="84" t="s">
        <v>147</v>
      </c>
      <c r="C21" s="84"/>
      <c r="D21" s="84"/>
      <c r="E21" s="220">
        <v>13.672047313570367</v>
      </c>
      <c r="F21" s="220">
        <v>11.314209742841717</v>
      </c>
      <c r="G21" s="90" t="s">
        <v>27</v>
      </c>
      <c r="H21" s="90" t="s">
        <v>27</v>
      </c>
      <c r="I21" s="220">
        <v>16.853422503771547</v>
      </c>
      <c r="J21" s="220">
        <v>15.842928260167577</v>
      </c>
      <c r="K21" s="90" t="s">
        <v>27</v>
      </c>
      <c r="L21" s="220">
        <v>17.824216958439848</v>
      </c>
      <c r="M21" s="220" t="s">
        <v>27</v>
      </c>
      <c r="N21" s="220">
        <v>13.54746957995645</v>
      </c>
      <c r="O21" s="84"/>
      <c r="P21" s="84"/>
      <c r="Q21" s="84"/>
      <c r="R21" s="84"/>
      <c r="S21" s="84"/>
    </row>
    <row r="22" spans="1:19">
      <c r="A22" s="85"/>
      <c r="B22" s="84" t="s">
        <v>133</v>
      </c>
      <c r="C22" s="84"/>
      <c r="D22" s="84"/>
      <c r="E22" s="220">
        <v>183.54140441385999</v>
      </c>
      <c r="F22" s="220">
        <v>176.99916841884308</v>
      </c>
      <c r="G22" s="90" t="s">
        <v>27</v>
      </c>
      <c r="H22" s="90" t="s">
        <v>27</v>
      </c>
      <c r="I22" s="220">
        <v>148.26451792943226</v>
      </c>
      <c r="J22" s="220">
        <v>184.23789804824497</v>
      </c>
      <c r="K22" s="90" t="s">
        <v>27</v>
      </c>
      <c r="L22" s="220">
        <v>99.069826145727177</v>
      </c>
      <c r="M22" s="220" t="s">
        <v>27</v>
      </c>
      <c r="N22" s="220">
        <v>147.99525901108515</v>
      </c>
      <c r="O22" s="84"/>
      <c r="P22" s="84"/>
      <c r="Q22" s="84"/>
      <c r="R22" s="84"/>
      <c r="S22" s="84"/>
    </row>
    <row r="23" spans="1:19">
      <c r="A23" s="85"/>
      <c r="B23" s="84" t="s">
        <v>134</v>
      </c>
      <c r="C23" s="84"/>
      <c r="D23" s="84"/>
      <c r="E23" s="220">
        <v>25.293490017424663</v>
      </c>
      <c r="F23" s="220">
        <v>14.171591757104064</v>
      </c>
      <c r="G23" s="90" t="s">
        <v>27</v>
      </c>
      <c r="H23" s="90" t="s">
        <v>27</v>
      </c>
      <c r="I23" s="220">
        <v>23.372916073814366</v>
      </c>
      <c r="J23" s="220">
        <v>25.587119908108384</v>
      </c>
      <c r="K23" s="90" t="s">
        <v>27</v>
      </c>
      <c r="L23" s="220">
        <v>26.87141754899903</v>
      </c>
      <c r="M23" s="220" t="s">
        <v>27</v>
      </c>
      <c r="N23" s="220">
        <v>18.926897001069161</v>
      </c>
      <c r="O23" s="84"/>
      <c r="P23" s="84"/>
      <c r="Q23" s="84"/>
      <c r="R23" s="84"/>
      <c r="S23" s="84"/>
    </row>
    <row r="24" spans="1:19">
      <c r="A24" s="85"/>
      <c r="B24" s="84" t="s">
        <v>148</v>
      </c>
      <c r="C24" s="84"/>
      <c r="D24" s="84"/>
      <c r="E24" s="220">
        <v>22.230014255848484</v>
      </c>
      <c r="F24" s="220">
        <v>13.121044002075111</v>
      </c>
      <c r="G24" s="90" t="s">
        <v>27</v>
      </c>
      <c r="H24" s="90" t="s">
        <v>27</v>
      </c>
      <c r="I24" s="220">
        <v>20.190083558483028</v>
      </c>
      <c r="J24" s="220">
        <v>22.466897583961586</v>
      </c>
      <c r="K24" s="90" t="s">
        <v>27</v>
      </c>
      <c r="L24" s="220">
        <v>21.138005205994752</v>
      </c>
      <c r="M24" s="220" t="s">
        <v>27</v>
      </c>
      <c r="N24" s="220">
        <v>16.780822215987925</v>
      </c>
      <c r="O24" s="84"/>
      <c r="P24" s="84"/>
      <c r="Q24" s="84"/>
      <c r="R24" s="84"/>
      <c r="S24" s="84"/>
    </row>
    <row r="25" spans="1:19" ht="21" customHeight="1">
      <c r="A25" s="80" t="s">
        <v>136</v>
      </c>
      <c r="B25" s="82"/>
      <c r="C25" s="82"/>
      <c r="D25" s="82"/>
      <c r="E25" s="91"/>
      <c r="F25" s="91"/>
      <c r="G25" s="91"/>
      <c r="H25" s="91"/>
      <c r="I25" s="91"/>
      <c r="J25" s="91"/>
      <c r="K25" s="91"/>
      <c r="L25" s="92"/>
      <c r="M25" s="92"/>
      <c r="N25" s="92"/>
      <c r="O25" s="79"/>
      <c r="P25" s="79"/>
      <c r="Q25" s="79"/>
      <c r="R25" s="79"/>
      <c r="S25" s="79"/>
    </row>
    <row r="26" spans="1:19">
      <c r="A26" s="80"/>
      <c r="B26" s="82" t="s">
        <v>137</v>
      </c>
      <c r="C26" s="82"/>
      <c r="D26" s="82"/>
      <c r="E26" s="91">
        <v>44845157.100000001</v>
      </c>
      <c r="F26" s="91">
        <v>135471914.03650001</v>
      </c>
      <c r="G26" s="91" t="s">
        <v>27</v>
      </c>
      <c r="H26" s="91" t="s">
        <v>27</v>
      </c>
      <c r="I26" s="91">
        <v>25900922.46838</v>
      </c>
      <c r="J26" s="91">
        <v>11766182.970000001</v>
      </c>
      <c r="K26" s="91" t="s">
        <v>27</v>
      </c>
      <c r="L26" s="91">
        <v>55440242.937940001</v>
      </c>
      <c r="M26" s="91" t="s">
        <v>27</v>
      </c>
      <c r="N26" s="91">
        <v>273424419.51282001</v>
      </c>
      <c r="O26" s="82"/>
      <c r="P26" s="82"/>
      <c r="Q26" s="82"/>
      <c r="R26" s="82"/>
      <c r="S26" s="82"/>
    </row>
    <row r="27" spans="1:19">
      <c r="A27" s="80"/>
      <c r="B27" s="82" t="s">
        <v>60</v>
      </c>
      <c r="C27" s="82"/>
      <c r="D27" s="82"/>
      <c r="E27" s="91">
        <v>30846766.899999999</v>
      </c>
      <c r="F27" s="91">
        <v>101780461.39</v>
      </c>
      <c r="G27" s="91" t="s">
        <v>27</v>
      </c>
      <c r="H27" s="91" t="s">
        <v>27</v>
      </c>
      <c r="I27" s="91">
        <v>16950447.186000001</v>
      </c>
      <c r="J27" s="91">
        <v>7487333.7599999998</v>
      </c>
      <c r="K27" s="91" t="s">
        <v>27</v>
      </c>
      <c r="L27" s="91">
        <v>43068548.261</v>
      </c>
      <c r="M27" s="91" t="s">
        <v>27</v>
      </c>
      <c r="N27" s="91">
        <v>200133557.49699998</v>
      </c>
      <c r="O27" s="82"/>
      <c r="P27" s="82"/>
      <c r="Q27" s="82"/>
      <c r="R27" s="82"/>
      <c r="S27" s="82"/>
    </row>
    <row r="28" spans="1:19">
      <c r="A28" s="80"/>
      <c r="B28" s="82" t="s">
        <v>189</v>
      </c>
      <c r="C28" s="82"/>
      <c r="D28" s="82"/>
      <c r="E28" s="91">
        <v>10947440.630000001</v>
      </c>
      <c r="F28" s="91">
        <v>22901268.259</v>
      </c>
      <c r="G28" s="91" t="s">
        <v>27</v>
      </c>
      <c r="H28" s="91" t="s">
        <v>27</v>
      </c>
      <c r="I28" s="91">
        <v>4811945.84</v>
      </c>
      <c r="J28" s="91">
        <v>2491296.41</v>
      </c>
      <c r="K28" s="91" t="s">
        <v>27</v>
      </c>
      <c r="L28" s="91">
        <v>7752969.9680000003</v>
      </c>
      <c r="M28" s="91" t="s">
        <v>27</v>
      </c>
      <c r="N28" s="91">
        <v>48904921.107000001</v>
      </c>
      <c r="O28" s="82"/>
      <c r="P28" s="82"/>
      <c r="Q28" s="82"/>
      <c r="R28" s="82"/>
      <c r="S28" s="82"/>
    </row>
    <row r="29" spans="1:19">
      <c r="A29" s="80"/>
      <c r="B29" s="82" t="s">
        <v>61</v>
      </c>
      <c r="C29" s="82"/>
      <c r="D29" s="82"/>
      <c r="E29" s="91">
        <v>3050949.57</v>
      </c>
      <c r="F29" s="91">
        <v>8001969.2198000001</v>
      </c>
      <c r="G29" s="91" t="s">
        <v>27</v>
      </c>
      <c r="H29" s="91" t="s">
        <v>27</v>
      </c>
      <c r="I29" s="91">
        <v>3994441.5865000002</v>
      </c>
      <c r="J29" s="91">
        <v>1298567.47</v>
      </c>
      <c r="K29" s="91" t="s">
        <v>27</v>
      </c>
      <c r="L29" s="91">
        <v>4130737.4763000002</v>
      </c>
      <c r="M29" s="91" t="s">
        <v>27</v>
      </c>
      <c r="N29" s="91">
        <v>20476665.3226</v>
      </c>
      <c r="O29" s="82"/>
      <c r="P29" s="82"/>
      <c r="Q29" s="82"/>
      <c r="R29" s="82"/>
      <c r="S29" s="82"/>
    </row>
    <row r="30" spans="1:19">
      <c r="A30" s="80"/>
      <c r="B30" s="82" t="s">
        <v>30</v>
      </c>
      <c r="C30" s="82"/>
      <c r="D30" s="82"/>
      <c r="E30" s="91">
        <v>0</v>
      </c>
      <c r="F30" s="91">
        <v>2788215.1677000001</v>
      </c>
      <c r="G30" s="91" t="s">
        <v>27</v>
      </c>
      <c r="H30" s="91" t="s">
        <v>27</v>
      </c>
      <c r="I30" s="91">
        <v>144087.85587999999</v>
      </c>
      <c r="J30" s="91">
        <v>488985.33</v>
      </c>
      <c r="K30" s="91" t="s">
        <v>27</v>
      </c>
      <c r="L30" s="91">
        <v>487987.23264</v>
      </c>
      <c r="M30" s="91" t="s">
        <v>27</v>
      </c>
      <c r="N30" s="91">
        <v>3909275.5862200004</v>
      </c>
      <c r="O30" s="82"/>
      <c r="P30" s="82"/>
      <c r="Q30" s="82"/>
      <c r="R30" s="82"/>
      <c r="S30" s="82"/>
    </row>
    <row r="31" spans="1:19" ht="21" customHeight="1">
      <c r="A31" s="80" t="s">
        <v>138</v>
      </c>
      <c r="B31" s="82"/>
      <c r="C31" s="82"/>
      <c r="D31" s="82"/>
      <c r="E31" s="91"/>
      <c r="F31" s="91"/>
      <c r="G31" s="91"/>
      <c r="H31" s="91"/>
      <c r="I31" s="91"/>
      <c r="J31" s="91"/>
      <c r="K31" s="91"/>
      <c r="L31" s="91"/>
      <c r="M31" s="91"/>
      <c r="N31" s="91"/>
      <c r="O31" s="82"/>
      <c r="P31" s="82"/>
      <c r="Q31" s="82"/>
      <c r="R31" s="82"/>
      <c r="S31" s="82"/>
    </row>
    <row r="32" spans="1:19" ht="12.75" customHeight="1">
      <c r="A32" s="80"/>
      <c r="B32" s="82" t="s">
        <v>137</v>
      </c>
      <c r="C32" s="82"/>
      <c r="D32" s="82"/>
      <c r="E32" s="91">
        <v>48700894.099600002</v>
      </c>
      <c r="F32" s="91">
        <v>149721096.31400001</v>
      </c>
      <c r="G32" s="91" t="s">
        <v>27</v>
      </c>
      <c r="H32" s="91" t="s">
        <v>27</v>
      </c>
      <c r="I32" s="91">
        <v>30172826.887159996</v>
      </c>
      <c r="J32" s="91">
        <v>14429774.969910001</v>
      </c>
      <c r="K32" s="91" t="s">
        <v>27</v>
      </c>
      <c r="L32" s="91">
        <v>61185227.93795</v>
      </c>
      <c r="M32" s="91" t="s">
        <v>27</v>
      </c>
      <c r="N32" s="91">
        <v>304209820.20862001</v>
      </c>
      <c r="O32" s="82"/>
      <c r="P32" s="82"/>
      <c r="Q32" s="82"/>
      <c r="R32" s="82"/>
      <c r="S32" s="82"/>
    </row>
    <row r="33" spans="1:19">
      <c r="A33" s="80"/>
      <c r="B33" s="82" t="s">
        <v>60</v>
      </c>
      <c r="C33" s="82"/>
      <c r="D33" s="82"/>
      <c r="E33" s="91">
        <v>33856651.901000001</v>
      </c>
      <c r="F33" s="91">
        <v>113123955.23</v>
      </c>
      <c r="G33" s="91" t="s">
        <v>27</v>
      </c>
      <c r="H33" s="91" t="s">
        <v>27</v>
      </c>
      <c r="I33" s="91">
        <v>20655808.728999998</v>
      </c>
      <c r="J33" s="91">
        <v>9192611.1793000009</v>
      </c>
      <c r="K33" s="91" t="s">
        <v>27</v>
      </c>
      <c r="L33" s="91">
        <v>47510687.631999999</v>
      </c>
      <c r="M33" s="91" t="s">
        <v>27</v>
      </c>
      <c r="N33" s="91">
        <v>224339714.67130002</v>
      </c>
      <c r="O33" s="82"/>
      <c r="P33" s="82"/>
      <c r="Q33" s="82"/>
      <c r="R33" s="82"/>
      <c r="S33" s="82"/>
    </row>
    <row r="34" spans="1:19">
      <c r="A34" s="80"/>
      <c r="B34" s="82" t="s">
        <v>189</v>
      </c>
      <c r="C34" s="82"/>
      <c r="D34" s="82"/>
      <c r="E34" s="91">
        <v>11442126.538000001</v>
      </c>
      <c r="F34" s="91">
        <v>24624094.800000001</v>
      </c>
      <c r="G34" s="91" t="s">
        <v>27</v>
      </c>
      <c r="H34" s="91" t="s">
        <v>27</v>
      </c>
      <c r="I34" s="91">
        <v>4895134.8614999996</v>
      </c>
      <c r="J34" s="91">
        <v>3019049.8366</v>
      </c>
      <c r="K34" s="91" t="s">
        <v>27</v>
      </c>
      <c r="L34" s="91">
        <v>8585434.8428000007</v>
      </c>
      <c r="M34" s="91" t="s">
        <v>27</v>
      </c>
      <c r="N34" s="91">
        <v>52565840.878899999</v>
      </c>
      <c r="O34" s="82"/>
      <c r="P34" s="82"/>
      <c r="Q34" s="82"/>
      <c r="R34" s="82"/>
      <c r="S34" s="82"/>
    </row>
    <row r="35" spans="1:19">
      <c r="A35" s="80"/>
      <c r="B35" s="82" t="s">
        <v>61</v>
      </c>
      <c r="C35" s="82"/>
      <c r="D35" s="82"/>
      <c r="E35" s="91">
        <v>3402115.6606000001</v>
      </c>
      <c r="F35" s="91">
        <v>8921783.6704999991</v>
      </c>
      <c r="G35" s="91" t="s">
        <v>27</v>
      </c>
      <c r="H35" s="91" t="s">
        <v>27</v>
      </c>
      <c r="I35" s="91">
        <v>4469977.0614</v>
      </c>
      <c r="J35" s="91">
        <v>1655663.0319999999</v>
      </c>
      <c r="K35" s="91" t="s">
        <v>27</v>
      </c>
      <c r="L35" s="91">
        <v>4565724.6892999997</v>
      </c>
      <c r="M35" s="91" t="s">
        <v>27</v>
      </c>
      <c r="N35" s="91">
        <v>23015264.1138</v>
      </c>
      <c r="O35" s="82"/>
      <c r="P35" s="82"/>
      <c r="Q35" s="82"/>
      <c r="R35" s="82"/>
      <c r="S35" s="82"/>
    </row>
    <row r="36" spans="1:19">
      <c r="A36" s="80"/>
      <c r="B36" s="82" t="s">
        <v>30</v>
      </c>
      <c r="C36" s="82"/>
      <c r="D36" s="82"/>
      <c r="E36" s="91">
        <v>0</v>
      </c>
      <c r="F36" s="91">
        <v>3051262.6135</v>
      </c>
      <c r="G36" s="91" t="s">
        <v>27</v>
      </c>
      <c r="H36" s="91" t="s">
        <v>27</v>
      </c>
      <c r="I36" s="91">
        <v>151906.23525999999</v>
      </c>
      <c r="J36" s="91">
        <v>562450.92200999998</v>
      </c>
      <c r="K36" s="91" t="s">
        <v>27</v>
      </c>
      <c r="L36" s="91">
        <v>523380.77385</v>
      </c>
      <c r="M36" s="91" t="s">
        <v>27</v>
      </c>
      <c r="N36" s="91">
        <v>4289000.5446199998</v>
      </c>
      <c r="O36" s="82"/>
      <c r="P36" s="82"/>
      <c r="Q36" s="82"/>
      <c r="R36" s="82"/>
      <c r="S36" s="82"/>
    </row>
    <row r="37" spans="1:19" ht="21" customHeight="1">
      <c r="A37" s="80" t="s">
        <v>139</v>
      </c>
      <c r="C37" s="79"/>
      <c r="D37" s="79"/>
      <c r="E37" s="92"/>
      <c r="F37" s="92"/>
      <c r="G37" s="92"/>
      <c r="H37" s="92"/>
      <c r="I37" s="92"/>
      <c r="J37" s="92"/>
      <c r="K37" s="92"/>
      <c r="L37" s="92"/>
      <c r="M37" s="92"/>
      <c r="N37" s="91"/>
      <c r="O37" s="79"/>
      <c r="P37" s="79"/>
      <c r="Q37" s="79"/>
      <c r="R37" s="79"/>
      <c r="S37" s="79"/>
    </row>
    <row r="38" spans="1:19" ht="12.75" customHeight="1">
      <c r="A38" s="80"/>
      <c r="B38" s="87" t="s">
        <v>152</v>
      </c>
      <c r="C38" s="79"/>
      <c r="D38" s="79"/>
      <c r="E38" s="95">
        <v>1693</v>
      </c>
      <c r="F38" s="95">
        <v>4140</v>
      </c>
      <c r="G38" s="91" t="s">
        <v>27</v>
      </c>
      <c r="H38" s="91" t="s">
        <v>27</v>
      </c>
      <c r="I38" s="95">
        <v>1163</v>
      </c>
      <c r="J38" s="95">
        <v>383</v>
      </c>
      <c r="K38" s="91" t="s">
        <v>27</v>
      </c>
      <c r="L38" s="95">
        <v>2197</v>
      </c>
      <c r="M38" s="95" t="s">
        <v>27</v>
      </c>
      <c r="N38" s="91">
        <v>9576</v>
      </c>
      <c r="O38" s="79"/>
      <c r="P38" s="79"/>
      <c r="Q38" s="79"/>
      <c r="R38" s="79"/>
      <c r="S38" s="79"/>
    </row>
    <row r="39" spans="1:19" ht="12.75" customHeight="1">
      <c r="A39" s="86"/>
      <c r="B39" s="87" t="s">
        <v>153</v>
      </c>
      <c r="C39" s="89"/>
      <c r="D39" s="89"/>
      <c r="E39" s="95">
        <v>1678</v>
      </c>
      <c r="F39" s="95">
        <v>4087</v>
      </c>
      <c r="G39" s="91" t="s">
        <v>27</v>
      </c>
      <c r="H39" s="91" t="s">
        <v>27</v>
      </c>
      <c r="I39" s="95">
        <v>1105</v>
      </c>
      <c r="J39" s="95">
        <v>376</v>
      </c>
      <c r="K39" s="91" t="s">
        <v>27</v>
      </c>
      <c r="L39" s="95">
        <v>2168</v>
      </c>
      <c r="M39" s="95" t="s">
        <v>27</v>
      </c>
      <c r="N39" s="91">
        <v>9414</v>
      </c>
      <c r="O39" s="89"/>
      <c r="P39" s="89"/>
      <c r="Q39" s="84"/>
      <c r="R39" s="87"/>
      <c r="S39" s="87"/>
    </row>
    <row r="40" spans="1:19">
      <c r="A40" s="86"/>
      <c r="B40" s="87" t="s">
        <v>140</v>
      </c>
      <c r="E40" s="95">
        <v>1211.8333333</v>
      </c>
      <c r="F40" s="95">
        <v>3655.2333333000001</v>
      </c>
      <c r="G40" s="91" t="s">
        <v>27</v>
      </c>
      <c r="H40" s="91" t="s">
        <v>27</v>
      </c>
      <c r="I40" s="95">
        <v>740.3</v>
      </c>
      <c r="J40" s="210">
        <v>285.57777777000001</v>
      </c>
      <c r="K40" s="91" t="s">
        <v>27</v>
      </c>
      <c r="L40" s="95">
        <v>1622.4277778000001</v>
      </c>
      <c r="M40" s="95" t="s">
        <v>27</v>
      </c>
      <c r="N40" s="91">
        <v>7515.3722221699991</v>
      </c>
    </row>
    <row r="41" spans="1:19" ht="21" customHeight="1">
      <c r="A41" s="86" t="s">
        <v>141</v>
      </c>
      <c r="B41" s="87"/>
      <c r="E41" s="94"/>
      <c r="F41" s="94"/>
      <c r="G41" s="91"/>
      <c r="H41" s="91"/>
      <c r="I41" s="94"/>
      <c r="J41" s="94"/>
      <c r="K41" s="91"/>
      <c r="L41" s="94"/>
      <c r="M41" s="94"/>
      <c r="N41" s="91"/>
    </row>
    <row r="42" spans="1:19" ht="12.75" customHeight="1">
      <c r="B42" s="81" t="s">
        <v>142</v>
      </c>
      <c r="G42" s="91"/>
      <c r="H42" s="91"/>
      <c r="K42" s="91"/>
      <c r="N42" s="91"/>
    </row>
    <row r="43" spans="1:19">
      <c r="B43" s="79" t="s">
        <v>146</v>
      </c>
      <c r="E43" s="93">
        <v>194.01241161999999</v>
      </c>
      <c r="F43" s="93">
        <v>499.02582895400002</v>
      </c>
      <c r="G43" s="91" t="s">
        <v>27</v>
      </c>
      <c r="H43" s="91" t="s">
        <v>27</v>
      </c>
      <c r="I43" s="93">
        <v>106.90117770000001</v>
      </c>
      <c r="J43" s="93">
        <v>40.075970372</v>
      </c>
      <c r="K43" s="91" t="s">
        <v>27</v>
      </c>
      <c r="L43" s="93">
        <v>183.01665447300002</v>
      </c>
      <c r="M43" s="93" t="s">
        <v>27</v>
      </c>
      <c r="N43" s="91">
        <v>1023.032043119</v>
      </c>
      <c r="O43" s="94"/>
    </row>
    <row r="44" spans="1:19">
      <c r="A44" s="86"/>
      <c r="B44" s="87" t="s">
        <v>143</v>
      </c>
      <c r="E44" s="93">
        <v>13.621762335</v>
      </c>
      <c r="F44" s="93">
        <v>34.959831993999998</v>
      </c>
      <c r="G44" s="91" t="s">
        <v>27</v>
      </c>
      <c r="H44" s="91" t="s">
        <v>27</v>
      </c>
      <c r="I44" s="93">
        <v>15.791279429999999</v>
      </c>
      <c r="J44" s="93">
        <v>3.3855839099999998</v>
      </c>
      <c r="K44" s="91" t="s">
        <v>27</v>
      </c>
      <c r="L44" s="93">
        <v>32.585719218000001</v>
      </c>
      <c r="M44" s="93" t="s">
        <v>27</v>
      </c>
      <c r="N44" s="91">
        <v>100.344176887</v>
      </c>
      <c r="O44" s="94"/>
    </row>
    <row r="45" spans="1:19">
      <c r="A45" s="86"/>
      <c r="B45" s="87" t="s">
        <v>144</v>
      </c>
      <c r="E45" s="93">
        <v>90.986475499999997</v>
      </c>
      <c r="F45" s="93">
        <v>357.88092060000002</v>
      </c>
      <c r="G45" s="91" t="s">
        <v>27</v>
      </c>
      <c r="H45" s="91" t="s">
        <v>27</v>
      </c>
      <c r="I45" s="93">
        <v>65.421952489999995</v>
      </c>
      <c r="J45" s="93">
        <v>23.514111081999999</v>
      </c>
      <c r="K45" s="91" t="s">
        <v>27</v>
      </c>
      <c r="L45" s="93">
        <v>102.11821</v>
      </c>
      <c r="M45" s="93" t="s">
        <v>27</v>
      </c>
      <c r="N45" s="91">
        <v>639.92166967200001</v>
      </c>
      <c r="O45" s="94"/>
    </row>
    <row r="46" spans="1:19">
      <c r="B46" s="87" t="s">
        <v>149</v>
      </c>
      <c r="E46" s="93">
        <v>104.608237835</v>
      </c>
      <c r="F46" s="93">
        <v>392.84075259400004</v>
      </c>
      <c r="G46" s="91" t="s">
        <v>27</v>
      </c>
      <c r="H46" s="91" t="s">
        <v>27</v>
      </c>
      <c r="I46" s="93">
        <v>81.213231919999998</v>
      </c>
      <c r="J46" s="93">
        <v>26.899694992000001</v>
      </c>
      <c r="K46" s="91" t="s">
        <v>27</v>
      </c>
      <c r="L46" s="93">
        <v>134.70392921800001</v>
      </c>
      <c r="M46" s="93" t="s">
        <v>27</v>
      </c>
      <c r="N46" s="91">
        <v>740.26584655900012</v>
      </c>
      <c r="O46" s="94"/>
    </row>
    <row r="47" spans="1:19" ht="21" customHeight="1">
      <c r="B47" s="81" t="s">
        <v>145</v>
      </c>
      <c r="E47" s="93"/>
      <c r="F47" s="93"/>
      <c r="G47" s="91"/>
      <c r="H47" s="91"/>
      <c r="I47" s="93"/>
      <c r="J47" s="93"/>
      <c r="K47" s="91"/>
      <c r="L47" s="93"/>
      <c r="M47" s="93"/>
      <c r="N47" s="91"/>
      <c r="O47" s="94"/>
    </row>
    <row r="48" spans="1:19">
      <c r="B48" s="79" t="s">
        <v>146</v>
      </c>
      <c r="E48" s="93">
        <v>122.73216743</v>
      </c>
      <c r="F48" s="93">
        <v>361.22717298800001</v>
      </c>
      <c r="G48" s="91" t="s">
        <v>27</v>
      </c>
      <c r="H48" s="91" t="s">
        <v>27</v>
      </c>
      <c r="I48" s="93">
        <v>65.565317652999994</v>
      </c>
      <c r="J48" s="93">
        <v>23.732986341</v>
      </c>
      <c r="K48" s="91" t="s">
        <v>27</v>
      </c>
      <c r="L48" s="93">
        <v>121.63227170399999</v>
      </c>
      <c r="M48" s="93" t="s">
        <v>27</v>
      </c>
      <c r="N48" s="91">
        <v>694.88991611599999</v>
      </c>
      <c r="O48" s="94"/>
    </row>
    <row r="49" spans="1:15">
      <c r="B49" s="87" t="s">
        <v>143</v>
      </c>
      <c r="E49" s="93">
        <v>9.1423513150000009</v>
      </c>
      <c r="F49" s="93">
        <v>23.090503964</v>
      </c>
      <c r="G49" s="91" t="s">
        <v>27</v>
      </c>
      <c r="H49" s="91" t="s">
        <v>27</v>
      </c>
      <c r="I49" s="93">
        <v>7.4528957800000004</v>
      </c>
      <c r="J49" s="93">
        <v>2.0408396099999999</v>
      </c>
      <c r="K49" s="91" t="s">
        <v>27</v>
      </c>
      <c r="L49" s="93">
        <v>21.883555107999999</v>
      </c>
      <c r="M49" s="93" t="s">
        <v>27</v>
      </c>
      <c r="N49" s="91">
        <v>63.610145777</v>
      </c>
      <c r="O49" s="94"/>
    </row>
    <row r="50" spans="1:15">
      <c r="B50" s="87" t="s">
        <v>144</v>
      </c>
      <c r="E50" s="93">
        <v>66.341181024999997</v>
      </c>
      <c r="F50" s="93">
        <v>288.39385652999999</v>
      </c>
      <c r="G50" s="91" t="s">
        <v>27</v>
      </c>
      <c r="H50" s="91" t="s">
        <v>27</v>
      </c>
      <c r="I50" s="93">
        <v>47.276942103000003</v>
      </c>
      <c r="J50" s="93">
        <v>14.694893421</v>
      </c>
      <c r="K50" s="91" t="s">
        <v>27</v>
      </c>
      <c r="L50" s="93">
        <v>80.680522195999998</v>
      </c>
      <c r="M50" s="93" t="s">
        <v>27</v>
      </c>
      <c r="N50" s="91">
        <v>497.38739527500002</v>
      </c>
      <c r="O50" s="94"/>
    </row>
    <row r="51" spans="1:15">
      <c r="B51" s="87" t="s">
        <v>149</v>
      </c>
      <c r="E51" s="93">
        <v>75.483532339999996</v>
      </c>
      <c r="F51" s="93">
        <v>311.48436049399999</v>
      </c>
      <c r="G51" s="91" t="s">
        <v>27</v>
      </c>
      <c r="H51" s="91" t="s">
        <v>27</v>
      </c>
      <c r="I51" s="93">
        <v>54.729837883000002</v>
      </c>
      <c r="J51" s="93">
        <v>16.735733030999999</v>
      </c>
      <c r="K51" s="91" t="s">
        <v>27</v>
      </c>
      <c r="L51" s="93">
        <v>102.56407730399999</v>
      </c>
      <c r="M51" s="93" t="s">
        <v>27</v>
      </c>
      <c r="N51" s="91">
        <v>560.99754105199997</v>
      </c>
      <c r="O51" s="94"/>
    </row>
    <row r="56" spans="1:15">
      <c r="A56" s="5" t="s">
        <v>151</v>
      </c>
    </row>
    <row r="57" spans="1:15">
      <c r="A57" s="5" t="s">
        <v>59</v>
      </c>
    </row>
    <row r="58" spans="1:15">
      <c r="A58" s="5" t="s">
        <v>220</v>
      </c>
    </row>
  </sheetData>
  <hyperlinks>
    <hyperlink ref="G1" location="Inhalt!A1" display="zurück" xr:uid="{00000000-0004-0000-1D00-000000000000}"/>
  </hyperlinks>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Inhalt</vt:lpstr>
      <vt:lpstr>Definitionen und Datenlücken</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Methode und Einzelheiten</vt:lpstr>
      <vt:lpstr>Tab 12 - 010000</vt:lpstr>
      <vt:lpstr>Tab 13 - 020000</vt:lpstr>
      <vt:lpstr>Tab 14 - 030000</vt:lpstr>
      <vt:lpstr>Tab 15 - 040000</vt:lpstr>
      <vt:lpstr>Tab 16 - 050000</vt:lpstr>
      <vt:lpstr>Tab 17 - 060000</vt:lpstr>
      <vt:lpstr>Tab 18 - 080000</vt:lpstr>
      <vt:lpstr>Tab 19 - 110000</vt:lpstr>
      <vt:lpstr>Tab 20 - 120000</vt:lpstr>
      <vt:lpstr>Tab 21 - 130000</vt:lpstr>
      <vt:lpstr>Tab 22 - 140000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Muharremi Fitore BFS</cp:lastModifiedBy>
  <cp:lastPrinted>2016-04-18T08:44:08Z</cp:lastPrinted>
  <dcterms:created xsi:type="dcterms:W3CDTF">2009-11-26T15:16:10Z</dcterms:created>
  <dcterms:modified xsi:type="dcterms:W3CDTF">2024-08-22T07:48:24Z</dcterms:modified>
</cp:coreProperties>
</file>