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Q:\GS\POKU\03_Culture\04 FINCULT\04 Produktion\01 Öffentl. KultFin\3 Diffusion\Ab RJ 2010\2022\03. Tableaux web\EXCEL_DE\"/>
    </mc:Choice>
  </mc:AlternateContent>
  <xr:revisionPtr revIDLastSave="0" documentId="13_ncr:1_{9E81FAE2-693A-4212-A391-0E8A72F9A2C9}" xr6:coauthVersionLast="47" xr6:coauthVersionMax="47" xr10:uidLastSave="{00000000-0000-0000-0000-000000000000}"/>
  <bookViews>
    <workbookView xWindow="28680" yWindow="-120" windowWidth="29040" windowHeight="15720" tabRatio="627" xr2:uid="{9BBE3B03-267D-4B0D-81EE-AFEF7B503725}"/>
  </bookViews>
  <sheets>
    <sheet name="Inhalt" sheetId="10" r:id="rId1"/>
    <sheet name="Kurzarbeit" sheetId="14" r:id="rId2"/>
    <sheet name="CEE" sheetId="12" r:id="rId3"/>
    <sheet name="HFMV" sheetId="13" r:id="rId4"/>
    <sheet name="Kredite" sheetId="15" r:id="rId5"/>
    <sheet name="AA_Bund_2020" sheetId="8" r:id="rId6"/>
    <sheet name="AA_Bund_2021" sheetId="17" r:id="rId7"/>
    <sheet name="AA_Bund_2022" sheetId="18" r:id="rId8"/>
    <sheet name="AA_Kantone_2020" sheetId="3" r:id="rId9"/>
    <sheet name="AA_Kantone_2021" sheetId="16" r:id="rId10"/>
    <sheet name="AA_Kantone_2022" sheetId="19" r:id="rId11"/>
    <sheet name="Erläuterungen" sheetId="2" r:id="rId12"/>
  </sheets>
  <definedNames>
    <definedName name="_xlnm.Print_Area" localSheetId="0">Inhalt!$A$1:$B$38</definedName>
    <definedName name="_xlnm.Print_Area" localSheetId="1">Kurzarbeit!$A$1:$J$31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1" i="19" l="1"/>
  <c r="B31" i="19"/>
  <c r="B31" i="3"/>
  <c r="B31" i="16"/>
  <c r="D17" i="13"/>
  <c r="B8" i="17"/>
  <c r="B9" i="8"/>
  <c r="K20" i="14"/>
  <c r="L20" i="14"/>
  <c r="M20" i="14"/>
  <c r="J20" i="14"/>
  <c r="G20" i="14"/>
  <c r="H20" i="14"/>
  <c r="I20" i="14"/>
  <c r="F20" i="14"/>
  <c r="M17" i="14"/>
  <c r="L17" i="14"/>
  <c r="K17" i="14"/>
  <c r="J17" i="14"/>
  <c r="G15" i="12"/>
  <c r="G17" i="12"/>
  <c r="F15" i="12"/>
  <c r="F17" i="12"/>
  <c r="C17" i="13"/>
  <c r="B17" i="13"/>
  <c r="E15" i="12"/>
  <c r="E17" i="12"/>
  <c r="D15" i="12"/>
  <c r="D17" i="12"/>
  <c r="C15" i="12"/>
  <c r="C17" i="12"/>
  <c r="B15" i="12"/>
  <c r="B17" i="12"/>
  <c r="E20" i="14"/>
  <c r="D20" i="14"/>
  <c r="C20" i="14"/>
  <c r="B20" i="14"/>
  <c r="I17" i="14"/>
  <c r="H17" i="14"/>
  <c r="G17" i="14"/>
  <c r="F17" i="14"/>
  <c r="E17" i="14"/>
  <c r="D17" i="14"/>
  <c r="C17" i="14"/>
  <c r="B17" i="14"/>
</calcChain>
</file>

<file path=xl/sharedStrings.xml><?xml version="1.0" encoding="utf-8"?>
<sst xmlns="http://schemas.openxmlformats.org/spreadsheetml/2006/main" count="324" uniqueCount="134">
  <si>
    <t>Kulturbereich</t>
  </si>
  <si>
    <t>Ausfallstunden</t>
  </si>
  <si>
    <t>Betroffene Betriebe</t>
  </si>
  <si>
    <t>Bildende Künste</t>
  </si>
  <si>
    <t>Darstellende Künste</t>
  </si>
  <si>
    <t>Architektur</t>
  </si>
  <si>
    <t>Werbung</t>
  </si>
  <si>
    <t>Kunsthandwerk</t>
  </si>
  <si>
    <t>Total Kultursektor</t>
  </si>
  <si>
    <t>Total Gesamtwirtschaft</t>
  </si>
  <si>
    <t>Anteil des Kultursektors in %</t>
  </si>
  <si>
    <t>Kurzarbeit</t>
  </si>
  <si>
    <t>Mit der Kurzarbeitsentschädigung (KAE) deckt die Arbeitslosenversicherung (ALV) den Arbeitgebern zugunsten ihrer Arbeitnehmenden, die von Kurzarbeit betroffen sind, über einen gewissen Zeitraum einen Teil der Lohnkosten. Damit soll verhindert werden, dass infolge kurzfristiger und unvermeidbarer Arbeitsausfälle Kündigungen ausgesprochen werden. Im Rahmen der beschlossenen Massnahmen zur Bekämpfung der Auswirkungen der Covid-Pandemie auf die Wirtschaft, wurde dieses bereits mehrfach bewährte Instrument ausgebaut.</t>
  </si>
  <si>
    <t>Corona-Erwerbsersatz</t>
  </si>
  <si>
    <t>Arbeitnehmende und Selbständige, die wegen behördlichen Massnahmen zur Bekämpfung des Covid-19-Virus (z.B. Betriebs- oder Schulschliessungen, Quarantäne) Erwerbsausfälle erlitten, hatten Anspruch auf Corona-Erwerbsersatz (CEE). Die Entschädigungen wurden in Anlehnung an die Erwerbsersatzordnung geregelt und als Taggeld ausgerichtet. Dieses entsprach 80 Prozent des Einkommens, jedoch höchstens 196 Franken pro Tag. Im Laufe der Pandemie wurden die Bezugskriterien mehrfach verändert. Mit wenigen Ausnahmen besteht seit dem 16.02.2022 kein Anspruch mehr auf Corona-Erwerbsersatz.</t>
  </si>
  <si>
    <t>Covid-19-Überbrückungskredite</t>
  </si>
  <si>
    <t>Damit Unternehmen, die beispielsweise aufgrund von Betriebsschliessungen oder Nachfrageeinbrüchen unter einem finanziellen Engpass litten, ihre Liquidität aufrechterhalten konnten, wurde im März 2020 das Instrument der Covid-19-Überbrückungskredite ins Leben gerufen. Die Kreditvergabe lief über Schweizer Banken sowie die PostFinance. Dabei wurden Kredite bis zu 500'000 CHF zu 100% vom Bund abgesichert, bei grösseren Beträgen (bis zu 20 Mio. CHF) übernahm die kreditgebende Bank 15% und der Bund 85% der Absicherung.</t>
  </si>
  <si>
    <t>Härtefallmassnahmen (im Zusammenhang mit Covid-19)</t>
  </si>
  <si>
    <t>Kanton</t>
  </si>
  <si>
    <t>Transferbeitrag Bund</t>
  </si>
  <si>
    <t>Zürich</t>
  </si>
  <si>
    <t>Bern</t>
  </si>
  <si>
    <t>Luzern</t>
  </si>
  <si>
    <t>Uri</t>
  </si>
  <si>
    <t>Schwyz</t>
  </si>
  <si>
    <t>Obwalden</t>
  </si>
  <si>
    <t>Nidwalden</t>
  </si>
  <si>
    <t>Glarus</t>
  </si>
  <si>
    <t>Zug</t>
  </si>
  <si>
    <t>Fribourg</t>
  </si>
  <si>
    <t>Solothurn</t>
  </si>
  <si>
    <t>Basel-Stadt</t>
  </si>
  <si>
    <t>Basel-Landschaft</t>
  </si>
  <si>
    <t>Schaffhausen</t>
  </si>
  <si>
    <t>Appenzell A.Rh.</t>
  </si>
  <si>
    <t>Appenzell I.Rh.</t>
  </si>
  <si>
    <t>St.Gallen</t>
  </si>
  <si>
    <t>Graubünden</t>
  </si>
  <si>
    <t>Aargau</t>
  </si>
  <si>
    <t>Thurgau</t>
  </si>
  <si>
    <t>Ticino</t>
  </si>
  <si>
    <t>Vaud</t>
  </si>
  <si>
    <t>Valais</t>
  </si>
  <si>
    <t>Neuchâtel</t>
  </si>
  <si>
    <t>Genève</t>
  </si>
  <si>
    <t>Jura</t>
  </si>
  <si>
    <t>Total</t>
  </si>
  <si>
    <t>Ausserordentliche Ausgaben der Kantone für Covid-Hilfen, 2020</t>
  </si>
  <si>
    <t>Kulturerbe und Archive / Bibliotheken</t>
  </si>
  <si>
    <t>Anzahl Leistungen</t>
  </si>
  <si>
    <t>Betrag in CHF</t>
  </si>
  <si>
    <t>Total Wirtschaft</t>
  </si>
  <si>
    <t>Anteil Kultur in %</t>
  </si>
  <si>
    <t>Anzahl gewährte Kredite</t>
  </si>
  <si>
    <t>Zurückbezahltes Kreditvolumen</t>
  </si>
  <si>
    <t>Honoriertes Kreditvolumen*</t>
  </si>
  <si>
    <t>Insgesamt gewährte Kreditsumme</t>
  </si>
  <si>
    <t>Betroffene Arbeitnehmehmende</t>
  </si>
  <si>
    <t>in Franken</t>
  </si>
  <si>
    <t>Ausserordentliche Ausgaben (inkl. Bundesbeitrag)</t>
  </si>
  <si>
    <t>Kredite ausserordentliche Ausgaben Bund (Covid-19), 2020</t>
  </si>
  <si>
    <t>Covid: Soforthilfe für Kulturschaffende</t>
  </si>
  <si>
    <t>Covid: Ausfallentschädigung Kulturunternehmen + -schaffende</t>
  </si>
  <si>
    <t>Covid: Kulturvereine im Laienbereich</t>
  </si>
  <si>
    <t>Covid: Ausbau der indirekten Presseförderung</t>
  </si>
  <si>
    <t>Covid: Soforthilfe für Kulturunternehmen</t>
  </si>
  <si>
    <t>Total Bund</t>
  </si>
  <si>
    <t>Gesamtwirtschaftliche Hilfsmassnahmen</t>
  </si>
  <si>
    <t>Spezifische Hilfsmassnahmen Kultursektor</t>
  </si>
  <si>
    <t>https://www.bfs.admin.ch/bfs/de/home/statistiken/kultur-medien-informationsgesellschaft-sport/kultur/kulturfinanzierung/oeffentliche/covid-19.html</t>
  </si>
  <si>
    <t>Datenblatt zu Sonderauswertung Covid19-Hilfsmassnahmen abrufbar unter:</t>
  </si>
  <si>
    <t>Hinweise:</t>
  </si>
  <si>
    <t>https://www.bfs.admin.ch/bfs/de/home/statistiken/kultur-medien-informationsgesellschaft-sport/kultur/kulturwirtschaft.html</t>
  </si>
  <si>
    <t>Entschädigung in CHF</t>
  </si>
  <si>
    <t>Buch und Presse</t>
  </si>
  <si>
    <t>Audiovision und Multimedia</t>
  </si>
  <si>
    <t>Total Gesamtwirtschaft Jahr 2019</t>
  </si>
  <si>
    <t xml:space="preserve">Zum Vergleich: </t>
  </si>
  <si>
    <t>Veränderung zu 2019 (Faktor):</t>
  </si>
  <si>
    <t>Quelle: BFS - Statistik der Kulturfinanzierung, SECO</t>
  </si>
  <si>
    <t>Hinweis:</t>
  </si>
  <si>
    <t>Es handelt sich grundsätzlich um die Daten aus den Jahresrechnungen von Bund, Kantonen und verschiedenen kantonalen Fonds. Um sicherzustellen, dass die Covid-Hilfen einheitlich als ausserordentliche Ausgaben ausgewiesen werden können, wurden diese mittels Zusatzerhebung bei den kantonalen Finanzverwaltungen plausibilisiert. Einige Unschärfen sind dennoch wahrscheinlich, da teilweise gesprochene Beiträge und effektiv bezahlte Mittel vermischt wurden. Bei manchen Kantonen ist zudem nicht immer einwandfrei nachvollziehbar, wie Lotteriegelder Eingang in die Daten fanden (wo solche hinzugezogen wurden).</t>
  </si>
  <si>
    <t>Weitere Daten zum Kultursektor (z.B. Anzahl Kulturunternehmen und Kulturschaffende) finden sich in der Statistik der Kulturwirtschaft:</t>
  </si>
  <si>
    <t>Themen:</t>
  </si>
  <si>
    <t>T1. Kurzarbeit</t>
  </si>
  <si>
    <t>T2. Corona-Erwerbsersatz CEE</t>
  </si>
  <si>
    <t>T3. Härtefallmassnahmen</t>
  </si>
  <si>
    <t>T4. Covid-Überbrückungskredite</t>
  </si>
  <si>
    <t>Auskunft: Sektion Politik, Kultur, Medien, 058 463 61 58, poku@bfs.admin.ch</t>
  </si>
  <si>
    <t>Die Darstellung der gesamtwirtschaftlichen Hilfsmassnahmen für den Kultursektor orientiert sich an der Statistik der Kulturwirtschaft des BFS:</t>
  </si>
  <si>
    <t>Arbeitnehmende und Betriebe wurden nur einmal gezählt, auch wenn mehrfach Leistungen bezogen wurden. (Ausnahme: Wenn Betriebe das Tätigkeitsfeld gewechselt haben, kann es zu einer erneuten Zählung kommen.)</t>
  </si>
  <si>
    <t>T 16.02.05.23</t>
  </si>
  <si>
    <t>Doppelzählungen sind möglich, wenn eine Person mehrere Leistungsarten bezogen hat, oder in mehreren Branchen tätig war. </t>
  </si>
  <si>
    <t>Erläuterungen</t>
  </si>
  <si>
    <t xml:space="preserve"> T 16.02.05.23</t>
  </si>
  <si>
    <t>Weitere Informationen:</t>
  </si>
  <si>
    <t>https://www.seco.admin.ch/seco/de/home/Arbeit/Arbeitslosenversicherung/leistungen/kurzarbeitsentschaedigung.html</t>
  </si>
  <si>
    <t>https://www.bsv.admin.ch/bsv/de/home/sozialversicherungen/eo-msv/grundlagen-und-gesetze/eo-corona.html</t>
  </si>
  <si>
    <t>https://covid19.easygov.swiss/</t>
  </si>
  <si>
    <t>https://covid19.easygov.swiss/haertefaelle/</t>
  </si>
  <si>
    <t>Kulturunterricht</t>
  </si>
  <si>
    <t>Quelle: BFS - Statistik der Kulturfinanzierung, BSV</t>
  </si>
  <si>
    <t>Quelle: BFS - Statistik der Kulturfinanzierung, EFV</t>
  </si>
  <si>
    <t>Corona-Erwerbsersatz, nach Kulturbereich, 2020 - 2022</t>
  </si>
  <si>
    <t>© BFS 2024</t>
  </si>
  <si>
    <t>Covid-19-Überbrückungskredite, nach Kulturbereich, 2020 - 2022</t>
  </si>
  <si>
    <t>Stand Daten: 4. Quartal 2023</t>
  </si>
  <si>
    <t>Ausserordentliche Ausgaben der Kantone für Covid-Hilfen, 2021</t>
  </si>
  <si>
    <t>Kredite ausserordentliche Ausgaben Bund (Covid-19), 2021</t>
  </si>
  <si>
    <t>Covid: Leistungsvereinbarungen Kultur Kantone</t>
  </si>
  <si>
    <t>Stand Daten: 13.12.2023</t>
  </si>
  <si>
    <t>Aktualisiert am 15.04.2024</t>
  </si>
  <si>
    <t>Stand Daten: 12.03.2024</t>
  </si>
  <si>
    <t>Mit der Publikation vom 15.4.2024 wird auf eine direkte Verrechnung der Bundesbeiträge mit den kantonalen Daten verzichtet, da diese Daten aus unterschiedlichen Quellen stammen. Ausgewiesen werden nach wie vor die vom Bund für das entsprechende Rechnungsjahr an die Kantone überwiesenen Beiträge, jedoch kann nicht in jedem Fall davon ausgegangen werden, dass sich der exakte Gesamtbetrag auch in den effektiven Ausgaben des entsprechenden Kantons wiederfindet.</t>
  </si>
  <si>
    <t>Kurzarbeit, nach Kulturbereich, 2020 - 2022</t>
  </si>
  <si>
    <t>Ausgaben für Härtefallmassnahmen , nach Kulturbereich, 2020, 2021 und 2022</t>
  </si>
  <si>
    <t>(A-Fonds-perdu-Beiträge)</t>
  </si>
  <si>
    <t>T5. Ausserordentliche Ausgaben des Bundes, 2020</t>
  </si>
  <si>
    <t>T6. Ausserordentliche Ausgaben des Bundes, 2021</t>
  </si>
  <si>
    <t>Für die Umsetzung der Härtefallmassnahmen sind die Kantone zuständig. Der Bund beteiligt sich auf der Basis des Covid-19-Gesetzes und der Covid-19-Härtefallverordnungen (HFMV 2020 und HFMV 2022) an den Ausgaben und Kosten der Kantone, welche diese zur Unterstützung von Unternehmen ausrichten, die besonders von der Covid-19-Pandemie betroffen waren. Unternehmen, die Anspruch auf branchenspezifische Hilfsmassnahmen (wie z.B. im Kulturbereich) haben, haben grundsätzlich keinen Anspruch auf Bundesbeiträge im Rahmen der Härtefallmassnahmen. (Ausnahmen sind bei Unternehmen mit Spartenrechnung, bei welchen die Sparte nicht unter die branchenspezifische Finanzhilfe fällt, sowie bei Fällen im Rahmen der sogenannten Bundesratsreserve möglich.)</t>
  </si>
  <si>
    <t>Sonderauswertung Covid-19-Hilfsgelder Kultursektor (2020 – 2022)</t>
  </si>
  <si>
    <t>Aktualisiert am 25.05.2025</t>
  </si>
  <si>
    <t>© BFS 2025</t>
  </si>
  <si>
    <t>Kredite ausserordentliche Ausgaben Bund (Covid-19), 2022</t>
  </si>
  <si>
    <t>Ausserordentliche Ausgaben der Kantone für Covid-Hilfen, 2022</t>
  </si>
  <si>
    <t>Aktualisiert am 23.05.2025</t>
  </si>
  <si>
    <t>T7. Ausserordentliche Ausgaben des Bundes, 2022</t>
  </si>
  <si>
    <t>T8. Ausserordentliche Ausgaben der Kantone, 2020</t>
  </si>
  <si>
    <t>T9. Ausserordentliche Ausgaben der Kantone, 2021</t>
  </si>
  <si>
    <t>T10. Ausserordentliche Ausgaben der Kantone, 2022</t>
  </si>
  <si>
    <t xml:space="preserve">Negative Werte sind möglich, weil die Kantone rückwirkende Korrekturen machen. </t>
  </si>
  <si>
    <t>Mit den Publikationen vom 15.4.2024 und vom 23.05.2025 wird auf eine direkte Verrechnung der Bundesbeiträge mit den kantonalen Daten verzichtet, da diese Daten aus unterschiedlichen Quellen stammen. Ausgewiesen werden nach wie vor die vom Bund für das entsprechende Rechnungsjahr an die Kantone überwiesenen Beiträge, jedoch kann nicht in jedem Fall davon ausgegangen werden, dass sich der exakte Gesamtbetrag auch in den effektiven Ausgaben des entsprechenden Kantons wiederfindet.</t>
  </si>
  <si>
    <t>Stand Daten: 12.05.2025</t>
  </si>
  <si>
    <t>*Erklärung: 
Nachdem die Bank die Bürgschaft in Anspruch genommen hat, zahlt die zuständige Bürgschaftsorganisation den ausstehenden Betrag des Covid-19-Kredits an die Bank aus. Diese Auszahlung an die Bank entspricht der Bürgschaftshonorierung. Der honorierte Betrag kann vom gewährten Kreditvolumen abweichen, da die Banken nur für denjenigen Kreditanteil die Bürgschaft in Anspruch nehmen, den die Kreditnehmenden verwendet haben.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</si>
</sst>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24" x14ac:knownFonts="1">
    <font>
      <sz val="11"/>
      <color theme="1"/>
      <name val="Arial"/>
      <family val="2"/>
    </font>
    <font>
      <sz val="11"/>
      <color theme="1"/>
      <name val="Arial"/>
      <family val="2"/>
    </font>
    <font>
      <b/>
      <sz val="11"/>
      <color theme="1"/>
      <name val="Arial"/>
      <family val="2"/>
    </font>
    <font>
      <b/>
      <sz val="11"/>
      <name val="Arial"/>
      <family val="2"/>
    </font>
    <font>
      <sz val="11"/>
      <name val="Arial"/>
      <family val="2"/>
    </font>
    <font>
      <sz val="8"/>
      <name val="Arial"/>
      <family val="2"/>
    </font>
    <font>
      <b/>
      <sz val="8"/>
      <color theme="1"/>
      <name val="Arial"/>
      <family val="2"/>
    </font>
    <font>
      <sz val="8"/>
      <color theme="1"/>
      <name val="Arial"/>
      <family val="2"/>
    </font>
    <font>
      <sz val="8"/>
      <color rgb="FF000000"/>
      <name val="Arial"/>
      <family val="2"/>
    </font>
    <font>
      <b/>
      <sz val="8"/>
      <color rgb="FF000000"/>
      <name val="Arial"/>
      <family val="2"/>
    </font>
    <font>
      <b/>
      <sz val="8"/>
      <name val="Arial"/>
      <family val="2"/>
    </font>
    <font>
      <u/>
      <sz val="11"/>
      <color theme="10"/>
      <name val="Arial"/>
      <family val="2"/>
    </font>
    <font>
      <u/>
      <sz val="8"/>
      <color theme="10"/>
      <name val="Arial"/>
      <family val="2"/>
    </font>
    <font>
      <b/>
      <sz val="9"/>
      <name val="Arial"/>
      <family val="2"/>
    </font>
    <font>
      <b/>
      <sz val="9"/>
      <color theme="1"/>
      <name val="Arial"/>
      <family val="2"/>
    </font>
    <font>
      <sz val="9"/>
      <color theme="1"/>
      <name val="Arial"/>
      <family val="2"/>
    </font>
    <font>
      <i/>
      <sz val="9"/>
      <color theme="1"/>
      <name val="Arial"/>
      <family val="2"/>
    </font>
    <font>
      <i/>
      <sz val="8"/>
      <color theme="1"/>
      <name val="Arial"/>
      <family val="2"/>
    </font>
    <font>
      <u/>
      <sz val="9"/>
      <color theme="10"/>
      <name val="Arial"/>
      <family val="2"/>
    </font>
    <font>
      <sz val="9"/>
      <name val="Arial"/>
      <family val="2"/>
    </font>
    <font>
      <b/>
      <sz val="12"/>
      <name val="Arial"/>
      <family val="2"/>
    </font>
    <font>
      <u/>
      <sz val="8"/>
      <color rgb="FF000000"/>
      <name val="Arial"/>
      <family val="2"/>
    </font>
    <font>
      <sz val="11"/>
      <color rgb="FFFF0000"/>
      <name val="Arial"/>
      <family val="2"/>
    </font>
    <font>
      <sz val="8"/>
      <color rgb="FFFF0000"/>
      <name val="Arial"/>
      <family val="2"/>
    </font>
  </fonts>
  <fills count="6">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FFFFF"/>
        <bgColor indexed="64"/>
      </patternFill>
    </fill>
    <fill>
      <patternFill patternType="solid">
        <fgColor rgb="FFE8EAF7"/>
        <bgColor indexed="64"/>
      </patternFill>
    </fill>
  </fills>
  <borders count="15">
    <border>
      <left/>
      <right/>
      <top/>
      <bottom/>
      <diagonal/>
    </border>
    <border>
      <left/>
      <right/>
      <top/>
      <bottom style="thin">
        <color indexed="64"/>
      </bottom>
      <diagonal/>
    </border>
    <border>
      <left style="medium">
        <color indexed="64"/>
      </left>
      <right/>
      <top/>
      <bottom/>
      <diagonal/>
    </border>
    <border>
      <left style="medium">
        <color indexed="64"/>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s>
  <cellStyleXfs count="2">
    <xf numFmtId="0" fontId="0" fillId="0" borderId="0"/>
    <xf numFmtId="0" fontId="11" fillId="0" borderId="0" applyNumberFormat="0" applyFill="0" applyBorder="0" applyAlignment="0" applyProtection="0"/>
  </cellStyleXfs>
  <cellXfs count="117">
    <xf numFmtId="0" fontId="0" fillId="0" borderId="0" xfId="0"/>
    <xf numFmtId="0" fontId="13" fillId="2" borderId="0" xfId="0" applyFont="1" applyFill="1"/>
    <xf numFmtId="0" fontId="5" fillId="2" borderId="0" xfId="0" applyFont="1" applyFill="1"/>
    <xf numFmtId="0" fontId="0" fillId="2" borderId="0" xfId="0" applyFill="1"/>
    <xf numFmtId="0" fontId="4" fillId="2" borderId="0" xfId="0" applyFont="1" applyFill="1"/>
    <xf numFmtId="0" fontId="0" fillId="2" borderId="0" xfId="0" applyFill="1" applyAlignment="1">
      <alignment vertical="top"/>
    </xf>
    <xf numFmtId="0" fontId="14" fillId="2" borderId="0" xfId="0" applyFont="1" applyFill="1"/>
    <xf numFmtId="0" fontId="15" fillId="2" borderId="0" xfId="0" applyFont="1" applyFill="1"/>
    <xf numFmtId="0" fontId="16" fillId="2" borderId="0" xfId="0" applyFont="1" applyFill="1"/>
    <xf numFmtId="0" fontId="7" fillId="2" borderId="0" xfId="0" applyFont="1" applyFill="1"/>
    <xf numFmtId="0" fontId="10" fillId="5" borderId="6" xfId="0" applyFont="1" applyFill="1" applyBorder="1" applyAlignment="1">
      <alignment horizontal="left" vertical="center" wrapText="1"/>
    </xf>
    <xf numFmtId="0" fontId="10" fillId="5" borderId="5" xfId="0" applyFont="1" applyFill="1" applyBorder="1" applyAlignment="1">
      <alignment horizontal="left" vertical="center" wrapText="1"/>
    </xf>
    <xf numFmtId="0" fontId="6" fillId="2" borderId="0" xfId="0" applyFont="1" applyFill="1"/>
    <xf numFmtId="0" fontId="17" fillId="2" borderId="0" xfId="0" applyFont="1" applyFill="1"/>
    <xf numFmtId="3" fontId="7" fillId="2" borderId="0" xfId="0" applyNumberFormat="1" applyFont="1" applyFill="1"/>
    <xf numFmtId="0" fontId="10" fillId="2" borderId="2" xfId="0" applyFont="1" applyFill="1" applyBorder="1" applyAlignment="1">
      <alignment vertical="top"/>
    </xf>
    <xf numFmtId="0" fontId="10" fillId="2" borderId="3" xfId="0" applyFont="1" applyFill="1" applyBorder="1" applyAlignment="1">
      <alignment vertical="top"/>
    </xf>
    <xf numFmtId="0" fontId="10" fillId="2" borderId="2" xfId="0" applyFont="1" applyFill="1" applyBorder="1"/>
    <xf numFmtId="0" fontId="5" fillId="2" borderId="0" xfId="0" applyFont="1" applyFill="1" applyAlignment="1">
      <alignment vertical="top"/>
    </xf>
    <xf numFmtId="0" fontId="12" fillId="2" borderId="0" xfId="1" applyFont="1" applyFill="1" applyBorder="1" applyAlignment="1">
      <alignment vertical="top"/>
    </xf>
    <xf numFmtId="0" fontId="14" fillId="2" borderId="0" xfId="0" applyFont="1" applyFill="1" applyAlignment="1">
      <alignment horizontal="right" vertical="center"/>
    </xf>
    <xf numFmtId="0" fontId="10" fillId="2" borderId="8" xfId="0" applyFont="1" applyFill="1" applyBorder="1" applyAlignment="1">
      <alignment vertical="top"/>
    </xf>
    <xf numFmtId="0" fontId="10" fillId="5" borderId="7" xfId="0" applyFont="1" applyFill="1" applyBorder="1" applyAlignment="1">
      <alignment horizontal="left" vertical="center" wrapText="1"/>
    </xf>
    <xf numFmtId="0" fontId="7" fillId="2" borderId="4" xfId="0" applyFont="1" applyFill="1" applyBorder="1"/>
    <xf numFmtId="0" fontId="3" fillId="2" borderId="0" xfId="0" applyFont="1" applyFill="1"/>
    <xf numFmtId="0" fontId="7" fillId="2" borderId="11" xfId="0" applyFont="1" applyFill="1" applyBorder="1"/>
    <xf numFmtId="0" fontId="7" fillId="2" borderId="9" xfId="0" applyFont="1" applyFill="1" applyBorder="1"/>
    <xf numFmtId="0" fontId="10" fillId="2" borderId="9" xfId="0" applyFont="1" applyFill="1" applyBorder="1"/>
    <xf numFmtId="0" fontId="10" fillId="2" borderId="9" xfId="0" applyFont="1" applyFill="1" applyBorder="1" applyAlignment="1">
      <alignment vertical="top"/>
    </xf>
    <xf numFmtId="0" fontId="10" fillId="2" borderId="10" xfId="0" applyFont="1" applyFill="1" applyBorder="1" applyAlignment="1">
      <alignment vertical="top"/>
    </xf>
    <xf numFmtId="0" fontId="7" fillId="2" borderId="10" xfId="0" applyFont="1" applyFill="1" applyBorder="1"/>
    <xf numFmtId="0" fontId="2" fillId="2" borderId="0" xfId="0" applyFont="1" applyFill="1"/>
    <xf numFmtId="0" fontId="8" fillId="2" borderId="0" xfId="0" applyFont="1" applyFill="1" applyAlignment="1">
      <alignment horizontal="left" vertical="top" wrapText="1"/>
    </xf>
    <xf numFmtId="0" fontId="14" fillId="2" borderId="0" xfId="0" applyFont="1" applyFill="1" applyAlignment="1">
      <alignment horizontal="right" vertical="top"/>
    </xf>
    <xf numFmtId="0" fontId="10" fillId="5" borderId="6" xfId="0" applyFont="1" applyFill="1" applyBorder="1" applyAlignment="1">
      <alignment horizontal="left" vertical="top" wrapText="1"/>
    </xf>
    <xf numFmtId="3" fontId="6" fillId="2" borderId="0" xfId="0" applyNumberFormat="1" applyFont="1" applyFill="1" applyAlignment="1">
      <alignment vertical="top"/>
    </xf>
    <xf numFmtId="0" fontId="10" fillId="5" borderId="5" xfId="0" applyFont="1" applyFill="1" applyBorder="1" applyAlignment="1">
      <alignment horizontal="left" vertical="top" wrapText="1"/>
    </xf>
    <xf numFmtId="0" fontId="2" fillId="2" borderId="0" xfId="0" applyFont="1" applyFill="1" applyAlignment="1">
      <alignment vertical="top"/>
    </xf>
    <xf numFmtId="0" fontId="7" fillId="2" borderId="0" xfId="0" applyFont="1" applyFill="1" applyAlignment="1">
      <alignment vertical="top"/>
    </xf>
    <xf numFmtId="3" fontId="8" fillId="2" borderId="0" xfId="0" applyNumberFormat="1" applyFont="1" applyFill="1" applyAlignment="1">
      <alignment horizontal="right" vertical="top"/>
    </xf>
    <xf numFmtId="3" fontId="7" fillId="2" borderId="0" xfId="0" applyNumberFormat="1" applyFont="1" applyFill="1" applyAlignment="1">
      <alignment horizontal="right" vertical="top"/>
    </xf>
    <xf numFmtId="0" fontId="6" fillId="2" borderId="1" xfId="0" applyFont="1" applyFill="1" applyBorder="1"/>
    <xf numFmtId="0" fontId="5" fillId="2" borderId="2" xfId="0" applyFont="1" applyFill="1" applyBorder="1"/>
    <xf numFmtId="0" fontId="5" fillId="2" borderId="2" xfId="0" applyFont="1" applyFill="1" applyBorder="1" applyAlignment="1">
      <alignment vertical="top"/>
    </xf>
    <xf numFmtId="0" fontId="14" fillId="2" borderId="0" xfId="0" applyFont="1" applyFill="1" applyAlignment="1">
      <alignment vertical="top"/>
    </xf>
    <xf numFmtId="0" fontId="15" fillId="2" borderId="0" xfId="0" applyFont="1" applyFill="1" applyAlignment="1">
      <alignment vertical="top"/>
    </xf>
    <xf numFmtId="0" fontId="6" fillId="2" borderId="0" xfId="0" applyFont="1" applyFill="1" applyAlignment="1">
      <alignment vertical="top"/>
    </xf>
    <xf numFmtId="0" fontId="6" fillId="2" borderId="0" xfId="0" applyFont="1" applyFill="1" applyAlignment="1">
      <alignment horizontal="right" vertical="top"/>
    </xf>
    <xf numFmtId="0" fontId="9" fillId="2" borderId="0" xfId="0" applyFont="1" applyFill="1" applyAlignment="1">
      <alignment vertical="top" wrapText="1"/>
    </xf>
    <xf numFmtId="0" fontId="8" fillId="2" borderId="0" xfId="0" applyFont="1" applyFill="1" applyAlignment="1">
      <alignment vertical="top" wrapText="1"/>
    </xf>
    <xf numFmtId="0" fontId="6" fillId="2" borderId="0" xfId="0" applyFont="1" applyFill="1" applyAlignment="1">
      <alignment vertical="top" wrapText="1"/>
    </xf>
    <xf numFmtId="0" fontId="7" fillId="2" borderId="0" xfId="0" applyFont="1" applyFill="1" applyAlignment="1">
      <alignment vertical="top" wrapText="1"/>
    </xf>
    <xf numFmtId="0" fontId="13" fillId="3" borderId="0" xfId="0" applyFont="1" applyFill="1"/>
    <xf numFmtId="0" fontId="15" fillId="3" borderId="0" xfId="0" applyFont="1" applyFill="1"/>
    <xf numFmtId="0" fontId="18" fillId="2" borderId="0" xfId="1" applyFont="1" applyFill="1"/>
    <xf numFmtId="0" fontId="18" fillId="0" borderId="0" xfId="1" applyFont="1" applyFill="1"/>
    <xf numFmtId="0" fontId="19" fillId="3" borderId="0" xfId="0" applyFont="1" applyFill="1"/>
    <xf numFmtId="0" fontId="19" fillId="4" borderId="0" xfId="0" applyFont="1" applyFill="1" applyAlignment="1">
      <alignment horizontal="left" vertical="top" wrapText="1"/>
    </xf>
    <xf numFmtId="0" fontId="19" fillId="2" borderId="0" xfId="0" applyFont="1" applyFill="1"/>
    <xf numFmtId="0" fontId="20" fillId="3" borderId="0" xfId="0" applyFont="1" applyFill="1"/>
    <xf numFmtId="0" fontId="18" fillId="2" borderId="0" xfId="1" applyFont="1" applyFill="1" applyAlignment="1">
      <alignment vertical="top" wrapText="1"/>
    </xf>
    <xf numFmtId="0" fontId="21" fillId="2" borderId="0" xfId="0" applyFont="1" applyFill="1" applyAlignment="1">
      <alignment vertical="top" wrapText="1"/>
    </xf>
    <xf numFmtId="0" fontId="2" fillId="2" borderId="0" xfId="0" applyFont="1" applyFill="1" applyAlignment="1">
      <alignment vertical="center" wrapText="1"/>
    </xf>
    <xf numFmtId="164" fontId="10" fillId="2" borderId="0" xfId="0" applyNumberFormat="1" applyFont="1" applyFill="1" applyAlignment="1">
      <alignment vertical="top"/>
    </xf>
    <xf numFmtId="0" fontId="10" fillId="2" borderId="1" xfId="0" applyFont="1" applyFill="1" applyBorder="1"/>
    <xf numFmtId="0" fontId="10" fillId="5" borderId="12" xfId="0" applyFont="1" applyFill="1" applyBorder="1" applyAlignment="1">
      <alignment horizontal="left" vertical="center" wrapText="1"/>
    </xf>
    <xf numFmtId="3" fontId="0" fillId="2" borderId="0" xfId="0" applyNumberFormat="1" applyFill="1"/>
    <xf numFmtId="0" fontId="7" fillId="0" borderId="0" xfId="0" applyFont="1"/>
    <xf numFmtId="0" fontId="5" fillId="0" borderId="2" xfId="0" applyFont="1" applyBorder="1"/>
    <xf numFmtId="0" fontId="5" fillId="3" borderId="0" xfId="0" applyFont="1" applyFill="1"/>
    <xf numFmtId="0" fontId="10" fillId="5" borderId="6" xfId="0" applyFont="1" applyFill="1" applyBorder="1" applyAlignment="1">
      <alignment horizontal="center" vertical="center" wrapText="1"/>
    </xf>
    <xf numFmtId="3" fontId="5" fillId="0" borderId="4" xfId="0" applyNumberFormat="1" applyFont="1" applyBorder="1" applyAlignment="1">
      <alignment vertical="top"/>
    </xf>
    <xf numFmtId="3" fontId="5" fillId="2" borderId="0" xfId="0" applyNumberFormat="1" applyFont="1" applyFill="1" applyAlignment="1">
      <alignment vertical="top"/>
    </xf>
    <xf numFmtId="3" fontId="5" fillId="0" borderId="0" xfId="0" applyNumberFormat="1" applyFont="1" applyAlignment="1">
      <alignment vertical="top"/>
    </xf>
    <xf numFmtId="164" fontId="5" fillId="0" borderId="0" xfId="0" applyNumberFormat="1" applyFont="1" applyAlignment="1">
      <alignment vertical="top"/>
    </xf>
    <xf numFmtId="164" fontId="5" fillId="2" borderId="0" xfId="0" applyNumberFormat="1" applyFont="1" applyFill="1" applyAlignment="1">
      <alignment vertical="top"/>
    </xf>
    <xf numFmtId="3" fontId="10" fillId="2" borderId="1" xfId="0" applyNumberFormat="1" applyFont="1" applyFill="1" applyBorder="1" applyAlignment="1">
      <alignment vertical="top"/>
    </xf>
    <xf numFmtId="3" fontId="0" fillId="2" borderId="0" xfId="0" applyNumberFormat="1" applyFill="1" applyAlignment="1">
      <alignment vertical="top"/>
    </xf>
    <xf numFmtId="0" fontId="10" fillId="5" borderId="7" xfId="0" applyFont="1" applyFill="1" applyBorder="1" applyAlignment="1">
      <alignment horizontal="center" vertical="center" wrapText="1"/>
    </xf>
    <xf numFmtId="0" fontId="10" fillId="5" borderId="5" xfId="0" applyFont="1" applyFill="1" applyBorder="1" applyAlignment="1">
      <alignment horizontal="center" vertical="center" wrapText="1"/>
    </xf>
    <xf numFmtId="0" fontId="10" fillId="5" borderId="12" xfId="0" applyFont="1" applyFill="1" applyBorder="1" applyAlignment="1">
      <alignment horizontal="center" vertical="center" wrapText="1"/>
    </xf>
    <xf numFmtId="0" fontId="5" fillId="2" borderId="0" xfId="0" applyFont="1" applyFill="1" applyAlignment="1">
      <alignment horizontal="left" vertical="top" wrapText="1"/>
    </xf>
    <xf numFmtId="3" fontId="5" fillId="2" borderId="4" xfId="0" applyNumberFormat="1" applyFont="1" applyFill="1" applyBorder="1"/>
    <xf numFmtId="3" fontId="5" fillId="2" borderId="13" xfId="0" applyNumberFormat="1" applyFont="1" applyFill="1" applyBorder="1"/>
    <xf numFmtId="3" fontId="5" fillId="2" borderId="9" xfId="0" applyNumberFormat="1" applyFont="1" applyFill="1" applyBorder="1"/>
    <xf numFmtId="3" fontId="5" fillId="2" borderId="0" xfId="0" applyNumberFormat="1" applyFont="1" applyFill="1"/>
    <xf numFmtId="3" fontId="5" fillId="2" borderId="14" xfId="0" applyNumberFormat="1" applyFont="1" applyFill="1" applyBorder="1"/>
    <xf numFmtId="3" fontId="5" fillId="0" borderId="0" xfId="0" applyNumberFormat="1" applyFont="1"/>
    <xf numFmtId="3" fontId="10" fillId="2" borderId="0" xfId="0" applyNumberFormat="1" applyFont="1" applyFill="1"/>
    <xf numFmtId="3" fontId="10" fillId="2" borderId="14" xfId="0" applyNumberFormat="1" applyFont="1" applyFill="1" applyBorder="1"/>
    <xf numFmtId="3" fontId="10" fillId="2" borderId="9" xfId="0" applyNumberFormat="1" applyFont="1" applyFill="1" applyBorder="1"/>
    <xf numFmtId="164" fontId="10" fillId="2" borderId="1" xfId="0" applyNumberFormat="1" applyFont="1" applyFill="1" applyBorder="1" applyAlignment="1">
      <alignment vertical="top"/>
    </xf>
    <xf numFmtId="164" fontId="10" fillId="2" borderId="8" xfId="0" applyNumberFormat="1" applyFont="1" applyFill="1" applyBorder="1" applyAlignment="1">
      <alignment vertical="top"/>
    </xf>
    <xf numFmtId="164" fontId="10" fillId="2" borderId="10" xfId="0" applyNumberFormat="1" applyFont="1" applyFill="1" applyBorder="1" applyAlignment="1">
      <alignment vertical="top"/>
    </xf>
    <xf numFmtId="3" fontId="5" fillId="2" borderId="1" xfId="0" applyNumberFormat="1" applyFont="1" applyFill="1" applyBorder="1"/>
    <xf numFmtId="3" fontId="5" fillId="2" borderId="8" xfId="0" applyNumberFormat="1" applyFont="1" applyFill="1" applyBorder="1"/>
    <xf numFmtId="3" fontId="5" fillId="2" borderId="10" xfId="0" applyNumberFormat="1" applyFont="1" applyFill="1" applyBorder="1"/>
    <xf numFmtId="0" fontId="5" fillId="0" borderId="0" xfId="0" applyFont="1" applyAlignment="1">
      <alignment vertical="top"/>
    </xf>
    <xf numFmtId="3" fontId="5" fillId="2" borderId="4" xfId="0" applyNumberFormat="1" applyFont="1" applyFill="1" applyBorder="1" applyAlignment="1">
      <alignment vertical="top"/>
    </xf>
    <xf numFmtId="3" fontId="10" fillId="2" borderId="1" xfId="0" applyNumberFormat="1" applyFont="1" applyFill="1" applyBorder="1"/>
    <xf numFmtId="0" fontId="15" fillId="0" borderId="0" xfId="0" applyFont="1"/>
    <xf numFmtId="3" fontId="10" fillId="0" borderId="1" xfId="0" applyNumberFormat="1" applyFont="1" applyBorder="1" applyAlignment="1">
      <alignment vertical="top"/>
    </xf>
    <xf numFmtId="0" fontId="23" fillId="2" borderId="0" xfId="0" applyFont="1" applyFill="1" applyAlignment="1">
      <alignment horizontal="left" vertical="top" wrapText="1"/>
    </xf>
    <xf numFmtId="0" fontId="5" fillId="4" borderId="0" xfId="0" applyFont="1" applyFill="1" applyAlignment="1">
      <alignment horizontal="left" vertical="top" wrapText="1"/>
    </xf>
    <xf numFmtId="3" fontId="7" fillId="2" borderId="4" xfId="0" applyNumberFormat="1" applyFont="1" applyFill="1" applyBorder="1" applyAlignment="1">
      <alignment vertical="top"/>
    </xf>
    <xf numFmtId="3" fontId="7" fillId="2" borderId="0" xfId="0" applyNumberFormat="1" applyFont="1" applyFill="1" applyAlignment="1">
      <alignment vertical="top"/>
    </xf>
    <xf numFmtId="3" fontId="6" fillId="2" borderId="0" xfId="0" applyNumberFormat="1" applyFont="1" applyFill="1" applyAlignment="1">
      <alignment horizontal="right" vertical="top"/>
    </xf>
    <xf numFmtId="165" fontId="10" fillId="2" borderId="1" xfId="0" applyNumberFormat="1" applyFont="1" applyFill="1" applyBorder="1" applyAlignment="1">
      <alignment vertical="top"/>
    </xf>
    <xf numFmtId="0" fontId="13" fillId="3" borderId="0" xfId="0" applyFont="1" applyFill="1" applyAlignment="1">
      <alignment horizontal="left" vertical="top" wrapText="1"/>
    </xf>
    <xf numFmtId="0" fontId="10" fillId="5" borderId="7" xfId="0" applyFont="1" applyFill="1" applyBorder="1" applyAlignment="1">
      <alignment horizontal="center" vertical="center" wrapText="1"/>
    </xf>
    <xf numFmtId="0" fontId="10" fillId="5" borderId="5" xfId="0" applyFont="1" applyFill="1" applyBorder="1" applyAlignment="1">
      <alignment horizontal="center" vertical="center" wrapText="1"/>
    </xf>
    <xf numFmtId="0" fontId="10" fillId="5" borderId="12" xfId="0" applyFont="1" applyFill="1" applyBorder="1" applyAlignment="1">
      <alignment horizontal="center" vertical="center" wrapText="1"/>
    </xf>
    <xf numFmtId="0" fontId="22" fillId="2" borderId="0" xfId="0" applyFont="1" applyFill="1" applyAlignment="1">
      <alignment vertical="center" wrapText="1"/>
    </xf>
    <xf numFmtId="0" fontId="1" fillId="2" borderId="0" xfId="0" applyFont="1" applyFill="1" applyAlignment="1">
      <alignment vertical="center" wrapText="1"/>
    </xf>
    <xf numFmtId="0" fontId="5" fillId="2" borderId="0" xfId="0" applyFont="1" applyFill="1" applyAlignment="1">
      <alignment horizontal="left" vertical="top" wrapText="1"/>
    </xf>
    <xf numFmtId="0" fontId="2" fillId="2" borderId="0" xfId="0" applyFont="1" applyFill="1" applyAlignment="1">
      <alignment vertical="center" wrapText="1"/>
    </xf>
    <xf numFmtId="0" fontId="8" fillId="2" borderId="0" xfId="0" applyFont="1" applyFill="1" applyAlignment="1">
      <alignment horizontal="left" vertical="top" wrapText="1"/>
    </xf>
  </cellXfs>
  <cellStyles count="2">
    <cellStyle name="Lien hypertexte" xfId="1" builtinId="8"/>
    <cellStyle name="Normal" xfId="0" builtinId="0"/>
  </cellStyles>
  <dxfs count="0"/>
  <tableStyles count="0" defaultTableStyle="TableStyleMedium2" defaultPivotStyle="PivotStyleLight16"/>
  <colors>
    <mruColors>
      <color rgb="FFE8EA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bfs.admin.ch/bfs/de/home/statistiken/kultur-medien-informationsgesellschaft-sport/kultur/kulturwirtschaft.html" TargetMode="External"/><Relationship Id="rId1" Type="http://schemas.openxmlformats.org/officeDocument/2006/relationships/hyperlink" Target="https://www.bfs.admin.ch/bfs/de/home/statistiken/kultur-medien-informationsgesellschaft-sport/kultur/kulturfinanzierung/oeffentliche/covid-19.html"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hyperlink" Target="https://covid19.easygov.swiss/" TargetMode="External"/><Relationship Id="rId2" Type="http://schemas.openxmlformats.org/officeDocument/2006/relationships/hyperlink" Target="https://www.bsv.admin.ch/bsv/de/home/sozialversicherungen/eo-msv/grundlagen-und-gesetze/eo-corona.html" TargetMode="External"/><Relationship Id="rId1" Type="http://schemas.openxmlformats.org/officeDocument/2006/relationships/hyperlink" Target="https://www.seco.admin.ch/seco/de/home/Arbeit/Arbeitslosenversicherung/leistungen/kurzarbeitsentschaedigung.html" TargetMode="External"/><Relationship Id="rId5" Type="http://schemas.openxmlformats.org/officeDocument/2006/relationships/printerSettings" Target="../printerSettings/printerSettings12.bin"/><Relationship Id="rId4" Type="http://schemas.openxmlformats.org/officeDocument/2006/relationships/hyperlink" Target="https://covid19.easygov.swiss/haertefaelle/"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bfs.admin.ch/bfs/de/home/statistiken/kultur-medien-informationsgesellschaft-sport/kultur/kulturwirtschaft.html"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bfs.admin.ch/bfs/de/home/statistiken/kultur-medien-informationsgesellschaft-sport/kultur/kulturwirtschaft.html"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www.bfs.admin.ch/bfs/de/home/statistiken/kultur-medien-informationsgesellschaft-sport/kultur/kulturwirtschaft.html"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www.bfs.admin.ch/bfs/de/home/statistiken/kultur-medien-informationsgesellschaft-sport/kultur/kulturwirtschaft.html"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2BA426-2149-4E45-8CC4-19AE5B0A215A}">
  <sheetPr>
    <pageSetUpPr fitToPage="1"/>
  </sheetPr>
  <dimension ref="A1:B49"/>
  <sheetViews>
    <sheetView showGridLines="0" tabSelected="1" zoomScaleNormal="100" workbookViewId="0"/>
  </sheetViews>
  <sheetFormatPr baseColWidth="10" defaultColWidth="11.25" defaultRowHeight="12" x14ac:dyDescent="0.2"/>
  <cols>
    <col min="1" max="1" width="99.25" style="7" customWidth="1"/>
    <col min="2" max="2" width="10.875" style="7" customWidth="1"/>
    <col min="3" max="16384" width="11.25" style="7"/>
  </cols>
  <sheetData>
    <row r="1" spans="1:2" s="53" customFormat="1" ht="15.75" x14ac:dyDescent="0.25">
      <c r="A1" s="59" t="s">
        <v>120</v>
      </c>
      <c r="B1" s="20" t="s">
        <v>91</v>
      </c>
    </row>
    <row r="2" spans="1:2" s="53" customFormat="1" x14ac:dyDescent="0.25">
      <c r="A2" s="52"/>
    </row>
    <row r="3" spans="1:2" x14ac:dyDescent="0.25">
      <c r="A3" s="52" t="s">
        <v>83</v>
      </c>
    </row>
    <row r="4" spans="1:2" ht="11.45" x14ac:dyDescent="0.2">
      <c r="A4" s="54"/>
    </row>
    <row r="5" spans="1:2" s="45" customFormat="1" ht="24.6" customHeight="1" x14ac:dyDescent="0.25">
      <c r="A5" s="44" t="s">
        <v>67</v>
      </c>
    </row>
    <row r="6" spans="1:2" ht="11.45" x14ac:dyDescent="0.2">
      <c r="A6" s="54" t="s">
        <v>84</v>
      </c>
    </row>
    <row r="8" spans="1:2" ht="11.45" x14ac:dyDescent="0.2">
      <c r="A8" s="54" t="s">
        <v>85</v>
      </c>
    </row>
    <row r="10" spans="1:2" x14ac:dyDescent="0.2">
      <c r="A10" s="54" t="s">
        <v>86</v>
      </c>
    </row>
    <row r="11" spans="1:2" ht="11.45" x14ac:dyDescent="0.2">
      <c r="A11" s="54"/>
    </row>
    <row r="12" spans="1:2" x14ac:dyDescent="0.2">
      <c r="A12" s="54" t="s">
        <v>87</v>
      </c>
    </row>
    <row r="14" spans="1:2" s="44" customFormat="1" ht="24" customHeight="1" x14ac:dyDescent="0.25">
      <c r="A14" s="44" t="s">
        <v>68</v>
      </c>
    </row>
    <row r="15" spans="1:2" x14ac:dyDescent="0.2">
      <c r="A15" s="55" t="s">
        <v>117</v>
      </c>
    </row>
    <row r="16" spans="1:2" x14ac:dyDescent="0.2">
      <c r="A16" s="100"/>
    </row>
    <row r="17" spans="1:1" x14ac:dyDescent="0.2">
      <c r="A17" s="55" t="s">
        <v>118</v>
      </c>
    </row>
    <row r="18" spans="1:1" x14ac:dyDescent="0.2">
      <c r="A18" s="100"/>
    </row>
    <row r="19" spans="1:1" x14ac:dyDescent="0.2">
      <c r="A19" s="55" t="s">
        <v>126</v>
      </c>
    </row>
    <row r="20" spans="1:1" x14ac:dyDescent="0.2">
      <c r="A20" s="100"/>
    </row>
    <row r="21" spans="1:1" x14ac:dyDescent="0.2">
      <c r="A21" s="55" t="s">
        <v>127</v>
      </c>
    </row>
    <row r="22" spans="1:1" x14ac:dyDescent="0.2">
      <c r="A22" s="54"/>
    </row>
    <row r="23" spans="1:1" x14ac:dyDescent="0.2">
      <c r="A23" s="55" t="s">
        <v>128</v>
      </c>
    </row>
    <row r="24" spans="1:1" x14ac:dyDescent="0.2">
      <c r="A24" s="55"/>
    </row>
    <row r="25" spans="1:1" x14ac:dyDescent="0.2">
      <c r="A25" s="55" t="s">
        <v>129</v>
      </c>
    </row>
    <row r="26" spans="1:1" x14ac:dyDescent="0.2">
      <c r="A26" s="55"/>
    </row>
    <row r="27" spans="1:1" x14ac:dyDescent="0.2">
      <c r="A27" s="55" t="s">
        <v>93</v>
      </c>
    </row>
    <row r="28" spans="1:1" x14ac:dyDescent="0.2">
      <c r="A28" s="54"/>
    </row>
    <row r="29" spans="1:1" x14ac:dyDescent="0.2">
      <c r="A29" s="54"/>
    </row>
    <row r="30" spans="1:1" s="53" customFormat="1" x14ac:dyDescent="0.2">
      <c r="A30" s="52" t="s">
        <v>70</v>
      </c>
    </row>
    <row r="31" spans="1:1" s="53" customFormat="1" x14ac:dyDescent="0.2">
      <c r="A31" s="55" t="s">
        <v>69</v>
      </c>
    </row>
    <row r="33" spans="1:2" s="53" customFormat="1" x14ac:dyDescent="0.2">
      <c r="A33" s="108" t="s">
        <v>82</v>
      </c>
      <c r="B33" s="108"/>
    </row>
    <row r="34" spans="1:2" s="53" customFormat="1" x14ac:dyDescent="0.2">
      <c r="A34" s="55" t="s">
        <v>72</v>
      </c>
    </row>
    <row r="35" spans="1:2" x14ac:dyDescent="0.2">
      <c r="A35" s="54"/>
    </row>
    <row r="36" spans="1:2" x14ac:dyDescent="0.2">
      <c r="A36" s="56"/>
    </row>
    <row r="37" spans="1:2" s="9" customFormat="1" ht="11.25" x14ac:dyDescent="0.2">
      <c r="A37" s="69" t="s">
        <v>125</v>
      </c>
    </row>
    <row r="38" spans="1:2" s="9" customFormat="1" ht="11.25" x14ac:dyDescent="0.2">
      <c r="A38" s="103" t="s">
        <v>122</v>
      </c>
    </row>
    <row r="40" spans="1:2" x14ac:dyDescent="0.2">
      <c r="A40" s="69" t="s">
        <v>88</v>
      </c>
    </row>
    <row r="42" spans="1:2" x14ac:dyDescent="0.2">
      <c r="A42" s="54"/>
    </row>
    <row r="43" spans="1:2" x14ac:dyDescent="0.2">
      <c r="A43" s="54"/>
    </row>
    <row r="44" spans="1:2" x14ac:dyDescent="0.2">
      <c r="A44" s="54"/>
    </row>
    <row r="45" spans="1:2" x14ac:dyDescent="0.2">
      <c r="A45" s="54"/>
    </row>
    <row r="46" spans="1:2" x14ac:dyDescent="0.2">
      <c r="A46" s="56"/>
    </row>
    <row r="47" spans="1:2" x14ac:dyDescent="0.2">
      <c r="A47" s="56"/>
      <c r="B47" s="58"/>
    </row>
    <row r="48" spans="1:2" x14ac:dyDescent="0.2">
      <c r="A48" s="56"/>
      <c r="B48" s="58"/>
    </row>
    <row r="49" spans="1:2" x14ac:dyDescent="0.2">
      <c r="A49" s="57"/>
      <c r="B49" s="58"/>
    </row>
  </sheetData>
  <mergeCells count="1">
    <mergeCell ref="A33:B33"/>
  </mergeCells>
  <hyperlinks>
    <hyperlink ref="A6" location="Kurzarbeit!A1" display="T1. Kurzarbeit" xr:uid="{AE1574D9-6C09-43D6-AA9D-817CBA62EE73}"/>
    <hyperlink ref="A8" location="CEE!A1" display="T2. Corona-Erwerbsersatz CEE" xr:uid="{03EEDFC5-80B5-441B-B46A-7EF6E3D9C0CA}"/>
    <hyperlink ref="A10" location="HFMV!A1" display="T3. Härtefallmassnahmen" xr:uid="{75DE1D18-8D08-4BA8-A9D1-3BBE7521E665}"/>
    <hyperlink ref="A12" location="Kredite!A1" display="T4. Covid-Überbrückungskredite" xr:uid="{43AE72A1-33CA-4472-B3B8-03CF3329320F}"/>
    <hyperlink ref="A31" r:id="rId1" xr:uid="{C40F2B2A-D3D3-4CE0-952E-D989F4FA2479}"/>
    <hyperlink ref="A34" r:id="rId2" xr:uid="{06DF12FE-E323-45C8-A11B-E0F4234D4DFA}"/>
    <hyperlink ref="A27" location="Erläuterungen!A1" display="Erläuterungen" xr:uid="{7D3166C0-914A-4101-8C46-C907D3F3A67A}"/>
    <hyperlink ref="A15" location="AA_Bund_2020!A1" display="T5. Ausserordentliche Ausgaben des Bundes, 2020" xr:uid="{832C8475-2951-4080-846E-44F13AE8107D}"/>
    <hyperlink ref="A17" location="AA_Bund_2021!A1" display="T6. Ausserordentliche Ausgaben des Bundes, 2021" xr:uid="{1B327A00-51E2-4A64-AF60-B82B34074CBA}"/>
    <hyperlink ref="A21" location="AA_Kantone_2020!A1" display="T7. Ausserordentliche Ausgaben der Kantone, 2020" xr:uid="{BEE5FA6F-3A9C-498D-B0C0-19E1F4C1F300}"/>
    <hyperlink ref="A23" location="AA_Kantone_2021!A1" display="T8. Ausserordentliche Ausgaben der Kantone, 2021" xr:uid="{1B2D3B51-21F6-49A6-978E-D2AD3DED813B}"/>
    <hyperlink ref="A19" location="AA_Bund_2022!A1" display="T7. Ausserordentliche Ausgaben des Bundes, 2022" xr:uid="{8F69E08D-5A9F-40CF-BD13-2290650511BF}"/>
    <hyperlink ref="A25" location="AA_Kantone_2022!A1" display="T10. Ausserordentliche Ausgaben der Kantone, 2022" xr:uid="{62BFF02B-454B-4893-B21B-ED991193B00F}"/>
  </hyperlinks>
  <pageMargins left="0.70866141732283472" right="0.70866141732283472" top="0.74803149606299213" bottom="0.74803149606299213" header="0.31496062992125984" footer="0.31496062992125984"/>
  <pageSetup paperSize="9" orientation="landscape"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359413-3985-4859-8093-60E16DCE41B6}">
  <dimension ref="A1:D40"/>
  <sheetViews>
    <sheetView showGridLines="0" zoomScaleNormal="100" workbookViewId="0"/>
  </sheetViews>
  <sheetFormatPr baseColWidth="10" defaultColWidth="11" defaultRowHeight="14.25" x14ac:dyDescent="0.2"/>
  <cols>
    <col min="1" max="1" width="20.25" style="5" customWidth="1"/>
    <col min="2" max="2" width="25.875" style="5" customWidth="1"/>
    <col min="3" max="3" width="19.5" style="5" customWidth="1"/>
    <col min="4" max="16384" width="11" style="5"/>
  </cols>
  <sheetData>
    <row r="1" spans="1:3" s="45" customFormat="1" ht="12" x14ac:dyDescent="0.2">
      <c r="A1" s="44" t="s">
        <v>107</v>
      </c>
      <c r="C1" s="33" t="s">
        <v>91</v>
      </c>
    </row>
    <row r="3" spans="1:3" x14ac:dyDescent="0.2">
      <c r="A3" s="38" t="s">
        <v>58</v>
      </c>
    </row>
    <row r="4" spans="1:3" ht="47.45" customHeight="1" x14ac:dyDescent="0.2">
      <c r="A4" s="36" t="s">
        <v>18</v>
      </c>
      <c r="B4" s="36" t="s">
        <v>59</v>
      </c>
      <c r="C4" s="36" t="s">
        <v>19</v>
      </c>
    </row>
    <row r="5" spans="1:3" x14ac:dyDescent="0.2">
      <c r="A5" s="23" t="s">
        <v>20</v>
      </c>
      <c r="B5" s="71">
        <v>56817512.630000003</v>
      </c>
      <c r="C5" s="73">
        <v>24641572</v>
      </c>
    </row>
    <row r="6" spans="1:3" x14ac:dyDescent="0.2">
      <c r="A6" s="9" t="s">
        <v>21</v>
      </c>
      <c r="B6" s="73">
        <v>35882293.450000003</v>
      </c>
      <c r="C6" s="73">
        <v>12685879</v>
      </c>
    </row>
    <row r="7" spans="1:3" x14ac:dyDescent="0.2">
      <c r="A7" s="9" t="s">
        <v>22</v>
      </c>
      <c r="B7" s="73">
        <v>14174575.279999999</v>
      </c>
      <c r="C7" s="73">
        <v>4573039</v>
      </c>
    </row>
    <row r="8" spans="1:3" x14ac:dyDescent="0.2">
      <c r="A8" s="9" t="s">
        <v>23</v>
      </c>
      <c r="B8" s="73">
        <v>469004.55</v>
      </c>
      <c r="C8" s="73">
        <v>250801</v>
      </c>
    </row>
    <row r="9" spans="1:3" x14ac:dyDescent="0.2">
      <c r="A9" s="9" t="s">
        <v>24</v>
      </c>
      <c r="B9" s="73">
        <v>1533778</v>
      </c>
      <c r="C9" s="73">
        <v>646342</v>
      </c>
    </row>
    <row r="10" spans="1:3" x14ac:dyDescent="0.2">
      <c r="A10" s="9" t="s">
        <v>25</v>
      </c>
      <c r="B10" s="73">
        <v>365078.56</v>
      </c>
      <c r="C10" s="73">
        <v>192077</v>
      </c>
    </row>
    <row r="11" spans="1:3" x14ac:dyDescent="0.2">
      <c r="A11" s="9" t="s">
        <v>26</v>
      </c>
      <c r="B11" s="73">
        <v>490785.69</v>
      </c>
      <c r="C11" s="73">
        <v>210681</v>
      </c>
    </row>
    <row r="12" spans="1:3" x14ac:dyDescent="0.2">
      <c r="A12" s="9" t="s">
        <v>27</v>
      </c>
      <c r="B12" s="73">
        <v>201805.35</v>
      </c>
      <c r="C12" s="73">
        <v>82343</v>
      </c>
    </row>
    <row r="13" spans="1:3" x14ac:dyDescent="0.2">
      <c r="A13" s="9" t="s">
        <v>28</v>
      </c>
      <c r="B13" s="73">
        <v>4162722.84</v>
      </c>
      <c r="C13" s="73">
        <v>1801076</v>
      </c>
    </row>
    <row r="14" spans="1:3" x14ac:dyDescent="0.2">
      <c r="A14" s="68" t="s">
        <v>29</v>
      </c>
      <c r="B14" s="73">
        <v>5451404.7999999998</v>
      </c>
      <c r="C14" s="73">
        <v>3070236</v>
      </c>
    </row>
    <row r="15" spans="1:3" x14ac:dyDescent="0.2">
      <c r="A15" s="43" t="s">
        <v>30</v>
      </c>
      <c r="B15" s="73">
        <v>6019727.6500000004</v>
      </c>
      <c r="C15" s="73">
        <v>1888053</v>
      </c>
    </row>
    <row r="16" spans="1:3" x14ac:dyDescent="0.2">
      <c r="A16" s="43" t="s">
        <v>31</v>
      </c>
      <c r="B16" s="73">
        <v>29341682</v>
      </c>
      <c r="C16" s="73">
        <v>8882947</v>
      </c>
    </row>
    <row r="17" spans="1:4" x14ac:dyDescent="0.2">
      <c r="A17" s="43" t="s">
        <v>32</v>
      </c>
      <c r="B17" s="73">
        <v>2114975</v>
      </c>
      <c r="C17" s="73">
        <v>1825067</v>
      </c>
    </row>
    <row r="18" spans="1:4" x14ac:dyDescent="0.2">
      <c r="A18" s="9" t="s">
        <v>33</v>
      </c>
      <c r="B18" s="73">
        <v>1724665.4499999997</v>
      </c>
      <c r="C18" s="73">
        <v>1037705</v>
      </c>
    </row>
    <row r="19" spans="1:4" x14ac:dyDescent="0.2">
      <c r="A19" s="9" t="s">
        <v>34</v>
      </c>
      <c r="B19" s="73">
        <v>1614191.4499999997</v>
      </c>
      <c r="C19" s="73">
        <v>611125</v>
      </c>
    </row>
    <row r="20" spans="1:4" x14ac:dyDescent="0.2">
      <c r="A20" s="9" t="s">
        <v>35</v>
      </c>
      <c r="B20" s="73">
        <v>267511.2</v>
      </c>
      <c r="C20" s="73">
        <v>128519</v>
      </c>
    </row>
    <row r="21" spans="1:4" x14ac:dyDescent="0.2">
      <c r="A21" s="9" t="s">
        <v>36</v>
      </c>
      <c r="B21" s="73">
        <v>14809618</v>
      </c>
      <c r="C21" s="73">
        <v>4453918</v>
      </c>
    </row>
    <row r="22" spans="1:4" x14ac:dyDescent="0.2">
      <c r="A22" s="9" t="s">
        <v>37</v>
      </c>
      <c r="B22" s="73">
        <v>3592286.95</v>
      </c>
      <c r="C22" s="73">
        <v>1769921</v>
      </c>
    </row>
    <row r="23" spans="1:4" x14ac:dyDescent="0.2">
      <c r="A23" s="9" t="s">
        <v>38</v>
      </c>
      <c r="B23" s="73">
        <v>14945103.049999999</v>
      </c>
      <c r="C23" s="73">
        <v>5307887</v>
      </c>
    </row>
    <row r="24" spans="1:4" x14ac:dyDescent="0.2">
      <c r="A24" s="9" t="s">
        <v>39</v>
      </c>
      <c r="B24" s="73">
        <v>5846587.1799999997</v>
      </c>
      <c r="C24" s="73">
        <v>2484200</v>
      </c>
    </row>
    <row r="25" spans="1:4" x14ac:dyDescent="0.2">
      <c r="A25" s="67" t="s">
        <v>40</v>
      </c>
      <c r="B25" s="73">
        <v>3440930</v>
      </c>
      <c r="C25" s="73">
        <v>2681134</v>
      </c>
      <c r="D25" s="77"/>
    </row>
    <row r="26" spans="1:4" x14ac:dyDescent="0.2">
      <c r="A26" s="9" t="s">
        <v>41</v>
      </c>
      <c r="B26" s="73">
        <v>24152174</v>
      </c>
      <c r="C26" s="73">
        <v>13944552</v>
      </c>
    </row>
    <row r="27" spans="1:4" x14ac:dyDescent="0.2">
      <c r="A27" s="9" t="s">
        <v>42</v>
      </c>
      <c r="B27" s="73">
        <v>10733541</v>
      </c>
      <c r="C27" s="73">
        <v>2217147</v>
      </c>
    </row>
    <row r="28" spans="1:4" x14ac:dyDescent="0.2">
      <c r="A28" s="67" t="s">
        <v>43</v>
      </c>
      <c r="B28" s="73">
        <v>10295253.940000001</v>
      </c>
      <c r="C28" s="73">
        <v>2961235</v>
      </c>
    </row>
    <row r="29" spans="1:4" x14ac:dyDescent="0.2">
      <c r="A29" s="9" t="s">
        <v>44</v>
      </c>
      <c r="B29" s="73">
        <v>30593870.98</v>
      </c>
      <c r="C29" s="73">
        <v>9431859</v>
      </c>
    </row>
    <row r="30" spans="1:4" x14ac:dyDescent="0.2">
      <c r="A30" s="9" t="s">
        <v>45</v>
      </c>
      <c r="B30" s="73">
        <v>1773114.0699999998</v>
      </c>
      <c r="C30" s="73">
        <v>1081989</v>
      </c>
    </row>
    <row r="31" spans="1:4" s="37" customFormat="1" ht="15" x14ac:dyDescent="0.2">
      <c r="A31" s="41" t="s">
        <v>46</v>
      </c>
      <c r="B31" s="101">
        <f>SUM(B5:B30)</f>
        <v>280814193.06999999</v>
      </c>
      <c r="C31" s="101">
        <v>108861304</v>
      </c>
    </row>
    <row r="32" spans="1:4" s="37" customFormat="1" ht="15" x14ac:dyDescent="0.2">
      <c r="A32" s="12"/>
      <c r="B32" s="35"/>
      <c r="C32" s="35"/>
    </row>
    <row r="33" spans="1:3" x14ac:dyDescent="0.2">
      <c r="A33" s="2" t="s">
        <v>71</v>
      </c>
      <c r="B33" s="39"/>
      <c r="C33" s="40"/>
    </row>
    <row r="34" spans="1:3" ht="83.25" customHeight="1" x14ac:dyDescent="0.2">
      <c r="A34" s="116" t="s">
        <v>81</v>
      </c>
      <c r="B34" s="116"/>
      <c r="C34" s="116"/>
    </row>
    <row r="35" spans="1:3" ht="60" customHeight="1" x14ac:dyDescent="0.2">
      <c r="A35" s="114" t="s">
        <v>113</v>
      </c>
      <c r="B35" s="114"/>
      <c r="C35" s="114"/>
    </row>
    <row r="36" spans="1:3" ht="11.45" customHeight="1" x14ac:dyDescent="0.2">
      <c r="A36" s="32"/>
      <c r="B36" s="32"/>
      <c r="C36" s="32"/>
    </row>
    <row r="37" spans="1:3" x14ac:dyDescent="0.2">
      <c r="A37" s="2" t="s">
        <v>102</v>
      </c>
    </row>
    <row r="38" spans="1:3" x14ac:dyDescent="0.2">
      <c r="A38" s="69" t="s">
        <v>111</v>
      </c>
    </row>
    <row r="39" spans="1:3" x14ac:dyDescent="0.2">
      <c r="A39" s="18" t="s">
        <v>104</v>
      </c>
    </row>
    <row r="40" spans="1:3" x14ac:dyDescent="0.2">
      <c r="A40" s="2" t="s">
        <v>88</v>
      </c>
    </row>
  </sheetData>
  <mergeCells count="2">
    <mergeCell ref="A34:C34"/>
    <mergeCell ref="A35:C35"/>
  </mergeCells>
  <pageMargins left="0.7" right="0.7" top="0.78740157499999996" bottom="0.78740157499999996"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EB7A4E-8C2E-40A2-BCBA-6B07848FD50B}">
  <dimension ref="A1:D41"/>
  <sheetViews>
    <sheetView showGridLines="0" zoomScaleNormal="100" workbookViewId="0"/>
  </sheetViews>
  <sheetFormatPr baseColWidth="10" defaultColWidth="11" defaultRowHeight="14.25" x14ac:dyDescent="0.2"/>
  <cols>
    <col min="1" max="1" width="20.25" style="5" customWidth="1"/>
    <col min="2" max="2" width="25.875" style="5" customWidth="1"/>
    <col min="3" max="3" width="19.5" style="5" customWidth="1"/>
    <col min="4" max="16384" width="11" style="5"/>
  </cols>
  <sheetData>
    <row r="1" spans="1:3" s="45" customFormat="1" ht="12" x14ac:dyDescent="0.2">
      <c r="A1" s="44" t="s">
        <v>124</v>
      </c>
      <c r="C1" s="33" t="s">
        <v>91</v>
      </c>
    </row>
    <row r="3" spans="1:3" x14ac:dyDescent="0.2">
      <c r="A3" s="38" t="s">
        <v>58</v>
      </c>
    </row>
    <row r="4" spans="1:3" ht="47.45" customHeight="1" x14ac:dyDescent="0.2">
      <c r="A4" s="36" t="s">
        <v>18</v>
      </c>
      <c r="B4" s="36" t="s">
        <v>59</v>
      </c>
      <c r="C4" s="36" t="s">
        <v>19</v>
      </c>
    </row>
    <row r="5" spans="1:3" x14ac:dyDescent="0.2">
      <c r="A5" s="23" t="s">
        <v>20</v>
      </c>
      <c r="B5" s="98">
        <v>42587202.82</v>
      </c>
      <c r="C5" s="98">
        <v>21694748</v>
      </c>
    </row>
    <row r="6" spans="1:3" x14ac:dyDescent="0.2">
      <c r="A6" s="9" t="s">
        <v>21</v>
      </c>
      <c r="B6" s="72">
        <v>20716083</v>
      </c>
      <c r="C6" s="72">
        <v>6874593</v>
      </c>
    </row>
    <row r="7" spans="1:3" x14ac:dyDescent="0.2">
      <c r="A7" s="9" t="s">
        <v>22</v>
      </c>
      <c r="B7" s="72">
        <v>6333137.2599999998</v>
      </c>
      <c r="C7" s="72">
        <v>6321973</v>
      </c>
    </row>
    <row r="8" spans="1:3" x14ac:dyDescent="0.2">
      <c r="A8" s="9" t="s">
        <v>23</v>
      </c>
      <c r="B8" s="72"/>
      <c r="C8" s="72">
        <v>210646</v>
      </c>
    </row>
    <row r="9" spans="1:3" x14ac:dyDescent="0.2">
      <c r="A9" s="9" t="s">
        <v>24</v>
      </c>
      <c r="B9" s="72">
        <v>1661534</v>
      </c>
      <c r="C9" s="72">
        <v>573342</v>
      </c>
    </row>
    <row r="10" spans="1:3" x14ac:dyDescent="0.2">
      <c r="A10" s="9" t="s">
        <v>25</v>
      </c>
      <c r="B10" s="72">
        <v>245801.39</v>
      </c>
      <c r="C10" s="72">
        <v>165667.38</v>
      </c>
    </row>
    <row r="11" spans="1:3" x14ac:dyDescent="0.2">
      <c r="A11" s="9" t="s">
        <v>26</v>
      </c>
      <c r="B11" s="72">
        <v>65127.24</v>
      </c>
      <c r="C11" s="72"/>
    </row>
    <row r="12" spans="1:3" x14ac:dyDescent="0.2">
      <c r="A12" s="9" t="s">
        <v>27</v>
      </c>
      <c r="B12" s="72"/>
      <c r="C12" s="72">
        <v>137265</v>
      </c>
    </row>
    <row r="13" spans="1:3" x14ac:dyDescent="0.2">
      <c r="A13" s="9" t="s">
        <v>28</v>
      </c>
      <c r="B13" s="72">
        <v>723553.58</v>
      </c>
      <c r="C13" s="72">
        <v>637057</v>
      </c>
    </row>
    <row r="14" spans="1:3" x14ac:dyDescent="0.2">
      <c r="A14" s="68" t="s">
        <v>29</v>
      </c>
      <c r="B14" s="72">
        <v>1505426</v>
      </c>
      <c r="C14" s="72">
        <v>1305426</v>
      </c>
    </row>
    <row r="15" spans="1:3" x14ac:dyDescent="0.2">
      <c r="A15" s="43" t="s">
        <v>30</v>
      </c>
      <c r="B15" s="72">
        <v>1705855.3</v>
      </c>
      <c r="C15" s="72">
        <v>1652550</v>
      </c>
    </row>
    <row r="16" spans="1:3" x14ac:dyDescent="0.2">
      <c r="A16" s="43" t="s">
        <v>31</v>
      </c>
      <c r="B16" s="72">
        <v>7687594</v>
      </c>
      <c r="C16" s="72">
        <v>7117594</v>
      </c>
    </row>
    <row r="17" spans="1:4" x14ac:dyDescent="0.2">
      <c r="A17" s="43" t="s">
        <v>32</v>
      </c>
      <c r="B17" s="75">
        <v>1451393</v>
      </c>
      <c r="C17" s="75">
        <v>1308897</v>
      </c>
    </row>
    <row r="18" spans="1:4" x14ac:dyDescent="0.2">
      <c r="A18" s="9" t="s">
        <v>33</v>
      </c>
      <c r="B18" s="72">
        <v>1013481.95</v>
      </c>
      <c r="C18" s="72">
        <v>681552</v>
      </c>
    </row>
    <row r="19" spans="1:4" x14ac:dyDescent="0.2">
      <c r="A19" s="9" t="s">
        <v>34</v>
      </c>
      <c r="B19" s="72">
        <v>801098.8</v>
      </c>
      <c r="C19" s="72">
        <v>392345</v>
      </c>
    </row>
    <row r="20" spans="1:4" x14ac:dyDescent="0.2">
      <c r="A20" s="9" t="s">
        <v>35</v>
      </c>
      <c r="B20" s="72">
        <v>180584.1</v>
      </c>
      <c r="C20" s="72">
        <v>180584</v>
      </c>
    </row>
    <row r="21" spans="1:4" x14ac:dyDescent="0.2">
      <c r="A21" s="9" t="s">
        <v>36</v>
      </c>
      <c r="B21" s="72">
        <v>-1122964</v>
      </c>
      <c r="C21" s="72">
        <v>2057036</v>
      </c>
    </row>
    <row r="22" spans="1:4" x14ac:dyDescent="0.2">
      <c r="A22" s="9" t="s">
        <v>37</v>
      </c>
      <c r="B22" s="72">
        <v>3164156.5</v>
      </c>
      <c r="C22" s="72">
        <v>1928656</v>
      </c>
    </row>
    <row r="23" spans="1:4" x14ac:dyDescent="0.2">
      <c r="A23" s="9" t="s">
        <v>38</v>
      </c>
      <c r="B23" s="72">
        <v>3769924.04</v>
      </c>
      <c r="C23" s="72">
        <v>1841016</v>
      </c>
    </row>
    <row r="24" spans="1:4" x14ac:dyDescent="0.2">
      <c r="A24" s="9" t="s">
        <v>39</v>
      </c>
      <c r="B24" s="72">
        <v>1030516.72</v>
      </c>
      <c r="C24" s="72">
        <v>837939</v>
      </c>
    </row>
    <row r="25" spans="1:4" x14ac:dyDescent="0.2">
      <c r="A25" s="67" t="s">
        <v>40</v>
      </c>
      <c r="B25" s="72">
        <v>593752</v>
      </c>
      <c r="C25" s="72">
        <v>593752</v>
      </c>
      <c r="D25" s="77"/>
    </row>
    <row r="26" spans="1:4" x14ac:dyDescent="0.2">
      <c r="A26" s="9" t="s">
        <v>41</v>
      </c>
      <c r="B26" s="72">
        <v>9769615.5</v>
      </c>
      <c r="C26" s="72">
        <v>4053464</v>
      </c>
    </row>
    <row r="27" spans="1:4" x14ac:dyDescent="0.2">
      <c r="A27" s="9" t="s">
        <v>42</v>
      </c>
      <c r="B27" s="72">
        <v>6785521</v>
      </c>
      <c r="C27" s="72">
        <v>4186126</v>
      </c>
    </row>
    <row r="28" spans="1:4" x14ac:dyDescent="0.2">
      <c r="A28" s="67" t="s">
        <v>43</v>
      </c>
      <c r="B28" s="72">
        <v>2095514</v>
      </c>
      <c r="C28" s="72">
        <v>1307202</v>
      </c>
    </row>
    <row r="29" spans="1:4" x14ac:dyDescent="0.2">
      <c r="A29" s="9" t="s">
        <v>44</v>
      </c>
      <c r="B29" s="72">
        <v>9777068</v>
      </c>
      <c r="C29" s="72">
        <v>9777068</v>
      </c>
    </row>
    <row r="30" spans="1:4" x14ac:dyDescent="0.2">
      <c r="A30" s="9" t="s">
        <v>45</v>
      </c>
      <c r="B30" s="72">
        <v>572214.86</v>
      </c>
      <c r="C30" s="72">
        <v>370494.5</v>
      </c>
    </row>
    <row r="31" spans="1:4" s="37" customFormat="1" ht="15" x14ac:dyDescent="0.2">
      <c r="A31" s="41" t="s">
        <v>46</v>
      </c>
      <c r="B31" s="76">
        <f>SUM(B5:B30)</f>
        <v>123113191.05999999</v>
      </c>
      <c r="C31" s="76">
        <f>SUM(C5:C30)</f>
        <v>76206992.879999995</v>
      </c>
    </row>
    <row r="32" spans="1:4" s="37" customFormat="1" ht="15" x14ac:dyDescent="0.2">
      <c r="A32" s="12"/>
      <c r="B32" s="35"/>
      <c r="C32" s="35"/>
    </row>
    <row r="33" spans="1:3" x14ac:dyDescent="0.2">
      <c r="A33" s="2" t="s">
        <v>71</v>
      </c>
      <c r="B33" s="39"/>
      <c r="C33" s="40"/>
    </row>
    <row r="34" spans="1:3" ht="83.25" customHeight="1" x14ac:dyDescent="0.2">
      <c r="A34" s="116" t="s">
        <v>81</v>
      </c>
      <c r="B34" s="116"/>
      <c r="C34" s="116"/>
    </row>
    <row r="35" spans="1:3" ht="60" customHeight="1" x14ac:dyDescent="0.2">
      <c r="A35" s="114" t="s">
        <v>131</v>
      </c>
      <c r="B35" s="114"/>
      <c r="C35" s="114"/>
    </row>
    <row r="36" spans="1:3" ht="11.45" customHeight="1" x14ac:dyDescent="0.2">
      <c r="A36" s="114" t="s">
        <v>130</v>
      </c>
      <c r="B36" s="114"/>
      <c r="C36" s="114"/>
    </row>
    <row r="37" spans="1:3" ht="11.45" customHeight="1" x14ac:dyDescent="0.2">
      <c r="A37" s="102"/>
      <c r="B37" s="102"/>
      <c r="C37" s="102"/>
    </row>
    <row r="38" spans="1:3" x14ac:dyDescent="0.2">
      <c r="A38" s="2" t="s">
        <v>102</v>
      </c>
    </row>
    <row r="39" spans="1:3" x14ac:dyDescent="0.2">
      <c r="A39" s="69" t="s">
        <v>125</v>
      </c>
    </row>
    <row r="40" spans="1:3" x14ac:dyDescent="0.2">
      <c r="A40" s="18" t="s">
        <v>122</v>
      </c>
    </row>
    <row r="41" spans="1:3" x14ac:dyDescent="0.2">
      <c r="A41" s="2" t="s">
        <v>88</v>
      </c>
    </row>
  </sheetData>
  <mergeCells count="3">
    <mergeCell ref="A34:C34"/>
    <mergeCell ref="A35:C35"/>
    <mergeCell ref="A36:C36"/>
  </mergeCells>
  <pageMargins left="0.7" right="0.7" top="0.78740157499999996" bottom="0.78740157499999996"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22D5AC-F291-486C-B73B-6BB81944FBB2}">
  <sheetPr>
    <pageSetUpPr fitToPage="1"/>
  </sheetPr>
  <dimension ref="A1:E27"/>
  <sheetViews>
    <sheetView zoomScaleNormal="100" workbookViewId="0"/>
  </sheetViews>
  <sheetFormatPr baseColWidth="10" defaultColWidth="11" defaultRowHeight="11.25" x14ac:dyDescent="0.2"/>
  <cols>
    <col min="1" max="1" width="85.375" style="51" customWidth="1"/>
    <col min="2" max="16384" width="11" style="38"/>
  </cols>
  <sheetData>
    <row r="1" spans="1:5" s="46" customFormat="1" ht="12" x14ac:dyDescent="0.2">
      <c r="A1" s="44" t="s">
        <v>93</v>
      </c>
      <c r="B1" s="46" t="s">
        <v>94</v>
      </c>
      <c r="E1" s="47"/>
    </row>
    <row r="3" spans="1:5" x14ac:dyDescent="0.2">
      <c r="A3" s="48" t="s">
        <v>11</v>
      </c>
    </row>
    <row r="4" spans="1:5" ht="45" x14ac:dyDescent="0.2">
      <c r="A4" s="49" t="s">
        <v>12</v>
      </c>
    </row>
    <row r="5" spans="1:5" x14ac:dyDescent="0.2">
      <c r="A5" s="61" t="s">
        <v>95</v>
      </c>
    </row>
    <row r="6" spans="1:5" ht="12" x14ac:dyDescent="0.2">
      <c r="A6" s="60" t="s">
        <v>96</v>
      </c>
    </row>
    <row r="7" spans="1:5" ht="12" x14ac:dyDescent="0.2">
      <c r="A7" s="60"/>
    </row>
    <row r="8" spans="1:5" x14ac:dyDescent="0.2">
      <c r="A8" s="48" t="s">
        <v>13</v>
      </c>
    </row>
    <row r="9" spans="1:5" ht="56.25" x14ac:dyDescent="0.2">
      <c r="A9" s="49" t="s">
        <v>14</v>
      </c>
    </row>
    <row r="10" spans="1:5" x14ac:dyDescent="0.2">
      <c r="A10" s="61" t="s">
        <v>95</v>
      </c>
    </row>
    <row r="11" spans="1:5" ht="12" x14ac:dyDescent="0.2">
      <c r="A11" s="60" t="s">
        <v>97</v>
      </c>
    </row>
    <row r="13" spans="1:5" x14ac:dyDescent="0.2">
      <c r="A13" s="50" t="s">
        <v>15</v>
      </c>
    </row>
    <row r="14" spans="1:5" ht="48" customHeight="1" x14ac:dyDescent="0.2">
      <c r="A14" s="51" t="s">
        <v>16</v>
      </c>
    </row>
    <row r="15" spans="1:5" x14ac:dyDescent="0.2">
      <c r="A15" s="61" t="s">
        <v>95</v>
      </c>
    </row>
    <row r="16" spans="1:5" ht="12" x14ac:dyDescent="0.2">
      <c r="A16" s="60" t="s">
        <v>98</v>
      </c>
    </row>
    <row r="17" spans="1:1" x14ac:dyDescent="0.2">
      <c r="A17" s="61"/>
    </row>
    <row r="18" spans="1:1" x14ac:dyDescent="0.2">
      <c r="A18" s="50" t="s">
        <v>17</v>
      </c>
    </row>
    <row r="19" spans="1:1" ht="67.5" x14ac:dyDescent="0.2">
      <c r="A19" s="51" t="s">
        <v>119</v>
      </c>
    </row>
    <row r="20" spans="1:1" x14ac:dyDescent="0.2">
      <c r="A20" s="61" t="s">
        <v>95</v>
      </c>
    </row>
    <row r="21" spans="1:1" ht="12" x14ac:dyDescent="0.2">
      <c r="A21" s="60" t="s">
        <v>99</v>
      </c>
    </row>
    <row r="24" spans="1:1" x14ac:dyDescent="0.2">
      <c r="A24" s="18"/>
    </row>
    <row r="25" spans="1:1" x14ac:dyDescent="0.2">
      <c r="A25" s="69" t="s">
        <v>111</v>
      </c>
    </row>
    <row r="26" spans="1:1" x14ac:dyDescent="0.2">
      <c r="A26" s="18" t="s">
        <v>104</v>
      </c>
    </row>
    <row r="27" spans="1:1" x14ac:dyDescent="0.2">
      <c r="A27" s="18" t="s">
        <v>88</v>
      </c>
    </row>
  </sheetData>
  <hyperlinks>
    <hyperlink ref="A6" r:id="rId1" xr:uid="{ECA73DA7-FE4D-4D05-84E4-63916532B311}"/>
    <hyperlink ref="A11" r:id="rId2" xr:uid="{B30CC9C0-AF43-4252-AE40-9EF32AEABC39}"/>
    <hyperlink ref="A16" r:id="rId3" xr:uid="{B547D11D-2059-4F88-94A8-6197E8A92552}"/>
    <hyperlink ref="A21" r:id="rId4" xr:uid="{2402B0F6-CB6A-45E2-8A24-48E6EFA8ECF5}"/>
  </hyperlinks>
  <pageMargins left="0.70866141732283472" right="0.70866141732283472" top="0.74803149606299213" bottom="0.74803149606299213" header="0.31496062992125984" footer="0.31496062992125984"/>
  <pageSetup paperSize="9" scale="93" orientation="landscape"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19BD2B-96C1-462C-8443-775A3BB27A77}">
  <sheetPr>
    <pageSetUpPr fitToPage="1"/>
  </sheetPr>
  <dimension ref="A1:M31"/>
  <sheetViews>
    <sheetView showGridLines="0" zoomScaleNormal="100" workbookViewId="0"/>
  </sheetViews>
  <sheetFormatPr baseColWidth="10" defaultColWidth="11.25" defaultRowHeight="14.25" x14ac:dyDescent="0.2"/>
  <cols>
    <col min="1" max="1" width="25.25" style="3" customWidth="1"/>
    <col min="2" max="2" width="12" style="3" customWidth="1"/>
    <col min="3" max="3" width="15.75" style="3" customWidth="1"/>
    <col min="4" max="6" width="12" style="3" customWidth="1"/>
    <col min="7" max="7" width="15.875" style="3" customWidth="1"/>
    <col min="8" max="10" width="12" style="3" customWidth="1"/>
    <col min="11" max="11" width="15.875" style="3" customWidth="1"/>
    <col min="12" max="13" width="12" style="3" customWidth="1"/>
    <col min="14" max="16384" width="11.25" style="3"/>
  </cols>
  <sheetData>
    <row r="1" spans="1:13" s="7" customFormat="1" ht="12" x14ac:dyDescent="0.2">
      <c r="A1" s="1" t="s">
        <v>114</v>
      </c>
      <c r="B1" s="6"/>
      <c r="C1" s="20"/>
      <c r="D1" s="6"/>
      <c r="E1" s="20"/>
      <c r="I1" s="20"/>
      <c r="M1" s="20" t="s">
        <v>91</v>
      </c>
    </row>
    <row r="2" spans="1:13" s="7" customFormat="1" ht="12" x14ac:dyDescent="0.2">
      <c r="B2" s="6"/>
      <c r="C2" s="8"/>
      <c r="D2" s="6"/>
      <c r="E2" s="8"/>
    </row>
    <row r="3" spans="1:13" s="9" customFormat="1" ht="11.25" x14ac:dyDescent="0.2">
      <c r="A3" s="21"/>
      <c r="B3" s="109">
        <v>2020</v>
      </c>
      <c r="C3" s="110"/>
      <c r="D3" s="110"/>
      <c r="E3" s="110"/>
      <c r="F3" s="109">
        <v>2021</v>
      </c>
      <c r="G3" s="110"/>
      <c r="H3" s="110"/>
      <c r="I3" s="111"/>
      <c r="J3" s="110">
        <v>2022</v>
      </c>
      <c r="K3" s="110"/>
      <c r="L3" s="110"/>
      <c r="M3" s="110"/>
    </row>
    <row r="4" spans="1:13" s="9" customFormat="1" ht="27.6" customHeight="1" x14ac:dyDescent="0.2">
      <c r="A4" s="11" t="s">
        <v>0</v>
      </c>
      <c r="B4" s="10" t="s">
        <v>2</v>
      </c>
      <c r="C4" s="10" t="s">
        <v>57</v>
      </c>
      <c r="D4" s="10" t="s">
        <v>73</v>
      </c>
      <c r="E4" s="22" t="s">
        <v>1</v>
      </c>
      <c r="F4" s="10" t="s">
        <v>2</v>
      </c>
      <c r="G4" s="10" t="s">
        <v>57</v>
      </c>
      <c r="H4" s="10" t="s">
        <v>73</v>
      </c>
      <c r="I4" s="10" t="s">
        <v>1</v>
      </c>
      <c r="J4" s="65" t="s">
        <v>2</v>
      </c>
      <c r="K4" s="10" t="s">
        <v>57</v>
      </c>
      <c r="L4" s="10" t="s">
        <v>73</v>
      </c>
      <c r="M4" s="22" t="s">
        <v>1</v>
      </c>
    </row>
    <row r="5" spans="1:13" s="9" customFormat="1" ht="11.25" x14ac:dyDescent="0.2">
      <c r="A5" s="25" t="s">
        <v>48</v>
      </c>
      <c r="B5" s="82">
        <v>200</v>
      </c>
      <c r="C5" s="82">
        <v>842.33333333333258</v>
      </c>
      <c r="D5" s="82">
        <v>12097078.039999999</v>
      </c>
      <c r="E5" s="83">
        <v>418415</v>
      </c>
      <c r="F5" s="84">
        <v>133</v>
      </c>
      <c r="G5" s="85">
        <v>349.74999999999875</v>
      </c>
      <c r="H5" s="85">
        <v>6173288.5599999996</v>
      </c>
      <c r="I5" s="86">
        <v>202998</v>
      </c>
      <c r="J5" s="87">
        <v>5</v>
      </c>
      <c r="K5" s="87">
        <v>2.75</v>
      </c>
      <c r="L5" s="85">
        <v>69150.649999999994</v>
      </c>
      <c r="M5" s="85">
        <v>1774</v>
      </c>
    </row>
    <row r="6" spans="1:13" s="9" customFormat="1" ht="11.25" x14ac:dyDescent="0.2">
      <c r="A6" s="26" t="s">
        <v>74</v>
      </c>
      <c r="B6" s="85">
        <v>2812</v>
      </c>
      <c r="C6" s="85">
        <v>9269.8333333333139</v>
      </c>
      <c r="D6" s="85">
        <v>164555157.34999999</v>
      </c>
      <c r="E6" s="86">
        <v>5301344</v>
      </c>
      <c r="F6" s="84">
        <v>1677</v>
      </c>
      <c r="G6" s="85">
        <v>5140.2499999999964</v>
      </c>
      <c r="H6" s="85">
        <v>87272839.25</v>
      </c>
      <c r="I6" s="86">
        <v>2841987</v>
      </c>
      <c r="J6" s="85">
        <v>252</v>
      </c>
      <c r="K6" s="85">
        <v>424.24999999999881</v>
      </c>
      <c r="L6" s="85">
        <v>7950545.4699999997</v>
      </c>
      <c r="M6" s="85">
        <v>236677</v>
      </c>
    </row>
    <row r="7" spans="1:13" s="9" customFormat="1" ht="11.25" x14ac:dyDescent="0.2">
      <c r="A7" s="26" t="s">
        <v>3</v>
      </c>
      <c r="B7" s="85">
        <v>2254</v>
      </c>
      <c r="C7" s="85">
        <v>2571.4999999999923</v>
      </c>
      <c r="D7" s="85">
        <v>59962794.210000001</v>
      </c>
      <c r="E7" s="86">
        <v>2183766</v>
      </c>
      <c r="F7" s="84">
        <v>657</v>
      </c>
      <c r="G7" s="85">
        <v>1101.9999999999982</v>
      </c>
      <c r="H7" s="85">
        <v>25325206.129999999</v>
      </c>
      <c r="I7" s="86">
        <v>833794</v>
      </c>
      <c r="J7" s="85">
        <v>115</v>
      </c>
      <c r="K7" s="85">
        <v>190.41666666666598</v>
      </c>
      <c r="L7" s="85">
        <v>3636715.42</v>
      </c>
      <c r="M7" s="85">
        <v>115185</v>
      </c>
    </row>
    <row r="8" spans="1:13" s="9" customFormat="1" ht="11.25" x14ac:dyDescent="0.2">
      <c r="A8" s="26" t="s">
        <v>4</v>
      </c>
      <c r="B8" s="85">
        <v>2205</v>
      </c>
      <c r="C8" s="85">
        <v>5221.833333333323</v>
      </c>
      <c r="D8" s="85">
        <v>102907235.50999999</v>
      </c>
      <c r="E8" s="86">
        <v>3319231</v>
      </c>
      <c r="F8" s="84">
        <v>1672</v>
      </c>
      <c r="G8" s="85">
        <v>3790.6666666666524</v>
      </c>
      <c r="H8" s="85">
        <v>68944232.090000004</v>
      </c>
      <c r="I8" s="86">
        <v>2219928</v>
      </c>
      <c r="J8" s="85">
        <v>140</v>
      </c>
      <c r="K8" s="85">
        <v>178.74999999999986</v>
      </c>
      <c r="L8" s="85">
        <v>2909170.95</v>
      </c>
      <c r="M8" s="85">
        <v>81444</v>
      </c>
    </row>
    <row r="9" spans="1:13" s="9" customFormat="1" ht="11.25" x14ac:dyDescent="0.2">
      <c r="A9" s="26" t="s">
        <v>75</v>
      </c>
      <c r="B9" s="85">
        <v>1049</v>
      </c>
      <c r="C9" s="85">
        <v>2873.2499999999909</v>
      </c>
      <c r="D9" s="85">
        <v>56730292.800000004</v>
      </c>
      <c r="E9" s="86">
        <v>1989632</v>
      </c>
      <c r="F9" s="84">
        <v>385</v>
      </c>
      <c r="G9" s="85">
        <v>1552.9999999999991</v>
      </c>
      <c r="H9" s="85">
        <v>29445523.93</v>
      </c>
      <c r="I9" s="86">
        <v>1034214</v>
      </c>
      <c r="J9" s="85">
        <v>66</v>
      </c>
      <c r="K9" s="85">
        <v>80.749999999999758</v>
      </c>
      <c r="L9" s="85">
        <v>2133243.7300000004</v>
      </c>
      <c r="M9" s="85">
        <v>56357</v>
      </c>
    </row>
    <row r="10" spans="1:13" s="9" customFormat="1" ht="11.25" x14ac:dyDescent="0.2">
      <c r="A10" s="26" t="s">
        <v>5</v>
      </c>
      <c r="B10" s="85">
        <v>2383</v>
      </c>
      <c r="C10" s="85">
        <v>2709.5833333333298</v>
      </c>
      <c r="D10" s="85">
        <v>57564156.369999997</v>
      </c>
      <c r="E10" s="86">
        <v>1983836</v>
      </c>
      <c r="F10" s="84">
        <v>386</v>
      </c>
      <c r="G10" s="85">
        <v>430.08333333333297</v>
      </c>
      <c r="H10" s="85">
        <v>11772843.609999999</v>
      </c>
      <c r="I10" s="86">
        <v>366034</v>
      </c>
      <c r="J10" s="85">
        <v>25</v>
      </c>
      <c r="K10" s="85">
        <v>23.499999999999901</v>
      </c>
      <c r="L10" s="85">
        <v>615322.44999999995</v>
      </c>
      <c r="M10" s="85">
        <v>16650</v>
      </c>
    </row>
    <row r="11" spans="1:13" s="9" customFormat="1" ht="11.25" x14ac:dyDescent="0.2">
      <c r="A11" s="26" t="s">
        <v>6</v>
      </c>
      <c r="B11" s="85">
        <v>1383</v>
      </c>
      <c r="C11" s="85">
        <v>3320.24999999999</v>
      </c>
      <c r="D11" s="85">
        <v>75826005.349999994</v>
      </c>
      <c r="E11" s="86">
        <v>2394145</v>
      </c>
      <c r="F11" s="84">
        <v>544</v>
      </c>
      <c r="G11" s="85">
        <v>1703.0833333333301</v>
      </c>
      <c r="H11" s="85">
        <v>37801043.07</v>
      </c>
      <c r="I11" s="86">
        <v>1129143</v>
      </c>
      <c r="J11" s="85">
        <v>87</v>
      </c>
      <c r="K11" s="85">
        <v>105.083333333333</v>
      </c>
      <c r="L11" s="85">
        <v>2583153.73</v>
      </c>
      <c r="M11" s="85">
        <v>70877</v>
      </c>
    </row>
    <row r="12" spans="1:13" s="9" customFormat="1" ht="11.25" x14ac:dyDescent="0.2">
      <c r="A12" s="26" t="s">
        <v>7</v>
      </c>
      <c r="B12" s="85">
        <v>369</v>
      </c>
      <c r="C12" s="85">
        <v>954.16666666666595</v>
      </c>
      <c r="D12" s="85">
        <v>26023833.949999999</v>
      </c>
      <c r="E12" s="86">
        <v>846857</v>
      </c>
      <c r="F12" s="84">
        <v>196</v>
      </c>
      <c r="G12" s="85">
        <v>324.33333333333297</v>
      </c>
      <c r="H12" s="85">
        <v>8746934.3900000006</v>
      </c>
      <c r="I12" s="86">
        <v>260939</v>
      </c>
      <c r="J12" s="85">
        <v>16</v>
      </c>
      <c r="K12" s="85">
        <v>13.5833333333333</v>
      </c>
      <c r="L12" s="85">
        <v>290605.55</v>
      </c>
      <c r="M12" s="85">
        <v>9294</v>
      </c>
    </row>
    <row r="13" spans="1:13" s="9" customFormat="1" ht="11.25" x14ac:dyDescent="0.2">
      <c r="A13" s="26" t="s">
        <v>100</v>
      </c>
      <c r="B13" s="85">
        <v>631</v>
      </c>
      <c r="C13" s="85">
        <v>1516.99999999999</v>
      </c>
      <c r="D13" s="85">
        <v>12865324.210000001</v>
      </c>
      <c r="E13" s="86">
        <v>362519</v>
      </c>
      <c r="F13" s="84">
        <v>302</v>
      </c>
      <c r="G13" s="85">
        <v>613.66666666666595</v>
      </c>
      <c r="H13" s="85">
        <v>5337937.7</v>
      </c>
      <c r="I13" s="86">
        <v>157766</v>
      </c>
      <c r="J13" s="85">
        <v>25</v>
      </c>
      <c r="K13" s="85">
        <v>22.5833333333333</v>
      </c>
      <c r="L13" s="85">
        <v>289226.15000000002</v>
      </c>
      <c r="M13" s="85">
        <v>8714</v>
      </c>
    </row>
    <row r="14" spans="1:13" s="9" customFormat="1" ht="11.25" x14ac:dyDescent="0.2">
      <c r="A14" s="26"/>
      <c r="B14" s="85"/>
      <c r="C14" s="85"/>
      <c r="D14" s="85"/>
      <c r="E14" s="86"/>
      <c r="F14" s="84"/>
      <c r="G14" s="85"/>
      <c r="H14" s="85"/>
      <c r="I14" s="86"/>
      <c r="J14" s="85"/>
      <c r="K14" s="85"/>
      <c r="L14" s="85"/>
      <c r="M14" s="85"/>
    </row>
    <row r="15" spans="1:13" s="12" customFormat="1" ht="11.25" x14ac:dyDescent="0.2">
      <c r="A15" s="27" t="s">
        <v>8</v>
      </c>
      <c r="B15" s="88">
        <v>13274</v>
      </c>
      <c r="C15" s="88">
        <v>29279.749999999902</v>
      </c>
      <c r="D15" s="88">
        <v>568531877.78999996</v>
      </c>
      <c r="E15" s="89">
        <v>18799745</v>
      </c>
      <c r="F15" s="90">
        <v>5941</v>
      </c>
      <c r="G15" s="88">
        <v>15006.833333333299</v>
      </c>
      <c r="H15" s="88">
        <v>280819848.73000002</v>
      </c>
      <c r="I15" s="89">
        <v>9046803</v>
      </c>
      <c r="J15" s="88">
        <v>731</v>
      </c>
      <c r="K15" s="88">
        <v>1041.6666666666599</v>
      </c>
      <c r="L15" s="88">
        <v>20477134.100000001</v>
      </c>
      <c r="M15" s="88">
        <v>596972</v>
      </c>
    </row>
    <row r="16" spans="1:13" s="12" customFormat="1" ht="11.25" x14ac:dyDescent="0.2">
      <c r="A16" s="28" t="s">
        <v>9</v>
      </c>
      <c r="B16" s="88">
        <v>177839</v>
      </c>
      <c r="C16" s="88">
        <v>503402</v>
      </c>
      <c r="D16" s="88">
        <v>10766754654</v>
      </c>
      <c r="E16" s="89">
        <v>374852779</v>
      </c>
      <c r="F16" s="90">
        <v>73493</v>
      </c>
      <c r="G16" s="88">
        <v>233674</v>
      </c>
      <c r="H16" s="88">
        <v>5127823641</v>
      </c>
      <c r="I16" s="89">
        <v>180067340</v>
      </c>
      <c r="J16" s="88">
        <v>11814</v>
      </c>
      <c r="K16" s="88">
        <v>20399</v>
      </c>
      <c r="L16" s="88">
        <v>384006821</v>
      </c>
      <c r="M16" s="88">
        <v>12248188</v>
      </c>
    </row>
    <row r="17" spans="1:13" s="12" customFormat="1" ht="11.25" x14ac:dyDescent="0.2">
      <c r="A17" s="29" t="s">
        <v>10</v>
      </c>
      <c r="B17" s="91">
        <f>B15/B16*100</f>
        <v>7.4640545662087625</v>
      </c>
      <c r="C17" s="91">
        <f>C15/C16*100</f>
        <v>5.8163753819015218</v>
      </c>
      <c r="D17" s="91">
        <f t="shared" ref="D17:E17" si="0">D15/D16*100</f>
        <v>5.280438684267617</v>
      </c>
      <c r="E17" s="92">
        <f t="shared" si="0"/>
        <v>5.0152342608082945</v>
      </c>
      <c r="F17" s="93">
        <f>F15/F16*100</f>
        <v>8.0837630794769559</v>
      </c>
      <c r="G17" s="91">
        <f>G15/G16*100</f>
        <v>6.4221236993988633</v>
      </c>
      <c r="H17" s="91">
        <f t="shared" ref="H17:I17" si="1">H15/H16*100</f>
        <v>5.4763944392447179</v>
      </c>
      <c r="I17" s="92">
        <f t="shared" si="1"/>
        <v>5.0241220867704275</v>
      </c>
      <c r="J17" s="91">
        <f>J15/J16*100</f>
        <v>6.1875740646690369</v>
      </c>
      <c r="K17" s="91">
        <f>K15/K16*100</f>
        <v>5.1064594669673014</v>
      </c>
      <c r="L17" s="91">
        <f t="shared" ref="L17:M17" si="2">L15/L16*100</f>
        <v>5.3324922840367988</v>
      </c>
      <c r="M17" s="91">
        <f t="shared" si="2"/>
        <v>4.8739617647932905</v>
      </c>
    </row>
    <row r="18" spans="1:13" s="9" customFormat="1" ht="11.25" x14ac:dyDescent="0.2">
      <c r="A18" s="22" t="s">
        <v>77</v>
      </c>
      <c r="B18" s="79"/>
      <c r="C18" s="79"/>
      <c r="D18" s="79"/>
      <c r="E18" s="80"/>
      <c r="F18" s="78"/>
      <c r="G18" s="79"/>
      <c r="H18" s="79"/>
      <c r="I18" s="80"/>
      <c r="J18" s="79"/>
      <c r="K18" s="79"/>
      <c r="L18" s="79"/>
      <c r="M18" s="79"/>
    </row>
    <row r="19" spans="1:13" s="9" customFormat="1" ht="11.25" x14ac:dyDescent="0.2">
      <c r="A19" s="26" t="s">
        <v>76</v>
      </c>
      <c r="B19" s="85">
        <v>508</v>
      </c>
      <c r="C19" s="85">
        <v>2274</v>
      </c>
      <c r="D19" s="85">
        <v>34045887</v>
      </c>
      <c r="E19" s="86">
        <v>1381646</v>
      </c>
      <c r="F19" s="84">
        <v>508</v>
      </c>
      <c r="G19" s="85">
        <v>2274</v>
      </c>
      <c r="H19" s="85">
        <v>34045887</v>
      </c>
      <c r="I19" s="86">
        <v>1381646</v>
      </c>
      <c r="J19" s="85">
        <v>508</v>
      </c>
      <c r="K19" s="85">
        <v>2274</v>
      </c>
      <c r="L19" s="85">
        <v>34045887</v>
      </c>
      <c r="M19" s="85">
        <v>1381646</v>
      </c>
    </row>
    <row r="20" spans="1:13" s="9" customFormat="1" ht="11.25" x14ac:dyDescent="0.2">
      <c r="A20" s="30" t="s">
        <v>78</v>
      </c>
      <c r="B20" s="94">
        <f>B16/B19</f>
        <v>350.07677165354329</v>
      </c>
      <c r="C20" s="94">
        <f>C16/C19</f>
        <v>221.37291116974495</v>
      </c>
      <c r="D20" s="94">
        <f>D16/D19</f>
        <v>316.24244814065207</v>
      </c>
      <c r="E20" s="95">
        <f>E16/E19</f>
        <v>271.30884394410725</v>
      </c>
      <c r="F20" s="96">
        <f>F16/F19</f>
        <v>144.67125984251967</v>
      </c>
      <c r="G20" s="94">
        <f t="shared" ref="G20:I20" si="3">G16/G19</f>
        <v>102.75901495162709</v>
      </c>
      <c r="H20" s="94">
        <f t="shared" si="3"/>
        <v>150.61506962647206</v>
      </c>
      <c r="I20" s="95">
        <f t="shared" si="3"/>
        <v>130.32813036045411</v>
      </c>
      <c r="J20" s="94">
        <f>J16/J19</f>
        <v>23.255905511811022</v>
      </c>
      <c r="K20" s="94">
        <f t="shared" ref="K20:M20" si="4">K16/K19</f>
        <v>8.9705364995602466</v>
      </c>
      <c r="L20" s="94">
        <f t="shared" si="4"/>
        <v>11.279095797974069</v>
      </c>
      <c r="M20" s="94">
        <f t="shared" si="4"/>
        <v>8.8649248794553746</v>
      </c>
    </row>
    <row r="21" spans="1:13" s="9" customFormat="1" ht="11.25" x14ac:dyDescent="0.2">
      <c r="B21" s="14"/>
      <c r="C21" s="14"/>
      <c r="D21" s="14"/>
      <c r="E21" s="14"/>
      <c r="F21" s="14"/>
      <c r="G21" s="14"/>
      <c r="H21" s="14"/>
      <c r="I21" s="14"/>
      <c r="J21" s="14"/>
      <c r="K21" s="14"/>
      <c r="L21" s="14"/>
      <c r="M21" s="14"/>
    </row>
    <row r="22" spans="1:13" s="9" customFormat="1" ht="11.25" x14ac:dyDescent="0.2">
      <c r="A22" s="2" t="s">
        <v>71</v>
      </c>
      <c r="B22" s="12"/>
      <c r="C22" s="13"/>
      <c r="E22" s="13"/>
      <c r="G22" s="13"/>
      <c r="I22" s="13"/>
      <c r="K22" s="13"/>
      <c r="M22" s="13"/>
    </row>
    <row r="23" spans="1:13" s="9" customFormat="1" ht="11.25" x14ac:dyDescent="0.2">
      <c r="A23" s="18" t="s">
        <v>89</v>
      </c>
    </row>
    <row r="24" spans="1:13" s="9" customFormat="1" ht="11.25" x14ac:dyDescent="0.2">
      <c r="A24" s="19" t="s">
        <v>72</v>
      </c>
    </row>
    <row r="25" spans="1:13" s="9" customFormat="1" ht="11.25" x14ac:dyDescent="0.2">
      <c r="A25" s="9" t="s">
        <v>90</v>
      </c>
    </row>
    <row r="26" spans="1:13" s="9" customFormat="1" ht="11.25" x14ac:dyDescent="0.2"/>
    <row r="27" spans="1:13" s="9" customFormat="1" ht="11.25" x14ac:dyDescent="0.2">
      <c r="A27" s="2" t="s">
        <v>79</v>
      </c>
    </row>
    <row r="28" spans="1:13" s="9" customFormat="1" ht="11.25" x14ac:dyDescent="0.2">
      <c r="A28" s="69" t="s">
        <v>111</v>
      </c>
    </row>
    <row r="29" spans="1:13" s="9" customFormat="1" ht="11.25" x14ac:dyDescent="0.2">
      <c r="A29" s="18" t="s">
        <v>104</v>
      </c>
    </row>
    <row r="30" spans="1:13" s="9" customFormat="1" ht="11.25" x14ac:dyDescent="0.2">
      <c r="A30" s="97" t="s">
        <v>112</v>
      </c>
    </row>
    <row r="31" spans="1:13" s="9" customFormat="1" ht="11.25" x14ac:dyDescent="0.2">
      <c r="A31" s="2" t="s">
        <v>88</v>
      </c>
    </row>
  </sheetData>
  <mergeCells count="3">
    <mergeCell ref="B3:E3"/>
    <mergeCell ref="F3:I3"/>
    <mergeCell ref="J3:M3"/>
  </mergeCells>
  <hyperlinks>
    <hyperlink ref="A24" r:id="rId1" xr:uid="{DDD78415-7A83-42F5-A2E7-91C179AD44F9}"/>
  </hyperlinks>
  <pageMargins left="0.70866141732283472" right="0.70866141732283472" top="0.74803149606299213" bottom="0.74803149606299213" header="0.31496062992125984" footer="0.31496062992125984"/>
  <pageSetup paperSize="9" scale="86" orientation="landscape"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271994-7710-44B7-A092-F8BE896B5AB4}">
  <sheetPr>
    <pageSetUpPr fitToPage="1"/>
  </sheetPr>
  <dimension ref="A1:K40"/>
  <sheetViews>
    <sheetView zoomScaleNormal="100" workbookViewId="0"/>
  </sheetViews>
  <sheetFormatPr baseColWidth="10" defaultColWidth="11.25" defaultRowHeight="14.25" x14ac:dyDescent="0.2"/>
  <cols>
    <col min="1" max="1" width="25.25" style="3" customWidth="1"/>
    <col min="2" max="7" width="12" style="3" customWidth="1"/>
    <col min="8" max="16384" width="11.25" style="3"/>
  </cols>
  <sheetData>
    <row r="1" spans="1:7" s="7" customFormat="1" ht="12" x14ac:dyDescent="0.2">
      <c r="A1" s="1" t="s">
        <v>103</v>
      </c>
      <c r="B1" s="6"/>
      <c r="C1" s="20"/>
      <c r="D1" s="6"/>
      <c r="E1" s="20"/>
      <c r="F1" s="6"/>
      <c r="G1" s="20" t="s">
        <v>91</v>
      </c>
    </row>
    <row r="2" spans="1:7" s="7" customFormat="1" ht="12" x14ac:dyDescent="0.2">
      <c r="A2" s="9"/>
      <c r="B2" s="6"/>
      <c r="C2" s="8"/>
      <c r="D2" s="6"/>
      <c r="E2" s="8"/>
      <c r="F2" s="6"/>
      <c r="G2" s="8"/>
    </row>
    <row r="3" spans="1:7" s="9" customFormat="1" ht="11.25" x14ac:dyDescent="0.2">
      <c r="A3" s="21"/>
      <c r="B3" s="109">
        <v>2020</v>
      </c>
      <c r="C3" s="111"/>
      <c r="D3" s="109">
        <v>2021</v>
      </c>
      <c r="E3" s="111"/>
      <c r="F3" s="110">
        <v>2022</v>
      </c>
      <c r="G3" s="110"/>
    </row>
    <row r="4" spans="1:7" s="9" customFormat="1" ht="27.6" customHeight="1" x14ac:dyDescent="0.2">
      <c r="A4" s="11" t="s">
        <v>0</v>
      </c>
      <c r="B4" s="10" t="s">
        <v>49</v>
      </c>
      <c r="C4" s="10" t="s">
        <v>50</v>
      </c>
      <c r="D4" s="10" t="s">
        <v>49</v>
      </c>
      <c r="E4" s="10" t="s">
        <v>50</v>
      </c>
      <c r="F4" s="65" t="s">
        <v>49</v>
      </c>
      <c r="G4" s="22" t="s">
        <v>50</v>
      </c>
    </row>
    <row r="5" spans="1:7" s="9" customFormat="1" ht="11.25" x14ac:dyDescent="0.2">
      <c r="A5" s="23" t="s">
        <v>48</v>
      </c>
      <c r="B5" s="82">
        <v>62</v>
      </c>
      <c r="C5" s="83">
        <v>153254</v>
      </c>
      <c r="D5" s="85">
        <v>114</v>
      </c>
      <c r="E5" s="86">
        <v>212532</v>
      </c>
      <c r="F5" s="85">
        <v>20</v>
      </c>
      <c r="G5" s="85">
        <v>13421</v>
      </c>
    </row>
    <row r="6" spans="1:7" s="9" customFormat="1" ht="11.25" x14ac:dyDescent="0.2">
      <c r="A6" s="9" t="s">
        <v>74</v>
      </c>
      <c r="B6" s="85">
        <v>1998</v>
      </c>
      <c r="C6" s="86">
        <v>21455042</v>
      </c>
      <c r="D6" s="85">
        <v>1746</v>
      </c>
      <c r="E6" s="86">
        <v>12642556</v>
      </c>
      <c r="F6" s="85">
        <v>493</v>
      </c>
      <c r="G6" s="85">
        <v>1553634</v>
      </c>
    </row>
    <row r="7" spans="1:7" s="9" customFormat="1" ht="11.25" x14ac:dyDescent="0.2">
      <c r="A7" s="9" t="s">
        <v>3</v>
      </c>
      <c r="B7" s="85">
        <v>7667</v>
      </c>
      <c r="C7" s="86">
        <v>91418727</v>
      </c>
      <c r="D7" s="85">
        <v>4349</v>
      </c>
      <c r="E7" s="86">
        <v>56914154</v>
      </c>
      <c r="F7" s="85">
        <v>1143</v>
      </c>
      <c r="G7" s="85">
        <v>8159558</v>
      </c>
    </row>
    <row r="8" spans="1:7" s="9" customFormat="1" ht="11.25" x14ac:dyDescent="0.2">
      <c r="A8" s="9" t="s">
        <v>4</v>
      </c>
      <c r="B8" s="85">
        <v>4457</v>
      </c>
      <c r="C8" s="86">
        <v>41257262</v>
      </c>
      <c r="D8" s="85">
        <v>3851</v>
      </c>
      <c r="E8" s="86">
        <v>41213407</v>
      </c>
      <c r="F8" s="85">
        <v>1061</v>
      </c>
      <c r="G8" s="85">
        <v>8589209</v>
      </c>
    </row>
    <row r="9" spans="1:7" s="9" customFormat="1" ht="11.25" x14ac:dyDescent="0.2">
      <c r="A9" s="9" t="s">
        <v>75</v>
      </c>
      <c r="B9" s="85">
        <v>1551</v>
      </c>
      <c r="C9" s="86">
        <v>18239251</v>
      </c>
      <c r="D9" s="85">
        <v>1141</v>
      </c>
      <c r="E9" s="86">
        <v>16424669</v>
      </c>
      <c r="F9" s="85">
        <v>336</v>
      </c>
      <c r="G9" s="85">
        <v>2621528</v>
      </c>
    </row>
    <row r="10" spans="1:7" s="9" customFormat="1" ht="11.25" x14ac:dyDescent="0.2">
      <c r="A10" s="9" t="s">
        <v>5</v>
      </c>
      <c r="B10" s="85">
        <v>2017</v>
      </c>
      <c r="C10" s="86">
        <v>17603567</v>
      </c>
      <c r="D10" s="85">
        <v>1150</v>
      </c>
      <c r="E10" s="86">
        <v>8688777</v>
      </c>
      <c r="F10" s="85">
        <v>315</v>
      </c>
      <c r="G10" s="85">
        <v>535292</v>
      </c>
    </row>
    <row r="11" spans="1:7" s="9" customFormat="1" ht="11.25" x14ac:dyDescent="0.2">
      <c r="A11" s="9" t="s">
        <v>6</v>
      </c>
      <c r="B11" s="85">
        <v>907</v>
      </c>
      <c r="C11" s="86">
        <v>11597646</v>
      </c>
      <c r="D11" s="85">
        <v>914</v>
      </c>
      <c r="E11" s="86">
        <v>14088913</v>
      </c>
      <c r="F11" s="85">
        <v>229</v>
      </c>
      <c r="G11" s="85">
        <v>1173114</v>
      </c>
    </row>
    <row r="12" spans="1:7" s="9" customFormat="1" ht="11.25" x14ac:dyDescent="0.2">
      <c r="A12" s="9" t="s">
        <v>7</v>
      </c>
      <c r="B12" s="85">
        <v>531</v>
      </c>
      <c r="C12" s="86">
        <v>7101638</v>
      </c>
      <c r="D12" s="85">
        <v>476</v>
      </c>
      <c r="E12" s="86">
        <v>3415049</v>
      </c>
      <c r="F12" s="85">
        <v>79</v>
      </c>
      <c r="G12" s="85">
        <v>337408</v>
      </c>
    </row>
    <row r="13" spans="1:7" s="9" customFormat="1" ht="11.25" x14ac:dyDescent="0.2">
      <c r="A13" s="9" t="s">
        <v>100</v>
      </c>
      <c r="B13" s="85">
        <v>2264</v>
      </c>
      <c r="C13" s="86">
        <v>19863218</v>
      </c>
      <c r="D13" s="85">
        <v>1421</v>
      </c>
      <c r="E13" s="86">
        <v>13572969</v>
      </c>
      <c r="F13" s="85">
        <v>336</v>
      </c>
      <c r="G13" s="85">
        <v>2517590</v>
      </c>
    </row>
    <row r="14" spans="1:7" s="12" customFormat="1" ht="11.25" x14ac:dyDescent="0.2">
      <c r="A14" s="17"/>
      <c r="B14" s="88"/>
      <c r="C14" s="89"/>
      <c r="D14" s="88"/>
      <c r="E14" s="89"/>
      <c r="F14" s="88"/>
      <c r="G14" s="88"/>
    </row>
    <row r="15" spans="1:7" s="12" customFormat="1" ht="11.25" x14ac:dyDescent="0.2">
      <c r="A15" s="15" t="s">
        <v>8</v>
      </c>
      <c r="B15" s="88">
        <f t="shared" ref="B15:G15" si="0">SUM(B5:B13)</f>
        <v>21454</v>
      </c>
      <c r="C15" s="89">
        <f t="shared" si="0"/>
        <v>228689605</v>
      </c>
      <c r="D15" s="88">
        <f t="shared" si="0"/>
        <v>15162</v>
      </c>
      <c r="E15" s="89">
        <f t="shared" si="0"/>
        <v>167173026</v>
      </c>
      <c r="F15" s="88">
        <f t="shared" si="0"/>
        <v>4012</v>
      </c>
      <c r="G15" s="88">
        <f t="shared" si="0"/>
        <v>25500754</v>
      </c>
    </row>
    <row r="16" spans="1:7" s="12" customFormat="1" ht="11.25" x14ac:dyDescent="0.2">
      <c r="A16" s="15" t="s">
        <v>51</v>
      </c>
      <c r="B16" s="88">
        <v>246625</v>
      </c>
      <c r="C16" s="89">
        <v>2067329919</v>
      </c>
      <c r="D16" s="88">
        <v>260340</v>
      </c>
      <c r="E16" s="89">
        <v>1647468002</v>
      </c>
      <c r="F16" s="88">
        <v>85038</v>
      </c>
      <c r="G16" s="88">
        <v>241549144</v>
      </c>
    </row>
    <row r="17" spans="1:11" s="9" customFormat="1" ht="11.25" x14ac:dyDescent="0.2">
      <c r="A17" s="16" t="s">
        <v>52</v>
      </c>
      <c r="B17" s="91">
        <f t="shared" ref="B17:G17" si="1">B15/B16*100</f>
        <v>8.699036999493158</v>
      </c>
      <c r="C17" s="92">
        <f t="shared" si="1"/>
        <v>11.062075912422376</v>
      </c>
      <c r="D17" s="91">
        <f t="shared" si="1"/>
        <v>5.8239225628024887</v>
      </c>
      <c r="E17" s="92">
        <f t="shared" si="1"/>
        <v>10.147269980178955</v>
      </c>
      <c r="F17" s="91">
        <f t="shared" si="1"/>
        <v>4.7178908252781104</v>
      </c>
      <c r="G17" s="91">
        <f t="shared" si="1"/>
        <v>10.557170097030028</v>
      </c>
    </row>
    <row r="18" spans="1:11" s="9" customFormat="1" ht="11.25" x14ac:dyDescent="0.2">
      <c r="A18" s="23"/>
      <c r="B18" s="14"/>
      <c r="C18" s="14"/>
      <c r="D18" s="14"/>
      <c r="E18" s="14"/>
      <c r="F18" s="14"/>
      <c r="G18" s="14"/>
    </row>
    <row r="19" spans="1:11" s="9" customFormat="1" ht="11.25" x14ac:dyDescent="0.2">
      <c r="A19" s="9" t="s">
        <v>71</v>
      </c>
    </row>
    <row r="20" spans="1:11" s="9" customFormat="1" ht="11.25" x14ac:dyDescent="0.2">
      <c r="A20" s="18" t="s">
        <v>89</v>
      </c>
    </row>
    <row r="21" spans="1:11" s="9" customFormat="1" ht="11.25" x14ac:dyDescent="0.2">
      <c r="A21" s="19" t="s">
        <v>72</v>
      </c>
    </row>
    <row r="22" spans="1:11" s="9" customFormat="1" ht="11.25" x14ac:dyDescent="0.2">
      <c r="A22" s="9" t="s">
        <v>92</v>
      </c>
    </row>
    <row r="23" spans="1:11" s="9" customFormat="1" ht="11.25" x14ac:dyDescent="0.2"/>
    <row r="24" spans="1:11" s="9" customFormat="1" ht="11.25" x14ac:dyDescent="0.2">
      <c r="A24" s="2" t="s">
        <v>101</v>
      </c>
    </row>
    <row r="25" spans="1:11" s="9" customFormat="1" ht="11.25" x14ac:dyDescent="0.2">
      <c r="A25" s="69" t="s">
        <v>111</v>
      </c>
    </row>
    <row r="26" spans="1:11" s="9" customFormat="1" ht="11.25" x14ac:dyDescent="0.2">
      <c r="A26" s="18" t="s">
        <v>104</v>
      </c>
    </row>
    <row r="27" spans="1:11" s="9" customFormat="1" ht="11.25" x14ac:dyDescent="0.2">
      <c r="A27" s="97" t="s">
        <v>106</v>
      </c>
    </row>
    <row r="28" spans="1:11" s="9" customFormat="1" ht="11.25" x14ac:dyDescent="0.2">
      <c r="A28" s="2" t="s">
        <v>88</v>
      </c>
    </row>
    <row r="29" spans="1:11" s="9" customFormat="1" ht="11.25" x14ac:dyDescent="0.2">
      <c r="A29" s="2"/>
    </row>
    <row r="31" spans="1:11" s="9" customFormat="1" ht="11.25" x14ac:dyDescent="0.2">
      <c r="B31" s="12"/>
      <c r="C31" s="13"/>
      <c r="E31" s="13"/>
      <c r="G31" s="13"/>
      <c r="I31" s="13"/>
      <c r="J31" s="12"/>
      <c r="K31" s="13"/>
    </row>
    <row r="32" spans="1:11" s="9" customFormat="1" ht="11.25" x14ac:dyDescent="0.2"/>
    <row r="33" s="9" customFormat="1" ht="11.25" x14ac:dyDescent="0.2"/>
    <row r="34" s="9" customFormat="1" ht="11.25" x14ac:dyDescent="0.2"/>
    <row r="35" s="9" customFormat="1" ht="11.25" x14ac:dyDescent="0.2"/>
    <row r="36" s="9" customFormat="1" ht="11.25" x14ac:dyDescent="0.2"/>
    <row r="37" s="9" customFormat="1" ht="11.25" x14ac:dyDescent="0.2"/>
    <row r="38" s="9" customFormat="1" ht="11.25" x14ac:dyDescent="0.2"/>
    <row r="39" s="9" customFormat="1" ht="11.25" x14ac:dyDescent="0.2"/>
    <row r="40" s="9" customFormat="1" ht="11.25" x14ac:dyDescent="0.2"/>
  </sheetData>
  <mergeCells count="3">
    <mergeCell ref="B3:C3"/>
    <mergeCell ref="D3:E3"/>
    <mergeCell ref="F3:G3"/>
  </mergeCells>
  <hyperlinks>
    <hyperlink ref="A21" r:id="rId1" xr:uid="{DB89986F-1C9F-4B9F-A9D1-5B8C6A1A8C59}"/>
  </hyperlinks>
  <pageMargins left="0.70866141732283472" right="0.70866141732283472" top="0.74803149606299213" bottom="0.74803149606299213" header="0.31496062992125984" footer="0.31496062992125984"/>
  <pageSetup paperSize="9" scale="85" orientation="landscape"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2E28D2-4E77-40D8-84D1-B7ED5D9CB9A9}">
  <sheetPr>
    <pageSetUpPr fitToPage="1"/>
  </sheetPr>
  <dimension ref="A1:K40"/>
  <sheetViews>
    <sheetView zoomScaleNormal="100" workbookViewId="0"/>
  </sheetViews>
  <sheetFormatPr baseColWidth="10" defaultColWidth="11.25" defaultRowHeight="14.25" x14ac:dyDescent="0.2"/>
  <cols>
    <col min="1" max="1" width="42.5" style="3" customWidth="1"/>
    <col min="2" max="4" width="16.625" style="3" customWidth="1"/>
    <col min="5" max="5" width="12" style="3" customWidth="1"/>
    <col min="6" max="16384" width="11.25" style="3"/>
  </cols>
  <sheetData>
    <row r="1" spans="1:6" s="7" customFormat="1" x14ac:dyDescent="0.2">
      <c r="A1" s="1" t="s">
        <v>115</v>
      </c>
      <c r="B1" s="6"/>
      <c r="C1" s="20"/>
      <c r="D1" s="20" t="s">
        <v>91</v>
      </c>
      <c r="F1" s="4"/>
    </row>
    <row r="2" spans="1:6" s="7" customFormat="1" x14ac:dyDescent="0.2">
      <c r="A2" s="7" t="s">
        <v>116</v>
      </c>
      <c r="B2" s="6"/>
      <c r="C2" s="8"/>
      <c r="D2" s="8"/>
      <c r="E2" s="4"/>
      <c r="F2" s="4"/>
    </row>
    <row r="3" spans="1:6" s="7" customFormat="1" x14ac:dyDescent="0.2">
      <c r="A3" s="9" t="s">
        <v>58</v>
      </c>
      <c r="B3" s="6"/>
      <c r="C3" s="8"/>
      <c r="D3" s="8"/>
      <c r="E3" s="4"/>
      <c r="F3" s="4"/>
    </row>
    <row r="4" spans="1:6" s="9" customFormat="1" x14ac:dyDescent="0.2">
      <c r="A4" s="11" t="s">
        <v>0</v>
      </c>
      <c r="B4" s="70">
        <v>2020</v>
      </c>
      <c r="C4" s="70">
        <v>2021</v>
      </c>
      <c r="D4" s="70">
        <v>2022</v>
      </c>
      <c r="E4" s="4"/>
      <c r="F4" s="4"/>
    </row>
    <row r="5" spans="1:6" s="9" customFormat="1" x14ac:dyDescent="0.2">
      <c r="A5" s="23" t="s">
        <v>48</v>
      </c>
      <c r="B5" s="82">
        <v>76838.78</v>
      </c>
      <c r="C5" s="82">
        <v>1385229.64</v>
      </c>
      <c r="D5" s="82">
        <v>1876204.51</v>
      </c>
      <c r="E5" s="4"/>
      <c r="F5" s="4"/>
    </row>
    <row r="6" spans="1:6" s="9" customFormat="1" x14ac:dyDescent="0.2">
      <c r="A6" s="9" t="s">
        <v>74</v>
      </c>
      <c r="B6" s="85">
        <v>407343.81</v>
      </c>
      <c r="C6" s="85">
        <v>29964459.399999999</v>
      </c>
      <c r="D6" s="85">
        <v>2511321.9300000002</v>
      </c>
      <c r="E6" s="4"/>
      <c r="F6" s="4"/>
    </row>
    <row r="7" spans="1:6" s="9" customFormat="1" x14ac:dyDescent="0.2">
      <c r="A7" s="9" t="s">
        <v>3</v>
      </c>
      <c r="B7" s="85">
        <v>294269.09999999998</v>
      </c>
      <c r="C7" s="85">
        <v>22512914.079999998</v>
      </c>
      <c r="D7" s="85">
        <v>1612524.93</v>
      </c>
      <c r="E7" s="4"/>
      <c r="F7" s="4"/>
    </row>
    <row r="8" spans="1:6" s="9" customFormat="1" x14ac:dyDescent="0.2">
      <c r="A8" s="9" t="s">
        <v>4</v>
      </c>
      <c r="B8" s="85">
        <v>25500</v>
      </c>
      <c r="C8" s="85">
        <v>10376105.68</v>
      </c>
      <c r="D8" s="85">
        <v>854999.82</v>
      </c>
      <c r="E8" s="4"/>
      <c r="F8" s="4"/>
    </row>
    <row r="9" spans="1:6" s="9" customFormat="1" x14ac:dyDescent="0.2">
      <c r="A9" s="9" t="s">
        <v>75</v>
      </c>
      <c r="B9" s="85">
        <v>372436.02</v>
      </c>
      <c r="C9" s="85">
        <v>11797862.199999999</v>
      </c>
      <c r="D9" s="85">
        <v>796265.84</v>
      </c>
      <c r="E9" s="4"/>
      <c r="F9" s="4"/>
    </row>
    <row r="10" spans="1:6" s="9" customFormat="1" x14ac:dyDescent="0.2">
      <c r="A10" s="9" t="s">
        <v>5</v>
      </c>
      <c r="B10" s="85">
        <v>9905.25</v>
      </c>
      <c r="C10" s="85">
        <v>5317524.55</v>
      </c>
      <c r="D10" s="85">
        <v>922843</v>
      </c>
      <c r="E10" s="4"/>
      <c r="F10" s="4"/>
    </row>
    <row r="11" spans="1:6" s="9" customFormat="1" x14ac:dyDescent="0.2">
      <c r="A11" s="9" t="s">
        <v>6</v>
      </c>
      <c r="B11" s="85">
        <v>35050</v>
      </c>
      <c r="C11" s="85">
        <v>16071071.449999999</v>
      </c>
      <c r="D11" s="85">
        <v>1384403.72</v>
      </c>
      <c r="E11" s="4"/>
      <c r="F11" s="4"/>
    </row>
    <row r="12" spans="1:6" s="9" customFormat="1" x14ac:dyDescent="0.2">
      <c r="A12" s="9" t="s">
        <v>7</v>
      </c>
      <c r="B12" s="85">
        <v>13944</v>
      </c>
      <c r="C12" s="85">
        <v>5495469.6699999999</v>
      </c>
      <c r="D12" s="85">
        <v>161693.39000000001</v>
      </c>
      <c r="E12" s="4"/>
      <c r="F12" s="4"/>
    </row>
    <row r="13" spans="1:6" s="9" customFormat="1" x14ac:dyDescent="0.2">
      <c r="A13" s="9" t="s">
        <v>100</v>
      </c>
      <c r="B13" s="85">
        <v>100195.35</v>
      </c>
      <c r="C13" s="85">
        <v>8312068.6500000004</v>
      </c>
      <c r="D13" s="85">
        <v>241361.04</v>
      </c>
      <c r="E13" s="4"/>
      <c r="F13" s="4"/>
    </row>
    <row r="14" spans="1:6" s="9" customFormat="1" x14ac:dyDescent="0.2">
      <c r="A14" s="17"/>
      <c r="B14" s="88"/>
      <c r="C14" s="88"/>
      <c r="D14" s="88"/>
      <c r="E14" s="4"/>
      <c r="F14" s="4"/>
    </row>
    <row r="15" spans="1:6" s="12" customFormat="1" ht="15" x14ac:dyDescent="0.25">
      <c r="A15" s="15" t="s">
        <v>8</v>
      </c>
      <c r="B15" s="88">
        <v>1335482.31</v>
      </c>
      <c r="C15" s="88">
        <v>111232705.32000001</v>
      </c>
      <c r="D15" s="88">
        <v>10361618.180000002</v>
      </c>
      <c r="E15" s="24"/>
      <c r="F15" s="24"/>
    </row>
    <row r="16" spans="1:6" s="12" customFormat="1" ht="15" x14ac:dyDescent="0.25">
      <c r="A16" s="15" t="s">
        <v>51</v>
      </c>
      <c r="B16" s="88">
        <v>38384035.210000001</v>
      </c>
      <c r="C16" s="88">
        <v>4551140175.4499998</v>
      </c>
      <c r="D16" s="88">
        <v>538019596.88</v>
      </c>
      <c r="E16" s="24"/>
      <c r="F16" s="24"/>
    </row>
    <row r="17" spans="1:11" s="12" customFormat="1" ht="15" x14ac:dyDescent="0.25">
      <c r="A17" s="16" t="s">
        <v>52</v>
      </c>
      <c r="B17" s="91">
        <f>(B15/B16)*100</f>
        <v>3.4792650191506533</v>
      </c>
      <c r="C17" s="91">
        <f>(C15/C16)*100</f>
        <v>2.4440623894648934</v>
      </c>
      <c r="D17" s="91">
        <f>(D15/D16)*100</f>
        <v>1.9258811835270488</v>
      </c>
      <c r="E17" s="24"/>
      <c r="F17" s="24"/>
    </row>
    <row r="18" spans="1:11" s="9" customFormat="1" x14ac:dyDescent="0.2">
      <c r="A18" s="23"/>
      <c r="B18" s="14"/>
      <c r="C18" s="14"/>
      <c r="D18" s="14"/>
      <c r="E18" s="4"/>
      <c r="F18" s="4"/>
    </row>
    <row r="19" spans="1:11" s="9" customFormat="1" x14ac:dyDescent="0.2">
      <c r="A19" s="9" t="s">
        <v>80</v>
      </c>
      <c r="E19" s="4"/>
      <c r="F19" s="4"/>
    </row>
    <row r="20" spans="1:11" s="9" customFormat="1" x14ac:dyDescent="0.2">
      <c r="A20" s="18" t="s">
        <v>89</v>
      </c>
      <c r="E20" s="4"/>
      <c r="F20" s="4"/>
    </row>
    <row r="21" spans="1:11" s="9" customFormat="1" x14ac:dyDescent="0.2">
      <c r="A21" s="19" t="s">
        <v>72</v>
      </c>
      <c r="E21" s="4"/>
      <c r="F21" s="4"/>
    </row>
    <row r="22" spans="1:11" s="9" customFormat="1" x14ac:dyDescent="0.2">
      <c r="E22" s="4"/>
      <c r="F22" s="4"/>
    </row>
    <row r="23" spans="1:11" s="9" customFormat="1" x14ac:dyDescent="0.2">
      <c r="A23" s="2" t="s">
        <v>79</v>
      </c>
      <c r="E23" s="4"/>
      <c r="F23" s="4"/>
    </row>
    <row r="24" spans="1:11" s="9" customFormat="1" x14ac:dyDescent="0.2">
      <c r="A24" s="69" t="s">
        <v>111</v>
      </c>
      <c r="E24" s="4"/>
      <c r="F24" s="4"/>
    </row>
    <row r="25" spans="1:11" s="9" customFormat="1" x14ac:dyDescent="0.2">
      <c r="A25" s="18" t="s">
        <v>104</v>
      </c>
      <c r="E25" s="4"/>
      <c r="F25" s="4"/>
    </row>
    <row r="26" spans="1:11" s="9" customFormat="1" x14ac:dyDescent="0.2">
      <c r="A26" s="97" t="s">
        <v>110</v>
      </c>
      <c r="E26" s="4"/>
      <c r="F26" s="4"/>
    </row>
    <row r="27" spans="1:11" s="9" customFormat="1" x14ac:dyDescent="0.2">
      <c r="A27" s="2" t="s">
        <v>88</v>
      </c>
      <c r="E27" s="4"/>
      <c r="F27" s="4"/>
    </row>
    <row r="28" spans="1:11" s="9" customFormat="1" ht="11.25" x14ac:dyDescent="0.2">
      <c r="A28" s="2"/>
    </row>
    <row r="29" spans="1:11" s="9" customFormat="1" ht="11.25" x14ac:dyDescent="0.2">
      <c r="A29" s="2"/>
    </row>
    <row r="31" spans="1:11" s="9" customFormat="1" ht="11.25" x14ac:dyDescent="0.2">
      <c r="B31" s="12"/>
      <c r="C31" s="13"/>
      <c r="D31" s="13"/>
      <c r="E31" s="13"/>
      <c r="G31" s="13"/>
      <c r="I31" s="13"/>
      <c r="J31" s="12"/>
      <c r="K31" s="13"/>
    </row>
    <row r="32" spans="1:11" s="9" customFormat="1" ht="11.25" x14ac:dyDescent="0.2"/>
    <row r="33" s="9" customFormat="1" ht="11.25" x14ac:dyDescent="0.2"/>
    <row r="34" s="9" customFormat="1" ht="11.25" x14ac:dyDescent="0.2"/>
    <row r="35" s="9" customFormat="1" ht="11.25" x14ac:dyDescent="0.2"/>
    <row r="36" s="9" customFormat="1" ht="11.25" x14ac:dyDescent="0.2"/>
    <row r="37" s="9" customFormat="1" ht="11.25" x14ac:dyDescent="0.2"/>
    <row r="38" s="9" customFormat="1" ht="11.25" x14ac:dyDescent="0.2"/>
    <row r="39" s="9" customFormat="1" ht="11.25" x14ac:dyDescent="0.2"/>
    <row r="40" s="9" customFormat="1" ht="11.25" x14ac:dyDescent="0.2"/>
  </sheetData>
  <hyperlinks>
    <hyperlink ref="A21" r:id="rId1" xr:uid="{BDC4BBEB-F606-435D-AE29-697ACD39A4FE}"/>
  </hyperlinks>
  <pageMargins left="0.70866141732283472" right="0.70866141732283472" top="0.74803149606299213" bottom="0.74803149606299213" header="0.31496062992125984" footer="0.31496062992125984"/>
  <pageSetup paperSize="9" scale="83" orientation="landscape"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7DA1AC-84F3-4186-A3A1-576896F49477}">
  <sheetPr>
    <pageSetUpPr fitToPage="1"/>
  </sheetPr>
  <dimension ref="A1:G28"/>
  <sheetViews>
    <sheetView zoomScaleNormal="100" workbookViewId="0"/>
  </sheetViews>
  <sheetFormatPr baseColWidth="10" defaultColWidth="11.25" defaultRowHeight="14.25" x14ac:dyDescent="0.2"/>
  <cols>
    <col min="1" max="1" width="25.75" style="3" customWidth="1"/>
    <col min="2" max="2" width="12.5" style="5" bestFit="1" customWidth="1"/>
    <col min="3" max="3" width="15.25" style="5" bestFit="1" customWidth="1"/>
    <col min="4" max="4" width="12.5" style="5" customWidth="1"/>
    <col min="5" max="5" width="11.5" style="5" bestFit="1" customWidth="1"/>
    <col min="6" max="16384" width="11.25" style="3"/>
  </cols>
  <sheetData>
    <row r="1" spans="1:7" x14ac:dyDescent="0.2">
      <c r="A1" s="1" t="s">
        <v>105</v>
      </c>
      <c r="E1" s="33" t="s">
        <v>91</v>
      </c>
    </row>
    <row r="2" spans="1:7" x14ac:dyDescent="0.2">
      <c r="A2" s="9"/>
    </row>
    <row r="3" spans="1:7" x14ac:dyDescent="0.2">
      <c r="A3" s="9" t="s">
        <v>58</v>
      </c>
    </row>
    <row r="4" spans="1:7" ht="22.5" x14ac:dyDescent="0.2">
      <c r="A4" s="11" t="s">
        <v>0</v>
      </c>
      <c r="B4" s="34" t="s">
        <v>53</v>
      </c>
      <c r="C4" s="34" t="s">
        <v>56</v>
      </c>
      <c r="D4" s="34" t="s">
        <v>54</v>
      </c>
      <c r="E4" s="34" t="s">
        <v>55</v>
      </c>
      <c r="F4" s="112"/>
      <c r="G4" s="112"/>
    </row>
    <row r="5" spans="1:7" x14ac:dyDescent="0.2">
      <c r="A5" s="23" t="s">
        <v>48</v>
      </c>
      <c r="B5" s="104">
        <v>25</v>
      </c>
      <c r="C5" s="104">
        <v>2725497</v>
      </c>
      <c r="D5" s="104">
        <v>1693297</v>
      </c>
      <c r="E5" s="104">
        <v>7304.32</v>
      </c>
      <c r="F5" s="113"/>
      <c r="G5" s="113"/>
    </row>
    <row r="6" spans="1:7" x14ac:dyDescent="0.2">
      <c r="A6" s="9" t="s">
        <v>74</v>
      </c>
      <c r="B6" s="105">
        <v>1915</v>
      </c>
      <c r="C6" s="105">
        <v>234227245</v>
      </c>
      <c r="D6" s="105">
        <v>133651903</v>
      </c>
      <c r="E6" s="105">
        <v>11670844</v>
      </c>
      <c r="F6" s="113"/>
      <c r="G6" s="113"/>
    </row>
    <row r="7" spans="1:7" x14ac:dyDescent="0.2">
      <c r="A7" s="9" t="s">
        <v>3</v>
      </c>
      <c r="B7" s="105">
        <v>2071</v>
      </c>
      <c r="C7" s="105">
        <v>109075312</v>
      </c>
      <c r="D7" s="105">
        <v>52793705</v>
      </c>
      <c r="E7" s="105">
        <v>8897230</v>
      </c>
      <c r="F7" s="113"/>
      <c r="G7" s="113"/>
    </row>
    <row r="8" spans="1:7" x14ac:dyDescent="0.2">
      <c r="A8" s="9" t="s">
        <v>4</v>
      </c>
      <c r="B8" s="105">
        <v>316</v>
      </c>
      <c r="C8" s="105">
        <v>23645785</v>
      </c>
      <c r="D8" s="105">
        <v>13147264</v>
      </c>
      <c r="E8" s="105">
        <v>2078979</v>
      </c>
      <c r="F8" s="113"/>
      <c r="G8" s="113"/>
    </row>
    <row r="9" spans="1:7" x14ac:dyDescent="0.2">
      <c r="A9" s="9" t="s">
        <v>75</v>
      </c>
      <c r="B9" s="105">
        <v>738</v>
      </c>
      <c r="C9" s="105">
        <v>71955541</v>
      </c>
      <c r="D9" s="105">
        <v>47127510</v>
      </c>
      <c r="E9" s="105">
        <v>3733055</v>
      </c>
      <c r="F9" s="113"/>
      <c r="G9" s="113"/>
    </row>
    <row r="10" spans="1:7" x14ac:dyDescent="0.2">
      <c r="A10" s="9" t="s">
        <v>5</v>
      </c>
      <c r="B10" s="105">
        <v>2020</v>
      </c>
      <c r="C10" s="105">
        <v>183497778.81999999</v>
      </c>
      <c r="D10" s="105">
        <v>109510082</v>
      </c>
      <c r="E10" s="105">
        <v>15121323</v>
      </c>
      <c r="F10" s="113"/>
      <c r="G10" s="113"/>
    </row>
    <row r="11" spans="1:7" x14ac:dyDescent="0.2">
      <c r="A11" s="9" t="s">
        <v>6</v>
      </c>
      <c r="B11" s="105">
        <v>1111</v>
      </c>
      <c r="C11" s="105">
        <v>104473176</v>
      </c>
      <c r="D11" s="105">
        <v>62957473</v>
      </c>
      <c r="E11" s="105">
        <v>9424330</v>
      </c>
      <c r="F11" s="113"/>
      <c r="G11" s="113"/>
    </row>
    <row r="12" spans="1:7" x14ac:dyDescent="0.2">
      <c r="A12" s="9" t="s">
        <v>7</v>
      </c>
      <c r="B12" s="105">
        <v>259</v>
      </c>
      <c r="C12" s="105">
        <v>25516053</v>
      </c>
      <c r="D12" s="105">
        <v>14080215</v>
      </c>
      <c r="E12" s="105">
        <v>1259753</v>
      </c>
      <c r="F12" s="113"/>
      <c r="G12" s="113"/>
    </row>
    <row r="13" spans="1:7" x14ac:dyDescent="0.2">
      <c r="A13" s="9" t="s">
        <v>100</v>
      </c>
      <c r="B13" s="105">
        <v>275</v>
      </c>
      <c r="C13" s="105">
        <v>9080175</v>
      </c>
      <c r="D13" s="105">
        <v>4669665</v>
      </c>
      <c r="E13" s="105">
        <v>752627</v>
      </c>
      <c r="F13" s="113"/>
      <c r="G13" s="113"/>
    </row>
    <row r="14" spans="1:7" x14ac:dyDescent="0.2">
      <c r="A14" s="17"/>
      <c r="B14" s="35"/>
      <c r="C14" s="35"/>
      <c r="D14" s="35"/>
      <c r="E14" s="35"/>
      <c r="F14" s="113"/>
      <c r="G14" s="113"/>
    </row>
    <row r="15" spans="1:7" s="31" customFormat="1" ht="15" x14ac:dyDescent="0.25">
      <c r="A15" s="15" t="s">
        <v>8</v>
      </c>
      <c r="B15" s="35">
        <v>8730</v>
      </c>
      <c r="C15" s="35">
        <v>764196562.81999993</v>
      </c>
      <c r="D15" s="35">
        <v>439631114</v>
      </c>
      <c r="E15" s="35">
        <v>52945445.32</v>
      </c>
      <c r="F15" s="115"/>
      <c r="G15" s="115"/>
    </row>
    <row r="16" spans="1:7" s="31" customFormat="1" ht="15" x14ac:dyDescent="0.25">
      <c r="A16" s="15" t="s">
        <v>51</v>
      </c>
      <c r="B16" s="35">
        <v>137871</v>
      </c>
      <c r="C16" s="35">
        <v>16913803357</v>
      </c>
      <c r="D16" s="106">
        <v>9924271506</v>
      </c>
      <c r="E16" s="106">
        <v>1312425278</v>
      </c>
      <c r="F16" s="115"/>
      <c r="G16" s="115"/>
    </row>
    <row r="17" spans="1:7" s="31" customFormat="1" ht="15" x14ac:dyDescent="0.25">
      <c r="A17" s="16" t="s">
        <v>52</v>
      </c>
      <c r="B17" s="107">
        <v>6.3320060056139438</v>
      </c>
      <c r="C17" s="107">
        <v>4.5181828515449016</v>
      </c>
      <c r="D17" s="107">
        <v>4.4298577858758552</v>
      </c>
      <c r="E17" s="107">
        <v>4.0341683604786533</v>
      </c>
      <c r="F17" s="115"/>
      <c r="G17" s="115"/>
    </row>
    <row r="18" spans="1:7" s="31" customFormat="1" ht="15" x14ac:dyDescent="0.25">
      <c r="A18" s="18" t="s">
        <v>132</v>
      </c>
      <c r="B18" s="63"/>
      <c r="C18" s="63"/>
      <c r="D18" s="63"/>
      <c r="E18" s="63"/>
      <c r="F18" s="62"/>
      <c r="G18" s="62"/>
    </row>
    <row r="19" spans="1:7" s="31" customFormat="1" ht="15" x14ac:dyDescent="0.25">
      <c r="A19" s="97"/>
      <c r="B19" s="63"/>
      <c r="C19" s="63"/>
      <c r="D19" s="63"/>
      <c r="E19" s="63"/>
      <c r="F19" s="62"/>
      <c r="G19" s="62"/>
    </row>
    <row r="20" spans="1:7" ht="57" customHeight="1" x14ac:dyDescent="0.2">
      <c r="A20" s="114" t="s">
        <v>133</v>
      </c>
      <c r="B20" s="114"/>
      <c r="C20" s="114"/>
      <c r="D20" s="114"/>
      <c r="E20" s="114"/>
    </row>
    <row r="21" spans="1:7" x14ac:dyDescent="0.2">
      <c r="A21" s="9" t="s">
        <v>80</v>
      </c>
      <c r="B21" s="32"/>
      <c r="C21" s="32"/>
      <c r="D21" s="32"/>
      <c r="E21" s="32"/>
    </row>
    <row r="22" spans="1:7" ht="20.45" customHeight="1" x14ac:dyDescent="0.2">
      <c r="A22" s="114" t="s">
        <v>89</v>
      </c>
      <c r="B22" s="114"/>
      <c r="C22" s="114"/>
      <c r="D22" s="114"/>
      <c r="E22" s="114"/>
    </row>
    <row r="23" spans="1:7" x14ac:dyDescent="0.2">
      <c r="A23" s="19" t="s">
        <v>72</v>
      </c>
      <c r="B23" s="32"/>
      <c r="C23" s="32"/>
      <c r="D23" s="32"/>
      <c r="E23" s="32"/>
    </row>
    <row r="25" spans="1:7" x14ac:dyDescent="0.2">
      <c r="A25" s="2" t="s">
        <v>79</v>
      </c>
    </row>
    <row r="26" spans="1:7" x14ac:dyDescent="0.2">
      <c r="A26" s="69" t="s">
        <v>125</v>
      </c>
    </row>
    <row r="27" spans="1:7" x14ac:dyDescent="0.2">
      <c r="A27" s="18" t="s">
        <v>122</v>
      </c>
    </row>
    <row r="28" spans="1:7" x14ac:dyDescent="0.2">
      <c r="A28" s="2" t="s">
        <v>88</v>
      </c>
    </row>
  </sheetData>
  <mergeCells count="16">
    <mergeCell ref="F4:G4"/>
    <mergeCell ref="F5:G5"/>
    <mergeCell ref="F6:G6"/>
    <mergeCell ref="F7:G7"/>
    <mergeCell ref="A22:E22"/>
    <mergeCell ref="F8:G8"/>
    <mergeCell ref="F9:G9"/>
    <mergeCell ref="F10:G10"/>
    <mergeCell ref="F11:G11"/>
    <mergeCell ref="F12:G12"/>
    <mergeCell ref="F13:G13"/>
    <mergeCell ref="F14:G14"/>
    <mergeCell ref="F15:G15"/>
    <mergeCell ref="F16:G16"/>
    <mergeCell ref="F17:G17"/>
    <mergeCell ref="A20:E20"/>
  </mergeCells>
  <hyperlinks>
    <hyperlink ref="A23" r:id="rId1" xr:uid="{1F4BE790-12AB-451C-A15E-62266A4A7AFE}"/>
  </hyperlinks>
  <pageMargins left="0.70866141732283472" right="0.70866141732283472" top="0.74803149606299213" bottom="0.74803149606299213" header="0.31496062992125984" footer="0.31496062992125984"/>
  <pageSetup paperSize="9" orientation="landscape"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BBB697-DD9E-40BE-B564-CE78C206FF02}">
  <sheetPr>
    <pageSetUpPr fitToPage="1"/>
  </sheetPr>
  <dimension ref="A1:B14"/>
  <sheetViews>
    <sheetView zoomScaleNormal="100" workbookViewId="0"/>
  </sheetViews>
  <sheetFormatPr baseColWidth="10" defaultColWidth="11.25" defaultRowHeight="14.25" x14ac:dyDescent="0.2"/>
  <cols>
    <col min="1" max="1" width="54.25" style="3" bestFit="1" customWidth="1"/>
    <col min="2" max="16384" width="11.25" style="3"/>
  </cols>
  <sheetData>
    <row r="1" spans="1:2" x14ac:dyDescent="0.2">
      <c r="A1" s="1" t="s">
        <v>60</v>
      </c>
      <c r="B1" s="33" t="s">
        <v>91</v>
      </c>
    </row>
    <row r="3" spans="1:2" x14ac:dyDescent="0.2">
      <c r="A3" s="9" t="s">
        <v>58</v>
      </c>
    </row>
    <row r="4" spans="1:2" x14ac:dyDescent="0.2">
      <c r="A4" s="23" t="s">
        <v>61</v>
      </c>
      <c r="B4" s="82">
        <v>7621750.0999999996</v>
      </c>
    </row>
    <row r="5" spans="1:2" x14ac:dyDescent="0.2">
      <c r="A5" s="9" t="s">
        <v>62</v>
      </c>
      <c r="B5" s="85">
        <v>138916495</v>
      </c>
    </row>
    <row r="6" spans="1:2" x14ac:dyDescent="0.2">
      <c r="A6" s="9" t="s">
        <v>63</v>
      </c>
      <c r="B6" s="85">
        <v>18349680.199999999</v>
      </c>
    </row>
    <row r="7" spans="1:2" x14ac:dyDescent="0.2">
      <c r="A7" s="9" t="s">
        <v>64</v>
      </c>
      <c r="B7" s="85">
        <v>11778456.050000001</v>
      </c>
    </row>
    <row r="8" spans="1:2" x14ac:dyDescent="0.2">
      <c r="A8" s="9" t="s">
        <v>65</v>
      </c>
      <c r="B8" s="85">
        <v>4474000</v>
      </c>
    </row>
    <row r="9" spans="1:2" x14ac:dyDescent="0.2">
      <c r="A9" s="64" t="s">
        <v>66</v>
      </c>
      <c r="B9" s="99">
        <f>SUM(B4:B8)</f>
        <v>181140381.34999999</v>
      </c>
    </row>
    <row r="11" spans="1:2" x14ac:dyDescent="0.2">
      <c r="A11" s="2" t="s">
        <v>102</v>
      </c>
      <c r="B11" s="66"/>
    </row>
    <row r="12" spans="1:2" x14ac:dyDescent="0.2">
      <c r="A12" s="69" t="s">
        <v>111</v>
      </c>
    </row>
    <row r="13" spans="1:2" x14ac:dyDescent="0.2">
      <c r="A13" s="18" t="s">
        <v>104</v>
      </c>
    </row>
    <row r="14" spans="1:2" x14ac:dyDescent="0.2">
      <c r="A14" s="2" t="s">
        <v>88</v>
      </c>
    </row>
  </sheetData>
  <pageMargins left="0.70866141732283472" right="0.70866141732283472" top="0.74803149606299213" bottom="0.74803149606299213" header="0.31496062992125984" footer="0.31496062992125984"/>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CF1557-E942-4FA9-8929-F82DA3007BDC}">
  <sheetPr>
    <pageSetUpPr fitToPage="1"/>
  </sheetPr>
  <dimension ref="A1:B13"/>
  <sheetViews>
    <sheetView zoomScaleNormal="100" workbookViewId="0"/>
  </sheetViews>
  <sheetFormatPr baseColWidth="10" defaultColWidth="11.25" defaultRowHeight="14.25" x14ac:dyDescent="0.2"/>
  <cols>
    <col min="1" max="1" width="54.25" style="3" bestFit="1" customWidth="1"/>
    <col min="2" max="16384" width="11.25" style="3"/>
  </cols>
  <sheetData>
    <row r="1" spans="1:2" x14ac:dyDescent="0.2">
      <c r="A1" s="1" t="s">
        <v>108</v>
      </c>
      <c r="B1" s="33" t="s">
        <v>91</v>
      </c>
    </row>
    <row r="3" spans="1:2" x14ac:dyDescent="0.2">
      <c r="A3" s="9" t="s">
        <v>58</v>
      </c>
    </row>
    <row r="4" spans="1:2" x14ac:dyDescent="0.2">
      <c r="A4" s="23" t="s">
        <v>61</v>
      </c>
      <c r="B4" s="82">
        <v>15741722.550000001</v>
      </c>
    </row>
    <row r="5" spans="1:2" x14ac:dyDescent="0.2">
      <c r="A5" s="2" t="s">
        <v>109</v>
      </c>
      <c r="B5" s="85">
        <v>108861297.66</v>
      </c>
    </row>
    <row r="6" spans="1:2" x14ac:dyDescent="0.2">
      <c r="A6" s="9" t="s">
        <v>63</v>
      </c>
      <c r="B6" s="85">
        <v>10698133.65</v>
      </c>
    </row>
    <row r="7" spans="1:2" x14ac:dyDescent="0.2">
      <c r="A7" s="9" t="s">
        <v>64</v>
      </c>
      <c r="B7" s="85">
        <v>17489615.620000001</v>
      </c>
    </row>
    <row r="8" spans="1:2" x14ac:dyDescent="0.2">
      <c r="A8" s="64" t="s">
        <v>66</v>
      </c>
      <c r="B8" s="99">
        <f>SUM(B4:B7)</f>
        <v>152790769.47999999</v>
      </c>
    </row>
    <row r="10" spans="1:2" x14ac:dyDescent="0.2">
      <c r="A10" s="2" t="s">
        <v>102</v>
      </c>
      <c r="B10" s="66"/>
    </row>
    <row r="11" spans="1:2" x14ac:dyDescent="0.2">
      <c r="A11" s="69" t="s">
        <v>111</v>
      </c>
    </row>
    <row r="12" spans="1:2" x14ac:dyDescent="0.2">
      <c r="A12" s="18" t="s">
        <v>104</v>
      </c>
    </row>
    <row r="13" spans="1:2" x14ac:dyDescent="0.2">
      <c r="A13" s="2" t="s">
        <v>88</v>
      </c>
    </row>
  </sheetData>
  <pageMargins left="0.70866141732283472" right="0.70866141732283472" top="0.74803149606299213" bottom="0.74803149606299213" header="0.31496062992125984" footer="0.31496062992125984"/>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F438D7-2CF3-48A6-9EAB-5A0EF386993A}">
  <sheetPr>
    <pageSetUpPr fitToPage="1"/>
  </sheetPr>
  <dimension ref="A1:B12"/>
  <sheetViews>
    <sheetView zoomScaleNormal="100" workbookViewId="0"/>
  </sheetViews>
  <sheetFormatPr baseColWidth="10" defaultColWidth="11.25" defaultRowHeight="14.25" x14ac:dyDescent="0.2"/>
  <cols>
    <col min="1" max="1" width="54.25" style="3" bestFit="1" customWidth="1"/>
    <col min="2" max="16384" width="11.25" style="3"/>
  </cols>
  <sheetData>
    <row r="1" spans="1:2" x14ac:dyDescent="0.2">
      <c r="A1" s="1" t="s">
        <v>123</v>
      </c>
      <c r="B1" s="33" t="s">
        <v>91</v>
      </c>
    </row>
    <row r="3" spans="1:2" x14ac:dyDescent="0.2">
      <c r="A3" s="9" t="s">
        <v>58</v>
      </c>
    </row>
    <row r="4" spans="1:2" x14ac:dyDescent="0.2">
      <c r="A4" s="23" t="s">
        <v>61</v>
      </c>
      <c r="B4" s="98">
        <v>16430446.550000001</v>
      </c>
    </row>
    <row r="5" spans="1:2" x14ac:dyDescent="0.2">
      <c r="A5" s="2" t="s">
        <v>109</v>
      </c>
      <c r="B5" s="72">
        <v>76366453.650000006</v>
      </c>
    </row>
    <row r="6" spans="1:2" x14ac:dyDescent="0.2">
      <c r="A6" s="9" t="s">
        <v>63</v>
      </c>
      <c r="B6" s="72">
        <v>3747667.15</v>
      </c>
    </row>
    <row r="7" spans="1:2" x14ac:dyDescent="0.2">
      <c r="A7" s="64" t="s">
        <v>66</v>
      </c>
      <c r="B7" s="99">
        <v>96544567.350000009</v>
      </c>
    </row>
    <row r="9" spans="1:2" x14ac:dyDescent="0.2">
      <c r="A9" s="2" t="s">
        <v>102</v>
      </c>
      <c r="B9" s="66"/>
    </row>
    <row r="10" spans="1:2" x14ac:dyDescent="0.2">
      <c r="A10" s="69" t="s">
        <v>121</v>
      </c>
    </row>
    <row r="11" spans="1:2" x14ac:dyDescent="0.2">
      <c r="A11" s="18" t="s">
        <v>122</v>
      </c>
    </row>
    <row r="12" spans="1:2" x14ac:dyDescent="0.2">
      <c r="A12" s="2" t="s">
        <v>88</v>
      </c>
    </row>
  </sheetData>
  <pageMargins left="0.70866141732283472" right="0.70866141732283472" top="0.74803149606299213" bottom="0.74803149606299213" header="0.31496062992125984" footer="0.31496062992125984"/>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6E67A1-97EE-46AF-B7A0-1EA81E6A7DEB}">
  <sheetPr>
    <pageSetUpPr fitToPage="1"/>
  </sheetPr>
  <dimension ref="A1:C40"/>
  <sheetViews>
    <sheetView showGridLines="0" zoomScaleNormal="100" workbookViewId="0"/>
  </sheetViews>
  <sheetFormatPr baseColWidth="10" defaultColWidth="11" defaultRowHeight="14.25" x14ac:dyDescent="0.2"/>
  <cols>
    <col min="1" max="1" width="28.25" style="5" customWidth="1"/>
    <col min="2" max="2" width="23.5" style="5" customWidth="1"/>
    <col min="3" max="3" width="14.75" style="5" customWidth="1"/>
    <col min="4" max="16384" width="11" style="5"/>
  </cols>
  <sheetData>
    <row r="1" spans="1:3" s="45" customFormat="1" ht="12" x14ac:dyDescent="0.2">
      <c r="A1" s="44" t="s">
        <v>47</v>
      </c>
      <c r="C1" s="33" t="s">
        <v>91</v>
      </c>
    </row>
    <row r="3" spans="1:3" x14ac:dyDescent="0.2">
      <c r="A3" s="38" t="s">
        <v>58</v>
      </c>
    </row>
    <row r="4" spans="1:3" ht="47.45" customHeight="1" x14ac:dyDescent="0.2">
      <c r="A4" s="36" t="s">
        <v>18</v>
      </c>
      <c r="B4" s="36" t="s">
        <v>59</v>
      </c>
      <c r="C4" s="36" t="s">
        <v>19</v>
      </c>
    </row>
    <row r="5" spans="1:3" x14ac:dyDescent="0.2">
      <c r="A5" s="23" t="s">
        <v>20</v>
      </c>
      <c r="B5" s="71">
        <v>74750778.769999996</v>
      </c>
      <c r="C5" s="72">
        <v>38204100</v>
      </c>
    </row>
    <row r="6" spans="1:3" x14ac:dyDescent="0.2">
      <c r="A6" s="9" t="s">
        <v>21</v>
      </c>
      <c r="B6" s="73">
        <v>28753175.5</v>
      </c>
      <c r="C6" s="72">
        <v>16077064.5</v>
      </c>
    </row>
    <row r="7" spans="1:3" x14ac:dyDescent="0.2">
      <c r="A7" s="9" t="s">
        <v>22</v>
      </c>
      <c r="B7" s="73">
        <v>13854262.42</v>
      </c>
      <c r="C7" s="72">
        <v>7368216.5999999996</v>
      </c>
    </row>
    <row r="8" spans="1:3" x14ac:dyDescent="0.2">
      <c r="A8" s="9" t="s">
        <v>23</v>
      </c>
      <c r="B8" s="73">
        <v>586366.4</v>
      </c>
      <c r="C8" s="72">
        <v>340318.1</v>
      </c>
    </row>
    <row r="9" spans="1:3" x14ac:dyDescent="0.2">
      <c r="A9" s="9" t="s">
        <v>24</v>
      </c>
      <c r="B9" s="73">
        <v>1759559</v>
      </c>
      <c r="C9" s="72">
        <v>1120874.08</v>
      </c>
    </row>
    <row r="10" spans="1:3" x14ac:dyDescent="0.2">
      <c r="A10" s="9" t="s">
        <v>25</v>
      </c>
      <c r="B10" s="73">
        <v>261434.6</v>
      </c>
      <c r="C10" s="72">
        <v>152642.4</v>
      </c>
    </row>
    <row r="11" spans="1:3" x14ac:dyDescent="0.2">
      <c r="A11" s="9" t="s">
        <v>26</v>
      </c>
      <c r="B11" s="73">
        <v>144061.10999999999</v>
      </c>
      <c r="C11" s="72">
        <v>100000</v>
      </c>
    </row>
    <row r="12" spans="1:3" x14ac:dyDescent="0.2">
      <c r="A12" s="9" t="s">
        <v>27</v>
      </c>
      <c r="B12" s="73">
        <v>282255.53000000003</v>
      </c>
      <c r="C12" s="72">
        <v>151054.73000000001</v>
      </c>
    </row>
    <row r="13" spans="1:3" x14ac:dyDescent="0.2">
      <c r="A13" s="9" t="s">
        <v>28</v>
      </c>
      <c r="B13" s="73">
        <v>2189261.7799999998</v>
      </c>
      <c r="C13" s="72">
        <v>1169736.83</v>
      </c>
    </row>
    <row r="14" spans="1:3" x14ac:dyDescent="0.2">
      <c r="A14" s="42" t="s">
        <v>29</v>
      </c>
      <c r="B14" s="73">
        <v>4729133</v>
      </c>
      <c r="C14" s="72">
        <v>2350065</v>
      </c>
    </row>
    <row r="15" spans="1:3" x14ac:dyDescent="0.2">
      <c r="A15" s="43" t="s">
        <v>30</v>
      </c>
      <c r="B15" s="73">
        <v>3986556.81</v>
      </c>
      <c r="C15" s="72">
        <v>2267728.96</v>
      </c>
    </row>
    <row r="16" spans="1:3" x14ac:dyDescent="0.2">
      <c r="A16" s="43" t="s">
        <v>31</v>
      </c>
      <c r="B16" s="73">
        <v>17560644.719999999</v>
      </c>
      <c r="C16" s="72">
        <v>12134230.85</v>
      </c>
    </row>
    <row r="17" spans="1:3" x14ac:dyDescent="0.2">
      <c r="A17" s="43" t="s">
        <v>32</v>
      </c>
      <c r="B17" s="74">
        <v>4466712.53</v>
      </c>
      <c r="C17" s="75">
        <v>1866712.53</v>
      </c>
    </row>
    <row r="18" spans="1:3" x14ac:dyDescent="0.2">
      <c r="A18" s="9" t="s">
        <v>33</v>
      </c>
      <c r="B18" s="73">
        <v>1943164.8499999999</v>
      </c>
      <c r="C18" s="72">
        <v>955075.5</v>
      </c>
    </row>
    <row r="19" spans="1:3" x14ac:dyDescent="0.2">
      <c r="A19" s="9" t="s">
        <v>34</v>
      </c>
      <c r="B19" s="73">
        <v>1904148.5</v>
      </c>
      <c r="C19" s="72">
        <v>968300</v>
      </c>
    </row>
    <row r="20" spans="1:3" x14ac:dyDescent="0.2">
      <c r="A20" s="9" t="s">
        <v>35</v>
      </c>
      <c r="B20" s="73">
        <v>271152.83</v>
      </c>
      <c r="C20" s="72">
        <v>141419.13</v>
      </c>
    </row>
    <row r="21" spans="1:3" x14ac:dyDescent="0.2">
      <c r="A21" s="9" t="s">
        <v>36</v>
      </c>
      <c r="B21" s="73">
        <v>15121917.5</v>
      </c>
      <c r="C21" s="72">
        <v>6729675</v>
      </c>
    </row>
    <row r="22" spans="1:3" x14ac:dyDescent="0.2">
      <c r="A22" s="9" t="s">
        <v>37</v>
      </c>
      <c r="B22" s="73">
        <v>2744012</v>
      </c>
      <c r="C22" s="72">
        <v>1446836.05</v>
      </c>
    </row>
    <row r="23" spans="1:3" x14ac:dyDescent="0.2">
      <c r="A23" s="9" t="s">
        <v>38</v>
      </c>
      <c r="B23" s="73">
        <v>11263677.42</v>
      </c>
      <c r="C23" s="72">
        <v>7860016.5</v>
      </c>
    </row>
    <row r="24" spans="1:3" x14ac:dyDescent="0.2">
      <c r="A24" s="9" t="s">
        <v>39</v>
      </c>
      <c r="B24" s="73">
        <v>3467886.47</v>
      </c>
      <c r="C24" s="72">
        <v>2173036.37</v>
      </c>
    </row>
    <row r="25" spans="1:3" x14ac:dyDescent="0.2">
      <c r="A25" s="9" t="s">
        <v>40</v>
      </c>
      <c r="B25" s="73">
        <v>2270291</v>
      </c>
      <c r="C25" s="73">
        <v>1213546</v>
      </c>
    </row>
    <row r="26" spans="1:3" x14ac:dyDescent="0.2">
      <c r="A26" s="9" t="s">
        <v>41</v>
      </c>
      <c r="B26" s="73">
        <v>32635693</v>
      </c>
      <c r="C26" s="73">
        <v>16456570</v>
      </c>
    </row>
    <row r="27" spans="1:3" x14ac:dyDescent="0.2">
      <c r="A27" s="9" t="s">
        <v>42</v>
      </c>
      <c r="B27" s="73">
        <v>9935101.5299999993</v>
      </c>
      <c r="C27" s="73">
        <v>5113089</v>
      </c>
    </row>
    <row r="28" spans="1:3" x14ac:dyDescent="0.2">
      <c r="A28" s="9" t="s">
        <v>43</v>
      </c>
      <c r="B28" s="73">
        <v>7339449.71</v>
      </c>
      <c r="C28" s="73">
        <v>4006419.53</v>
      </c>
    </row>
    <row r="29" spans="1:3" x14ac:dyDescent="0.2">
      <c r="A29" s="9" t="s">
        <v>44</v>
      </c>
      <c r="B29" s="73">
        <v>24051400</v>
      </c>
      <c r="C29" s="72">
        <v>7852900</v>
      </c>
    </row>
    <row r="30" spans="1:3" x14ac:dyDescent="0.2">
      <c r="A30" s="9" t="s">
        <v>45</v>
      </c>
      <c r="B30" s="73">
        <v>1379736</v>
      </c>
      <c r="C30" s="72">
        <v>696868</v>
      </c>
    </row>
    <row r="31" spans="1:3" s="37" customFormat="1" ht="15" x14ac:dyDescent="0.2">
      <c r="A31" s="41" t="s">
        <v>46</v>
      </c>
      <c r="B31" s="76">
        <f>SUM(B5:B30)</f>
        <v>267651832.97999999</v>
      </c>
      <c r="C31" s="76">
        <v>138916495</v>
      </c>
    </row>
    <row r="32" spans="1:3" s="37" customFormat="1" ht="15" x14ac:dyDescent="0.2">
      <c r="A32" s="12"/>
      <c r="B32" s="35"/>
      <c r="C32" s="35"/>
    </row>
    <row r="33" spans="1:3" x14ac:dyDescent="0.2">
      <c r="A33" s="2" t="s">
        <v>80</v>
      </c>
      <c r="B33" s="39"/>
      <c r="C33" s="40"/>
    </row>
    <row r="34" spans="1:3" ht="83.25" customHeight="1" x14ac:dyDescent="0.2">
      <c r="A34" s="116" t="s">
        <v>81</v>
      </c>
      <c r="B34" s="116"/>
      <c r="C34" s="116"/>
    </row>
    <row r="35" spans="1:3" ht="57" customHeight="1" x14ac:dyDescent="0.2">
      <c r="A35" s="114" t="s">
        <v>113</v>
      </c>
      <c r="B35" s="114"/>
      <c r="C35" s="114"/>
    </row>
    <row r="36" spans="1:3" ht="15" customHeight="1" x14ac:dyDescent="0.2">
      <c r="A36" s="81"/>
      <c r="B36" s="81"/>
      <c r="C36" s="81"/>
    </row>
    <row r="37" spans="1:3" x14ac:dyDescent="0.2">
      <c r="A37" s="2" t="s">
        <v>102</v>
      </c>
    </row>
    <row r="38" spans="1:3" x14ac:dyDescent="0.2">
      <c r="A38" s="69" t="s">
        <v>111</v>
      </c>
    </row>
    <row r="39" spans="1:3" x14ac:dyDescent="0.2">
      <c r="A39" s="18" t="s">
        <v>104</v>
      </c>
    </row>
    <row r="40" spans="1:3" x14ac:dyDescent="0.2">
      <c r="A40" s="2" t="s">
        <v>88</v>
      </c>
    </row>
  </sheetData>
  <mergeCells count="2">
    <mergeCell ref="A34:C34"/>
    <mergeCell ref="A35:C35"/>
  </mergeCells>
  <pageMargins left="0.70866141732283472" right="0.70866141732283472" top="0.74803149606299213" bottom="0.74803149606299213" header="0.31496062992125984" footer="0.31496062992125984"/>
  <pageSetup paperSize="9" scale="81"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12</vt:i4>
      </vt:variant>
      <vt:variant>
        <vt:lpstr>Plages nommées</vt:lpstr>
      </vt:variant>
      <vt:variant>
        <vt:i4>2</vt:i4>
      </vt:variant>
    </vt:vector>
  </HeadingPairs>
  <TitlesOfParts>
    <vt:vector size="14" baseType="lpstr">
      <vt:lpstr>Inhalt</vt:lpstr>
      <vt:lpstr>Kurzarbeit</vt:lpstr>
      <vt:lpstr>CEE</vt:lpstr>
      <vt:lpstr>HFMV</vt:lpstr>
      <vt:lpstr>Kredite</vt:lpstr>
      <vt:lpstr>AA_Bund_2020</vt:lpstr>
      <vt:lpstr>AA_Bund_2021</vt:lpstr>
      <vt:lpstr>AA_Bund_2022</vt:lpstr>
      <vt:lpstr>AA_Kantone_2020</vt:lpstr>
      <vt:lpstr>AA_Kantone_2021</vt:lpstr>
      <vt:lpstr>AA_Kantone_2022</vt:lpstr>
      <vt:lpstr>Erläuterungen</vt:lpstr>
      <vt:lpstr>Inhalt!Zone_d_impression</vt:lpstr>
      <vt:lpstr>Kurzarbeit!Zone_d_impression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Herzig Alain BFS</dc:creator>
  <cp:lastModifiedBy>Stauffer Laurène BFS</cp:lastModifiedBy>
  <dcterms:created xsi:type="dcterms:W3CDTF">2022-11-28T07:59:42Z</dcterms:created>
  <dcterms:modified xsi:type="dcterms:W3CDTF">2025-05-13T08:52:30Z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45c3252-146d-46f3-8062-82cd8c8d7e7d_Enabled">
    <vt:lpwstr>true</vt:lpwstr>
  </property>
  <property fmtid="{D5CDD505-2E9C-101B-9397-08002B2CF9AE}" pid="3" name="MSIP_Label_245c3252-146d-46f3-8062-82cd8c8d7e7d_SetDate">
    <vt:lpwstr>2025-05-02T09:59:43Z</vt:lpwstr>
  </property>
  <property fmtid="{D5CDD505-2E9C-101B-9397-08002B2CF9AE}" pid="4" name="MSIP_Label_245c3252-146d-46f3-8062-82cd8c8d7e7d_Method">
    <vt:lpwstr>Privileged</vt:lpwstr>
  </property>
  <property fmtid="{D5CDD505-2E9C-101B-9397-08002B2CF9AE}" pid="5" name="MSIP_Label_245c3252-146d-46f3-8062-82cd8c8d7e7d_Name">
    <vt:lpwstr>L1</vt:lpwstr>
  </property>
  <property fmtid="{D5CDD505-2E9C-101B-9397-08002B2CF9AE}" pid="6" name="MSIP_Label_245c3252-146d-46f3-8062-82cd8c8d7e7d_SiteId">
    <vt:lpwstr>6ae27add-8276-4a38-88c1-3a9c1f973767</vt:lpwstr>
  </property>
  <property fmtid="{D5CDD505-2E9C-101B-9397-08002B2CF9AE}" pid="7" name="MSIP_Label_245c3252-146d-46f3-8062-82cd8c8d7e7d_ActionId">
    <vt:lpwstr>fd03a380-32c3-452b-8a3b-44869bcbbd13</vt:lpwstr>
  </property>
  <property fmtid="{D5CDD505-2E9C-101B-9397-08002B2CF9AE}" pid="8" name="MSIP_Label_245c3252-146d-46f3-8062-82cd8c8d7e7d_ContentBits">
    <vt:lpwstr>0</vt:lpwstr>
  </property>
  <property fmtid="{D5CDD505-2E9C-101B-9397-08002B2CF9AE}" pid="9" name="MSIP_Label_245c3252-146d-46f3-8062-82cd8c8d7e7d_Tag">
    <vt:lpwstr>10, 0, 1, 1</vt:lpwstr>
  </property>
</Properties>
</file>