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01_Offre et utilisation des médias\3_Télévision\2025\4. Tableaux Definitif pour envoie PUB\"/>
    </mc:Choice>
  </mc:AlternateContent>
  <xr:revisionPtr revIDLastSave="0" documentId="13_ncr:1_{E7BBF2D8-079B-4CE2-A416-4D4EA8B757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M TV CH 2024" sheetId="6" r:id="rId1"/>
    <sheet name="TV PM SA" sheetId="1" r:id="rId2"/>
    <sheet name="TV PM SR" sheetId="2" r:id="rId3"/>
    <sheet name="TV PM SI" sheetId="3" r:id="rId4"/>
  </sheets>
  <definedNames>
    <definedName name="E01_FensterSender">"0034/0062/0031/0042/0053/0059"</definedName>
    <definedName name="E01_Sender" hidden="1">"0980/TOTAL/"</definedName>
    <definedName name="E05_OrderCustom" hidden="1">8</definedName>
    <definedName name="EXC_VER" hidden="1">"  V 4.2.11"</definedName>
    <definedName name="EXCEL_VER" hidden="1">9</definedName>
    <definedName name="_xlnm.Print_Titles" localSheetId="3">'TV PM SI'!$A:$A,'TV PM SI'!$2:$4</definedName>
    <definedName name="_xlnm.Print_Titles" localSheetId="2">'TV PM SR'!$A:$A,'TV PM SR'!$2:$4</definedName>
    <definedName name="Seite1">#REF!</definedName>
    <definedName name="SYSTEM_VER" hidden="1">"Windows (32-bit) NT 5.00"</definedName>
    <definedName name="TCR_DATUM" hidden="1">34700</definedName>
    <definedName name="TCR_PosRes" hidden="1">16</definedName>
    <definedName name="TCR_TG" hidden="1">"0804TGNr.0102010422821169511696451101090110"</definedName>
    <definedName name="TCR_TGSize" hidden="1">"0810TGSiz00048855650000713214000112380100011090240000897266000104228300023988310002486754"</definedName>
    <definedName name="TCR_TGW" hidden="1">"0104TGW  0001"</definedName>
    <definedName name="TCR_VER" hidden="1">11</definedName>
    <definedName name="TmSlc" localSheetId="1">'TV PM SA'!$A$5:$L$11</definedName>
    <definedName name="TmSlc" localSheetId="3">'TV PM SI'!#REF!</definedName>
    <definedName name="TmSlc" localSheetId="2">'TV PM SR'!#REF!</definedName>
    <definedName name="_xlnm.Print_Area" localSheetId="0">'PM TV CH 2024'!$A$1:$F$25</definedName>
    <definedName name="_xlnm.Print_Area" localSheetId="1">'TV PM SA'!$A$1:$AN$28</definedName>
    <definedName name="_xlnm.Print_Area" localSheetId="3">'TV PM SI'!$A$1:$AN$27</definedName>
    <definedName name="_xlnm.Print_Area" localSheetId="2">'TV PM SR'!$A$1:$AN$27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3" l="1"/>
  <c r="AL10" i="2"/>
  <c r="AL11" i="1"/>
  <c r="AK10" i="3" l="1"/>
  <c r="AK10" i="2"/>
  <c r="AK11" i="1"/>
  <c r="AJ10" i="3" l="1"/>
  <c r="AJ10" i="2"/>
  <c r="AJ11" i="1"/>
  <c r="C11" i="1" l="1"/>
  <c r="D11" i="1"/>
  <c r="AI10" i="3" l="1"/>
  <c r="AI10" i="2"/>
  <c r="AH10" i="3"/>
  <c r="AH10" i="2"/>
  <c r="AH11" i="1"/>
  <c r="AF10" i="3"/>
  <c r="AF10" i="2"/>
  <c r="AF11" i="1"/>
  <c r="AD10" i="3"/>
  <c r="AC10" i="3"/>
  <c r="AB10" i="3"/>
  <c r="Z10" i="3"/>
  <c r="Y10" i="3"/>
  <c r="AD10" i="2"/>
  <c r="AC10" i="2"/>
  <c r="AB10" i="2"/>
  <c r="Z10" i="2"/>
  <c r="Y10" i="2"/>
  <c r="AD11" i="1"/>
  <c r="AC11" i="1"/>
  <c r="AB11" i="1"/>
  <c r="Z11" i="1"/>
  <c r="Y11" i="1"/>
  <c r="C10" i="2"/>
  <c r="D10" i="2"/>
  <c r="E10" i="2"/>
  <c r="F10" i="2"/>
  <c r="G10" i="2"/>
  <c r="H10" i="2"/>
  <c r="I10" i="2"/>
  <c r="J10" i="2"/>
  <c r="K10" i="2"/>
  <c r="B10" i="2"/>
  <c r="C7" i="2"/>
  <c r="D7" i="2"/>
  <c r="E7" i="2"/>
  <c r="F7" i="2"/>
  <c r="B7" i="2"/>
  <c r="E11" i="1"/>
  <c r="F11" i="1"/>
  <c r="G11" i="1"/>
  <c r="H11" i="1"/>
  <c r="I11" i="1"/>
  <c r="J11" i="1"/>
  <c r="K11" i="1"/>
  <c r="B11" i="1"/>
  <c r="C7" i="3"/>
  <c r="D7" i="3"/>
  <c r="E7" i="3"/>
  <c r="F7" i="3"/>
  <c r="B7" i="3"/>
  <c r="W10" i="2"/>
  <c r="X10" i="2"/>
  <c r="S10" i="2"/>
  <c r="T10" i="2"/>
  <c r="U10" i="2"/>
  <c r="V10" i="2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O8" i="2"/>
  <c r="O10" i="2" s="1"/>
  <c r="G7" i="3"/>
  <c r="H7" i="3"/>
  <c r="I7" i="3"/>
  <c r="J7" i="3"/>
  <c r="K7" i="3"/>
  <c r="G7" i="2"/>
  <c r="H7" i="2"/>
  <c r="I7" i="2"/>
  <c r="J7" i="2"/>
  <c r="K7" i="2"/>
  <c r="C10" i="3"/>
  <c r="D10" i="3"/>
  <c r="E10" i="3"/>
  <c r="F10" i="3"/>
  <c r="G10" i="3"/>
  <c r="H10" i="3"/>
  <c r="I10" i="3"/>
  <c r="J10" i="3"/>
  <c r="K10" i="3"/>
  <c r="B10" i="3"/>
  <c r="L8" i="2"/>
  <c r="L10" i="2" s="1"/>
  <c r="M8" i="2"/>
  <c r="M10" i="2" s="1"/>
  <c r="N8" i="2"/>
  <c r="N10" i="2" s="1"/>
  <c r="P8" i="2"/>
  <c r="P10" i="2" s="1"/>
  <c r="Q8" i="2"/>
  <c r="Q10" i="2" s="1"/>
  <c r="R8" i="2"/>
  <c r="R10" i="2" s="1"/>
</calcChain>
</file>

<file path=xl/sharedStrings.xml><?xml version="1.0" encoding="utf-8"?>
<sst xmlns="http://schemas.openxmlformats.org/spreadsheetml/2006/main" count="244" uniqueCount="72">
  <si>
    <t>Total SRG SSR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</si>
  <si>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</si>
  <si>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</si>
  <si>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</si>
  <si>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</si>
  <si>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</si>
  <si>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</si>
  <si>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</si>
  <si>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</si>
  <si>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</si>
  <si>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</si>
  <si>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</si>
  <si>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</si>
  <si>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</si>
  <si>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</si>
  <si>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</si>
  <si>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</si>
  <si>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</si>
  <si>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</si>
  <si>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</si>
  <si>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</si>
  <si>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</si>
  <si>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</si>
  <si>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</si>
  <si>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*</t>
  </si>
  <si>
    <t>Suisse alémanique</t>
  </si>
  <si>
    <t>Suisse romande</t>
  </si>
  <si>
    <t>Suisse italienne</t>
  </si>
  <si>
    <t>Autres SRG SSR</t>
  </si>
  <si>
    <t>TV étrangères</t>
  </si>
  <si>
    <t>Télévision</t>
  </si>
  <si>
    <t>Remarques:</t>
  </si>
  <si>
    <t>Parts de marché en %</t>
  </si>
  <si>
    <t xml:space="preserve">Parts de marché en % </t>
  </si>
  <si>
    <t>Les principales chaînes en Suisse italienne</t>
  </si>
  <si>
    <t>Les principales chaînes en Suisse</t>
  </si>
  <si>
    <t>Chaîne TV</t>
  </si>
  <si>
    <t>Les principales chaînes en Suisse alémanique</t>
  </si>
  <si>
    <t>Les principales chaînes en Suisse romande</t>
  </si>
  <si>
    <t>Pour plus d’informations, cf. les remarques méthodologiques pour l’indicateur "Utilisation de la télévision par chaîne":</t>
  </si>
  <si>
    <t>SRF1</t>
  </si>
  <si>
    <t>SRF2</t>
  </si>
  <si>
    <t>SRFINFO</t>
  </si>
  <si>
    <t>RTS Un</t>
  </si>
  <si>
    <t>RTS Deux</t>
  </si>
  <si>
    <t>RSI La Uno</t>
  </si>
  <si>
    <t>RSI La Due</t>
  </si>
  <si>
    <t>TV privées suisses</t>
  </si>
  <si>
    <t>Les parts de marché des différentes chaînes sont indiquées sans décimale. Les totaux correspondants étant calculés à partir de valeurs comprenant au moins un chiffre après la virgule, il peut en résulter de légères différences dues aux chiffres arrondis.</t>
  </si>
  <si>
    <t>Système de mesure: à partir de 2013 Kantar Media, 1983–2012 Telecontrol; univers: population de 3 ans et plus, moyenne par jour (lundi–dimanche)</t>
  </si>
  <si>
    <t>2)</t>
  </si>
  <si>
    <t>Explications:</t>
  </si>
  <si>
    <t>T 16.03.01.03.03</t>
  </si>
  <si>
    <t>https://www.bfs.admin.ch/bfs/fr/home/statistiques/culture-medias-societe-information-sport/medias/offre-utilisation/television.html</t>
  </si>
  <si>
    <r>
      <t>SRG SSR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programme</t>
    </r>
  </si>
  <si>
    <r>
      <t>SRG SSR 2</t>
    </r>
    <r>
      <rPr>
        <vertAlign val="superscript"/>
        <sz val="8"/>
        <rFont val="Arial"/>
        <family val="2"/>
      </rPr>
      <t>ème</t>
    </r>
    <r>
      <rPr>
        <sz val="8"/>
        <rFont val="Arial"/>
        <family val="2"/>
      </rPr>
      <t xml:space="preserve"> programme</t>
    </r>
  </si>
  <si>
    <r>
      <t>SRG SSR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programme = SRF1, RTS Un, RSI La Uno; 2</t>
    </r>
    <r>
      <rPr>
        <vertAlign val="superscript"/>
        <sz val="8"/>
        <rFont val="Arial"/>
        <family val="2"/>
      </rPr>
      <t>ème</t>
    </r>
    <r>
      <rPr>
        <sz val="8"/>
        <rFont val="Arial"/>
        <family val="2"/>
      </rPr>
      <t xml:space="preserve"> programme = SRF2, RTS Deux, RSI La Due</t>
    </r>
  </si>
  <si>
    <t>1)</t>
  </si>
  <si>
    <t>Renseignements: 058 463 61 58, poku@bfs.admin.ch</t>
  </si>
  <si>
    <t>Sources: Mediapulse SA, Service de la recherche SRG SSR</t>
  </si>
  <si>
    <t>Système de mesure: à partir de 2013 Kantar Media, 1985–2012 GfK Telecontrol; univers: population de 3 ans et plus, moyenne par jour (lundi–dimanche)</t>
  </si>
  <si>
    <t>Source: Mediapulse TV Data</t>
  </si>
  <si>
    <t>Sources: Mediapulse SA, SRG SSR Service de la recherche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</si>
  <si>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Une comparaison des données à long terme à partir de 2010 avec les années précédentes n'est pas possible (passage de la méthode de remplacement à la méthode de pondération journalière).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</si>
  <si>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Une comparaison des données à partir de 2013 avec les données des années précedentes n'est pas possible en raison de l'introduction en 2013 d'un nouveau système de mesure :  outre la mesure de la consommation en direct, sont également mesurées l’utilisation différée et la consommation télévisuelle à l’ordinateur.</t>
    </r>
  </si>
  <si>
    <t xml:space="preserve"> </t>
  </si>
  <si>
    <t>© OFS 2025</t>
  </si>
  <si>
    <t>Dernière modification : 07.07.2025</t>
  </si>
  <si>
    <t>Echantillon 2024 (moyenne par jour):  2'348 personnes dans les ménages privés avec au moins un apparéil télé (Suisse alémanique) – 1'424 personnes dans les ménages privés avec au moins un appareil télé (Suisse romande) –  650 personnes dans les ménages privés avec au moins un appareil télé (Suisse italienne)</t>
  </si>
  <si>
    <r>
      <t>2024</t>
    </r>
    <r>
      <rPr>
        <vertAlign val="superscript"/>
        <sz val="8"/>
        <rFont val="Arial"/>
        <family val="2"/>
      </rPr>
      <t xml:space="preserve"> 3)</t>
    </r>
  </si>
  <si>
    <t>Echantillon 2024: personnes dans les ménages privés avec au moins un appareil télé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</si>
  <si>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Depuis 2024, l'utilisation de la télévision via smartphone, tablette et PC à la maison et à l'extérieur est également déterminée pour les chaînes qui marquent proactivement leurs offres broadcastées en ligne par ce que l'on appelle un tag.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</si>
</sst>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#,##0__;\-#,###,##0__;0__;@__\ "/>
    <numFmt numFmtId="166" formatCode="0.000"/>
    <numFmt numFmtId="167" formatCode="#,###,##0.00__;\-#,###,##0.00__;0.00__;@__\ "/>
    <numFmt numFmtId="168" formatCode="#,##0.000_ ;\-#,##0.000\ "/>
    <numFmt numFmtId="169" formatCode="#,##0.000000000000000_ ;\-#,##0.000000000000000\ "/>
    <numFmt numFmtId="170" formatCode="#,##0.0000_ ;\-#,##0.0000\ "/>
  </numFmts>
  <fonts count="10" x14ac:knownFonts="1"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2" borderId="0" xfId="3" applyFont="1" applyFill="1"/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3" fillId="2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/>
    </xf>
    <xf numFmtId="165" fontId="3" fillId="4" borderId="0" xfId="0" applyNumberFormat="1" applyFont="1" applyFill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 vertical="top"/>
    </xf>
    <xf numFmtId="0" fontId="3" fillId="2" borderId="0" xfId="3" applyFont="1" applyFill="1" applyAlignment="1">
      <alignment vertical="top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3" borderId="0" xfId="3" applyFont="1" applyFill="1" applyAlignment="1">
      <alignment horizontal="left"/>
    </xf>
    <xf numFmtId="0" fontId="3" fillId="3" borderId="0" xfId="3" applyFont="1" applyFill="1" applyAlignment="1">
      <alignment horizontal="right"/>
    </xf>
    <xf numFmtId="0" fontId="3" fillId="2" borderId="0" xfId="3" applyFont="1" applyFill="1"/>
    <xf numFmtId="0" fontId="3" fillId="3" borderId="0" xfId="0" applyFont="1" applyFill="1"/>
    <xf numFmtId="0" fontId="3" fillId="2" borderId="0" xfId="3" applyFont="1" applyFill="1" applyAlignment="1">
      <alignment horizontal="left"/>
    </xf>
    <xf numFmtId="0" fontId="3" fillId="2" borderId="0" xfId="3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0" fontId="3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165" fontId="3" fillId="3" borderId="0" xfId="0" applyNumberFormat="1" applyFont="1" applyFill="1" applyAlignment="1" applyProtection="1">
      <alignment horizontal="right"/>
      <protection locked="0"/>
    </xf>
    <xf numFmtId="165" fontId="3" fillId="4" borderId="0" xfId="0" applyNumberFormat="1" applyFont="1" applyFill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alignment horizontal="right"/>
      <protection locked="0"/>
    </xf>
    <xf numFmtId="165" fontId="3" fillId="2" borderId="1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0" fontId="8" fillId="3" borderId="0" xfId="1" applyFont="1" applyFill="1" applyAlignment="1" applyProtection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3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1" fontId="3" fillId="2" borderId="6" xfId="0" quotePrefix="1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1" fontId="3" fillId="3" borderId="6" xfId="0" quotePrefix="1" applyNumberFormat="1" applyFont="1" applyFill="1" applyBorder="1" applyAlignment="1">
      <alignment horizontal="right" vertical="center"/>
    </xf>
    <xf numFmtId="1" fontId="3" fillId="0" borderId="6" xfId="0" quotePrefix="1" applyNumberFormat="1" applyFont="1" applyBorder="1" applyAlignment="1">
      <alignment horizontal="right" vertical="center"/>
    </xf>
    <xf numFmtId="1" fontId="3" fillId="3" borderId="6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right" vertical="center"/>
    </xf>
    <xf numFmtId="1" fontId="7" fillId="3" borderId="5" xfId="0" quotePrefix="1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0" fontId="3" fillId="3" borderId="0" xfId="3" applyFont="1" applyFill="1"/>
    <xf numFmtId="1" fontId="7" fillId="3" borderId="5" xfId="0" applyNumberFormat="1" applyFont="1" applyFill="1" applyBorder="1" applyAlignment="1">
      <alignment horizontal="right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1" fontId="7" fillId="3" borderId="5" xfId="0" quotePrefix="1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3" fillId="0" borderId="6" xfId="0" quotePrefix="1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wrapText="1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2" borderId="0" xfId="1" applyFont="1" applyFill="1" applyBorder="1" applyAlignment="1" applyProtection="1"/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2" borderId="0" xfId="2" applyFont="1" applyFill="1" applyAlignment="1">
      <alignment horizontal="left" wrapText="1"/>
    </xf>
    <xf numFmtId="0" fontId="3" fillId="2" borderId="0" xfId="3" applyFont="1" applyFill="1" applyAlignment="1">
      <alignment horizontal="left" wrapText="1"/>
    </xf>
    <xf numFmtId="0" fontId="3" fillId="2" borderId="0" xfId="3" applyFont="1" applyFill="1" applyAlignment="1">
      <alignment wrapText="1"/>
    </xf>
    <xf numFmtId="0" fontId="0" fillId="3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>
      <alignment horizontal="left"/>
    </xf>
    <xf numFmtId="0" fontId="0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170" fontId="0" fillId="3" borderId="0" xfId="0" applyNumberFormat="1" applyFont="1" applyFill="1"/>
    <xf numFmtId="165" fontId="3" fillId="3" borderId="1" xfId="0" applyNumberFormat="1" applyFont="1" applyFill="1" applyBorder="1" applyAlignment="1">
      <alignment horizontal="center"/>
    </xf>
    <xf numFmtId="166" fontId="0" fillId="3" borderId="0" xfId="0" applyNumberFormat="1" applyFont="1" applyFill="1" applyAlignment="1">
      <alignment horizontal="left"/>
    </xf>
    <xf numFmtId="0" fontId="0" fillId="2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0" fillId="2" borderId="0" xfId="0" applyFont="1" applyFill="1" applyAlignment="1">
      <alignment vertical="center"/>
    </xf>
    <xf numFmtId="164" fontId="0" fillId="2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left"/>
    </xf>
    <xf numFmtId="168" fontId="0" fillId="2" borderId="0" xfId="0" applyNumberFormat="1" applyFont="1" applyFill="1"/>
    <xf numFmtId="165" fontId="0" fillId="2" borderId="0" xfId="0" applyNumberFormat="1" applyFont="1" applyFill="1" applyAlignment="1">
      <alignment horizontal="left"/>
    </xf>
    <xf numFmtId="165" fontId="0" fillId="3" borderId="0" xfId="0" applyNumberFormat="1" applyFont="1" applyFill="1" applyAlignment="1">
      <alignment horizontal="left"/>
    </xf>
    <xf numFmtId="167" fontId="0" fillId="2" borderId="0" xfId="0" applyNumberFormat="1" applyFont="1" applyFill="1" applyAlignment="1">
      <alignment horizontal="left"/>
    </xf>
    <xf numFmtId="164" fontId="0" fillId="3" borderId="0" xfId="0" applyNumberFormat="1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 wrapText="1" indent="1"/>
    </xf>
    <xf numFmtId="169" fontId="0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166" fontId="0" fillId="2" borderId="0" xfId="0" applyNumberFormat="1" applyFont="1" applyFill="1" applyAlignment="1">
      <alignment horizontal="center"/>
    </xf>
    <xf numFmtId="166" fontId="0" fillId="3" borderId="0" xfId="0" applyNumberFormat="1" applyFont="1" applyFill="1"/>
  </cellXfs>
  <cellStyles count="4">
    <cellStyle name="Lien hypertexte" xfId="1" builtinId="8"/>
    <cellStyle name="Normal" xfId="0" builtinId="0"/>
    <cellStyle name="Standard_anfrage kradolfer" xfId="2" xr:uid="{00000000-0005-0000-0000-000002000000}"/>
    <cellStyle name="Standard_Mappe2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selection activeCell="A28" sqref="A28"/>
    </sheetView>
  </sheetViews>
  <sheetFormatPr baseColWidth="10" defaultColWidth="11.3984375" defaultRowHeight="15.75" customHeight="1" x14ac:dyDescent="0.25"/>
  <cols>
    <col min="1" max="1" width="25.09765625" style="77" customWidth="1"/>
    <col min="2" max="4" width="16.59765625" style="77" customWidth="1"/>
    <col min="5" max="16384" width="11.3984375" style="77"/>
  </cols>
  <sheetData>
    <row r="1" spans="1:5" ht="15.75" customHeight="1" x14ac:dyDescent="0.25">
      <c r="A1" s="69" t="s">
        <v>30</v>
      </c>
      <c r="B1" s="76"/>
      <c r="C1" s="76"/>
      <c r="D1" s="9" t="s">
        <v>52</v>
      </c>
    </row>
    <row r="2" spans="1:5" ht="15.75" customHeight="1" x14ac:dyDescent="0.25">
      <c r="A2" s="78" t="s">
        <v>35</v>
      </c>
      <c r="B2" s="79"/>
      <c r="C2" s="79"/>
    </row>
    <row r="3" spans="1:5" ht="15.75" customHeight="1" x14ac:dyDescent="0.25">
      <c r="A3" s="80" t="s">
        <v>32</v>
      </c>
      <c r="B3" s="1"/>
      <c r="C3" s="1"/>
    </row>
    <row r="4" spans="1:5" ht="15.75" customHeight="1" x14ac:dyDescent="0.25">
      <c r="A4" s="81"/>
      <c r="B4" s="82">
        <v>2024</v>
      </c>
      <c r="C4" s="83"/>
      <c r="D4" s="83"/>
    </row>
    <row r="5" spans="1:5" ht="15.75" customHeight="1" x14ac:dyDescent="0.25">
      <c r="A5" s="62" t="s">
        <v>36</v>
      </c>
      <c r="B5" s="63" t="s">
        <v>25</v>
      </c>
      <c r="C5" s="63" t="s">
        <v>26</v>
      </c>
      <c r="D5" s="64" t="s">
        <v>27</v>
      </c>
    </row>
    <row r="6" spans="1:5" ht="15.75" customHeight="1" x14ac:dyDescent="0.25">
      <c r="A6" s="16" t="s">
        <v>54</v>
      </c>
      <c r="B6" s="84">
        <v>18.393999999999998</v>
      </c>
      <c r="C6" s="84">
        <v>19.832000000000001</v>
      </c>
      <c r="D6" s="84">
        <v>19.748000000000001</v>
      </c>
    </row>
    <row r="7" spans="1:5" ht="15.75" customHeight="1" x14ac:dyDescent="0.25">
      <c r="A7" s="16" t="s">
        <v>55</v>
      </c>
      <c r="B7" s="84">
        <v>10.677</v>
      </c>
      <c r="C7" s="84">
        <v>8.57</v>
      </c>
      <c r="D7" s="84">
        <v>9.2840000000000007</v>
      </c>
    </row>
    <row r="8" spans="1:5" ht="15.75" customHeight="1" x14ac:dyDescent="0.25">
      <c r="A8" s="16" t="s">
        <v>42</v>
      </c>
      <c r="B8" s="84">
        <v>1.9890000000000001</v>
      </c>
      <c r="C8" s="84">
        <v>5.2999999999999999E-2</v>
      </c>
      <c r="D8" s="84">
        <v>0.13600000000000001</v>
      </c>
    </row>
    <row r="9" spans="1:5" ht="15.75" customHeight="1" x14ac:dyDescent="0.25">
      <c r="A9" s="16" t="s">
        <v>28</v>
      </c>
      <c r="B9" s="84">
        <v>0</v>
      </c>
      <c r="C9" s="84">
        <v>0</v>
      </c>
      <c r="D9" s="84">
        <v>0</v>
      </c>
    </row>
    <row r="10" spans="1:5" ht="15.75" customHeight="1" x14ac:dyDescent="0.25">
      <c r="A10" s="18" t="s">
        <v>0</v>
      </c>
      <c r="B10" s="85">
        <v>31.06</v>
      </c>
      <c r="C10" s="85">
        <v>28.454999999999998</v>
      </c>
      <c r="D10" s="85">
        <v>29.167000000000002</v>
      </c>
      <c r="E10" s="86"/>
    </row>
    <row r="11" spans="1:5" ht="15.75" customHeight="1" x14ac:dyDescent="0.25">
      <c r="A11" s="16" t="s">
        <v>47</v>
      </c>
      <c r="B11" s="84">
        <v>10.824</v>
      </c>
      <c r="C11" s="84">
        <v>2.8090000000000002</v>
      </c>
      <c r="D11" s="84">
        <v>3.5539999999999998</v>
      </c>
    </row>
    <row r="12" spans="1:5" ht="15.75" customHeight="1" x14ac:dyDescent="0.25">
      <c r="A12" s="15" t="s">
        <v>29</v>
      </c>
      <c r="B12" s="87">
        <v>58.116</v>
      </c>
      <c r="C12" s="87">
        <v>68.736000000000004</v>
      </c>
      <c r="D12" s="87">
        <v>67.278999999999996</v>
      </c>
    </row>
    <row r="13" spans="1:5" ht="15.75" customHeight="1" x14ac:dyDescent="0.25">
      <c r="A13" s="24" t="s">
        <v>31</v>
      </c>
      <c r="B13" s="88"/>
      <c r="C13" s="88"/>
      <c r="D13" s="88"/>
    </row>
    <row r="14" spans="1:5" s="89" customFormat="1" ht="26.25" customHeight="1" x14ac:dyDescent="0.2">
      <c r="A14" s="74" t="s">
        <v>60</v>
      </c>
      <c r="B14" s="74"/>
      <c r="C14" s="74"/>
      <c r="D14" s="74"/>
    </row>
    <row r="15" spans="1:5" s="90" customFormat="1" ht="48.75" customHeight="1" x14ac:dyDescent="0.2">
      <c r="A15" s="71" t="s">
        <v>68</v>
      </c>
      <c r="B15" s="72"/>
      <c r="C15" s="72"/>
      <c r="D15" s="72"/>
    </row>
    <row r="16" spans="1:5" s="89" customFormat="1" ht="19.899999999999999" customHeight="1" x14ac:dyDescent="0.2">
      <c r="A16" s="73" t="s">
        <v>56</v>
      </c>
      <c r="B16" s="73"/>
      <c r="C16" s="73"/>
      <c r="D16" s="73"/>
    </row>
    <row r="17" spans="1:12" s="91" customFormat="1" ht="37.5" customHeight="1" x14ac:dyDescent="0.2">
      <c r="A17" s="73" t="s">
        <v>48</v>
      </c>
      <c r="B17" s="73"/>
      <c r="C17" s="73"/>
      <c r="D17" s="73"/>
      <c r="L17" s="91" t="s">
        <v>65</v>
      </c>
    </row>
    <row r="18" spans="1:12" s="24" customFormat="1" ht="15.75" customHeight="1" x14ac:dyDescent="0.2">
      <c r="A18" s="24" t="s">
        <v>39</v>
      </c>
    </row>
    <row r="19" spans="1:12" s="14" customFormat="1" ht="15.75" customHeight="1" x14ac:dyDescent="0.2">
      <c r="A19" s="66" t="s">
        <v>53</v>
      </c>
      <c r="B19" s="21"/>
      <c r="C19" s="21"/>
      <c r="D19" s="21"/>
    </row>
    <row r="20" spans="1:12" s="14" customFormat="1" ht="15.75" customHeight="1" x14ac:dyDescent="0.25">
      <c r="A20" s="41"/>
      <c r="B20" s="21"/>
      <c r="C20" s="21"/>
      <c r="D20" s="21"/>
    </row>
    <row r="21" spans="1:12" s="13" customFormat="1" ht="15.75" customHeight="1" x14ac:dyDescent="0.2">
      <c r="A21" s="28" t="s">
        <v>61</v>
      </c>
      <c r="B21" s="43"/>
      <c r="C21" s="43"/>
      <c r="D21" s="22"/>
    </row>
    <row r="22" spans="1:12" ht="15.75" customHeight="1" x14ac:dyDescent="0.25">
      <c r="A22" s="28" t="s">
        <v>66</v>
      </c>
      <c r="B22" s="76"/>
      <c r="C22" s="76"/>
    </row>
    <row r="23" spans="1:12" ht="15.75" customHeight="1" x14ac:dyDescent="0.25">
      <c r="C23" s="44"/>
    </row>
    <row r="24" spans="1:12" ht="15.75" customHeight="1" x14ac:dyDescent="0.25">
      <c r="A24" s="70" t="s">
        <v>58</v>
      </c>
      <c r="B24" s="70"/>
      <c r="C24" s="76"/>
    </row>
    <row r="25" spans="1:12" ht="15.75" customHeight="1" x14ac:dyDescent="0.25">
      <c r="A25" s="28" t="s">
        <v>67</v>
      </c>
      <c r="B25" s="76"/>
      <c r="C25" s="76"/>
    </row>
    <row r="33" spans="1:4" s="14" customFormat="1" ht="15.75" customHeight="1" x14ac:dyDescent="0.2">
      <c r="A33" s="66"/>
      <c r="B33" s="21"/>
      <c r="C33" s="21"/>
      <c r="D33" s="21"/>
    </row>
  </sheetData>
  <mergeCells count="7">
    <mergeCell ref="A24:B24"/>
    <mergeCell ref="A15:D15"/>
    <mergeCell ref="A2:C2"/>
    <mergeCell ref="A17:D17"/>
    <mergeCell ref="A14:D14"/>
    <mergeCell ref="A16:D16"/>
    <mergeCell ref="B4:D4"/>
  </mergeCells>
  <phoneticPr fontId="3" type="noConversion"/>
  <hyperlinks>
    <hyperlink ref="A19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AR28"/>
  <sheetViews>
    <sheetView zoomScaleNormal="100" workbookViewId="0">
      <pane xSplit="1" topLeftCell="B1" activePane="topRight" state="frozen"/>
      <selection sqref="A1:C1"/>
      <selection pane="topRight" activeCell="A29" sqref="A29"/>
    </sheetView>
  </sheetViews>
  <sheetFormatPr baseColWidth="10" defaultColWidth="11.3984375" defaultRowHeight="15.75" customHeight="1" x14ac:dyDescent="0.25"/>
  <cols>
    <col min="1" max="1" width="19" style="80" customWidth="1"/>
    <col min="2" max="11" width="6.8984375" style="80" customWidth="1"/>
    <col min="12" max="26" width="6.8984375" style="92" customWidth="1"/>
    <col min="27" max="27" width="2.296875" style="93" customWidth="1"/>
    <col min="28" max="29" width="6.8984375" style="92" customWidth="1"/>
    <col min="30" max="30" width="6.8984375" style="77" customWidth="1"/>
    <col min="31" max="31" width="2.296875" style="93" customWidth="1"/>
    <col min="32" max="33" width="6.8984375" style="92" customWidth="1"/>
    <col min="34" max="38" width="6.8984375" style="77" customWidth="1"/>
    <col min="39" max="42" width="6.8984375" style="92" customWidth="1"/>
    <col min="43" max="43" width="6.8984375" style="77" customWidth="1"/>
    <col min="44" max="44" width="18" style="77" bestFit="1" customWidth="1"/>
    <col min="45" max="16384" width="11.3984375" style="77"/>
  </cols>
  <sheetData>
    <row r="1" spans="1:44" ht="15.75" customHeight="1" x14ac:dyDescent="0.25">
      <c r="A1" s="5" t="s">
        <v>30</v>
      </c>
      <c r="AL1" s="9"/>
      <c r="AM1" s="9"/>
      <c r="AN1" s="9"/>
      <c r="AO1" s="9"/>
      <c r="AP1" s="9" t="s">
        <v>52</v>
      </c>
    </row>
    <row r="2" spans="1:44" s="4" customFormat="1" ht="15.75" customHeight="1" x14ac:dyDescent="0.25">
      <c r="A2" s="94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7"/>
      <c r="AB2" s="3"/>
      <c r="AD2" s="9"/>
      <c r="AE2" s="7"/>
      <c r="AF2" s="9"/>
      <c r="AH2" s="9"/>
      <c r="AJ2" s="9"/>
    </row>
    <row r="3" spans="1:44" s="4" customFormat="1" ht="15.75" customHeight="1" x14ac:dyDescent="0.25">
      <c r="A3" s="94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7"/>
      <c r="AB3" s="3"/>
      <c r="AC3" s="9"/>
      <c r="AE3" s="7"/>
      <c r="AF3" s="3"/>
      <c r="AG3" s="3"/>
      <c r="AM3" s="3"/>
      <c r="AN3" s="3"/>
      <c r="AO3" s="3"/>
      <c r="AP3" s="3"/>
    </row>
    <row r="4" spans="1:44" s="4" customFormat="1" ht="15.75" customHeight="1" x14ac:dyDescent="0.2">
      <c r="A4" s="32" t="s">
        <v>36</v>
      </c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57" t="s">
        <v>8</v>
      </c>
      <c r="J4" s="57" t="s">
        <v>9</v>
      </c>
      <c r="K4" s="57" t="s">
        <v>10</v>
      </c>
      <c r="L4" s="57" t="s">
        <v>11</v>
      </c>
      <c r="M4" s="57" t="s">
        <v>12</v>
      </c>
      <c r="N4" s="57" t="s">
        <v>13</v>
      </c>
      <c r="O4" s="57" t="s">
        <v>14</v>
      </c>
      <c r="P4" s="57" t="s">
        <v>15</v>
      </c>
      <c r="Q4" s="57" t="s">
        <v>16</v>
      </c>
      <c r="R4" s="57" t="s">
        <v>17</v>
      </c>
      <c r="S4" s="57" t="s">
        <v>18</v>
      </c>
      <c r="T4" s="57" t="s">
        <v>19</v>
      </c>
      <c r="U4" s="57" t="s">
        <v>20</v>
      </c>
      <c r="V4" s="57" t="s">
        <v>21</v>
      </c>
      <c r="W4" s="57" t="s">
        <v>22</v>
      </c>
      <c r="X4" s="57">
        <v>2007</v>
      </c>
      <c r="Y4" s="57">
        <v>2008</v>
      </c>
      <c r="Z4" s="57">
        <v>2009</v>
      </c>
      <c r="AA4" s="58" t="s">
        <v>57</v>
      </c>
      <c r="AB4" s="59">
        <v>2010</v>
      </c>
      <c r="AC4" s="49">
        <v>2011</v>
      </c>
      <c r="AD4" s="49">
        <v>2012</v>
      </c>
      <c r="AE4" s="60" t="s">
        <v>50</v>
      </c>
      <c r="AF4" s="49">
        <v>2013</v>
      </c>
      <c r="AG4" s="49">
        <v>2014</v>
      </c>
      <c r="AH4" s="49">
        <v>2015</v>
      </c>
      <c r="AI4" s="61">
        <v>2016</v>
      </c>
      <c r="AJ4" s="49">
        <v>2017</v>
      </c>
      <c r="AK4" s="49">
        <v>2018</v>
      </c>
      <c r="AL4" s="49">
        <v>2019</v>
      </c>
      <c r="AM4" s="49">
        <v>2020</v>
      </c>
      <c r="AN4" s="50">
        <v>2021</v>
      </c>
      <c r="AO4" s="50">
        <v>2022</v>
      </c>
      <c r="AP4" s="50">
        <v>2023</v>
      </c>
      <c r="AQ4" s="51" t="s">
        <v>69</v>
      </c>
    </row>
    <row r="5" spans="1:44" ht="15.75" customHeight="1" x14ac:dyDescent="0.25">
      <c r="A5" s="16" t="s">
        <v>40</v>
      </c>
      <c r="B5" s="17">
        <v>38</v>
      </c>
      <c r="C5" s="17">
        <v>38</v>
      </c>
      <c r="D5" s="17">
        <v>40</v>
      </c>
      <c r="E5" s="17">
        <v>38</v>
      </c>
      <c r="F5" s="17">
        <v>35</v>
      </c>
      <c r="G5" s="17">
        <v>32</v>
      </c>
      <c r="H5" s="17">
        <v>29</v>
      </c>
      <c r="I5" s="17">
        <v>27</v>
      </c>
      <c r="J5" s="17">
        <v>29</v>
      </c>
      <c r="K5" s="17">
        <v>30</v>
      </c>
      <c r="L5" s="17">
        <v>28.899899999999999</v>
      </c>
      <c r="M5" s="17">
        <v>28.0258</v>
      </c>
      <c r="N5" s="17">
        <v>27.4787</v>
      </c>
      <c r="O5" s="17">
        <v>26.3096</v>
      </c>
      <c r="P5" s="17">
        <v>26.773199999999999</v>
      </c>
      <c r="Q5" s="17">
        <v>25.296900000000001</v>
      </c>
      <c r="R5" s="17">
        <v>26.457799999999999</v>
      </c>
      <c r="S5" s="17">
        <v>26.6934</v>
      </c>
      <c r="T5" s="17">
        <v>26.006499999999999</v>
      </c>
      <c r="U5" s="17">
        <v>24.8033</v>
      </c>
      <c r="V5" s="17">
        <v>23.8</v>
      </c>
      <c r="W5" s="17">
        <v>23.7</v>
      </c>
      <c r="X5" s="17">
        <v>24.1</v>
      </c>
      <c r="Y5" s="17">
        <v>23.2</v>
      </c>
      <c r="Z5" s="17">
        <v>22.7</v>
      </c>
      <c r="AA5" s="53"/>
      <c r="AB5" s="17">
        <v>20.8</v>
      </c>
      <c r="AC5" s="17">
        <v>20.8</v>
      </c>
      <c r="AD5" s="17">
        <v>19</v>
      </c>
      <c r="AE5" s="53"/>
      <c r="AF5" s="17">
        <v>19.8</v>
      </c>
      <c r="AG5" s="17">
        <v>19.385000000000002</v>
      </c>
      <c r="AH5" s="17">
        <v>18.882000000000001</v>
      </c>
      <c r="AI5" s="17">
        <v>18.79</v>
      </c>
      <c r="AJ5" s="17">
        <v>18.741</v>
      </c>
      <c r="AK5" s="17">
        <v>18.747</v>
      </c>
      <c r="AL5" s="17">
        <v>18.771000000000001</v>
      </c>
      <c r="AM5" s="17">
        <v>21.121474285000001</v>
      </c>
      <c r="AN5" s="17">
        <v>19.896000000000001</v>
      </c>
      <c r="AO5" s="17">
        <v>19.523</v>
      </c>
      <c r="AP5" s="17">
        <v>19</v>
      </c>
      <c r="AQ5" s="17">
        <v>18.123999999999999</v>
      </c>
    </row>
    <row r="6" spans="1:44" ht="15.75" customHeight="1" x14ac:dyDescent="0.25">
      <c r="A6" s="16" t="s">
        <v>41</v>
      </c>
      <c r="B6" s="23" t="s">
        <v>24</v>
      </c>
      <c r="C6" s="23" t="s">
        <v>24</v>
      </c>
      <c r="D6" s="23" t="s">
        <v>24</v>
      </c>
      <c r="E6" s="23" t="s">
        <v>24</v>
      </c>
      <c r="F6" s="23" t="s">
        <v>24</v>
      </c>
      <c r="G6" s="17">
        <v>1</v>
      </c>
      <c r="H6" s="17">
        <v>1</v>
      </c>
      <c r="I6" s="17">
        <v>1</v>
      </c>
      <c r="J6" s="17">
        <v>1</v>
      </c>
      <c r="K6" s="17">
        <v>2</v>
      </c>
      <c r="L6" s="17">
        <v>3.5924</v>
      </c>
      <c r="M6" s="17">
        <v>5.3739999999999997</v>
      </c>
      <c r="N6" s="17">
        <v>4.8939000000000004</v>
      </c>
      <c r="O6" s="17">
        <v>7.4543999999999997</v>
      </c>
      <c r="P6" s="17">
        <v>6.3948</v>
      </c>
      <c r="Q6" s="17">
        <v>7.181</v>
      </c>
      <c r="R6" s="17">
        <v>6.4292999999999996</v>
      </c>
      <c r="S6" s="17">
        <v>8.1150000000000002</v>
      </c>
      <c r="T6" s="17">
        <v>8.0236999999999998</v>
      </c>
      <c r="U6" s="17">
        <v>8.9065999999999992</v>
      </c>
      <c r="V6" s="17">
        <v>8.5</v>
      </c>
      <c r="W6" s="17">
        <v>9.6999999999999993</v>
      </c>
      <c r="X6" s="17">
        <v>8.1999999999999993</v>
      </c>
      <c r="Y6" s="17">
        <v>9.6</v>
      </c>
      <c r="Z6" s="17">
        <v>8.9</v>
      </c>
      <c r="AA6" s="53"/>
      <c r="AB6" s="17">
        <v>10</v>
      </c>
      <c r="AC6" s="17">
        <v>7.3</v>
      </c>
      <c r="AD6" s="17">
        <v>8.6999999999999993</v>
      </c>
      <c r="AE6" s="53"/>
      <c r="AF6" s="17">
        <v>8.6999999999999993</v>
      </c>
      <c r="AG6" s="17">
        <v>11.044</v>
      </c>
      <c r="AH6" s="17">
        <v>9.0190000000000001</v>
      </c>
      <c r="AI6" s="17">
        <v>10.359</v>
      </c>
      <c r="AJ6" s="17">
        <v>9.5630000000000006</v>
      </c>
      <c r="AK6" s="17">
        <v>10.882</v>
      </c>
      <c r="AL6" s="17">
        <v>9.4420000000000002</v>
      </c>
      <c r="AM6" s="17">
        <v>6.2356999530000001</v>
      </c>
      <c r="AN6" s="17">
        <v>9.6549999999999994</v>
      </c>
      <c r="AO6" s="17">
        <v>10.039999999999999</v>
      </c>
      <c r="AP6" s="17">
        <v>8</v>
      </c>
      <c r="AQ6" s="17">
        <v>10.464</v>
      </c>
    </row>
    <row r="7" spans="1:44" ht="15.75" customHeight="1" x14ac:dyDescent="0.25">
      <c r="A7" s="16" t="s">
        <v>42</v>
      </c>
      <c r="B7" s="23" t="s">
        <v>24</v>
      </c>
      <c r="C7" s="23" t="s">
        <v>24</v>
      </c>
      <c r="D7" s="23" t="s">
        <v>24</v>
      </c>
      <c r="E7" s="23" t="s">
        <v>24</v>
      </c>
      <c r="F7" s="23" t="s">
        <v>24</v>
      </c>
      <c r="G7" s="23" t="s">
        <v>24</v>
      </c>
      <c r="H7" s="23" t="s">
        <v>24</v>
      </c>
      <c r="I7" s="23" t="s">
        <v>24</v>
      </c>
      <c r="J7" s="23" t="s">
        <v>24</v>
      </c>
      <c r="K7" s="23" t="s">
        <v>24</v>
      </c>
      <c r="L7" s="23" t="s">
        <v>24</v>
      </c>
      <c r="M7" s="23" t="s">
        <v>24</v>
      </c>
      <c r="N7" s="23" t="s">
        <v>24</v>
      </c>
      <c r="O7" s="23" t="s">
        <v>24</v>
      </c>
      <c r="P7" s="23" t="s">
        <v>24</v>
      </c>
      <c r="Q7" s="23" t="s">
        <v>24</v>
      </c>
      <c r="R7" s="23" t="s">
        <v>24</v>
      </c>
      <c r="S7" s="17">
        <v>0.4521</v>
      </c>
      <c r="T7" s="17">
        <v>0.72230000000000005</v>
      </c>
      <c r="U7" s="17">
        <v>0.81540000000000001</v>
      </c>
      <c r="V7" s="17">
        <v>1</v>
      </c>
      <c r="W7" s="17">
        <v>1.1000000000000001</v>
      </c>
      <c r="X7" s="17">
        <v>1.2</v>
      </c>
      <c r="Y7" s="17">
        <v>1.4</v>
      </c>
      <c r="Z7" s="17">
        <v>1.6</v>
      </c>
      <c r="AA7" s="53"/>
      <c r="AB7" s="17">
        <v>1.7</v>
      </c>
      <c r="AC7" s="17">
        <v>1.8</v>
      </c>
      <c r="AD7" s="17">
        <v>1.6</v>
      </c>
      <c r="AE7" s="53"/>
      <c r="AF7" s="17">
        <v>2</v>
      </c>
      <c r="AG7" s="17">
        <v>1.8160000000000001</v>
      </c>
      <c r="AH7" s="17">
        <v>1.796</v>
      </c>
      <c r="AI7" s="17">
        <v>1.706</v>
      </c>
      <c r="AJ7" s="17">
        <v>1.732</v>
      </c>
      <c r="AK7" s="17">
        <v>1.8819999999999999</v>
      </c>
      <c r="AL7" s="17">
        <v>2.08</v>
      </c>
      <c r="AM7" s="17">
        <v>1.96618352</v>
      </c>
      <c r="AN7" s="17">
        <v>2.19</v>
      </c>
      <c r="AO7" s="17">
        <v>2.1040000000000001</v>
      </c>
      <c r="AP7" s="17">
        <v>2</v>
      </c>
      <c r="AQ7" s="17">
        <v>1.9890000000000001</v>
      </c>
    </row>
    <row r="8" spans="1:44" ht="15.75" customHeight="1" x14ac:dyDescent="0.25">
      <c r="A8" s="16" t="s">
        <v>28</v>
      </c>
      <c r="B8" s="17">
        <v>4</v>
      </c>
      <c r="C8" s="17">
        <v>5</v>
      </c>
      <c r="D8" s="17">
        <v>4</v>
      </c>
      <c r="E8" s="17">
        <v>5</v>
      </c>
      <c r="F8" s="17">
        <v>5</v>
      </c>
      <c r="G8" s="17">
        <v>4</v>
      </c>
      <c r="H8" s="17">
        <v>3</v>
      </c>
      <c r="I8" s="17">
        <v>3</v>
      </c>
      <c r="J8" s="17">
        <v>2</v>
      </c>
      <c r="K8" s="17">
        <v>2</v>
      </c>
      <c r="L8" s="17">
        <v>1.3152999999999999</v>
      </c>
      <c r="M8" s="17">
        <v>1.1083000000000001</v>
      </c>
      <c r="N8" s="17">
        <v>0.94330000000000003</v>
      </c>
      <c r="O8" s="17">
        <v>0.90439999999999998</v>
      </c>
      <c r="P8" s="17">
        <v>0.75119999999999998</v>
      </c>
      <c r="Q8" s="17">
        <v>0.77410000000000001</v>
      </c>
      <c r="R8" s="17">
        <v>0.91610000000000003</v>
      </c>
      <c r="S8" s="17">
        <v>0.65549999999999997</v>
      </c>
      <c r="T8" s="17">
        <v>0.64380000000000004</v>
      </c>
      <c r="U8" s="17">
        <v>0.62819999999999998</v>
      </c>
      <c r="V8" s="17">
        <v>0.6</v>
      </c>
      <c r="W8" s="17">
        <v>0.6</v>
      </c>
      <c r="X8" s="17">
        <v>0.7</v>
      </c>
      <c r="Y8" s="17">
        <v>0.6</v>
      </c>
      <c r="Z8" s="17">
        <v>0.7</v>
      </c>
      <c r="AA8" s="53"/>
      <c r="AB8" s="17">
        <v>0.7</v>
      </c>
      <c r="AC8" s="17">
        <v>0.6</v>
      </c>
      <c r="AD8" s="17">
        <v>0.7</v>
      </c>
      <c r="AE8" s="53"/>
      <c r="AF8" s="17">
        <v>0.6</v>
      </c>
      <c r="AG8" s="17">
        <v>0.52</v>
      </c>
      <c r="AH8" s="17">
        <v>0.44400000000000001</v>
      </c>
      <c r="AI8" s="17">
        <v>0.38200000000000001</v>
      </c>
      <c r="AJ8" s="17">
        <v>0.46700000000000003</v>
      </c>
      <c r="AK8" s="17">
        <v>0.439</v>
      </c>
      <c r="AL8" s="17">
        <v>0.38600000000000001</v>
      </c>
      <c r="AM8" s="17">
        <v>0.45000448300000001</v>
      </c>
      <c r="AN8" s="17">
        <v>0.45700000000000002</v>
      </c>
      <c r="AO8" s="17">
        <v>0.44700000000000001</v>
      </c>
      <c r="AP8" s="17">
        <v>0</v>
      </c>
      <c r="AQ8" s="17">
        <v>0.48199999999999998</v>
      </c>
    </row>
    <row r="9" spans="1:44" ht="15.75" customHeight="1" x14ac:dyDescent="0.25">
      <c r="A9" s="18" t="s">
        <v>0</v>
      </c>
      <c r="B9" s="19">
        <v>42</v>
      </c>
      <c r="C9" s="19">
        <v>43</v>
      </c>
      <c r="D9" s="19">
        <v>44</v>
      </c>
      <c r="E9" s="19">
        <v>43</v>
      </c>
      <c r="F9" s="19">
        <v>40</v>
      </c>
      <c r="G9" s="19">
        <v>37</v>
      </c>
      <c r="H9" s="19">
        <v>33</v>
      </c>
      <c r="I9" s="19">
        <v>31</v>
      </c>
      <c r="J9" s="19">
        <v>32</v>
      </c>
      <c r="K9" s="19">
        <v>34</v>
      </c>
      <c r="L9" s="19">
        <v>33.807600000000001</v>
      </c>
      <c r="M9" s="19">
        <v>34.508099999999999</v>
      </c>
      <c r="N9" s="19">
        <v>33.315899999999999</v>
      </c>
      <c r="O9" s="19">
        <v>34.668399999999998</v>
      </c>
      <c r="P9" s="19">
        <v>33.919199999999996</v>
      </c>
      <c r="Q9" s="19">
        <v>33.251999999999995</v>
      </c>
      <c r="R9" s="19">
        <v>33.803199999999997</v>
      </c>
      <c r="S9" s="19">
        <v>35.915999999999997</v>
      </c>
      <c r="T9" s="19">
        <v>35.396299999999997</v>
      </c>
      <c r="U9" s="19">
        <v>35.153499999999994</v>
      </c>
      <c r="V9" s="19">
        <v>34.1</v>
      </c>
      <c r="W9" s="19">
        <v>35.299999999999997</v>
      </c>
      <c r="X9" s="19">
        <v>34.200000000000003</v>
      </c>
      <c r="Y9" s="19">
        <v>34.799999999999997</v>
      </c>
      <c r="Z9" s="19">
        <v>34</v>
      </c>
      <c r="AA9" s="53"/>
      <c r="AB9" s="19">
        <v>33.299999999999997</v>
      </c>
      <c r="AC9" s="19">
        <v>30.6</v>
      </c>
      <c r="AD9" s="19">
        <v>30</v>
      </c>
      <c r="AE9" s="53"/>
      <c r="AF9" s="19">
        <v>31</v>
      </c>
      <c r="AG9" s="19">
        <v>32.765000000000001</v>
      </c>
      <c r="AH9" s="19">
        <v>30.140999999999998</v>
      </c>
      <c r="AI9" s="19">
        <v>31.238</v>
      </c>
      <c r="AJ9" s="19">
        <v>30.503</v>
      </c>
      <c r="AK9" s="19">
        <v>31.95</v>
      </c>
      <c r="AL9" s="19">
        <v>30.678999999999998</v>
      </c>
      <c r="AM9" s="19">
        <v>29.773362241000001</v>
      </c>
      <c r="AN9" s="19">
        <v>32.197000000000003</v>
      </c>
      <c r="AO9" s="19">
        <v>31.9</v>
      </c>
      <c r="AP9" s="19">
        <v>29</v>
      </c>
      <c r="AQ9" s="19">
        <v>31.06</v>
      </c>
      <c r="AR9" s="95"/>
    </row>
    <row r="10" spans="1:44" ht="15.75" customHeight="1" x14ac:dyDescent="0.25">
      <c r="A10" s="16" t="s">
        <v>47</v>
      </c>
      <c r="B10" s="23" t="s">
        <v>24</v>
      </c>
      <c r="C10" s="23" t="s">
        <v>24</v>
      </c>
      <c r="D10" s="23" t="s">
        <v>24</v>
      </c>
      <c r="E10" s="23" t="s">
        <v>24</v>
      </c>
      <c r="F10" s="23" t="s">
        <v>24</v>
      </c>
      <c r="G10" s="23" t="s">
        <v>24</v>
      </c>
      <c r="H10" s="23" t="s">
        <v>24</v>
      </c>
      <c r="I10" s="23" t="s">
        <v>24</v>
      </c>
      <c r="J10" s="23" t="s">
        <v>24</v>
      </c>
      <c r="K10" s="23" t="s">
        <v>24</v>
      </c>
      <c r="L10" s="17">
        <v>1.2866</v>
      </c>
      <c r="M10" s="17">
        <v>1.8979999999999999</v>
      </c>
      <c r="N10" s="17">
        <v>2.4009999999999998</v>
      </c>
      <c r="O10" s="17">
        <v>2.6665000000000001</v>
      </c>
      <c r="P10" s="17">
        <v>4.5114000000000001</v>
      </c>
      <c r="Q10" s="17">
        <v>7.4104000000000001</v>
      </c>
      <c r="R10" s="17">
        <v>8.3930000000000007</v>
      </c>
      <c r="S10" s="17">
        <v>4.0805999999999996</v>
      </c>
      <c r="T10" s="17">
        <v>4.2107999999999999</v>
      </c>
      <c r="U10" s="17">
        <v>3.9864000000000002</v>
      </c>
      <c r="V10" s="17">
        <v>4.0999999999999996</v>
      </c>
      <c r="W10" s="17">
        <v>4.3</v>
      </c>
      <c r="X10" s="17">
        <v>5.5</v>
      </c>
      <c r="Y10" s="17">
        <v>5</v>
      </c>
      <c r="Z10" s="17">
        <v>6</v>
      </c>
      <c r="AA10" s="53"/>
      <c r="AB10" s="17">
        <v>6.9</v>
      </c>
      <c r="AC10" s="17">
        <v>6.6</v>
      </c>
      <c r="AD10" s="17">
        <v>6.9</v>
      </c>
      <c r="AE10" s="53"/>
      <c r="AF10" s="17">
        <v>6.6</v>
      </c>
      <c r="AG10" s="17">
        <v>6.5910000000000002</v>
      </c>
      <c r="AH10" s="17">
        <v>7.6040000000000001</v>
      </c>
      <c r="AI10" s="17">
        <v>7.9390000000000001</v>
      </c>
      <c r="AJ10" s="17">
        <v>8.3469999999999995</v>
      </c>
      <c r="AK10" s="17">
        <v>8.593</v>
      </c>
      <c r="AL10" s="17">
        <v>9.2759999999999998</v>
      </c>
      <c r="AM10" s="17">
        <v>10.01172948</v>
      </c>
      <c r="AN10" s="17">
        <v>9.2210000000000001</v>
      </c>
      <c r="AO10" s="17">
        <v>9.6999999999999993</v>
      </c>
      <c r="AP10" s="17">
        <v>10.868</v>
      </c>
      <c r="AQ10" s="17">
        <v>10.824</v>
      </c>
    </row>
    <row r="11" spans="1:44" ht="15.75" customHeight="1" x14ac:dyDescent="0.25">
      <c r="A11" s="15" t="s">
        <v>29</v>
      </c>
      <c r="B11" s="20">
        <f>100-(B9)</f>
        <v>58</v>
      </c>
      <c r="C11" s="20">
        <f t="shared" ref="C11:D11" si="0">100-(C9)</f>
        <v>57</v>
      </c>
      <c r="D11" s="20">
        <f t="shared" si="0"/>
        <v>56</v>
      </c>
      <c r="E11" s="20">
        <f t="shared" ref="E11:K11" si="1">100-(E9)</f>
        <v>57</v>
      </c>
      <c r="F11" s="20">
        <f t="shared" si="1"/>
        <v>60</v>
      </c>
      <c r="G11" s="20">
        <f t="shared" si="1"/>
        <v>63</v>
      </c>
      <c r="H11" s="20">
        <f t="shared" si="1"/>
        <v>67</v>
      </c>
      <c r="I11" s="20">
        <f t="shared" si="1"/>
        <v>69</v>
      </c>
      <c r="J11" s="20">
        <f t="shared" si="1"/>
        <v>68</v>
      </c>
      <c r="K11" s="20">
        <f t="shared" si="1"/>
        <v>66</v>
      </c>
      <c r="L11" s="20">
        <f t="shared" ref="L11:AB11" si="2">100-(L9+L10)</f>
        <v>64.905799999999999</v>
      </c>
      <c r="M11" s="20">
        <f t="shared" si="2"/>
        <v>63.593899999999998</v>
      </c>
      <c r="N11" s="20">
        <f t="shared" si="2"/>
        <v>64.283100000000005</v>
      </c>
      <c r="O11" s="20">
        <f t="shared" si="2"/>
        <v>62.665100000000002</v>
      </c>
      <c r="P11" s="20">
        <f t="shared" si="2"/>
        <v>61.569400000000002</v>
      </c>
      <c r="Q11" s="20">
        <f t="shared" si="2"/>
        <v>59.337600000000002</v>
      </c>
      <c r="R11" s="20">
        <f t="shared" si="2"/>
        <v>57.803800000000003</v>
      </c>
      <c r="S11" s="20">
        <f t="shared" si="2"/>
        <v>60.003400000000006</v>
      </c>
      <c r="T11" s="20">
        <f t="shared" si="2"/>
        <v>60.392900000000004</v>
      </c>
      <c r="U11" s="20">
        <f t="shared" si="2"/>
        <v>60.860100000000003</v>
      </c>
      <c r="V11" s="20">
        <f t="shared" si="2"/>
        <v>61.8</v>
      </c>
      <c r="W11" s="20">
        <f t="shared" si="2"/>
        <v>60.400000000000006</v>
      </c>
      <c r="X11" s="20">
        <f t="shared" si="2"/>
        <v>60.3</v>
      </c>
      <c r="Y11" s="20">
        <f t="shared" si="2"/>
        <v>60.2</v>
      </c>
      <c r="Z11" s="20">
        <f t="shared" si="2"/>
        <v>60</v>
      </c>
      <c r="AA11" s="54"/>
      <c r="AB11" s="20">
        <f t="shared" si="2"/>
        <v>59.800000000000004</v>
      </c>
      <c r="AC11" s="20">
        <f>100-(AC9+AC10)</f>
        <v>62.8</v>
      </c>
      <c r="AD11" s="20">
        <f>100-(AD9+AD10)</f>
        <v>63.1</v>
      </c>
      <c r="AE11" s="54"/>
      <c r="AF11" s="20">
        <f>100-(AF9+AF10)</f>
        <v>62.4</v>
      </c>
      <c r="AG11" s="20">
        <v>60.651999999999994</v>
      </c>
      <c r="AH11" s="20">
        <f>100-(AH9+AH10)</f>
        <v>62.255000000000003</v>
      </c>
      <c r="AI11" s="20">
        <v>60.823</v>
      </c>
      <c r="AJ11" s="37">
        <f>100-(AJ9+AJ10)</f>
        <v>61.15</v>
      </c>
      <c r="AK11" s="37">
        <f t="shared" ref="AK11:AL11" si="3">100-(AK9+AK10)</f>
        <v>59.457000000000001</v>
      </c>
      <c r="AL11" s="37">
        <f t="shared" si="3"/>
        <v>60.045000000000002</v>
      </c>
      <c r="AM11" s="20">
        <v>60.214909466999998</v>
      </c>
      <c r="AN11" s="20">
        <v>58.581000000000003</v>
      </c>
      <c r="AO11" s="20">
        <v>58.4</v>
      </c>
      <c r="AP11" s="20">
        <v>59.997</v>
      </c>
      <c r="AQ11" s="20">
        <v>58.116</v>
      </c>
    </row>
    <row r="12" spans="1:44" ht="15.75" customHeight="1" x14ac:dyDescent="0.25">
      <c r="A12" s="24" t="s">
        <v>31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96"/>
      <c r="AC12" s="96"/>
      <c r="AD12" s="96"/>
      <c r="AE12" s="97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</row>
    <row r="13" spans="1:44" ht="15.75" customHeight="1" x14ac:dyDescent="0.25">
      <c r="A13" s="29" t="s">
        <v>49</v>
      </c>
      <c r="B13" s="24"/>
      <c r="C13" s="24"/>
      <c r="D13" s="24"/>
      <c r="E13" s="24"/>
      <c r="F13" s="24"/>
      <c r="G13" s="24"/>
      <c r="AH13" s="92"/>
      <c r="AI13" s="92"/>
      <c r="AJ13" s="92"/>
      <c r="AK13" s="92"/>
      <c r="AL13" s="92"/>
    </row>
    <row r="14" spans="1:44" s="76" customFormat="1" ht="15.75" customHeight="1" x14ac:dyDescent="0.25">
      <c r="A14" s="68" t="s">
        <v>70</v>
      </c>
      <c r="B14" s="16"/>
      <c r="C14" s="16"/>
      <c r="D14" s="16"/>
      <c r="E14" s="16"/>
      <c r="F14" s="16"/>
      <c r="G14" s="25"/>
      <c r="H14" s="25"/>
      <c r="I14" s="25"/>
      <c r="J14" s="25"/>
      <c r="K14" s="25"/>
      <c r="L14" s="26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</row>
    <row r="15" spans="1:44" ht="15.75" customHeight="1" x14ac:dyDescent="0.25">
      <c r="A15" s="73" t="s">
        <v>48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55"/>
      <c r="AF15" s="27"/>
      <c r="AG15" s="27"/>
      <c r="AM15" s="27"/>
      <c r="AN15" s="27"/>
      <c r="AO15" s="27"/>
      <c r="AP15" s="27"/>
    </row>
    <row r="16" spans="1:44" ht="15.75" customHeight="1" x14ac:dyDescent="0.25">
      <c r="A16" s="24" t="s">
        <v>39</v>
      </c>
      <c r="B16" s="24"/>
      <c r="C16" s="24"/>
      <c r="D16" s="24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6"/>
      <c r="AB16" s="77"/>
      <c r="AC16" s="77"/>
      <c r="AE16" s="28"/>
      <c r="AF16" s="28"/>
      <c r="AG16" s="28"/>
      <c r="AM16" s="2"/>
      <c r="AN16" s="2"/>
      <c r="AO16" s="2"/>
      <c r="AP16" s="2"/>
    </row>
    <row r="17" spans="1:42" ht="15.75" customHeight="1" x14ac:dyDescent="0.25">
      <c r="A17" s="66" t="s">
        <v>53</v>
      </c>
      <c r="B17" s="24"/>
      <c r="C17" s="24"/>
      <c r="D17" s="24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6"/>
      <c r="AB17" s="77"/>
      <c r="AC17" s="77"/>
      <c r="AE17" s="28"/>
      <c r="AF17" s="28"/>
      <c r="AG17" s="28"/>
      <c r="AM17" s="2"/>
      <c r="AN17" s="2"/>
      <c r="AO17" s="2"/>
      <c r="AP17" s="2"/>
    </row>
    <row r="18" spans="1:42" s="76" customFormat="1" ht="15.75" customHeight="1" x14ac:dyDescent="0.25">
      <c r="B18" s="16"/>
      <c r="C18" s="16"/>
      <c r="D18" s="16"/>
      <c r="E18" s="16"/>
      <c r="F18" s="16"/>
      <c r="G18" s="25"/>
      <c r="H18" s="25"/>
      <c r="I18" s="25"/>
      <c r="J18" s="25"/>
      <c r="K18" s="25"/>
      <c r="L18" s="26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E18" s="28"/>
      <c r="AF18" s="28"/>
      <c r="AG18" s="28"/>
      <c r="AM18" s="2"/>
      <c r="AN18" s="2"/>
      <c r="AO18" s="2"/>
      <c r="AP18" s="2"/>
    </row>
    <row r="19" spans="1:42" ht="15.75" customHeight="1" x14ac:dyDescent="0.25">
      <c r="A19" s="24" t="s">
        <v>51</v>
      </c>
      <c r="B19" s="24"/>
      <c r="C19" s="24"/>
      <c r="D19" s="24"/>
      <c r="E19" s="29"/>
      <c r="F19" s="29"/>
      <c r="G19" s="29"/>
      <c r="H19" s="29"/>
      <c r="I19" s="29"/>
      <c r="J19" s="29"/>
      <c r="K19" s="29"/>
      <c r="L19" s="3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99"/>
      <c r="AB19" s="100"/>
      <c r="AC19" s="100"/>
    </row>
    <row r="20" spans="1:42" ht="15.65" customHeight="1" x14ac:dyDescent="0.25">
      <c r="A20" s="24" t="s">
        <v>63</v>
      </c>
      <c r="B20" s="29"/>
      <c r="C20" s="29"/>
      <c r="D20" s="29"/>
      <c r="E20" s="31"/>
      <c r="F20" s="31"/>
      <c r="G20" s="31"/>
      <c r="H20" s="31"/>
      <c r="I20" s="31"/>
      <c r="J20" s="31"/>
      <c r="K20" s="31"/>
      <c r="L20" s="101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99"/>
      <c r="AB20" s="100"/>
      <c r="AC20" s="100"/>
    </row>
    <row r="21" spans="1:42" ht="15.75" customHeight="1" x14ac:dyDescent="0.25">
      <c r="A21" s="75" t="s">
        <v>64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100"/>
      <c r="AM21" s="100"/>
      <c r="AN21" s="100"/>
      <c r="AO21" s="100"/>
      <c r="AP21" s="100"/>
    </row>
    <row r="22" spans="1:42" s="11" customFormat="1" ht="15.75" customHeight="1" x14ac:dyDescent="0.25">
      <c r="A22" s="74" t="s">
        <v>71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</row>
    <row r="23" spans="1:42" s="11" customFormat="1" ht="15.75" customHeight="1" x14ac:dyDescent="0.25">
      <c r="A23" s="31"/>
      <c r="B23" s="31"/>
      <c r="C23" s="31"/>
      <c r="D23" s="31"/>
      <c r="E23" s="2"/>
      <c r="F23" s="2"/>
      <c r="G23" s="2"/>
      <c r="H23" s="2"/>
      <c r="I23" s="2"/>
      <c r="J23" s="2"/>
      <c r="K23" s="2"/>
      <c r="L23" s="2"/>
      <c r="M23" s="2"/>
      <c r="N23" s="2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99"/>
      <c r="AB23" s="100"/>
      <c r="AC23" s="100"/>
      <c r="AD23" s="77"/>
      <c r="AE23" s="99"/>
      <c r="AF23" s="100"/>
      <c r="AG23" s="28"/>
      <c r="AH23" s="27"/>
      <c r="AI23" s="27"/>
      <c r="AJ23" s="27"/>
      <c r="AK23" s="27"/>
      <c r="AL23" s="27"/>
      <c r="AM23" s="2"/>
      <c r="AN23" s="2"/>
      <c r="AO23" s="2"/>
      <c r="AP23" s="2"/>
    </row>
    <row r="24" spans="1:42" s="12" customFormat="1" ht="15.75" customHeight="1" x14ac:dyDescent="0.25">
      <c r="A24" s="28" t="s">
        <v>59</v>
      </c>
      <c r="B24" s="43"/>
      <c r="C24" s="2"/>
      <c r="D24" s="2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55"/>
      <c r="AB24" s="27"/>
      <c r="AC24" s="27"/>
      <c r="AD24" s="27"/>
      <c r="AE24" s="28"/>
      <c r="AF24" s="28"/>
      <c r="AG24" s="100"/>
      <c r="AH24" s="2"/>
      <c r="AI24" s="2"/>
      <c r="AJ24" s="2"/>
      <c r="AK24" s="2"/>
      <c r="AL24" s="2"/>
      <c r="AM24" s="77"/>
      <c r="AN24" s="77"/>
      <c r="AO24" s="77"/>
      <c r="AP24" s="77"/>
    </row>
    <row r="25" spans="1:42" ht="15.75" customHeight="1" x14ac:dyDescent="0.25">
      <c r="A25" s="28" t="s">
        <v>66</v>
      </c>
      <c r="B25" s="76"/>
      <c r="C25" s="27"/>
      <c r="D25" s="2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8"/>
      <c r="AB25" s="2"/>
      <c r="AC25" s="2"/>
      <c r="AD25" s="2"/>
      <c r="AE25" s="99"/>
      <c r="AF25" s="100"/>
      <c r="AM25" s="77"/>
      <c r="AN25" s="77"/>
      <c r="AO25" s="77"/>
      <c r="AP25" s="77"/>
    </row>
    <row r="26" spans="1:42" ht="15.75" customHeight="1" x14ac:dyDescent="0.25">
      <c r="B26" s="65"/>
      <c r="C26" s="2"/>
      <c r="D26" s="2"/>
      <c r="AM26" s="77"/>
      <c r="AN26" s="77"/>
      <c r="AO26" s="77"/>
      <c r="AP26" s="77"/>
    </row>
    <row r="27" spans="1:42" ht="15.75" customHeight="1" x14ac:dyDescent="0.25">
      <c r="A27" s="28" t="s">
        <v>58</v>
      </c>
      <c r="B27" s="76"/>
      <c r="AM27" s="77"/>
      <c r="AN27" s="77"/>
      <c r="AO27" s="77"/>
      <c r="AP27" s="77"/>
    </row>
    <row r="28" spans="1:42" ht="15.75" customHeight="1" x14ac:dyDescent="0.25">
      <c r="A28" s="28" t="s">
        <v>67</v>
      </c>
      <c r="B28" s="76"/>
      <c r="AM28" s="77"/>
      <c r="AN28" s="77"/>
      <c r="AO28" s="77"/>
      <c r="AP28" s="77"/>
    </row>
  </sheetData>
  <mergeCells count="3">
    <mergeCell ref="A15:AD15"/>
    <mergeCell ref="A21:AF21"/>
    <mergeCell ref="A22:AP22"/>
  </mergeCells>
  <phoneticPr fontId="0" type="noConversion"/>
  <hyperlinks>
    <hyperlink ref="A17" r:id="rId1" xr:uid="{00000000-0004-0000-0100-000000000000}"/>
  </hyperlinks>
  <pageMargins left="0.27559055118110237" right="0.78740157480314965" top="1.1811023622047245" bottom="0.98425196850393704" header="0.51181102362204722" footer="0.51181102362204722"/>
  <pageSetup paperSize="9" scale="54" fitToWidth="0" fitToHeight="0" orientation="landscape" r:id="rId2"/>
  <headerFooter alignWithMargins="0"/>
  <ignoredErrors>
    <ignoredError sqref="B4:W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AR27"/>
  <sheetViews>
    <sheetView zoomScaleNormal="100" workbookViewId="0">
      <pane xSplit="1" topLeftCell="B1" activePane="topRight" state="frozen"/>
      <selection sqref="A1:C1"/>
      <selection pane="topRight" activeCell="A28" sqref="A28"/>
    </sheetView>
  </sheetViews>
  <sheetFormatPr baseColWidth="10" defaultColWidth="11.3984375" defaultRowHeight="15.75" customHeight="1" x14ac:dyDescent="0.25"/>
  <cols>
    <col min="1" max="1" width="19" style="80" customWidth="1"/>
    <col min="2" max="11" width="6.8984375" style="80" customWidth="1"/>
    <col min="12" max="21" width="6.8984375" style="92" customWidth="1"/>
    <col min="22" max="26" width="6.8984375" style="77" customWidth="1"/>
    <col min="27" max="27" width="2.296875" style="76" customWidth="1"/>
    <col min="28" max="30" width="6.8984375" style="77" customWidth="1"/>
    <col min="31" max="31" width="2.296875" style="93" customWidth="1"/>
    <col min="32" max="35" width="6.8984375" style="92" customWidth="1"/>
    <col min="36" max="43" width="6.8984375" style="77" customWidth="1"/>
    <col min="44" max="44" width="18" style="77" bestFit="1" customWidth="1"/>
    <col min="45" max="16384" width="11.3984375" style="77"/>
  </cols>
  <sheetData>
    <row r="1" spans="1:44" ht="15.75" customHeight="1" x14ac:dyDescent="0.25">
      <c r="A1" s="67" t="s">
        <v>30</v>
      </c>
      <c r="AL1" s="9"/>
      <c r="AM1" s="9"/>
      <c r="AN1" s="9"/>
      <c r="AO1" s="9"/>
      <c r="AQ1" s="9" t="s">
        <v>52</v>
      </c>
    </row>
    <row r="2" spans="1:44" s="4" customFormat="1" ht="15.75" customHeight="1" x14ac:dyDescent="0.25">
      <c r="A2" s="80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AA2" s="8"/>
      <c r="AD2" s="9"/>
      <c r="AE2" s="7"/>
      <c r="AF2" s="9"/>
      <c r="AH2" s="9"/>
      <c r="AJ2" s="9"/>
    </row>
    <row r="3" spans="1:44" s="4" customFormat="1" ht="15.75" customHeight="1" x14ac:dyDescent="0.25">
      <c r="A3" s="80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AA3" s="8"/>
      <c r="AC3" s="9"/>
      <c r="AE3" s="7"/>
      <c r="AF3" s="3"/>
      <c r="AG3" s="3"/>
      <c r="AH3" s="3"/>
      <c r="AI3" s="3"/>
    </row>
    <row r="4" spans="1:44" s="4" customFormat="1" ht="15.75" customHeight="1" x14ac:dyDescent="0.2">
      <c r="A4" s="32" t="s">
        <v>36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5" t="s">
        <v>11</v>
      </c>
      <c r="M4" s="45" t="s">
        <v>12</v>
      </c>
      <c r="N4" s="45" t="s">
        <v>13</v>
      </c>
      <c r="O4" s="45" t="s">
        <v>14</v>
      </c>
      <c r="P4" s="45" t="s">
        <v>15</v>
      </c>
      <c r="Q4" s="45" t="s">
        <v>16</v>
      </c>
      <c r="R4" s="45" t="s">
        <v>17</v>
      </c>
      <c r="S4" s="45" t="s">
        <v>18</v>
      </c>
      <c r="T4" s="45" t="s">
        <v>19</v>
      </c>
      <c r="U4" s="45" t="s">
        <v>20</v>
      </c>
      <c r="V4" s="45" t="s">
        <v>21</v>
      </c>
      <c r="W4" s="45" t="s">
        <v>22</v>
      </c>
      <c r="X4" s="45" t="s">
        <v>23</v>
      </c>
      <c r="Y4" s="45">
        <v>2008</v>
      </c>
      <c r="Z4" s="45">
        <v>2009</v>
      </c>
      <c r="AA4" s="52" t="s">
        <v>57</v>
      </c>
      <c r="AB4" s="46">
        <v>2010</v>
      </c>
      <c r="AC4" s="47">
        <v>2011</v>
      </c>
      <c r="AD4" s="47">
        <v>2012</v>
      </c>
      <c r="AE4" s="52" t="s">
        <v>50</v>
      </c>
      <c r="AF4" s="47">
        <v>2013</v>
      </c>
      <c r="AG4" s="47">
        <v>2014</v>
      </c>
      <c r="AH4" s="47">
        <v>2015</v>
      </c>
      <c r="AI4" s="48">
        <v>2016</v>
      </c>
      <c r="AJ4" s="47">
        <v>2017</v>
      </c>
      <c r="AK4" s="47">
        <v>2018</v>
      </c>
      <c r="AL4" s="47">
        <v>2019</v>
      </c>
      <c r="AM4" s="49">
        <v>2020</v>
      </c>
      <c r="AN4" s="50">
        <v>2021</v>
      </c>
      <c r="AO4" s="50">
        <v>2022</v>
      </c>
      <c r="AP4" s="50">
        <v>2023</v>
      </c>
      <c r="AQ4" s="51" t="s">
        <v>69</v>
      </c>
    </row>
    <row r="5" spans="1:44" ht="15.75" customHeight="1" x14ac:dyDescent="0.25">
      <c r="A5" s="16" t="s">
        <v>43</v>
      </c>
      <c r="B5" s="17">
        <v>35</v>
      </c>
      <c r="C5" s="17">
        <v>35</v>
      </c>
      <c r="D5" s="17">
        <v>34</v>
      </c>
      <c r="E5" s="17">
        <v>32</v>
      </c>
      <c r="F5" s="17">
        <v>32</v>
      </c>
      <c r="G5" s="17">
        <v>31</v>
      </c>
      <c r="H5" s="17">
        <v>31</v>
      </c>
      <c r="I5" s="17">
        <v>31</v>
      </c>
      <c r="J5" s="17">
        <v>32</v>
      </c>
      <c r="K5" s="17">
        <v>31</v>
      </c>
      <c r="L5" s="17">
        <v>30.0059</v>
      </c>
      <c r="M5" s="17">
        <v>28.807099999999998</v>
      </c>
      <c r="N5" s="17">
        <v>28.399899999999999</v>
      </c>
      <c r="O5" s="17">
        <v>28.721399999999999</v>
      </c>
      <c r="P5" s="17">
        <v>27.845099999999999</v>
      </c>
      <c r="Q5" s="17">
        <v>26.768699999999999</v>
      </c>
      <c r="R5" s="17">
        <v>25.980499999999999</v>
      </c>
      <c r="S5" s="17">
        <v>25.255199999999999</v>
      </c>
      <c r="T5" s="17">
        <v>25.4404</v>
      </c>
      <c r="U5" s="17">
        <v>24.550599999999999</v>
      </c>
      <c r="V5" s="17">
        <v>25</v>
      </c>
      <c r="W5" s="17">
        <v>24</v>
      </c>
      <c r="X5" s="17">
        <v>24</v>
      </c>
      <c r="Y5" s="17">
        <v>23</v>
      </c>
      <c r="Z5" s="17">
        <v>22</v>
      </c>
      <c r="AA5" s="53"/>
      <c r="AB5" s="17">
        <v>20.6</v>
      </c>
      <c r="AC5" s="17">
        <v>21</v>
      </c>
      <c r="AD5" s="17">
        <v>20.5</v>
      </c>
      <c r="AE5" s="53"/>
      <c r="AF5" s="17">
        <v>22.1</v>
      </c>
      <c r="AG5" s="17">
        <v>20.460999999999999</v>
      </c>
      <c r="AH5" s="17">
        <v>19.934000000000001</v>
      </c>
      <c r="AI5" s="17">
        <v>19.46</v>
      </c>
      <c r="AJ5" s="17">
        <v>20.241</v>
      </c>
      <c r="AK5" s="17">
        <v>20.452999999999999</v>
      </c>
      <c r="AL5" s="17">
        <v>20.387</v>
      </c>
      <c r="AM5" s="17">
        <v>22.119039464</v>
      </c>
      <c r="AN5" s="17">
        <v>21.748000000000001</v>
      </c>
      <c r="AO5" s="17">
        <v>21.225000000000001</v>
      </c>
      <c r="AP5" s="17">
        <v>20</v>
      </c>
      <c r="AQ5" s="17">
        <v>19.420999999999999</v>
      </c>
    </row>
    <row r="6" spans="1:44" ht="15.75" customHeight="1" x14ac:dyDescent="0.25">
      <c r="A6" s="16" t="s">
        <v>44</v>
      </c>
      <c r="B6" s="23" t="s">
        <v>24</v>
      </c>
      <c r="C6" s="23" t="s">
        <v>24</v>
      </c>
      <c r="D6" s="23" t="s">
        <v>24</v>
      </c>
      <c r="E6" s="23" t="s">
        <v>24</v>
      </c>
      <c r="F6" s="23" t="s">
        <v>24</v>
      </c>
      <c r="G6" s="17">
        <v>1</v>
      </c>
      <c r="H6" s="17">
        <v>1</v>
      </c>
      <c r="I6" s="17">
        <v>2</v>
      </c>
      <c r="J6" s="17">
        <v>1</v>
      </c>
      <c r="K6" s="17">
        <v>1</v>
      </c>
      <c r="L6" s="17">
        <v>2.0859000000000001</v>
      </c>
      <c r="M6" s="17">
        <v>3.9245000000000001</v>
      </c>
      <c r="N6" s="17">
        <v>3.8338000000000001</v>
      </c>
      <c r="O6" s="17">
        <v>5.0677000000000003</v>
      </c>
      <c r="P6" s="17">
        <v>5.1031000000000004</v>
      </c>
      <c r="Q6" s="17">
        <v>5.4405000000000001</v>
      </c>
      <c r="R6" s="17">
        <v>5.0598999999999998</v>
      </c>
      <c r="S6" s="17">
        <v>5.0114999999999998</v>
      </c>
      <c r="T6" s="17">
        <v>5.1642999999999999</v>
      </c>
      <c r="U6" s="17">
        <v>5.7126999999999999</v>
      </c>
      <c r="V6" s="17">
        <v>6</v>
      </c>
      <c r="W6" s="17">
        <v>8</v>
      </c>
      <c r="X6" s="17">
        <v>6</v>
      </c>
      <c r="Y6" s="17">
        <v>7.6</v>
      </c>
      <c r="Z6" s="17">
        <v>7.2</v>
      </c>
      <c r="AA6" s="53"/>
      <c r="AB6" s="17">
        <v>7.9</v>
      </c>
      <c r="AC6" s="17">
        <v>6.1</v>
      </c>
      <c r="AD6" s="17">
        <v>7.2</v>
      </c>
      <c r="AE6" s="53"/>
      <c r="AF6" s="17">
        <v>6.6</v>
      </c>
      <c r="AG6" s="17">
        <v>8.6189999999999998</v>
      </c>
      <c r="AH6" s="17">
        <v>6.7069999999999999</v>
      </c>
      <c r="AI6" s="17">
        <v>7.7949999999999999</v>
      </c>
      <c r="AJ6" s="17">
        <v>6.13</v>
      </c>
      <c r="AK6" s="17">
        <v>7.609</v>
      </c>
      <c r="AL6" s="17">
        <v>5.8179999999999996</v>
      </c>
      <c r="AM6" s="17">
        <v>5.1209083040000003</v>
      </c>
      <c r="AN6" s="17">
        <v>7.032</v>
      </c>
      <c r="AO6" s="17">
        <v>7.6890000000000001</v>
      </c>
      <c r="AP6" s="17">
        <v>6</v>
      </c>
      <c r="AQ6" s="17">
        <v>8.234</v>
      </c>
    </row>
    <row r="7" spans="1:44" ht="15.75" customHeight="1" x14ac:dyDescent="0.25">
      <c r="A7" s="16" t="s">
        <v>28</v>
      </c>
      <c r="B7" s="17">
        <f>B8-B5</f>
        <v>6</v>
      </c>
      <c r="C7" s="17">
        <f>C8-C5</f>
        <v>7</v>
      </c>
      <c r="D7" s="17">
        <f>D8-D5</f>
        <v>5</v>
      </c>
      <c r="E7" s="17">
        <f>E8-E5</f>
        <v>6</v>
      </c>
      <c r="F7" s="17">
        <f>F8-F5</f>
        <v>5</v>
      </c>
      <c r="G7" s="17">
        <f>G8-G5-G6</f>
        <v>5</v>
      </c>
      <c r="H7" s="17">
        <f>H8-H5-H6</f>
        <v>4</v>
      </c>
      <c r="I7" s="17">
        <f>I8-I5-I6</f>
        <v>3</v>
      </c>
      <c r="J7" s="17">
        <f>J8-J5-J6</f>
        <v>3</v>
      </c>
      <c r="K7" s="17">
        <f>K8-K5-K6</f>
        <v>3</v>
      </c>
      <c r="L7" s="17">
        <v>2.66</v>
      </c>
      <c r="M7" s="17">
        <v>2.4544999999999999</v>
      </c>
      <c r="N7" s="17">
        <v>2.9148000000000001</v>
      </c>
      <c r="O7" s="17">
        <v>2.7784</v>
      </c>
      <c r="P7" s="17">
        <v>3.1242999999999999</v>
      </c>
      <c r="Q7" s="17">
        <v>2.6848000000000001</v>
      </c>
      <c r="R7" s="17">
        <v>2.7006000000000001</v>
      </c>
      <c r="S7" s="17">
        <v>2.3759999999999999</v>
      </c>
      <c r="T7" s="17">
        <v>2.4712999999999998</v>
      </c>
      <c r="U7" s="17">
        <v>1.9962</v>
      </c>
      <c r="V7" s="17">
        <v>3</v>
      </c>
      <c r="W7" s="17">
        <v>2</v>
      </c>
      <c r="X7" s="17">
        <v>2</v>
      </c>
      <c r="Y7" s="17">
        <v>1.4</v>
      </c>
      <c r="Z7" s="17">
        <v>1.5</v>
      </c>
      <c r="AA7" s="53"/>
      <c r="AB7" s="17">
        <v>1.9</v>
      </c>
      <c r="AC7" s="17">
        <v>1.7</v>
      </c>
      <c r="AD7" s="17">
        <v>1.6</v>
      </c>
      <c r="AE7" s="53"/>
      <c r="AF7" s="17">
        <v>1.6</v>
      </c>
      <c r="AG7" s="17">
        <v>1.5660000000000001</v>
      </c>
      <c r="AH7" s="17">
        <v>1.302</v>
      </c>
      <c r="AI7" s="17">
        <v>1.155</v>
      </c>
      <c r="AJ7" s="17">
        <v>1.0580000000000001</v>
      </c>
      <c r="AK7" s="17">
        <v>1.012</v>
      </c>
      <c r="AL7" s="17">
        <v>0.95299999999999996</v>
      </c>
      <c r="AM7" s="17">
        <v>0.76978487299999998</v>
      </c>
      <c r="AN7" s="17">
        <v>0.68500000000000005</v>
      </c>
      <c r="AO7" s="17">
        <v>0.71</v>
      </c>
      <c r="AP7" s="17">
        <v>1</v>
      </c>
      <c r="AQ7" s="17">
        <v>0.80100000000000005</v>
      </c>
    </row>
    <row r="8" spans="1:44" ht="15.75" customHeight="1" x14ac:dyDescent="0.25">
      <c r="A8" s="18" t="s">
        <v>0</v>
      </c>
      <c r="B8" s="19">
        <v>41</v>
      </c>
      <c r="C8" s="19">
        <v>42</v>
      </c>
      <c r="D8" s="19">
        <v>39</v>
      </c>
      <c r="E8" s="19">
        <v>38</v>
      </c>
      <c r="F8" s="19">
        <v>37</v>
      </c>
      <c r="G8" s="19">
        <v>37</v>
      </c>
      <c r="H8" s="19">
        <v>36</v>
      </c>
      <c r="I8" s="19">
        <v>36</v>
      </c>
      <c r="J8" s="19">
        <v>36</v>
      </c>
      <c r="K8" s="19">
        <v>35</v>
      </c>
      <c r="L8" s="19">
        <f t="shared" ref="L8:R8" si="0">SUM(L5:L7)</f>
        <v>34.751800000000003</v>
      </c>
      <c r="M8" s="19">
        <f t="shared" si="0"/>
        <v>35.186100000000003</v>
      </c>
      <c r="N8" s="19">
        <f t="shared" si="0"/>
        <v>35.148499999999999</v>
      </c>
      <c r="O8" s="19">
        <f>SUM(O5:O7)</f>
        <v>36.567499999999995</v>
      </c>
      <c r="P8" s="19">
        <f t="shared" si="0"/>
        <v>36.072499999999998</v>
      </c>
      <c r="Q8" s="19">
        <f t="shared" si="0"/>
        <v>34.893999999999998</v>
      </c>
      <c r="R8" s="19">
        <f t="shared" si="0"/>
        <v>33.741</v>
      </c>
      <c r="S8" s="19">
        <v>32.642699999999998</v>
      </c>
      <c r="T8" s="19">
        <v>33.076000000000001</v>
      </c>
      <c r="U8" s="19">
        <v>32.259500000000003</v>
      </c>
      <c r="V8" s="19">
        <v>34</v>
      </c>
      <c r="W8" s="19">
        <v>34</v>
      </c>
      <c r="X8" s="19">
        <v>32</v>
      </c>
      <c r="Y8" s="19">
        <v>32</v>
      </c>
      <c r="Z8" s="19">
        <v>31</v>
      </c>
      <c r="AA8" s="53"/>
      <c r="AB8" s="19">
        <v>31</v>
      </c>
      <c r="AC8" s="19">
        <v>29</v>
      </c>
      <c r="AD8" s="19">
        <v>29</v>
      </c>
      <c r="AE8" s="53"/>
      <c r="AF8" s="19">
        <v>30</v>
      </c>
      <c r="AG8" s="19">
        <v>30.646000000000001</v>
      </c>
      <c r="AH8" s="19">
        <v>27.943000000000001</v>
      </c>
      <c r="AI8" s="19">
        <v>28.408999999999999</v>
      </c>
      <c r="AJ8" s="19">
        <v>27.428999999999998</v>
      </c>
      <c r="AK8" s="19">
        <v>29.074000000000002</v>
      </c>
      <c r="AL8" s="19">
        <v>27.157</v>
      </c>
      <c r="AM8" s="19">
        <v>28.009732640999999</v>
      </c>
      <c r="AN8" s="19">
        <v>29.463999999999999</v>
      </c>
      <c r="AO8" s="19">
        <v>29.4</v>
      </c>
      <c r="AP8" s="19">
        <v>27</v>
      </c>
      <c r="AQ8" s="19">
        <v>28.454999999999998</v>
      </c>
      <c r="AR8" s="102"/>
    </row>
    <row r="9" spans="1:44" ht="15.75" customHeight="1" x14ac:dyDescent="0.25">
      <c r="A9" s="16" t="s">
        <v>47</v>
      </c>
      <c r="B9" s="23" t="s">
        <v>24</v>
      </c>
      <c r="C9" s="23" t="s">
        <v>24</v>
      </c>
      <c r="D9" s="23" t="s">
        <v>24</v>
      </c>
      <c r="E9" s="23"/>
      <c r="F9" s="23" t="s">
        <v>24</v>
      </c>
      <c r="G9" s="23" t="s">
        <v>24</v>
      </c>
      <c r="H9" s="23" t="s">
        <v>24</v>
      </c>
      <c r="I9" s="23" t="s">
        <v>24</v>
      </c>
      <c r="J9" s="23" t="s">
        <v>24</v>
      </c>
      <c r="K9" s="23" t="s">
        <v>24</v>
      </c>
      <c r="L9" s="23" t="s">
        <v>24</v>
      </c>
      <c r="M9" s="17">
        <v>5.8500000000000003E-2</v>
      </c>
      <c r="N9" s="17">
        <v>0.12479999999999999</v>
      </c>
      <c r="O9" s="17">
        <v>0.15640000000000001</v>
      </c>
      <c r="P9" s="17">
        <v>0.2969</v>
      </c>
      <c r="Q9" s="17">
        <v>0.24890000000000001</v>
      </c>
      <c r="R9" s="17">
        <v>0.22450000000000001</v>
      </c>
      <c r="S9" s="17">
        <v>0.29149999999999998</v>
      </c>
      <c r="T9" s="17">
        <v>0.27810000000000001</v>
      </c>
      <c r="U9" s="17">
        <v>0.34889999999999999</v>
      </c>
      <c r="V9" s="17">
        <v>0.5</v>
      </c>
      <c r="W9" s="17">
        <v>0.6</v>
      </c>
      <c r="X9" s="17">
        <v>0.7</v>
      </c>
      <c r="Y9" s="17">
        <v>0.8</v>
      </c>
      <c r="Z9" s="17">
        <v>1.7</v>
      </c>
      <c r="AA9" s="53"/>
      <c r="AB9" s="17">
        <v>1</v>
      </c>
      <c r="AC9" s="17">
        <v>1.1000000000000001</v>
      </c>
      <c r="AD9" s="17">
        <v>1</v>
      </c>
      <c r="AE9" s="53"/>
      <c r="AF9" s="17">
        <v>0.9</v>
      </c>
      <c r="AG9" s="17">
        <v>1.028</v>
      </c>
      <c r="AH9" s="17">
        <v>1.0489999999999999</v>
      </c>
      <c r="AI9" s="17">
        <v>1.111</v>
      </c>
      <c r="AJ9" s="17">
        <v>1.1659999999999999</v>
      </c>
      <c r="AK9" s="17">
        <v>1.355</v>
      </c>
      <c r="AL9" s="17">
        <v>1.8939999999999999</v>
      </c>
      <c r="AM9" s="17">
        <v>2.4976890300000001</v>
      </c>
      <c r="AN9" s="17">
        <v>1.7090000000000001</v>
      </c>
      <c r="AO9" s="17">
        <v>2.1</v>
      </c>
      <c r="AP9" s="17">
        <v>2.577</v>
      </c>
      <c r="AQ9" s="17">
        <v>2.8090000000000002</v>
      </c>
    </row>
    <row r="10" spans="1:44" ht="15.75" customHeight="1" x14ac:dyDescent="0.25">
      <c r="A10" s="33" t="s">
        <v>29</v>
      </c>
      <c r="B10" s="20">
        <f>100-(B8)</f>
        <v>59</v>
      </c>
      <c r="C10" s="20">
        <f t="shared" ref="C10:L10" si="1">100-(C8)</f>
        <v>58</v>
      </c>
      <c r="D10" s="20">
        <f t="shared" si="1"/>
        <v>61</v>
      </c>
      <c r="E10" s="20">
        <f t="shared" si="1"/>
        <v>62</v>
      </c>
      <c r="F10" s="20">
        <f t="shared" si="1"/>
        <v>63</v>
      </c>
      <c r="G10" s="20">
        <f t="shared" si="1"/>
        <v>63</v>
      </c>
      <c r="H10" s="20">
        <f t="shared" si="1"/>
        <v>64</v>
      </c>
      <c r="I10" s="20">
        <f t="shared" si="1"/>
        <v>64</v>
      </c>
      <c r="J10" s="20">
        <f t="shared" si="1"/>
        <v>64</v>
      </c>
      <c r="K10" s="20">
        <f t="shared" si="1"/>
        <v>65</v>
      </c>
      <c r="L10" s="20">
        <f t="shared" si="1"/>
        <v>65.248199999999997</v>
      </c>
      <c r="M10" s="20">
        <f t="shared" ref="M10:AD10" si="2">100-(M8+M9)</f>
        <v>64.755399999999995</v>
      </c>
      <c r="N10" s="20">
        <f t="shared" si="2"/>
        <v>64.726699999999994</v>
      </c>
      <c r="O10" s="20">
        <f t="shared" si="2"/>
        <v>63.276100000000007</v>
      </c>
      <c r="P10" s="20">
        <f t="shared" si="2"/>
        <v>63.630600000000001</v>
      </c>
      <c r="Q10" s="20">
        <f t="shared" si="2"/>
        <v>64.857100000000003</v>
      </c>
      <c r="R10" s="20">
        <f t="shared" si="2"/>
        <v>66.034500000000008</v>
      </c>
      <c r="S10" s="20">
        <f t="shared" si="2"/>
        <v>67.065799999999996</v>
      </c>
      <c r="T10" s="20">
        <f t="shared" si="2"/>
        <v>66.645899999999997</v>
      </c>
      <c r="U10" s="20">
        <f t="shared" si="2"/>
        <v>67.391599999999997</v>
      </c>
      <c r="V10" s="20">
        <f t="shared" si="2"/>
        <v>65.5</v>
      </c>
      <c r="W10" s="20">
        <f t="shared" si="2"/>
        <v>65.400000000000006</v>
      </c>
      <c r="X10" s="20">
        <f t="shared" si="2"/>
        <v>67.3</v>
      </c>
      <c r="Y10" s="20">
        <f t="shared" si="2"/>
        <v>67.2</v>
      </c>
      <c r="Z10" s="20">
        <f t="shared" si="2"/>
        <v>67.3</v>
      </c>
      <c r="AA10" s="54"/>
      <c r="AB10" s="20">
        <f t="shared" si="2"/>
        <v>68</v>
      </c>
      <c r="AC10" s="20">
        <f t="shared" si="2"/>
        <v>69.900000000000006</v>
      </c>
      <c r="AD10" s="20">
        <f t="shared" si="2"/>
        <v>70</v>
      </c>
      <c r="AE10" s="54"/>
      <c r="AF10" s="20">
        <f>100-(AF8+AF9)</f>
        <v>69.099999999999994</v>
      </c>
      <c r="AG10" s="20">
        <v>68.34</v>
      </c>
      <c r="AH10" s="20">
        <f>100-(AH8+AH9)</f>
        <v>71.007999999999996</v>
      </c>
      <c r="AI10" s="20">
        <f>100-(AI8+AI9)</f>
        <v>70.48</v>
      </c>
      <c r="AJ10" s="20">
        <f t="shared" ref="AJ10:AL10" si="3">100-(AJ8+AJ9)</f>
        <v>71.405000000000001</v>
      </c>
      <c r="AK10" s="20">
        <f t="shared" si="3"/>
        <v>69.570999999999998</v>
      </c>
      <c r="AL10" s="20">
        <f t="shared" si="3"/>
        <v>70.948999999999998</v>
      </c>
      <c r="AM10" s="20">
        <v>69.492578328999997</v>
      </c>
      <c r="AN10" s="20">
        <v>68.825999999999993</v>
      </c>
      <c r="AO10" s="20">
        <v>68.5</v>
      </c>
      <c r="AP10" s="20">
        <v>70.709000000000003</v>
      </c>
      <c r="AQ10" s="20">
        <v>68.736000000000004</v>
      </c>
    </row>
    <row r="11" spans="1:44" ht="15.75" customHeight="1" x14ac:dyDescent="0.25">
      <c r="A11" s="24" t="s">
        <v>31</v>
      </c>
      <c r="V11" s="92"/>
      <c r="W11" s="92"/>
      <c r="X11" s="92"/>
      <c r="Y11" s="92"/>
      <c r="Z11" s="92"/>
      <c r="AB11" s="92"/>
      <c r="AC11" s="92"/>
      <c r="AJ11" s="92"/>
      <c r="AK11" s="92"/>
      <c r="AL11" s="92"/>
      <c r="AM11" s="92"/>
      <c r="AN11" s="92"/>
      <c r="AO11" s="92"/>
      <c r="AP11" s="92"/>
    </row>
    <row r="12" spans="1:44" ht="15.75" customHeight="1" x14ac:dyDescent="0.25">
      <c r="A12" s="29" t="s">
        <v>49</v>
      </c>
      <c r="B12" s="24"/>
      <c r="C12" s="24"/>
      <c r="D12" s="24"/>
      <c r="E12" s="24"/>
      <c r="F12" s="24"/>
      <c r="G12" s="24"/>
      <c r="V12" s="92"/>
      <c r="W12" s="92"/>
      <c r="X12" s="92"/>
      <c r="Y12" s="92"/>
      <c r="Z12" s="92"/>
      <c r="AA12" s="93"/>
      <c r="AB12" s="92"/>
      <c r="AC12" s="92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4"/>
    </row>
    <row r="13" spans="1:44" s="76" customFormat="1" ht="15.75" customHeight="1" x14ac:dyDescent="0.25">
      <c r="A13" s="68" t="s">
        <v>70</v>
      </c>
      <c r="B13" s="16"/>
      <c r="C13" s="16"/>
      <c r="D13" s="16"/>
      <c r="E13" s="16"/>
      <c r="F13" s="16"/>
      <c r="G13" s="25"/>
      <c r="H13" s="25"/>
      <c r="I13" s="25"/>
      <c r="J13" s="25"/>
      <c r="K13" s="25"/>
      <c r="L13" s="26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44" ht="15.75" customHeight="1" x14ac:dyDescent="0.25">
      <c r="A14" s="73" t="s">
        <v>48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M14" s="27"/>
      <c r="AN14" s="27"/>
      <c r="AO14" s="27"/>
      <c r="AP14" s="27"/>
    </row>
    <row r="15" spans="1:44" ht="15.75" customHeight="1" x14ac:dyDescent="0.25">
      <c r="A15" s="24" t="s">
        <v>39</v>
      </c>
      <c r="B15" s="24"/>
      <c r="C15" s="24"/>
      <c r="D15" s="24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AE15" s="55"/>
      <c r="AF15" s="27"/>
      <c r="AG15" s="27"/>
      <c r="AH15" s="27"/>
      <c r="AI15" s="27"/>
      <c r="AM15" s="2"/>
      <c r="AN15" s="2"/>
      <c r="AO15" s="2"/>
      <c r="AP15" s="2"/>
    </row>
    <row r="16" spans="1:44" s="76" customFormat="1" ht="15.75" customHeight="1" x14ac:dyDescent="0.25">
      <c r="A16" s="66" t="s">
        <v>53</v>
      </c>
      <c r="B16" s="16"/>
      <c r="C16" s="16"/>
      <c r="D16" s="16"/>
      <c r="AE16" s="28"/>
      <c r="AF16" s="28"/>
      <c r="AG16" s="28"/>
      <c r="AH16" s="28"/>
      <c r="AI16" s="28"/>
      <c r="AM16" s="2"/>
      <c r="AN16" s="2"/>
      <c r="AO16" s="2"/>
      <c r="AP16" s="2"/>
    </row>
    <row r="17" spans="1:42" s="76" customFormat="1" ht="15.75" customHeight="1" x14ac:dyDescent="0.25">
      <c r="A17" s="66"/>
      <c r="B17" s="16"/>
      <c r="C17" s="16"/>
      <c r="D17" s="16"/>
      <c r="AE17" s="28"/>
      <c r="AF17" s="28"/>
      <c r="AG17" s="28"/>
      <c r="AH17" s="28"/>
      <c r="AI17" s="28"/>
      <c r="AM17" s="2"/>
      <c r="AN17" s="2"/>
      <c r="AO17" s="2"/>
      <c r="AP17" s="2"/>
    </row>
    <row r="18" spans="1:42" ht="15.75" customHeight="1" x14ac:dyDescent="0.25">
      <c r="A18" s="24" t="s">
        <v>51</v>
      </c>
      <c r="B18" s="24"/>
      <c r="C18" s="24"/>
      <c r="D18" s="24"/>
      <c r="E18" s="24"/>
      <c r="F18" s="24"/>
      <c r="G18" s="29"/>
      <c r="H18" s="29"/>
      <c r="I18" s="29"/>
      <c r="J18" s="29"/>
      <c r="K18" s="29"/>
      <c r="L18" s="3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99"/>
      <c r="AB18" s="100"/>
      <c r="AC18" s="100"/>
      <c r="AE18" s="28"/>
      <c r="AF18" s="28"/>
      <c r="AG18" s="28"/>
      <c r="AH18" s="28"/>
      <c r="AI18" s="28"/>
    </row>
    <row r="19" spans="1:42" ht="15.75" customHeight="1" x14ac:dyDescent="0.25">
      <c r="A19" s="24" t="s">
        <v>63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99"/>
      <c r="AB19" s="100"/>
      <c r="AC19" s="100"/>
    </row>
    <row r="20" spans="1:42" ht="15.75" customHeight="1" x14ac:dyDescent="0.25">
      <c r="A20" s="75" t="s">
        <v>64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spans="1:42" s="11" customFormat="1" ht="15.75" customHeight="1" x14ac:dyDescent="0.25">
      <c r="A21" s="74" t="s">
        <v>71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</row>
    <row r="22" spans="1:42" s="11" customFormat="1" ht="15.7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101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99"/>
      <c r="AB22" s="100"/>
      <c r="AC22" s="100"/>
      <c r="AD22" s="77"/>
      <c r="AE22" s="93"/>
      <c r="AF22" s="92"/>
      <c r="AG22" s="100"/>
      <c r="AH22" s="100"/>
      <c r="AI22" s="100"/>
      <c r="AJ22" s="27"/>
      <c r="AK22" s="27"/>
      <c r="AL22" s="27"/>
      <c r="AM22" s="2"/>
      <c r="AN22" s="2"/>
      <c r="AO22" s="2"/>
      <c r="AP22" s="2"/>
    </row>
    <row r="23" spans="1:42" s="12" customFormat="1" ht="15.75" customHeight="1" x14ac:dyDescent="0.25">
      <c r="A23" s="28" t="s">
        <v>62</v>
      </c>
      <c r="B23" s="4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99"/>
      <c r="AB23" s="100"/>
      <c r="AC23" s="100"/>
      <c r="AD23" s="77"/>
      <c r="AE23" s="99"/>
      <c r="AF23" s="100"/>
      <c r="AG23" s="28"/>
      <c r="AH23" s="28"/>
      <c r="AI23" s="28"/>
      <c r="AJ23" s="2"/>
      <c r="AK23" s="2"/>
      <c r="AL23" s="2"/>
      <c r="AM23" s="77"/>
      <c r="AN23" s="77"/>
      <c r="AO23" s="77"/>
      <c r="AP23" s="77"/>
    </row>
    <row r="24" spans="1:42" ht="15.75" customHeight="1" x14ac:dyDescent="0.25">
      <c r="A24" s="28" t="s">
        <v>66</v>
      </c>
      <c r="B24" s="7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55"/>
      <c r="AB24" s="27"/>
      <c r="AC24" s="27"/>
      <c r="AD24" s="27"/>
      <c r="AE24" s="28"/>
      <c r="AF24" s="28"/>
      <c r="AG24" s="100"/>
      <c r="AH24" s="100"/>
      <c r="AI24" s="100"/>
    </row>
    <row r="25" spans="1:42" ht="15.75" customHeight="1" x14ac:dyDescent="0.25">
      <c r="B25" s="6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8"/>
      <c r="AB25" s="2"/>
      <c r="AC25" s="2"/>
      <c r="AD25" s="2"/>
      <c r="AE25" s="99"/>
      <c r="AF25" s="100"/>
    </row>
    <row r="26" spans="1:42" ht="15.75" customHeight="1" x14ac:dyDescent="0.25">
      <c r="A26" s="28" t="s">
        <v>58</v>
      </c>
      <c r="B26" s="76"/>
    </row>
    <row r="27" spans="1:42" ht="15.75" customHeight="1" x14ac:dyDescent="0.25">
      <c r="A27" s="28" t="s">
        <v>67</v>
      </c>
      <c r="B27" s="76"/>
    </row>
  </sheetData>
  <mergeCells count="3">
    <mergeCell ref="A14:AD14"/>
    <mergeCell ref="A20:AF20"/>
    <mergeCell ref="A21:AP21"/>
  </mergeCells>
  <phoneticPr fontId="0" type="noConversion"/>
  <hyperlinks>
    <hyperlink ref="A16" r:id="rId1" xr:uid="{00000000-0004-0000-0200-000000000000}"/>
  </hyperlinks>
  <pageMargins left="0.26" right="0.78740157499999996" top="1.2" bottom="0.98425196900000012" header="0.49212598450000006" footer="0.49212598450000006"/>
  <pageSetup paperSize="9" scale="51" fitToWidth="0" fitToHeight="0" orientation="landscape" r:id="rId2"/>
  <headerFooter alignWithMargins="0"/>
  <ignoredErrors>
    <ignoredError sqref="B4:X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AR27"/>
  <sheetViews>
    <sheetView zoomScaleNormal="100" workbookViewId="0">
      <pane xSplit="1" topLeftCell="B1" activePane="topRight" state="frozen"/>
      <selection sqref="A1:C1"/>
      <selection pane="topRight" activeCell="A28" sqref="A28"/>
    </sheetView>
  </sheetViews>
  <sheetFormatPr baseColWidth="10" defaultColWidth="11.3984375" defaultRowHeight="15.75" customHeight="1" x14ac:dyDescent="0.25"/>
  <cols>
    <col min="1" max="1" width="19" style="94" customWidth="1"/>
    <col min="2" max="11" width="6.8984375" style="94" customWidth="1"/>
    <col min="12" max="21" width="6.8984375" style="93" customWidth="1"/>
    <col min="22" max="26" width="6.8984375" style="76" customWidth="1"/>
    <col min="27" max="27" width="2.296875" style="76" customWidth="1"/>
    <col min="28" max="30" width="6.8984375" style="76" customWidth="1"/>
    <col min="31" max="31" width="2.296875" style="93" customWidth="1"/>
    <col min="32" max="33" width="6.8984375" style="92" customWidth="1"/>
    <col min="34" max="38" width="6.8984375" style="76" customWidth="1"/>
    <col min="39" max="42" width="6.8984375" style="77" customWidth="1"/>
    <col min="43" max="43" width="6.8984375" style="76" customWidth="1"/>
    <col min="44" max="16384" width="11.3984375" style="76"/>
  </cols>
  <sheetData>
    <row r="1" spans="1:44" ht="15.75" customHeight="1" x14ac:dyDescent="0.25">
      <c r="A1" s="5" t="s">
        <v>30</v>
      </c>
      <c r="AL1" s="9"/>
      <c r="AM1" s="9"/>
      <c r="AN1" s="9"/>
      <c r="AO1" s="9"/>
      <c r="AQ1" s="9" t="s">
        <v>52</v>
      </c>
    </row>
    <row r="2" spans="1:44" s="8" customFormat="1" ht="15.75" customHeight="1" x14ac:dyDescent="0.25">
      <c r="A2" s="94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AD2" s="10"/>
      <c r="AE2" s="7"/>
      <c r="AF2" s="9"/>
      <c r="AH2" s="9"/>
      <c r="AJ2" s="9"/>
      <c r="AM2" s="4"/>
      <c r="AN2" s="4"/>
      <c r="AO2" s="4"/>
      <c r="AP2" s="4"/>
    </row>
    <row r="3" spans="1:44" s="8" customFormat="1" ht="15.75" customHeight="1" x14ac:dyDescent="0.25">
      <c r="A3" s="94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AC3" s="10"/>
      <c r="AE3" s="7"/>
      <c r="AF3" s="3"/>
      <c r="AG3" s="3"/>
      <c r="AM3" s="4"/>
      <c r="AN3" s="4"/>
      <c r="AO3" s="4"/>
      <c r="AP3" s="4"/>
    </row>
    <row r="4" spans="1:44" s="8" customFormat="1" ht="15.75" customHeight="1" x14ac:dyDescent="0.2">
      <c r="A4" s="42" t="s">
        <v>36</v>
      </c>
      <c r="B4" s="47" t="s">
        <v>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</v>
      </c>
      <c r="I4" s="47" t="s">
        <v>8</v>
      </c>
      <c r="J4" s="47" t="s">
        <v>9</v>
      </c>
      <c r="K4" s="47" t="s">
        <v>10</v>
      </c>
      <c r="L4" s="47" t="s">
        <v>11</v>
      </c>
      <c r="M4" s="47" t="s">
        <v>12</v>
      </c>
      <c r="N4" s="47" t="s">
        <v>13</v>
      </c>
      <c r="O4" s="47" t="s">
        <v>14</v>
      </c>
      <c r="P4" s="47" t="s">
        <v>15</v>
      </c>
      <c r="Q4" s="47" t="s">
        <v>16</v>
      </c>
      <c r="R4" s="47" t="s">
        <v>17</v>
      </c>
      <c r="S4" s="47" t="s">
        <v>18</v>
      </c>
      <c r="T4" s="47" t="s">
        <v>19</v>
      </c>
      <c r="U4" s="47" t="s">
        <v>20</v>
      </c>
      <c r="V4" s="47" t="s">
        <v>21</v>
      </c>
      <c r="W4" s="47">
        <v>2006</v>
      </c>
      <c r="X4" s="47">
        <v>2007</v>
      </c>
      <c r="Y4" s="47">
        <v>2008</v>
      </c>
      <c r="Z4" s="47">
        <v>2009</v>
      </c>
      <c r="AA4" s="52" t="s">
        <v>57</v>
      </c>
      <c r="AB4" s="46">
        <v>2010</v>
      </c>
      <c r="AC4" s="47">
        <v>2011</v>
      </c>
      <c r="AD4" s="47">
        <v>2012</v>
      </c>
      <c r="AE4" s="56" t="s">
        <v>50</v>
      </c>
      <c r="AF4" s="47">
        <v>2013</v>
      </c>
      <c r="AG4" s="47">
        <v>2014</v>
      </c>
      <c r="AH4" s="47">
        <v>2015</v>
      </c>
      <c r="AI4" s="47">
        <v>2016</v>
      </c>
      <c r="AJ4" s="47">
        <v>2017</v>
      </c>
      <c r="AK4" s="47">
        <v>2018</v>
      </c>
      <c r="AL4" s="47">
        <v>2019</v>
      </c>
      <c r="AM4" s="47">
        <v>2020</v>
      </c>
      <c r="AN4" s="51">
        <v>2021</v>
      </c>
      <c r="AO4" s="51">
        <v>2022</v>
      </c>
      <c r="AP4" s="51">
        <v>2023</v>
      </c>
      <c r="AQ4" s="51" t="s">
        <v>69</v>
      </c>
    </row>
    <row r="5" spans="1:44" ht="15.75" customHeight="1" x14ac:dyDescent="0.25">
      <c r="A5" s="16" t="s">
        <v>45</v>
      </c>
      <c r="B5" s="17">
        <v>26</v>
      </c>
      <c r="C5" s="17">
        <v>26</v>
      </c>
      <c r="D5" s="17">
        <v>26</v>
      </c>
      <c r="E5" s="17">
        <v>26</v>
      </c>
      <c r="F5" s="17">
        <v>25</v>
      </c>
      <c r="G5" s="17">
        <v>26</v>
      </c>
      <c r="H5" s="17">
        <v>28</v>
      </c>
      <c r="I5" s="17">
        <v>26</v>
      </c>
      <c r="J5" s="17">
        <v>27</v>
      </c>
      <c r="K5" s="17">
        <v>26</v>
      </c>
      <c r="L5" s="17">
        <v>25.966200000000001</v>
      </c>
      <c r="M5" s="17">
        <v>28.378799999999998</v>
      </c>
      <c r="N5" s="17">
        <v>29.575900000000001</v>
      </c>
      <c r="O5" s="17">
        <v>26.369299999999999</v>
      </c>
      <c r="P5" s="17">
        <v>26.662500000000001</v>
      </c>
      <c r="Q5" s="17">
        <v>25.275500000000001</v>
      </c>
      <c r="R5" s="34">
        <v>26.080500000000001</v>
      </c>
      <c r="S5" s="34">
        <v>24.474799999999998</v>
      </c>
      <c r="T5" s="34">
        <v>27.436299999999999</v>
      </c>
      <c r="U5" s="34">
        <v>27.114599999999999</v>
      </c>
      <c r="V5" s="34">
        <v>26.2</v>
      </c>
      <c r="W5" s="34">
        <v>23.7</v>
      </c>
      <c r="X5" s="34">
        <v>24.3</v>
      </c>
      <c r="Y5" s="34">
        <v>24.7</v>
      </c>
      <c r="Z5" s="34">
        <v>23.6</v>
      </c>
      <c r="AA5" s="53"/>
      <c r="AB5" s="34">
        <v>23.9</v>
      </c>
      <c r="AC5" s="34">
        <v>23.5</v>
      </c>
      <c r="AD5" s="34">
        <v>23.5</v>
      </c>
      <c r="AE5" s="53"/>
      <c r="AF5" s="17">
        <v>25.5</v>
      </c>
      <c r="AG5" s="17">
        <v>24.076000000000001</v>
      </c>
      <c r="AH5" s="17">
        <v>22.242999999999999</v>
      </c>
      <c r="AI5" s="17">
        <v>20.829000000000001</v>
      </c>
      <c r="AJ5" s="17">
        <v>20.529</v>
      </c>
      <c r="AK5" s="38">
        <v>18.202999999999999</v>
      </c>
      <c r="AL5" s="38">
        <v>17.713999999999999</v>
      </c>
      <c r="AM5" s="38">
        <v>20.055237825999999</v>
      </c>
      <c r="AN5" s="38">
        <v>21.303999999999998</v>
      </c>
      <c r="AO5" s="38">
        <v>19.829000000000001</v>
      </c>
      <c r="AP5" s="38">
        <v>18</v>
      </c>
      <c r="AQ5" s="38">
        <v>17.954999999999998</v>
      </c>
    </row>
    <row r="6" spans="1:44" ht="15.75" customHeight="1" x14ac:dyDescent="0.25">
      <c r="A6" s="16" t="s">
        <v>46</v>
      </c>
      <c r="B6" s="23" t="s">
        <v>24</v>
      </c>
      <c r="C6" s="23" t="s">
        <v>24</v>
      </c>
      <c r="D6" s="23" t="s">
        <v>24</v>
      </c>
      <c r="E6" s="23" t="s">
        <v>24</v>
      </c>
      <c r="F6" s="23" t="s">
        <v>24</v>
      </c>
      <c r="G6" s="17">
        <v>1</v>
      </c>
      <c r="H6" s="17">
        <v>1</v>
      </c>
      <c r="I6" s="17">
        <v>2</v>
      </c>
      <c r="J6" s="17">
        <v>1</v>
      </c>
      <c r="K6" s="17">
        <v>1</v>
      </c>
      <c r="L6" s="17">
        <v>1.3164</v>
      </c>
      <c r="M6" s="17">
        <v>1.7664</v>
      </c>
      <c r="N6" s="17">
        <v>2.5636000000000001</v>
      </c>
      <c r="O6" s="17">
        <v>5.4939999999999998</v>
      </c>
      <c r="P6" s="17">
        <v>5.7458</v>
      </c>
      <c r="Q6" s="17">
        <v>6.0324999999999998</v>
      </c>
      <c r="R6" s="34">
        <v>5.407</v>
      </c>
      <c r="S6" s="34">
        <v>5.0743999999999998</v>
      </c>
      <c r="T6" s="34">
        <v>5.6048999999999998</v>
      </c>
      <c r="U6" s="34">
        <v>6.9695999999999998</v>
      </c>
      <c r="V6" s="34">
        <v>6.5</v>
      </c>
      <c r="W6" s="34">
        <v>7.6</v>
      </c>
      <c r="X6" s="34">
        <v>6.2</v>
      </c>
      <c r="Y6" s="34">
        <v>7.3</v>
      </c>
      <c r="Z6" s="34">
        <v>6.7</v>
      </c>
      <c r="AA6" s="53"/>
      <c r="AB6" s="34">
        <v>8.1</v>
      </c>
      <c r="AC6" s="34">
        <v>7.1</v>
      </c>
      <c r="AD6" s="34">
        <v>8.1999999999999993</v>
      </c>
      <c r="AE6" s="53"/>
      <c r="AF6" s="17">
        <v>8.1</v>
      </c>
      <c r="AG6" s="17">
        <v>10.176</v>
      </c>
      <c r="AH6" s="17">
        <v>7.8140000000000001</v>
      </c>
      <c r="AI6" s="17">
        <v>8.5619999999999994</v>
      </c>
      <c r="AJ6" s="17">
        <v>7.2560000000000002</v>
      </c>
      <c r="AK6" s="38">
        <v>8.0459999999999994</v>
      </c>
      <c r="AL6" s="38">
        <v>6.2409999999999997</v>
      </c>
      <c r="AM6" s="38">
        <v>6.2387946889999997</v>
      </c>
      <c r="AN6" s="38">
        <v>8.2279999999999998</v>
      </c>
      <c r="AO6" s="38">
        <v>8.7899999999999991</v>
      </c>
      <c r="AP6" s="38">
        <v>7</v>
      </c>
      <c r="AQ6" s="38">
        <v>8.67</v>
      </c>
    </row>
    <row r="7" spans="1:44" ht="15.75" customHeight="1" x14ac:dyDescent="0.25">
      <c r="A7" s="16" t="s">
        <v>28</v>
      </c>
      <c r="B7" s="17">
        <f>B8-B5</f>
        <v>8</v>
      </c>
      <c r="C7" s="17">
        <f>C8-C5</f>
        <v>9</v>
      </c>
      <c r="D7" s="17">
        <f>D8-D5</f>
        <v>7</v>
      </c>
      <c r="E7" s="17">
        <f>E8-E5</f>
        <v>8</v>
      </c>
      <c r="F7" s="17">
        <f>F8-F5</f>
        <v>8</v>
      </c>
      <c r="G7" s="17">
        <f>G8-G5-G6</f>
        <v>7</v>
      </c>
      <c r="H7" s="17">
        <f>H8-H5-H6</f>
        <v>6</v>
      </c>
      <c r="I7" s="17">
        <f>I8-I5-I6</f>
        <v>5</v>
      </c>
      <c r="J7" s="17">
        <f>J8-J5-J6</f>
        <v>5</v>
      </c>
      <c r="K7" s="17">
        <f>K8-K5-K6</f>
        <v>5</v>
      </c>
      <c r="L7" s="17">
        <v>3.9937</v>
      </c>
      <c r="M7" s="17">
        <v>3.4777</v>
      </c>
      <c r="N7" s="17">
        <v>3.3561999999999999</v>
      </c>
      <c r="O7" s="17">
        <v>3.4192999999999998</v>
      </c>
      <c r="P7" s="17">
        <v>3.6116000000000001</v>
      </c>
      <c r="Q7" s="17">
        <v>2.7025999999999999</v>
      </c>
      <c r="R7" s="34">
        <v>2.532</v>
      </c>
      <c r="S7" s="34">
        <v>2.7526000000000002</v>
      </c>
      <c r="T7" s="34">
        <v>2.6951999999999998</v>
      </c>
      <c r="U7" s="34">
        <v>3.0701999999999998</v>
      </c>
      <c r="V7" s="34">
        <v>3.2</v>
      </c>
      <c r="W7" s="34">
        <v>3.2</v>
      </c>
      <c r="X7" s="34">
        <v>3.2</v>
      </c>
      <c r="Y7" s="34">
        <v>3.4</v>
      </c>
      <c r="Z7" s="34">
        <v>3.7</v>
      </c>
      <c r="AA7" s="53"/>
      <c r="AB7" s="34">
        <v>4.3</v>
      </c>
      <c r="AC7" s="34">
        <v>5.0999999999999996</v>
      </c>
      <c r="AD7" s="34">
        <v>5.0999999999999996</v>
      </c>
      <c r="AE7" s="53"/>
      <c r="AF7" s="17">
        <v>4.2</v>
      </c>
      <c r="AG7" s="17">
        <v>3.6859999999999999</v>
      </c>
      <c r="AH7" s="17">
        <v>3.3730000000000002</v>
      </c>
      <c r="AI7" s="17">
        <v>3.3959999999999999</v>
      </c>
      <c r="AJ7" s="17">
        <v>3.3439999999999999</v>
      </c>
      <c r="AK7" s="38">
        <v>2.9820000000000002</v>
      </c>
      <c r="AL7" s="38">
        <v>3.2919999999999998</v>
      </c>
      <c r="AM7" s="38">
        <v>3.389913027</v>
      </c>
      <c r="AN7" s="38">
        <v>3.5070000000000001</v>
      </c>
      <c r="AO7" s="38">
        <v>3.34</v>
      </c>
      <c r="AP7" s="38">
        <v>3</v>
      </c>
      <c r="AQ7" s="38">
        <v>2.5419999999999998</v>
      </c>
    </row>
    <row r="8" spans="1:44" ht="15.75" customHeight="1" x14ac:dyDescent="0.25">
      <c r="A8" s="18" t="s">
        <v>0</v>
      </c>
      <c r="B8" s="19">
        <v>34</v>
      </c>
      <c r="C8" s="19">
        <v>35</v>
      </c>
      <c r="D8" s="19">
        <v>33</v>
      </c>
      <c r="E8" s="19">
        <v>34</v>
      </c>
      <c r="F8" s="19">
        <v>33</v>
      </c>
      <c r="G8" s="19">
        <v>34</v>
      </c>
      <c r="H8" s="19">
        <v>35</v>
      </c>
      <c r="I8" s="19">
        <v>33</v>
      </c>
      <c r="J8" s="19">
        <v>33</v>
      </c>
      <c r="K8" s="19">
        <v>32</v>
      </c>
      <c r="L8" s="19">
        <v>31.276300000000003</v>
      </c>
      <c r="M8" s="19">
        <v>33.622900000000001</v>
      </c>
      <c r="N8" s="19">
        <v>35.495699999999999</v>
      </c>
      <c r="O8" s="19">
        <v>35.282600000000002</v>
      </c>
      <c r="P8" s="19">
        <v>36.019900000000007</v>
      </c>
      <c r="Q8" s="19">
        <v>34.010599999999997</v>
      </c>
      <c r="R8" s="35">
        <v>34.019500000000001</v>
      </c>
      <c r="S8" s="35">
        <v>32.3018</v>
      </c>
      <c r="T8" s="35">
        <v>35.736399999999996</v>
      </c>
      <c r="U8" s="35">
        <v>37.154399999999995</v>
      </c>
      <c r="V8" s="35">
        <v>36.799999999999997</v>
      </c>
      <c r="W8" s="35">
        <v>35.700000000000003</v>
      </c>
      <c r="X8" s="35">
        <v>34.6</v>
      </c>
      <c r="Y8" s="19">
        <v>35.4</v>
      </c>
      <c r="Z8" s="19">
        <v>34</v>
      </c>
      <c r="AA8" s="53"/>
      <c r="AB8" s="19">
        <v>36.299999999999997</v>
      </c>
      <c r="AC8" s="19">
        <v>35.700000000000003</v>
      </c>
      <c r="AD8" s="19">
        <v>37</v>
      </c>
      <c r="AE8" s="53"/>
      <c r="AF8" s="19">
        <v>38</v>
      </c>
      <c r="AG8" s="19">
        <v>37.939</v>
      </c>
      <c r="AH8" s="19">
        <v>33.430999999999997</v>
      </c>
      <c r="AI8" s="19">
        <v>32.789000000000001</v>
      </c>
      <c r="AJ8" s="19">
        <v>31.129000000000001</v>
      </c>
      <c r="AK8" s="39">
        <v>29.231000000000002</v>
      </c>
      <c r="AL8" s="39">
        <v>27.248000000000001</v>
      </c>
      <c r="AM8" s="39">
        <v>29.683945542</v>
      </c>
      <c r="AN8" s="39">
        <v>33.039000000000001</v>
      </c>
      <c r="AO8" s="39">
        <v>31.6</v>
      </c>
      <c r="AP8" s="39">
        <v>28</v>
      </c>
      <c r="AQ8" s="39">
        <v>29.167000000000002</v>
      </c>
      <c r="AR8" s="105"/>
    </row>
    <row r="9" spans="1:44" ht="15.75" customHeight="1" x14ac:dyDescent="0.25">
      <c r="A9" s="16" t="s">
        <v>47</v>
      </c>
      <c r="B9" s="23" t="s">
        <v>24</v>
      </c>
      <c r="C9" s="23" t="s">
        <v>24</v>
      </c>
      <c r="D9" s="23" t="s">
        <v>24</v>
      </c>
      <c r="E9" s="23" t="s">
        <v>24</v>
      </c>
      <c r="F9" s="23" t="s">
        <v>24</v>
      </c>
      <c r="G9" s="23" t="s">
        <v>24</v>
      </c>
      <c r="H9" s="23" t="s">
        <v>24</v>
      </c>
      <c r="I9" s="23" t="s">
        <v>24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17">
        <v>0.5</v>
      </c>
      <c r="Q9" s="17">
        <v>0.98270000000000002</v>
      </c>
      <c r="R9" s="34">
        <v>1.1277999999999999</v>
      </c>
      <c r="S9" s="34">
        <v>0.94810000000000005</v>
      </c>
      <c r="T9" s="34">
        <v>1.0236000000000001</v>
      </c>
      <c r="U9" s="34">
        <v>1.1814</v>
      </c>
      <c r="V9" s="34">
        <v>1.2</v>
      </c>
      <c r="W9" s="34">
        <v>1.4</v>
      </c>
      <c r="X9" s="34">
        <v>1.6</v>
      </c>
      <c r="Y9" s="34">
        <v>1.8</v>
      </c>
      <c r="Z9" s="34">
        <v>1.7</v>
      </c>
      <c r="AA9" s="53"/>
      <c r="AB9" s="34">
        <v>1.3</v>
      </c>
      <c r="AC9" s="34">
        <v>1.5</v>
      </c>
      <c r="AD9" s="34">
        <v>1.3</v>
      </c>
      <c r="AE9" s="53"/>
      <c r="AF9" s="17">
        <v>1.3</v>
      </c>
      <c r="AG9" s="17">
        <v>1.786</v>
      </c>
      <c r="AH9" s="17">
        <v>1.611</v>
      </c>
      <c r="AI9" s="17">
        <v>1.5489999999999999</v>
      </c>
      <c r="AJ9" s="17">
        <v>1.6439999999999999</v>
      </c>
      <c r="AK9" s="38">
        <v>1.8340000000000001</v>
      </c>
      <c r="AL9" s="38">
        <v>2.1150000000000002</v>
      </c>
      <c r="AM9" s="38">
        <v>2.5044466829999998</v>
      </c>
      <c r="AN9" s="38">
        <v>2.8010000000000002</v>
      </c>
      <c r="AO9" s="38">
        <v>2.9</v>
      </c>
      <c r="AP9" s="38">
        <v>4.1459999999999999</v>
      </c>
      <c r="AQ9" s="38">
        <v>3.5539999999999998</v>
      </c>
    </row>
    <row r="10" spans="1:44" ht="15.75" customHeight="1" x14ac:dyDescent="0.25">
      <c r="A10" s="33" t="s">
        <v>29</v>
      </c>
      <c r="B10" s="20">
        <f t="shared" ref="B10:K10" si="0">100-B8</f>
        <v>66</v>
      </c>
      <c r="C10" s="20">
        <f t="shared" si="0"/>
        <v>65</v>
      </c>
      <c r="D10" s="20">
        <f t="shared" si="0"/>
        <v>67</v>
      </c>
      <c r="E10" s="20">
        <f t="shared" si="0"/>
        <v>66</v>
      </c>
      <c r="F10" s="20">
        <f t="shared" si="0"/>
        <v>67</v>
      </c>
      <c r="G10" s="20">
        <f t="shared" si="0"/>
        <v>66</v>
      </c>
      <c r="H10" s="20">
        <f t="shared" si="0"/>
        <v>65</v>
      </c>
      <c r="I10" s="20">
        <f t="shared" si="0"/>
        <v>67</v>
      </c>
      <c r="J10" s="20">
        <f t="shared" si="0"/>
        <v>67</v>
      </c>
      <c r="K10" s="20">
        <f t="shared" si="0"/>
        <v>68</v>
      </c>
      <c r="L10" s="20">
        <v>68.723399999999998</v>
      </c>
      <c r="M10" s="20">
        <v>66.377099999999999</v>
      </c>
      <c r="N10" s="20">
        <v>64.504400000000004</v>
      </c>
      <c r="O10" s="20">
        <v>64.717399999999998</v>
      </c>
      <c r="P10" s="20">
        <v>63.4801</v>
      </c>
      <c r="Q10" s="20">
        <v>65.006699999999995</v>
      </c>
      <c r="R10" s="36">
        <v>64.852699999999999</v>
      </c>
      <c r="S10" s="36">
        <v>66.750100000000003</v>
      </c>
      <c r="T10" s="36">
        <v>63.24</v>
      </c>
      <c r="U10" s="36">
        <v>61.664200000000001</v>
      </c>
      <c r="V10" s="20">
        <v>62</v>
      </c>
      <c r="W10" s="20">
        <v>62.9</v>
      </c>
      <c r="X10" s="20">
        <v>64</v>
      </c>
      <c r="Y10" s="20">
        <f>100-Y8-Y9</f>
        <v>62.8</v>
      </c>
      <c r="Z10" s="20">
        <f>100-Z8-Z9</f>
        <v>64.3</v>
      </c>
      <c r="AA10" s="54"/>
      <c r="AB10" s="20">
        <f>100-AB8-AB9</f>
        <v>62.400000000000006</v>
      </c>
      <c r="AC10" s="20">
        <f>100-AC8-AC9</f>
        <v>62.8</v>
      </c>
      <c r="AD10" s="20">
        <f>100-AD8-AD9</f>
        <v>61.7</v>
      </c>
      <c r="AE10" s="54"/>
      <c r="AF10" s="20">
        <f>100-AF8-AF9</f>
        <v>60.7</v>
      </c>
      <c r="AG10" s="20">
        <v>60.276999999999994</v>
      </c>
      <c r="AH10" s="20">
        <f>100-AH8-AH9</f>
        <v>64.957999999999998</v>
      </c>
      <c r="AI10" s="20">
        <f>100-AI8-AI9</f>
        <v>65.661999999999992</v>
      </c>
      <c r="AJ10" s="20">
        <f>100-AJ8-AJ9</f>
        <v>67.22699999999999</v>
      </c>
      <c r="AK10" s="40">
        <f t="shared" ref="AK10:AL10" si="1">100-AK8-AK9</f>
        <v>68.935000000000002</v>
      </c>
      <c r="AL10" s="40">
        <f t="shared" si="1"/>
        <v>70.637</v>
      </c>
      <c r="AM10" s="40">
        <v>67.811607774999999</v>
      </c>
      <c r="AN10" s="40">
        <v>64.16</v>
      </c>
      <c r="AO10" s="40">
        <v>65.5</v>
      </c>
      <c r="AP10" s="40">
        <v>68.302999999999997</v>
      </c>
      <c r="AQ10" s="40">
        <v>67.278999999999996</v>
      </c>
    </row>
    <row r="11" spans="1:44" s="77" customFormat="1" ht="15.75" customHeight="1" x14ac:dyDescent="0.25">
      <c r="A11" s="24" t="s">
        <v>31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3"/>
      <c r="AB11" s="92"/>
      <c r="AC11" s="92"/>
      <c r="AE11" s="93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</row>
    <row r="12" spans="1:44" s="77" customFormat="1" ht="15.75" customHeight="1" x14ac:dyDescent="0.25">
      <c r="A12" s="29" t="s">
        <v>49</v>
      </c>
      <c r="B12" s="24"/>
      <c r="C12" s="24"/>
      <c r="D12" s="24"/>
      <c r="E12" s="24"/>
      <c r="F12" s="24"/>
      <c r="G12" s="24"/>
      <c r="H12" s="80"/>
      <c r="I12" s="80"/>
      <c r="J12" s="80"/>
      <c r="K12" s="80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  <c r="AB12" s="92"/>
      <c r="AC12" s="92"/>
      <c r="AE12" s="9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4"/>
    </row>
    <row r="13" spans="1:44" ht="15.75" customHeight="1" x14ac:dyDescent="0.25">
      <c r="A13" s="68" t="s">
        <v>70</v>
      </c>
      <c r="B13" s="16"/>
      <c r="C13" s="16"/>
      <c r="D13" s="16"/>
      <c r="E13" s="16"/>
      <c r="F13" s="16"/>
      <c r="G13" s="25"/>
      <c r="H13" s="25"/>
      <c r="I13" s="25"/>
      <c r="J13" s="25"/>
      <c r="K13" s="25"/>
      <c r="L13" s="26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44" s="77" customFormat="1" ht="15.75" customHeight="1" x14ac:dyDescent="0.25">
      <c r="A14" s="73" t="s">
        <v>48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93"/>
      <c r="AF14" s="92"/>
      <c r="AG14" s="92"/>
    </row>
    <row r="15" spans="1:44" s="77" customFormat="1" ht="15.75" customHeight="1" x14ac:dyDescent="0.25">
      <c r="A15" s="24" t="s">
        <v>39</v>
      </c>
      <c r="B15" s="24"/>
      <c r="C15" s="24"/>
      <c r="D15" s="24"/>
      <c r="AA15" s="76"/>
      <c r="AE15" s="55"/>
      <c r="AF15" s="27"/>
      <c r="AG15" s="27"/>
    </row>
    <row r="16" spans="1:44" ht="15.75" customHeight="1" x14ac:dyDescent="0.25">
      <c r="A16" s="66" t="s">
        <v>53</v>
      </c>
      <c r="B16" s="16"/>
      <c r="C16" s="16"/>
      <c r="D16" s="1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AE16" s="28"/>
      <c r="AF16" s="28"/>
      <c r="AG16" s="28"/>
      <c r="AM16" s="76"/>
      <c r="AN16" s="76"/>
      <c r="AO16" s="76"/>
      <c r="AP16" s="76"/>
    </row>
    <row r="17" spans="1:42" ht="15.75" customHeight="1" x14ac:dyDescent="0.25">
      <c r="A17" s="66"/>
      <c r="B17" s="16"/>
      <c r="C17" s="16"/>
      <c r="D17" s="1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AE17" s="28"/>
      <c r="AF17" s="28"/>
      <c r="AG17" s="28"/>
      <c r="AM17" s="76"/>
      <c r="AN17" s="76"/>
      <c r="AO17" s="76"/>
      <c r="AP17" s="76"/>
    </row>
    <row r="18" spans="1:42" s="77" customFormat="1" ht="15.75" customHeight="1" x14ac:dyDescent="0.25">
      <c r="A18" s="24" t="s">
        <v>51</v>
      </c>
      <c r="B18" s="24"/>
      <c r="C18" s="24"/>
      <c r="D18" s="24"/>
      <c r="E18" s="24"/>
      <c r="F18" s="24"/>
      <c r="G18" s="29"/>
      <c r="H18" s="29"/>
      <c r="I18" s="29"/>
      <c r="J18" s="29"/>
      <c r="K18" s="29"/>
      <c r="L18" s="3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99"/>
      <c r="AB18" s="100"/>
      <c r="AC18" s="100"/>
      <c r="AE18" s="28"/>
      <c r="AF18" s="28"/>
      <c r="AG18" s="28"/>
    </row>
    <row r="19" spans="1:42" s="77" customFormat="1" ht="15.75" customHeight="1" x14ac:dyDescent="0.25">
      <c r="A19" s="24" t="s">
        <v>63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99"/>
      <c r="AB19" s="100"/>
      <c r="AC19" s="100"/>
      <c r="AE19" s="93"/>
      <c r="AF19" s="92"/>
      <c r="AG19" s="92"/>
    </row>
    <row r="20" spans="1:42" s="77" customFormat="1" ht="15.75" customHeight="1" x14ac:dyDescent="0.25">
      <c r="A20" s="75" t="s">
        <v>64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92"/>
    </row>
    <row r="21" spans="1:42" s="11" customFormat="1" ht="15.75" customHeight="1" x14ac:dyDescent="0.25">
      <c r="A21" s="74" t="s">
        <v>71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</row>
    <row r="22" spans="1:42" s="11" customFormat="1" ht="15.7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101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99"/>
      <c r="AB22" s="100"/>
      <c r="AC22" s="100"/>
      <c r="AD22" s="77"/>
      <c r="AE22" s="93"/>
      <c r="AF22" s="92"/>
      <c r="AG22" s="100"/>
      <c r="AH22" s="27"/>
      <c r="AI22" s="27"/>
      <c r="AJ22" s="27"/>
      <c r="AK22" s="27"/>
      <c r="AL22" s="27"/>
      <c r="AM22" s="2"/>
      <c r="AN22" s="2"/>
      <c r="AO22" s="2"/>
      <c r="AP22" s="2"/>
    </row>
    <row r="23" spans="1:42" s="12" customFormat="1" ht="15.75" customHeight="1" x14ac:dyDescent="0.25">
      <c r="A23" s="28" t="s">
        <v>62</v>
      </c>
      <c r="B23" s="4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99"/>
      <c r="AB23" s="100"/>
      <c r="AC23" s="100"/>
      <c r="AD23" s="77"/>
      <c r="AE23" s="99"/>
      <c r="AF23" s="100"/>
      <c r="AG23" s="28"/>
      <c r="AH23" s="2"/>
      <c r="AI23" s="2"/>
      <c r="AJ23" s="2"/>
      <c r="AK23" s="2"/>
      <c r="AL23" s="2"/>
      <c r="AM23" s="77"/>
      <c r="AN23" s="77"/>
      <c r="AO23" s="77"/>
      <c r="AP23" s="77"/>
    </row>
    <row r="24" spans="1:42" ht="15.75" customHeight="1" x14ac:dyDescent="0.25">
      <c r="A24" s="28" t="s">
        <v>66</v>
      </c>
      <c r="B24" s="7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55"/>
      <c r="AB24" s="27"/>
      <c r="AC24" s="27"/>
      <c r="AD24" s="27"/>
      <c r="AE24" s="28"/>
      <c r="AF24" s="28"/>
      <c r="AG24" s="100"/>
    </row>
    <row r="25" spans="1:42" ht="15.75" customHeight="1" x14ac:dyDescent="0.25">
      <c r="B25" s="6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8"/>
      <c r="AB25" s="2"/>
      <c r="AC25" s="2"/>
      <c r="AD25" s="2"/>
      <c r="AE25" s="99"/>
      <c r="AF25" s="100"/>
    </row>
    <row r="26" spans="1:42" ht="15.75" customHeight="1" x14ac:dyDescent="0.25">
      <c r="A26" s="28" t="s">
        <v>58</v>
      </c>
      <c r="B26" s="76"/>
    </row>
    <row r="27" spans="1:42" ht="15.75" customHeight="1" x14ac:dyDescent="0.25">
      <c r="A27" s="28" t="s">
        <v>67</v>
      </c>
      <c r="B27" s="76"/>
    </row>
  </sheetData>
  <mergeCells count="3">
    <mergeCell ref="A14:AD14"/>
    <mergeCell ref="A20:AF20"/>
    <mergeCell ref="A21:AP21"/>
  </mergeCells>
  <phoneticPr fontId="0" type="noConversion"/>
  <hyperlinks>
    <hyperlink ref="A16" r:id="rId1" xr:uid="{00000000-0004-0000-0300-000000000000}"/>
  </hyperlinks>
  <pageMargins left="0.26" right="0.78740157499999996" top="1.2" bottom="0.98425196900000012" header="0.49212598450000006" footer="0.49212598450000006"/>
  <pageSetup paperSize="9" fitToWidth="0" fitToHeight="0" orientation="landscape" r:id="rId2"/>
  <headerFooter alignWithMargins="0"/>
  <ignoredErrors>
    <ignoredError sqref="B4:V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PM TV CH 2024</vt:lpstr>
      <vt:lpstr>TV PM SA</vt:lpstr>
      <vt:lpstr>TV PM SR</vt:lpstr>
      <vt:lpstr>TV PM SI</vt:lpstr>
      <vt:lpstr>'TV PM SI'!Impression_des_titres</vt:lpstr>
      <vt:lpstr>'TV PM SR'!Impression_des_titres</vt:lpstr>
      <vt:lpstr>'TV PM SA'!TmSlc</vt:lpstr>
      <vt:lpstr>'PM TV CH 2024'!Zone_d_impression</vt:lpstr>
      <vt:lpstr>'TV PM SA'!Zone_d_impression</vt:lpstr>
      <vt:lpstr>'TV PM SI'!Zone_d_impression</vt:lpstr>
      <vt:lpstr>'TV PM SR'!Zone_d_impression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Kradolfer Edi</dc:creator>
  <cp:lastModifiedBy>Neukomm Amandine BFS</cp:lastModifiedBy>
  <cp:lastPrinted>2020-06-09T07:47:33Z</cp:lastPrinted>
  <dcterms:created xsi:type="dcterms:W3CDTF">2005-09-01T10:23:22Z</dcterms:created>
  <dcterms:modified xsi:type="dcterms:W3CDTF">2025-06-16T11:41:26Z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2025-05-05T10:55:48Z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8e5045b0-e344-4c40-a581-791a6aef3b7c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