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DieseArbeitsmappe" defaultThemeVersion="124226"/>
  <mc:AlternateContent xmlns:mc="http://schemas.openxmlformats.org/markup-compatibility/2006">
    <mc:Choice Requires="x15">
      <x15ac:absPath xmlns:x15ac="http://schemas.microsoft.com/office/spreadsheetml/2010/11/ac" url="Q:\BB\BILD-P\40_Pers-Fin\04 HS Finanzen\Diffusion\HEP\2024\Tableaux\"/>
    </mc:Choice>
  </mc:AlternateContent>
  <xr:revisionPtr revIDLastSave="0" documentId="13_ncr:1_{8B3F903E-E923-4188-8CA5-9D54C50746CA}" xr6:coauthVersionLast="47" xr6:coauthVersionMax="47" xr10:uidLastSave="{00000000-0000-0000-0000-000000000000}"/>
  <bookViews>
    <workbookView xWindow="14295" yWindow="0" windowWidth="14610" windowHeight="15585" tabRatio="880" xr2:uid="{00000000-000D-0000-FFFF-FFFF00000000}"/>
  </bookViews>
  <sheets>
    <sheet name="Inhalt" sheetId="27" r:id="rId1"/>
    <sheet name="Hinweise und Anmerkungen" sheetId="28" r:id="rId2"/>
    <sheet name="Tab 1a" sheetId="26" r:id="rId3"/>
    <sheet name="Tab 1b" sheetId="25" r:id="rId4"/>
    <sheet name="Tab 2a" sheetId="21" r:id="rId5"/>
    <sheet name="Tab 2b" sheetId="20" r:id="rId6"/>
    <sheet name="Tab 3" sheetId="18" r:id="rId7"/>
    <sheet name="Tab 4" sheetId="29" r:id="rId8"/>
    <sheet name="Tab 5" sheetId="30" r:id="rId9"/>
    <sheet name="Tab 6" sheetId="35" r:id="rId10"/>
    <sheet name="Tab 7" sheetId="31" r:id="rId11"/>
    <sheet name="Tab 8" sheetId="33" r:id="rId12"/>
    <sheet name="Tab 9" sheetId="6" r:id="rId13"/>
    <sheet name="Tab 10" sheetId="5" r:id="rId14"/>
    <sheet name="Tab 11" sheetId="36" r:id="rId15"/>
  </sheets>
  <definedNames>
    <definedName name="_xlnm.Print_Area" localSheetId="2">'Tab 1a'!$A$1:$I$35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7" i="27" l="1"/>
  <c r="A11" i="27" l="1"/>
  <c r="A29" i="27"/>
  <c r="A27" i="27"/>
  <c r="A25" i="27"/>
  <c r="A23" i="27"/>
  <c r="A21" i="27"/>
  <c r="A19" i="27"/>
  <c r="A15" i="27"/>
  <c r="A13" i="27"/>
  <c r="A9" i="27"/>
  <c r="A7" i="27"/>
  <c r="A5" i="27"/>
  <c r="A35" i="27" l="1"/>
</calcChain>
</file>

<file path=xl/sharedStrings.xml><?xml version="1.0" encoding="utf-8"?>
<sst xmlns="http://schemas.openxmlformats.org/spreadsheetml/2006/main" count="861" uniqueCount="203">
  <si>
    <t xml:space="preserve"> </t>
  </si>
  <si>
    <t>Total</t>
  </si>
  <si>
    <t xml:space="preserve">Total                  </t>
  </si>
  <si>
    <t xml:space="preserve"> Total</t>
  </si>
  <si>
    <t xml:space="preserve">Total                                   </t>
  </si>
  <si>
    <t xml:space="preserve">Total                                                                                                        </t>
  </si>
  <si>
    <t xml:space="preserve">Total        </t>
  </si>
  <si>
    <t xml:space="preserve">  </t>
  </si>
  <si>
    <t>HfH</t>
  </si>
  <si>
    <t>HEP VS</t>
  </si>
  <si>
    <t>HEP FR</t>
  </si>
  <si>
    <t>PHTG</t>
  </si>
  <si>
    <t>PHSG</t>
  </si>
  <si>
    <t>PH FHNW</t>
  </si>
  <si>
    <t>PHGR</t>
  </si>
  <si>
    <t>PHSH</t>
  </si>
  <si>
    <t>HEP Vaud</t>
  </si>
  <si>
    <t>PH Zürich</t>
  </si>
  <si>
    <t>SUPSI-DFA</t>
  </si>
  <si>
    <r>
      <t>HfH</t>
    </r>
    <r>
      <rPr>
        <sz val="9"/>
        <rFont val="Arial"/>
        <family val="2"/>
      </rPr>
      <t xml:space="preserve"> - Interkantonale Hochschule für Heilpädagogik Zürich </t>
    </r>
  </si>
  <si>
    <r>
      <t>HEP-BEJUNE</t>
    </r>
    <r>
      <rPr>
        <sz val="9"/>
        <rFont val="Arial"/>
        <family val="2"/>
      </rPr>
      <t xml:space="preserve"> - Haute école pédagogique BEJUNE </t>
    </r>
  </si>
  <si>
    <r>
      <t>HEP Vaud</t>
    </r>
    <r>
      <rPr>
        <sz val="9"/>
        <rFont val="Arial"/>
        <family val="2"/>
      </rPr>
      <t xml:space="preserve"> - Haute école pédagogique du canton de Vaud</t>
    </r>
  </si>
  <si>
    <r>
      <t>HEP VS</t>
    </r>
    <r>
      <rPr>
        <sz val="9"/>
        <rFont val="Arial"/>
        <family val="2"/>
      </rPr>
      <t xml:space="preserve"> - Haute école pédagogique du Valais</t>
    </r>
  </si>
  <si>
    <r>
      <t>HEP FR</t>
    </r>
    <r>
      <rPr>
        <sz val="9"/>
        <rFont val="Arial"/>
        <family val="2"/>
      </rPr>
      <t xml:space="preserve"> - Haute école pédagogique Fribourg</t>
    </r>
  </si>
  <si>
    <r>
      <t>PHTG</t>
    </r>
    <r>
      <rPr>
        <sz val="9"/>
        <rFont val="Arial"/>
        <family val="2"/>
      </rPr>
      <t xml:space="preserve"> - Pädagogische Hochschule Thurgau</t>
    </r>
  </si>
  <si>
    <r>
      <t>PHSH</t>
    </r>
    <r>
      <rPr>
        <sz val="9"/>
        <rFont val="Arial"/>
        <family val="2"/>
      </rPr>
      <t xml:space="preserve"> - Pädagogische Hochschule Schaffhausen</t>
    </r>
  </si>
  <si>
    <r>
      <t>PHGR</t>
    </r>
    <r>
      <rPr>
        <sz val="9"/>
        <rFont val="Arial"/>
        <family val="2"/>
      </rPr>
      <t xml:space="preserve"> - Pädagogische Hochschule Graubünden</t>
    </r>
  </si>
  <si>
    <r>
      <t>PHSG</t>
    </r>
    <r>
      <rPr>
        <sz val="9"/>
        <rFont val="Arial"/>
        <family val="2"/>
      </rPr>
      <t xml:space="preserve"> - Pädagogische Hochschule des Kantons St.Gallen </t>
    </r>
  </si>
  <si>
    <r>
      <t>PH FHNW</t>
    </r>
    <r>
      <rPr>
        <sz val="9"/>
        <rFont val="Arial"/>
        <family val="2"/>
      </rPr>
      <t xml:space="preserve"> - Pädagogische Hochschule der Fachhochschule Nordwestschweiz </t>
    </r>
  </si>
  <si>
    <r>
      <t>PH Zürich</t>
    </r>
    <r>
      <rPr>
        <sz val="9"/>
        <rFont val="Arial"/>
        <family val="2"/>
      </rPr>
      <t xml:space="preserve"> - Pädagogische Hochschule Zürich</t>
    </r>
  </si>
  <si>
    <r>
      <t>SUPSI-DFA</t>
    </r>
    <r>
      <rPr>
        <sz val="9"/>
        <rFont val="Arial"/>
        <family val="2"/>
      </rPr>
      <t xml:space="preserve"> - Dipartimento formazione e apprendimento già Alta Scuola Pedagogica</t>
    </r>
  </si>
  <si>
    <t>PHBern</t>
  </si>
  <si>
    <t>DFA-SUPSI</t>
  </si>
  <si>
    <t>PH ZH</t>
  </si>
  <si>
    <t>PH Bern</t>
  </si>
  <si>
    <t>PH TG</t>
  </si>
  <si>
    <t>PH SH</t>
  </si>
  <si>
    <t>PH GR</t>
  </si>
  <si>
    <t>PH SG</t>
  </si>
  <si>
    <t>HETS-GE</t>
  </si>
  <si>
    <r>
      <rPr>
        <b/>
        <sz val="9"/>
        <rFont val="Arial"/>
        <family val="2"/>
      </rPr>
      <t>HETS-GE</t>
    </r>
    <r>
      <rPr>
        <sz val="9"/>
        <rFont val="Arial"/>
        <family val="2"/>
      </rPr>
      <t xml:space="preserve"> - Haute école de travail social Genève</t>
    </r>
  </si>
  <si>
    <t>Dienstleistungen</t>
  </si>
  <si>
    <t>Bund</t>
  </si>
  <si>
    <t>Kanton</t>
  </si>
  <si>
    <t>Ankunft : persfinHS@bfs.admin.ch</t>
  </si>
  <si>
    <t>Hinweise und Anmerkungen</t>
  </si>
  <si>
    <t>zurück</t>
  </si>
  <si>
    <t>Abkürzungsverzeichnis</t>
  </si>
  <si>
    <t>Pädagogische Hochschulen oder Institution der Lehrkräfteausbildung:</t>
  </si>
  <si>
    <t>Infrastrukturkosten</t>
  </si>
  <si>
    <t>Die Infrastrukturkosten bestehen gewöhnlich aus den Kosten von Mietobjekten sowie den effektiv entstandenen Gebäudekosten. Infolge unterschiedlicher Rahmenbedingungen bei der Nutzung von Liegenschaften sind die Infrastrukturkosten der PH nicht vollständig. Deshalb sind hier nur die Betriebskosten und keine Vollkosten dargestellt.</t>
  </si>
  <si>
    <t>Abgrenzungen</t>
  </si>
  <si>
    <t xml:space="preserve">Erlöse und Kosten eines Kalenderjahres sind infolge der Vergabe von Globalbudgets und Rückstellungen nicht deckungsgleich. </t>
  </si>
  <si>
    <t>Finanzquellen</t>
  </si>
  <si>
    <t>Die gesamten Erlöse der einzelnen PH setzen sich aus folgenden Finanzquellen zusammen:</t>
  </si>
  <si>
    <t>Schulgelder FHV (ausserhalb Trägerregion): Beiträge im Rahmen der Interkantonalen Fachhochschulvereinbarung (FHV), welche von Kantonen geleistet werden, die sich ausserhalb der Region des Hochschulträgers befinden.</t>
  </si>
  <si>
    <t>Erträge Dritter: Forschungserlöse des privaten Sektors, inklusive Gelder aus Stiftungen und halbprivaten Unternehmen; Erlöse aus Dienstleistungen, sowie Erlöse aus Sponsoring und Schenkungen.</t>
  </si>
  <si>
    <t xml:space="preserve">Übrige Erträge: Prüfungsgebühren, verschiedene Verkäufe, Benutzungsgebühren, Vermögenserträge </t>
  </si>
  <si>
    <t xml:space="preserve">Erträge Schweizerischer Nationalfonds (SNF) </t>
  </si>
  <si>
    <t xml:space="preserve">Erträge EU- und  andere int. Forschungsprogramme: EU-Rahmenprogramm und andere europäische und internationale Forschungsfonds       </t>
  </si>
  <si>
    <t>Übrige Erträge Bund: Finanzierung spezieller Studiengänge von besonderer Bedeutung durch Bundesstellen, Forschungsmandate des Bundes, Erlöse aus Dienstleistungen für den Bund.</t>
  </si>
  <si>
    <t>Geldgeber: Bund, Kantone, Private</t>
  </si>
  <si>
    <t xml:space="preserve">Die Kategorisierung der Finanzquellen nach Geldgebern hat zum Ziel, die Herkunft der Gelder auszuweisen. </t>
  </si>
  <si>
    <t>T2: Einteilung der Finanzmittel nach Geldgeber</t>
  </si>
  <si>
    <t>Geldgeber</t>
  </si>
  <si>
    <t xml:space="preserve">Erträge KTI </t>
  </si>
  <si>
    <t xml:space="preserve">Erträge Schweizerischer Nationalfonds </t>
  </si>
  <si>
    <t xml:space="preserve">Beiträge SBFI </t>
  </si>
  <si>
    <t xml:space="preserve">Übrige Erträge Bund </t>
  </si>
  <si>
    <t>Erträge EU- und  andere int. Forschungsprogramme</t>
  </si>
  <si>
    <t>Schulgelder FHV (innerhalb Trägerregion)</t>
  </si>
  <si>
    <t>Schulgelder FHV (ausserhalb Trägerregion)</t>
  </si>
  <si>
    <t xml:space="preserve">Restfinanzierung Schulträger </t>
  </si>
  <si>
    <t>Private</t>
  </si>
  <si>
    <t>Studiengelder</t>
  </si>
  <si>
    <t xml:space="preserve">Erträge Dritter </t>
  </si>
  <si>
    <t>Übrige Erträge</t>
  </si>
  <si>
    <t>Indikatoren</t>
  </si>
  <si>
    <t>Kosten pro Student/in:</t>
  </si>
  <si>
    <t>KI 1 = α / Ω</t>
  </si>
  <si>
    <t>KI 2 = β / Ω</t>
  </si>
  <si>
    <r>
      <rPr>
        <b/>
        <sz val="9"/>
        <rFont val="Arial"/>
        <family val="2"/>
      </rPr>
      <t xml:space="preserve">β: </t>
    </r>
    <r>
      <rPr>
        <sz val="9"/>
        <rFont val="Arial"/>
        <family val="2"/>
      </rPr>
      <t xml:space="preserve">Total Betriebskosten
</t>
    </r>
    <r>
      <rPr>
        <b/>
        <sz val="9"/>
        <rFont val="Arial"/>
        <family val="2"/>
      </rPr>
      <t xml:space="preserve">Ω: </t>
    </r>
    <r>
      <rPr>
        <sz val="9"/>
        <rFont val="Arial"/>
        <family val="2"/>
      </rPr>
      <t>Studierende in Grundausbildung (Köpfe)</t>
    </r>
  </si>
  <si>
    <t>KI 1 =  α / µ</t>
  </si>
  <si>
    <t>KI 2 = β / µ</t>
  </si>
  <si>
    <r>
      <rPr>
        <b/>
        <sz val="9"/>
        <rFont val="Arial"/>
        <family val="2"/>
      </rPr>
      <t>β</t>
    </r>
    <r>
      <rPr>
        <sz val="9"/>
        <rFont val="Arial"/>
        <family val="2"/>
      </rPr>
      <t xml:space="preserve">: Total Betriebskosten
</t>
    </r>
    <r>
      <rPr>
        <b/>
        <sz val="9"/>
        <rFont val="Arial"/>
        <family val="2"/>
      </rPr>
      <t>µ</t>
    </r>
    <r>
      <rPr>
        <sz val="9"/>
        <rFont val="Arial"/>
        <family val="2"/>
      </rPr>
      <t>: Studierende in Grundausbildung (VZÄ)</t>
    </r>
  </si>
  <si>
    <t>BV 1 = Ω / φ</t>
  </si>
  <si>
    <t>BV 2 = Ω / ψ</t>
  </si>
  <si>
    <t>In Tausend Franken</t>
  </si>
  <si>
    <t xml:space="preserve">Bund   </t>
  </si>
  <si>
    <t>Erträge KTI</t>
  </si>
  <si>
    <t xml:space="preserve">Erträge Schweizerischer Nationalfonds                   </t>
  </si>
  <si>
    <t>Beiträge SBFI</t>
  </si>
  <si>
    <t>Übrige Erträge Bund</t>
  </si>
  <si>
    <t>Kantone</t>
  </si>
  <si>
    <t xml:space="preserve">Schulgelder FHV (innerhalb Trägerregion)                 </t>
  </si>
  <si>
    <t xml:space="preserve">Schulgelder FHV (ausserhalb Trägerregion)                </t>
  </si>
  <si>
    <t>Restfinanzierung Schulträger (ohne Infrastrukturbeiträge)</t>
  </si>
  <si>
    <t xml:space="preserve">Total                                                    </t>
  </si>
  <si>
    <t xml:space="preserve">Studiengelder                                            </t>
  </si>
  <si>
    <t>Erträge Dritter</t>
  </si>
  <si>
    <t>* Ohne Infrastrukturerlöse</t>
  </si>
  <si>
    <t xml:space="preserve">In %                 </t>
  </si>
  <si>
    <t>Grundausbildung</t>
  </si>
  <si>
    <t>aF+E</t>
  </si>
  <si>
    <t>Weiterbildung</t>
  </si>
  <si>
    <t xml:space="preserve">In %              </t>
  </si>
  <si>
    <t xml:space="preserve">aF+E           </t>
  </si>
  <si>
    <t xml:space="preserve">Weiterbildung  </t>
  </si>
  <si>
    <t xml:space="preserve">Dienstleistung </t>
  </si>
  <si>
    <t xml:space="preserve"> In %</t>
  </si>
  <si>
    <t>Personalkosten</t>
  </si>
  <si>
    <t>Sachkosten</t>
  </si>
  <si>
    <t>Lehrkörper</t>
  </si>
  <si>
    <t>Assist. und. wiss. Mitarb.</t>
  </si>
  <si>
    <t xml:space="preserve"> Admin.+ techn. Pers. und Gemeinkosten von Personal</t>
  </si>
  <si>
    <t>Direkte Kosten</t>
  </si>
  <si>
    <t xml:space="preserve"> Indirekte Kosten</t>
  </si>
  <si>
    <t xml:space="preserve">Kostenindikatoren I (Grundausbildung)       </t>
  </si>
  <si>
    <t>Kosten pro Student/in (Köpfe)</t>
  </si>
  <si>
    <t>Kosten pro Student/in (VZÄ)</t>
  </si>
  <si>
    <t xml:space="preserve">Kostenindikatoren I (Alle Leistungen)       </t>
  </si>
  <si>
    <t>Betreuungsverhältnis I (VZÄ alle Leistungen)</t>
  </si>
  <si>
    <t>Stud./VZÄ Professor/innen</t>
  </si>
  <si>
    <t>Stud./VZÄ Übrige Dozierende</t>
  </si>
  <si>
    <t>Stud./VZÄ Lehrkörper (Professoren + Übrige Dozierende)</t>
  </si>
  <si>
    <t>Betreuungsverhältnis II (VZÄ Grundausbildung)</t>
  </si>
  <si>
    <t xml:space="preserve">Basisdaten </t>
  </si>
  <si>
    <t xml:space="preserve">Kosten nach Kostenträger              </t>
  </si>
  <si>
    <t>Total Kosten</t>
  </si>
  <si>
    <t xml:space="preserve">Weiterbildung                 </t>
  </si>
  <si>
    <t>aF&amp;E</t>
  </si>
  <si>
    <t xml:space="preserve">Anteil an den Gesamtkosten (%)        </t>
  </si>
  <si>
    <t xml:space="preserve">Studierende (in Grundausbildung)     </t>
  </si>
  <si>
    <t>Personal</t>
  </si>
  <si>
    <t>VZÄ - alle Leistungen</t>
  </si>
  <si>
    <t>Professor/innen</t>
  </si>
  <si>
    <t>Übrige Dozierende</t>
  </si>
  <si>
    <t>Lehrkörper (Professoren + Übrige Dozierende)</t>
  </si>
  <si>
    <t>VZÄ - Grundausbildung</t>
  </si>
  <si>
    <t>Stud./VZÄ Akademisches Personal</t>
  </si>
  <si>
    <t>Akademisches Personal</t>
  </si>
  <si>
    <t>Quellen: Hochschulfinanzen (SHIS-FIN), Hochschulpersonal (SHIS-PERS), Studierende und Abschlüsse der Hochschulen (SHIS-studex)</t>
  </si>
  <si>
    <r>
      <t>PH - Luzern</t>
    </r>
    <r>
      <rPr>
        <sz val="9"/>
        <rFont val="Arial"/>
        <family val="2"/>
      </rPr>
      <t xml:space="preserve"> - Pädagogische Hochschule Luzern</t>
    </r>
  </si>
  <si>
    <r>
      <t xml:space="preserve">PH - Schwyz - </t>
    </r>
    <r>
      <rPr>
        <sz val="9"/>
        <rFont val="Arial"/>
        <family val="2"/>
      </rPr>
      <t>Pädagogische Hochschule Schwyz</t>
    </r>
  </si>
  <si>
    <r>
      <t xml:space="preserve">PH - Zug - </t>
    </r>
    <r>
      <rPr>
        <sz val="9"/>
        <rFont val="Arial"/>
        <family val="2"/>
      </rPr>
      <t>Pädagogische Hochschule Zug</t>
    </r>
  </si>
  <si>
    <t>Die Daten enthalten nicht die Werte des Nicht-PH Bereichs.</t>
  </si>
  <si>
    <t>Studiengelder: Von der PH/FH eingenommene Studiengebühren für Bachelor-, und Masterstudiengänge und Weiterbildungsangebote</t>
  </si>
  <si>
    <t>Beiträge SBFI: Projektgebundene Beitrage nach Art. 59 HFKG</t>
  </si>
  <si>
    <t>Schulgelder FHV (innerhalb Trägerregion): Beiträge im Rahmen der Interkantonalen Fachhochschulvereinbarung (FHV), welche von Kantonen geleistet werden, die sich innerhalb der Region  des Hochschulträgers befinden (meistens kalkulatorisch).</t>
  </si>
  <si>
    <t>Restfinanzierung Schulträger (ohne Infrastruktur): Zuteilungen des Hochschulträgers. Teil des kantonalen FH-Budgets, ausserordentliche Beiträge, regelmässige Beiträge von Gemeinden der Trägerkantone.</t>
  </si>
  <si>
    <t>Die Kennzahlen für die Kosten und die Betreuung sind in der Tabelle 11 aufgeführt. Die Berechnungsweise wird im folgenden Abschnitt beschrieben:</t>
  </si>
  <si>
    <t>Betreuungsverhältnis :</t>
  </si>
  <si>
    <r>
      <rPr>
        <b/>
        <sz val="9"/>
        <rFont val="Arial"/>
        <family val="2"/>
      </rPr>
      <t>α</t>
    </r>
    <r>
      <rPr>
        <sz val="9"/>
        <rFont val="Arial"/>
        <family val="2"/>
      </rPr>
      <t xml:space="preserve">: Betriebskosten der Grundausbildung
</t>
    </r>
    <r>
      <rPr>
        <b/>
        <sz val="9"/>
        <rFont val="Arial"/>
        <family val="2"/>
      </rPr>
      <t>Ω</t>
    </r>
    <r>
      <rPr>
        <sz val="9"/>
        <rFont val="Arial"/>
        <family val="2"/>
      </rPr>
      <t>: Studierende in Grundausbildung (Köpfe)</t>
    </r>
  </si>
  <si>
    <r>
      <rPr>
        <b/>
        <sz val="9"/>
        <rFont val="Arial"/>
        <family val="2"/>
      </rPr>
      <t xml:space="preserve">α: </t>
    </r>
    <r>
      <rPr>
        <sz val="9"/>
        <rFont val="Arial"/>
        <family val="2"/>
      </rPr>
      <t xml:space="preserve">Betriebskosten der Grundausbildung
</t>
    </r>
    <r>
      <rPr>
        <b/>
        <sz val="9"/>
        <rFont val="Arial"/>
        <family val="2"/>
      </rPr>
      <t xml:space="preserve">µ: </t>
    </r>
    <r>
      <rPr>
        <sz val="9"/>
        <rFont val="Arial"/>
        <family val="2"/>
      </rPr>
      <t>Studierende in Grundausbildung (in VZÄ)</t>
    </r>
  </si>
  <si>
    <t>Das akademische Personal umfasst Dozierende mit Führungsverantwortung, übrige Dozierende sowie wissenschaftliche Mitarbeitende und Assistierende.</t>
  </si>
  <si>
    <t>Die Angaben zum Personal basieren auf der Erhebung des Hochschulpersonals durch das Bundesamt für Statistik</t>
  </si>
  <si>
    <t>https://www.bfs.admin.ch/bfs/de/home/statistiken/bildung-wissenschaft/erhebungen/hsp.assetdetail.7773.html</t>
  </si>
  <si>
    <t>Aus praktischen Gründen werden Dozierende mit Führungsverantwortung als Professoren bezeichnet.</t>
  </si>
  <si>
    <r>
      <t xml:space="preserve">Für die Berechnung der Kostenindikatoren pro Studierende werden folgende zwei Typen von Studierendendaten verwendet: einerseits die </t>
    </r>
    <r>
      <rPr>
        <u/>
        <sz val="9"/>
        <color indexed="8"/>
        <rFont val="Arial"/>
        <family val="2"/>
      </rPr>
      <t>Studierendenabrechnung pro Kopf</t>
    </r>
    <r>
      <rPr>
        <sz val="9"/>
        <color indexed="8"/>
        <rFont val="Arial"/>
        <family val="2"/>
      </rPr>
      <t xml:space="preserve"> aus der </t>
    </r>
    <r>
      <rPr>
        <b/>
        <sz val="9"/>
        <color indexed="8"/>
        <rFont val="Arial"/>
        <family val="2"/>
      </rPr>
      <t>Studierendenstatistik des BFS</t>
    </r>
    <r>
      <rPr>
        <sz val="9"/>
        <color indexed="8"/>
        <rFont val="Arial"/>
        <family val="2"/>
      </rPr>
      <t xml:space="preserve"> und andererseits die </t>
    </r>
    <r>
      <rPr>
        <u/>
        <sz val="9"/>
        <color indexed="8"/>
        <rFont val="Arial"/>
        <family val="2"/>
      </rPr>
      <t>Vollzeitäquivalente der Studierenden</t>
    </r>
    <r>
      <rPr>
        <sz val="9"/>
        <color indexed="8"/>
        <rFont val="Arial"/>
        <family val="2"/>
      </rPr>
      <t xml:space="preserve"> aus der </t>
    </r>
    <r>
      <rPr>
        <b/>
        <sz val="9"/>
        <color indexed="8"/>
        <rFont val="Arial"/>
        <family val="2"/>
      </rPr>
      <t>Finanzstatistik der FH</t>
    </r>
    <r>
      <rPr>
        <sz val="9"/>
        <color indexed="8"/>
        <rFont val="Arial"/>
        <family val="2"/>
      </rPr>
      <t xml:space="preserve">. 
Die </t>
    </r>
    <r>
      <rPr>
        <b/>
        <sz val="9"/>
        <color indexed="8"/>
        <rFont val="Arial"/>
        <family val="2"/>
      </rPr>
      <t>Studierendenstatistik des BFS</t>
    </r>
    <r>
      <rPr>
        <sz val="9"/>
        <color indexed="8"/>
        <rFont val="Arial"/>
        <family val="2"/>
      </rPr>
      <t xml:space="preserve"> beruht auf der Definition des Schweizerischen Hochschulinformationssystems (SHIS). Als Studierende gelten demnach alle Personen, die im Herbstsemester des Studienjahres an einer schweizerischen Hochschule (Universität, Fachhochschule und pädagogischen Hochschule) immatrikuliert sind. Nicht berücksichtigt werden Studierende auf Nachdiplomstufe. Diese Statistik liefert somit die Gesamtzahl der an einer bestimmten Hochschule immatrikulierten Studierenden.
Die </t>
    </r>
    <r>
      <rPr>
        <b/>
        <sz val="9"/>
        <color indexed="8"/>
        <rFont val="Arial"/>
        <family val="2"/>
      </rPr>
      <t>Finanzstatistik der PH/FH</t>
    </r>
    <r>
      <rPr>
        <sz val="9"/>
        <color indexed="8"/>
        <rFont val="Arial"/>
        <family val="2"/>
      </rPr>
      <t xml:space="preserve"> erhebt ihrerseits die ECTS-Punkte, die die Studierenden in ihren Studienmodulen einschreiben. Die Zahl der Vollzeitäquivalente der Studierenden lässt sich anhand einer einfachen Division berechnen, wobei 60 ECTS-Punkte einem Vollzeitäquivalent pro Studienjahr entsprechen. Bei dieser Variable wird der Umfang bei einem Teilzeitstudium berücksichtigt.</t>
    </r>
  </si>
  <si>
    <r>
      <t xml:space="preserve">Ω: </t>
    </r>
    <r>
      <rPr>
        <sz val="9"/>
        <rFont val="Arial"/>
        <family val="2"/>
      </rPr>
      <t>Studierende in Grundausbildung (Köpfe)</t>
    </r>
    <r>
      <rPr>
        <b/>
        <sz val="9"/>
        <rFont val="Arial"/>
        <family val="2"/>
      </rPr>
      <t xml:space="preserve">
ψ: </t>
    </r>
    <r>
      <rPr>
        <sz val="9"/>
        <rFont val="Arial"/>
        <family val="2"/>
      </rPr>
      <t>Akademische Personal (Grundausbildung) in VZÄ</t>
    </r>
  </si>
  <si>
    <t>Quellen: Hochschulfinanzen (SHIS-FIN)</t>
  </si>
  <si>
    <t>Auskünfte : persfinHS@bfs.admin.ch</t>
  </si>
  <si>
    <r>
      <t xml:space="preserve">Ω: </t>
    </r>
    <r>
      <rPr>
        <sz val="9"/>
        <rFont val="Arial"/>
        <family val="2"/>
      </rPr>
      <t>Studierende in Grundausbildung (Köpfe)</t>
    </r>
    <r>
      <rPr>
        <b/>
        <sz val="9"/>
        <rFont val="Arial"/>
        <family val="2"/>
      </rPr>
      <t xml:space="preserve">
φ: </t>
    </r>
    <r>
      <rPr>
        <sz val="9"/>
        <rFont val="Arial"/>
        <family val="2"/>
      </rPr>
      <t>Akademisches Personal (für alle Leistungen) in VZÄ</t>
    </r>
  </si>
  <si>
    <t>Anzahl Köpfe - gemäss SHIS-studex (ohne Studierende mit Urlaubstatus)</t>
  </si>
  <si>
    <t>Anzahl Köpfe - gemäss SHIS-studex (Total Immatrikulationen)</t>
  </si>
  <si>
    <t>VZÄ (gemäss Finanzreporting)</t>
  </si>
  <si>
    <t>PH-LU</t>
  </si>
  <si>
    <t>PH-SZ</t>
  </si>
  <si>
    <t>PH-ZG</t>
  </si>
  <si>
    <t>PH-Luzern</t>
  </si>
  <si>
    <t>PH-Schwyz</t>
  </si>
  <si>
    <t>PH-Zug</t>
  </si>
  <si>
    <t>Erträge KTI: Beiträge F&amp;E-Förderung (ab 2018 Innosuisse).</t>
  </si>
  <si>
    <t>PH NMS</t>
  </si>
  <si>
    <r>
      <t>PH NMS</t>
    </r>
    <r>
      <rPr>
        <sz val="9"/>
        <rFont val="Arial"/>
        <family val="2"/>
      </rPr>
      <t xml:space="preserve"> - Pädagogisches Hochschulinstitut NMS Bern</t>
    </r>
    <r>
      <rPr>
        <b/>
        <sz val="9"/>
        <rFont val="Arial"/>
        <family val="2"/>
      </rPr>
      <t xml:space="preserve"> </t>
    </r>
    <r>
      <rPr>
        <sz val="9"/>
        <rFont val="Arial"/>
        <family val="2"/>
      </rPr>
      <t>(seit Februar 2023)</t>
    </r>
  </si>
  <si>
    <r>
      <t>PHBern</t>
    </r>
    <r>
      <rPr>
        <sz val="9"/>
        <rFont val="Arial"/>
        <family val="2"/>
      </rPr>
      <t xml:space="preserve"> - Pädagogische Hochschule Bern</t>
    </r>
    <r>
      <rPr>
        <b/>
        <sz val="9"/>
        <rFont val="Arial"/>
        <family val="2"/>
      </rPr>
      <t xml:space="preserve"> </t>
    </r>
    <r>
      <rPr>
        <sz val="9"/>
        <rFont val="Arial"/>
        <family val="2"/>
      </rPr>
      <t>(bis Januar 2023 war die PH NMS Teil der PH Bern)</t>
    </r>
  </si>
  <si>
    <t>CH*</t>
  </si>
  <si>
    <t>*Die schweizerischen Durchschnitte wurden ohne die HETS-GE berechnet.</t>
  </si>
  <si>
    <t>Durch die PH erbrachte Leistungen für «anwendungsorientierte Forschung und Entwicklung», «Weiterbildung» und «Dienstleistungen» können Teil der Leistungsvereinbarungen zwischen Trägerkantonen und PH sein (Finanzquelle: «Pauschale oder Restfinanzierung vom Hochschulträger») oder separat als Mandate von den Trägerkantonen an die PH vergeben werden (Finanzquelle: «Erträge Dritter»).</t>
  </si>
  <si>
    <t>Im Gegensatz zur Studierendenstatistik des SHIS werden bei der Hochschulfinanzstatistik nur unbeurlaubte Studierende in die Berechnung der Indikatoren einbezogen (d.h. inkl. Teilnahme an 
Mobilitätsprogrammen, Praktika, Sprachaufenthalte und Ausbildungen auf Kosten der Hochschule =&gt; Urlaubsstatus 0, 1, 2, 6 und 7; ausgeschlossen werden Fälle aufgrund von Krankheiten, Unfällen sowie Militärdiensten und andere Studienunterbrüche trotz Immatrikulation).</t>
  </si>
  <si>
    <t>Finanzen der pädagogischen Hochschulen 2024</t>
  </si>
  <si>
    <t>HEP-BEJUNE**</t>
  </si>
  <si>
    <t>HEP-BEJUNE*</t>
  </si>
  <si>
    <t>**Aufgrund fehlender Ressourcen konnten die Daten für das Jahr 2024 nicht übermittelt werden. In Absprache mit der HEP BEJUNE wurden die Daten für das Jahr 2023 als Richtwerte herangezogen.</t>
  </si>
  <si>
    <t>*Aufgrund fehlender Ressourcen konnten die Daten für das Jahr 2024 nicht übermittelt werden. In Absprache mit der HEP BEJUNE wurden die Daten für das Jahr 2023 als Richtwerte herangezogen.</t>
  </si>
  <si>
    <t xml:space="preserve"> *Aufgrund fehlender Ressourcen konnten die Daten für das Jahr 2024 nicht übermittelt werden. In Absprache mit der HEP BEJUNE wurden die Daten für das Jahr 2023 als Richtwerte herangezogen.</t>
  </si>
  <si>
    <t>Tab.1a  Betriebserlöse* 2024 nach Hochschule, Geldgeber und Finanzquelle (in Tausend Franken)</t>
  </si>
  <si>
    <t>© 2025 BFS/OFS/UST</t>
  </si>
  <si>
    <t>Tab.1b  Betriebserlöse* 2024 nach Hochschule, Geldgeber und Finanzquelle (in %)</t>
  </si>
  <si>
    <t>Tab.2a  Betriebserlöse* 2024 nach Leistungsauftrag, Geldgeber und Finanzquelle (in Tausend Franken)</t>
  </si>
  <si>
    <t>Tab.2b Betriebserlöse* 2024 nach Leistungsauftrag, Geldgeber und Finanzquelle (in %)</t>
  </si>
  <si>
    <t xml:space="preserve">Tab.3 Betriebserlöse* 2024 nach Leistungsauftrag, Geldgeber und Hochschule </t>
  </si>
  <si>
    <t>-</t>
  </si>
  <si>
    <t>Tab.4 Betriebskosten 2024 nach Hochschule</t>
  </si>
  <si>
    <t xml:space="preserve">Tab.5 Betriebskosten 2024 nach Kostenart und Hochschule </t>
  </si>
  <si>
    <t>Tab.6 Personalkosten 2024 nach Personalkategorie und Hochschule</t>
  </si>
  <si>
    <t>Tab.7 Direkte und indirekte Betriebskosten 2024 nach Hochschule</t>
  </si>
  <si>
    <t>Tab.8 Betriebskosten 2024 nach Leistungsauftrag und Hochschule</t>
  </si>
  <si>
    <t>Tab.9 Betriebskosten 2024 nach Kostenart und Leistungsart</t>
  </si>
  <si>
    <t>Tab.10 Personalkosten 2024 nach Personalkategorie und Leistungsauftrag</t>
  </si>
  <si>
    <t>Tab.11 Kennzahlen PH 2024</t>
  </si>
  <si>
    <t>Aufgrund fehlender Ressourcen konnten die Daten für das Jahr 2024 nicht übermittelt werden. In Absprache mit der HEP BEJUNE wurden die Daten für das Jahr 2023 als Richtwerte herangezogen.</t>
  </si>
  <si>
    <t>Die Tabellen in diesem Dokument zeigen die Finanzdaten der siebzehn pädagogischen Hochschulen (PH) und eines Instituts für die Lehrkräfteausbildung. Dabei ist der spezielle Status zweier PH zu berücksichtigen; die PH FHNW sowie die SUPSI-DFA sind jeweils in eine FH, d.h. in die FHNW sowie in die SUPSI integriert. Das Gleiche gilt für den Studiengang Psychomotoriktherapie an der HETS-GE, welche zur HES-SO gehört. Das bedeutet, dass diese Institutionen physisch ihrer jeweiligen Fachhochschule angehören, aber wie die anderen pädagogischen Hochschulen in dem Bereich der Lehrkräfteausbildung tätig sind. Die Finanzdaten dieser Institutionen werden daher in den statistischen Informationen der PH aufgeführt.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</si>
</sst>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numFmt numFmtId="165" formatCode="0.0"/>
    <numFmt numFmtId="166" formatCode=".\ \ #;0"/>
    <numFmt numFmtId="167" formatCode="#.0\ ###\ ##0"/>
  </numFmts>
  <fonts count="26" x14ac:knownFonts="1">
    <font>
      <sz val="10"/>
      <name val="Arial"/>
    </font>
    <font>
      <sz val="11"/>
      <color theme="1"/>
      <name val="Arial"/>
      <family val="2"/>
    </font>
    <font>
      <sz val="11"/>
      <color theme="1"/>
      <name val="Arial"/>
      <family val="2"/>
    </font>
    <font>
      <sz val="10"/>
      <name val="Arial"/>
      <family val="2"/>
    </font>
    <font>
      <sz val="8"/>
      <name val="Arial"/>
      <family val="2"/>
    </font>
    <font>
      <b/>
      <sz val="14"/>
      <name val="Arial"/>
      <family val="2"/>
    </font>
    <font>
      <u/>
      <sz val="10"/>
      <color indexed="12"/>
      <name val="Arial"/>
      <family val="2"/>
    </font>
    <font>
      <u/>
      <sz val="8"/>
      <color indexed="12"/>
      <name val="Arial"/>
      <family val="2"/>
    </font>
    <font>
      <b/>
      <sz val="10"/>
      <name val="Arial"/>
      <family val="2"/>
    </font>
    <font>
      <sz val="10"/>
      <name val="Arial"/>
      <family val="2"/>
    </font>
    <font>
      <i/>
      <sz val="10"/>
      <name val="Arial"/>
      <family val="2"/>
    </font>
    <font>
      <sz val="8"/>
      <name val="Arial"/>
      <family val="2"/>
    </font>
    <font>
      <b/>
      <sz val="9"/>
      <name val="Arial"/>
      <family val="2"/>
    </font>
    <font>
      <b/>
      <sz val="12"/>
      <name val="Arial"/>
      <family val="2"/>
    </font>
    <font>
      <b/>
      <i/>
      <sz val="10"/>
      <name val="Arial"/>
      <family val="2"/>
    </font>
    <font>
      <sz val="9"/>
      <name val="Arial"/>
      <family val="2"/>
    </font>
    <font>
      <i/>
      <sz val="9"/>
      <name val="Arial"/>
      <family val="2"/>
    </font>
    <font>
      <b/>
      <i/>
      <sz val="8"/>
      <name val="Arial"/>
      <family val="2"/>
    </font>
    <font>
      <b/>
      <u/>
      <sz val="9"/>
      <name val="Arial"/>
      <family val="2"/>
    </font>
    <font>
      <u/>
      <sz val="9"/>
      <name val="Arial"/>
      <family val="2"/>
    </font>
    <font>
      <u/>
      <sz val="10"/>
      <name val="Arial"/>
      <family val="2"/>
    </font>
    <font>
      <b/>
      <sz val="8"/>
      <name val="Arial"/>
      <family val="2"/>
    </font>
    <font>
      <u/>
      <sz val="9"/>
      <color indexed="8"/>
      <name val="Arial"/>
      <family val="2"/>
    </font>
    <font>
      <sz val="9"/>
      <color indexed="8"/>
      <name val="Arial"/>
      <family val="2"/>
    </font>
    <font>
      <b/>
      <sz val="9"/>
      <color indexed="8"/>
      <name val="Arial"/>
      <family val="2"/>
    </font>
    <font>
      <sz val="9"/>
      <color theme="1"/>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thin">
        <color indexed="64"/>
      </bottom>
      <diagonal/>
    </border>
    <border>
      <left/>
      <right/>
      <top style="thin">
        <color indexed="64"/>
      </top>
      <bottom/>
      <diagonal/>
    </border>
    <border>
      <left/>
      <right/>
      <top style="medium">
        <color indexed="64"/>
      </top>
      <bottom style="thin">
        <color indexed="64"/>
      </bottom>
      <diagonal/>
    </border>
  </borders>
  <cellStyleXfs count="4">
    <xf numFmtId="0" fontId="0" fillId="0" borderId="0"/>
    <xf numFmtId="0" fontId="6" fillId="0" borderId="0" applyNumberFormat="0" applyFill="0" applyBorder="0" applyAlignment="0" applyProtection="0">
      <alignment vertical="top"/>
      <protection locked="0"/>
    </xf>
    <xf numFmtId="0" fontId="2" fillId="0" borderId="0"/>
    <xf numFmtId="0" fontId="1" fillId="0" borderId="0"/>
  </cellStyleXfs>
  <cellXfs count="175">
    <xf numFmtId="0" fontId="0" fillId="0" borderId="0" xfId="0"/>
    <xf numFmtId="0" fontId="5" fillId="2" borderId="0" xfId="0" applyFont="1" applyFill="1"/>
    <xf numFmtId="0" fontId="0" fillId="2" borderId="0" xfId="0" applyFill="1"/>
    <xf numFmtId="0" fontId="6" fillId="2" borderId="0" xfId="1" applyFill="1" applyAlignment="1" applyProtection="1"/>
    <xf numFmtId="0" fontId="4" fillId="2" borderId="0" xfId="0" applyFont="1" applyFill="1"/>
    <xf numFmtId="0" fontId="7" fillId="2" borderId="0" xfId="1" applyFont="1" applyFill="1" applyAlignment="1" applyProtection="1"/>
    <xf numFmtId="0" fontId="8" fillId="2" borderId="0" xfId="0" applyFont="1" applyFill="1"/>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0" fillId="2" borderId="0" xfId="0" applyFill="1" applyAlignment="1">
      <alignment vertical="top"/>
    </xf>
    <xf numFmtId="0" fontId="8" fillId="2" borderId="0" xfId="0" applyFont="1" applyFill="1" applyAlignment="1">
      <alignment vertical="top"/>
    </xf>
    <xf numFmtId="164" fontId="8" fillId="2" borderId="0" xfId="0" applyNumberFormat="1" applyFont="1" applyFill="1" applyAlignment="1">
      <alignment horizontal="right" vertical="top" indent="2"/>
    </xf>
    <xf numFmtId="0" fontId="0" fillId="2" borderId="0" xfId="0" applyFill="1" applyAlignment="1">
      <alignment wrapText="1"/>
    </xf>
    <xf numFmtId="164" fontId="8" fillId="2" borderId="0" xfId="0" applyNumberFormat="1" applyFont="1" applyFill="1" applyAlignment="1">
      <alignment horizontal="right" indent="2"/>
    </xf>
    <xf numFmtId="0" fontId="10" fillId="2" borderId="0" xfId="0" applyFont="1" applyFill="1"/>
    <xf numFmtId="0" fontId="8" fillId="2" borderId="1" xfId="0" applyFont="1" applyFill="1" applyBorder="1" applyAlignment="1">
      <alignment vertical="center"/>
    </xf>
    <xf numFmtId="0" fontId="0" fillId="2" borderId="0" xfId="0" applyFill="1" applyAlignment="1">
      <alignment vertical="center"/>
    </xf>
    <xf numFmtId="0" fontId="9" fillId="2" borderId="0" xfId="0" applyFont="1" applyFill="1"/>
    <xf numFmtId="164" fontId="9" fillId="2" borderId="0" xfId="0" applyNumberFormat="1" applyFont="1" applyFill="1" applyAlignment="1">
      <alignment horizontal="right" vertical="center" indent="3"/>
    </xf>
    <xf numFmtId="164" fontId="9" fillId="2" borderId="0" xfId="0" applyNumberFormat="1" applyFont="1" applyFill="1" applyAlignment="1">
      <alignment horizontal="right" indent="3"/>
    </xf>
    <xf numFmtId="164" fontId="8" fillId="2" borderId="0" xfId="0" applyNumberFormat="1" applyFont="1" applyFill="1" applyAlignment="1">
      <alignment horizontal="right" indent="3"/>
    </xf>
    <xf numFmtId="164" fontId="8" fillId="2" borderId="0" xfId="0" applyNumberFormat="1" applyFont="1" applyFill="1" applyAlignment="1">
      <alignment horizontal="right" vertical="center" indent="3"/>
    </xf>
    <xf numFmtId="164" fontId="8" fillId="2" borderId="0" xfId="0" applyNumberFormat="1" applyFont="1" applyFill="1" applyAlignment="1">
      <alignment horizontal="right" vertical="center" indent="2"/>
    </xf>
    <xf numFmtId="164" fontId="9" fillId="2" borderId="0" xfId="0" applyNumberFormat="1" applyFont="1" applyFill="1" applyAlignment="1">
      <alignment horizontal="right" vertical="center" indent="2"/>
    </xf>
    <xf numFmtId="0" fontId="11" fillId="2" borderId="0" xfId="0" applyFont="1" applyFill="1"/>
    <xf numFmtId="0" fontId="8" fillId="2" borderId="0" xfId="0" applyFont="1" applyFill="1" applyAlignment="1">
      <alignment horizontal="center" vertical="center"/>
    </xf>
    <xf numFmtId="0" fontId="6" fillId="2" borderId="0" xfId="1" applyFill="1" applyAlignment="1" applyProtection="1">
      <alignment horizontal="right"/>
    </xf>
    <xf numFmtId="0" fontId="13" fillId="2" borderId="0" xfId="0" applyFont="1" applyFill="1" applyAlignment="1">
      <alignment vertical="center"/>
    </xf>
    <xf numFmtId="0" fontId="14" fillId="2" borderId="0" xfId="0" applyFont="1" applyFill="1"/>
    <xf numFmtId="0" fontId="8" fillId="2" borderId="1" xfId="0" applyFont="1" applyFill="1" applyBorder="1" applyAlignment="1">
      <alignment vertical="center" wrapText="1"/>
    </xf>
    <xf numFmtId="0" fontId="0" fillId="2" borderId="0" xfId="0" applyFill="1" applyAlignment="1">
      <alignment vertical="center" wrapText="1"/>
    </xf>
    <xf numFmtId="0" fontId="0" fillId="2" borderId="2" xfId="0" applyFill="1" applyBorder="1"/>
    <xf numFmtId="0" fontId="3" fillId="2" borderId="0" xfId="0" applyFont="1" applyFill="1"/>
    <xf numFmtId="0" fontId="12" fillId="2" borderId="0" xfId="0" applyFont="1" applyFill="1"/>
    <xf numFmtId="0" fontId="15" fillId="2" borderId="0" xfId="0" applyFont="1" applyFill="1"/>
    <xf numFmtId="0" fontId="15" fillId="2" borderId="0" xfId="0" applyFont="1" applyFill="1" applyAlignment="1">
      <alignment horizontal="justify"/>
    </xf>
    <xf numFmtId="0" fontId="13" fillId="2" borderId="0" xfId="0" applyFont="1" applyFill="1" applyAlignment="1">
      <alignment horizontal="left"/>
    </xf>
    <xf numFmtId="0" fontId="12" fillId="2" borderId="3" xfId="0" applyFont="1" applyFill="1" applyBorder="1" applyAlignment="1">
      <alignment wrapText="1"/>
    </xf>
    <xf numFmtId="164" fontId="0" fillId="2" borderId="0" xfId="0" applyNumberFormat="1" applyFill="1" applyAlignment="1">
      <alignment horizontal="right" indent="3"/>
    </xf>
    <xf numFmtId="164" fontId="0" fillId="2" borderId="0" xfId="0" applyNumberFormat="1" applyFill="1" applyAlignment="1">
      <alignment horizontal="right" indent="2"/>
    </xf>
    <xf numFmtId="164" fontId="9" fillId="2" borderId="0" xfId="0" applyNumberFormat="1" applyFont="1" applyFill="1" applyAlignment="1">
      <alignment horizontal="center" vertical="center"/>
    </xf>
    <xf numFmtId="164" fontId="8" fillId="2" borderId="0" xfId="0" applyNumberFormat="1" applyFont="1" applyFill="1" applyAlignment="1">
      <alignment horizontal="center" vertical="center"/>
    </xf>
    <xf numFmtId="0" fontId="17" fillId="2" borderId="1" xfId="0" applyFont="1" applyFill="1" applyBorder="1" applyAlignment="1">
      <alignment horizontal="center" vertical="center"/>
    </xf>
    <xf numFmtId="0" fontId="17" fillId="2" borderId="0" xfId="0" applyFont="1" applyFill="1" applyAlignment="1">
      <alignment horizontal="right"/>
    </xf>
    <xf numFmtId="0" fontId="17" fillId="2" borderId="0" xfId="0" applyFont="1" applyFill="1"/>
    <xf numFmtId="0" fontId="17" fillId="2" borderId="0" xfId="0" applyFont="1" applyFill="1" applyAlignment="1">
      <alignment vertical="center"/>
    </xf>
    <xf numFmtId="0" fontId="8" fillId="2" borderId="4" xfId="0" applyFont="1" applyFill="1" applyBorder="1" applyAlignment="1">
      <alignment horizontal="center" vertical="center" wrapText="1"/>
    </xf>
    <xf numFmtId="164" fontId="8" fillId="2" borderId="2" xfId="0" applyNumberFormat="1" applyFont="1" applyFill="1" applyBorder="1" applyAlignment="1">
      <alignment horizontal="right" vertical="top" indent="2"/>
    </xf>
    <xf numFmtId="164" fontId="9" fillId="2" borderId="2" xfId="0" applyNumberFormat="1" applyFont="1" applyFill="1" applyBorder="1" applyAlignment="1">
      <alignment horizontal="right" vertical="top" indent="2"/>
    </xf>
    <xf numFmtId="164" fontId="9" fillId="2" borderId="2" xfId="0" applyNumberFormat="1" applyFont="1" applyFill="1" applyBorder="1" applyAlignment="1">
      <alignment horizontal="right" indent="2"/>
    </xf>
    <xf numFmtId="0" fontId="8" fillId="3" borderId="0" xfId="0" applyFont="1" applyFill="1"/>
    <xf numFmtId="0" fontId="0" fillId="3" borderId="0" xfId="0" applyFill="1"/>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164" fontId="8" fillId="3" borderId="0" xfId="0" applyNumberFormat="1" applyFont="1" applyFill="1" applyAlignment="1">
      <alignment horizontal="right" vertical="top" indent="2"/>
    </xf>
    <xf numFmtId="164" fontId="0" fillId="3" borderId="0" xfId="0" applyNumberFormat="1" applyFill="1" applyAlignment="1">
      <alignment horizontal="right" indent="2"/>
    </xf>
    <xf numFmtId="164" fontId="9" fillId="3" borderId="0" xfId="0" applyNumberFormat="1" applyFont="1" applyFill="1" applyAlignment="1">
      <alignment horizontal="right" indent="2"/>
    </xf>
    <xf numFmtId="0" fontId="0" fillId="3" borderId="0" xfId="0" applyFill="1" applyAlignment="1">
      <alignment horizontal="right" indent="2"/>
    </xf>
    <xf numFmtId="164" fontId="8" fillId="3" borderId="0" xfId="0" applyNumberFormat="1" applyFont="1" applyFill="1" applyAlignment="1">
      <alignment horizontal="right" indent="2"/>
    </xf>
    <xf numFmtId="164" fontId="9" fillId="3" borderId="0" xfId="0" applyNumberFormat="1" applyFont="1" applyFill="1" applyAlignment="1">
      <alignment horizontal="right" indent="3"/>
    </xf>
    <xf numFmtId="164" fontId="8" fillId="3" borderId="0" xfId="0" applyNumberFormat="1" applyFont="1" applyFill="1" applyAlignment="1">
      <alignment horizontal="right" indent="3"/>
    </xf>
    <xf numFmtId="0" fontId="8" fillId="3" borderId="0" xfId="0" applyFont="1" applyFill="1" applyAlignment="1">
      <alignment horizontal="left" vertical="center"/>
    </xf>
    <xf numFmtId="164" fontId="0" fillId="3" borderId="0" xfId="0" applyNumberFormat="1" applyFill="1" applyAlignment="1">
      <alignment horizontal="right" indent="3"/>
    </xf>
    <xf numFmtId="164" fontId="9" fillId="3" borderId="0" xfId="0" applyNumberFormat="1" applyFont="1" applyFill="1" applyAlignment="1">
      <alignment horizontal="right" vertical="center" indent="3"/>
    </xf>
    <xf numFmtId="38" fontId="0" fillId="2" borderId="0" xfId="0" applyNumberFormat="1" applyFill="1" applyAlignment="1">
      <alignment horizontal="right" indent="3"/>
    </xf>
    <xf numFmtId="3" fontId="0" fillId="2" borderId="0" xfId="0" applyNumberFormat="1" applyFill="1" applyAlignment="1">
      <alignment horizontal="right" indent="3"/>
    </xf>
    <xf numFmtId="38" fontId="8" fillId="2" borderId="0" xfId="0" applyNumberFormat="1" applyFont="1" applyFill="1" applyAlignment="1">
      <alignment horizontal="right" indent="3"/>
    </xf>
    <xf numFmtId="1" fontId="0" fillId="2" borderId="0" xfId="0" applyNumberFormat="1" applyFill="1" applyAlignment="1">
      <alignment horizontal="right" indent="3"/>
    </xf>
    <xf numFmtId="1" fontId="8" fillId="2" borderId="0" xfId="0" applyNumberFormat="1" applyFont="1" applyFill="1" applyAlignment="1">
      <alignment horizontal="right" indent="3"/>
    </xf>
    <xf numFmtId="38" fontId="0" fillId="2" borderId="0" xfId="0" applyNumberFormat="1" applyFill="1" applyAlignment="1">
      <alignment horizontal="right" indent="4"/>
    </xf>
    <xf numFmtId="38" fontId="8" fillId="2" borderId="0" xfId="0" applyNumberFormat="1" applyFont="1" applyFill="1" applyAlignment="1">
      <alignment horizontal="right" indent="4"/>
    </xf>
    <xf numFmtId="38" fontId="3" fillId="2" borderId="0" xfId="0" applyNumberFormat="1" applyFont="1" applyFill="1" applyAlignment="1">
      <alignment horizontal="right" indent="3"/>
    </xf>
    <xf numFmtId="0" fontId="17" fillId="3" borderId="0" xfId="0" applyFont="1" applyFill="1"/>
    <xf numFmtId="0" fontId="8" fillId="3" borderId="1" xfId="0" applyFont="1" applyFill="1" applyBorder="1" applyAlignment="1">
      <alignment vertical="center" wrapText="1"/>
    </xf>
    <xf numFmtId="164" fontId="8" fillId="3" borderId="0" xfId="0" applyNumberFormat="1" applyFont="1" applyFill="1" applyAlignment="1">
      <alignment horizontal="right" vertical="center" indent="2"/>
    </xf>
    <xf numFmtId="0" fontId="6" fillId="3" borderId="0" xfId="1" applyFill="1" applyAlignment="1" applyProtection="1">
      <alignment horizontal="right"/>
    </xf>
    <xf numFmtId="0" fontId="8" fillId="3" borderId="1" xfId="0" applyFont="1" applyFill="1" applyBorder="1" applyAlignment="1">
      <alignment vertical="center"/>
    </xf>
    <xf numFmtId="0" fontId="0" fillId="3" borderId="0" xfId="0" applyFill="1" applyAlignment="1">
      <alignment vertical="center"/>
    </xf>
    <xf numFmtId="1" fontId="0" fillId="3" borderId="0" xfId="0" applyNumberFormat="1" applyFill="1" applyAlignment="1">
      <alignment horizontal="right" vertical="center" indent="3"/>
    </xf>
    <xf numFmtId="1" fontId="0" fillId="3" borderId="0" xfId="0" applyNumberFormat="1" applyFill="1" applyAlignment="1">
      <alignment horizontal="right" vertical="center" indent="4"/>
    </xf>
    <xf numFmtId="1" fontId="8" fillId="3" borderId="0" xfId="0" applyNumberFormat="1" applyFont="1" applyFill="1" applyAlignment="1">
      <alignment horizontal="right" vertical="center" indent="2"/>
    </xf>
    <xf numFmtId="0" fontId="8" fillId="3" borderId="0" xfId="0" applyFont="1" applyFill="1" applyAlignment="1">
      <alignment horizontal="right" vertical="center" indent="2"/>
    </xf>
    <xf numFmtId="164" fontId="9" fillId="3" borderId="0" xfId="0" applyNumberFormat="1" applyFont="1" applyFill="1" applyAlignment="1">
      <alignment horizontal="right" vertical="center" indent="2"/>
    </xf>
    <xf numFmtId="164" fontId="0" fillId="3" borderId="0" xfId="0" applyNumberFormat="1" applyFill="1" applyAlignment="1">
      <alignment horizontal="right" indent="4"/>
    </xf>
    <xf numFmtId="0" fontId="4" fillId="3" borderId="0" xfId="0" applyFont="1" applyFill="1"/>
    <xf numFmtId="1" fontId="0" fillId="3" borderId="0" xfId="0" applyNumberFormat="1" applyFill="1" applyAlignment="1">
      <alignment horizontal="right" vertical="center" indent="5"/>
    </xf>
    <xf numFmtId="1" fontId="8" fillId="3" borderId="0" xfId="0" applyNumberFormat="1" applyFont="1" applyFill="1" applyAlignment="1">
      <alignment horizontal="right" indent="4"/>
    </xf>
    <xf numFmtId="1" fontId="8" fillId="3" borderId="0" xfId="0" applyNumberFormat="1" applyFont="1" applyFill="1" applyAlignment="1">
      <alignment horizontal="right" indent="5"/>
    </xf>
    <xf numFmtId="1" fontId="8" fillId="3" borderId="0" xfId="0" applyNumberFormat="1" applyFont="1" applyFill="1" applyAlignment="1">
      <alignment horizontal="right" indent="3"/>
    </xf>
    <xf numFmtId="1" fontId="8" fillId="3" borderId="0" xfId="0" applyNumberFormat="1" applyFont="1" applyFill="1" applyAlignment="1">
      <alignment horizontal="right" indent="2"/>
    </xf>
    <xf numFmtId="165" fontId="4" fillId="3" borderId="0" xfId="0" applyNumberFormat="1" applyFont="1" applyFill="1" applyAlignment="1">
      <alignment wrapText="1"/>
    </xf>
    <xf numFmtId="0" fontId="4" fillId="2" borderId="0" xfId="0" applyFont="1" applyFill="1" applyAlignment="1">
      <alignment wrapText="1"/>
    </xf>
    <xf numFmtId="0" fontId="20" fillId="3" borderId="0" xfId="1" applyFont="1" applyFill="1" applyAlignment="1" applyProtection="1"/>
    <xf numFmtId="0" fontId="21" fillId="3" borderId="0" xfId="0" applyFont="1" applyFill="1"/>
    <xf numFmtId="0" fontId="21" fillId="3" borderId="1" xfId="0" applyFont="1" applyFill="1" applyBorder="1" applyAlignment="1">
      <alignment horizontal="right"/>
    </xf>
    <xf numFmtId="0" fontId="4" fillId="3" borderId="1" xfId="0" applyFont="1" applyFill="1" applyBorder="1" applyAlignment="1">
      <alignment horizontal="right"/>
    </xf>
    <xf numFmtId="0" fontId="21" fillId="3" borderId="1" xfId="0" applyFont="1" applyFill="1" applyBorder="1" applyAlignment="1">
      <alignment horizontal="center"/>
    </xf>
    <xf numFmtId="0" fontId="4" fillId="3" borderId="0" xfId="0" applyFont="1" applyFill="1" applyAlignment="1">
      <alignment wrapText="1"/>
    </xf>
    <xf numFmtId="3" fontId="21" fillId="3" borderId="0" xfId="0" applyNumberFormat="1" applyFont="1" applyFill="1"/>
    <xf numFmtId="0" fontId="21" fillId="3" borderId="0" xfId="0" applyFont="1" applyFill="1" applyAlignment="1">
      <alignment wrapText="1"/>
    </xf>
    <xf numFmtId="3" fontId="4" fillId="3" borderId="0" xfId="0" applyNumberFormat="1" applyFont="1" applyFill="1" applyAlignment="1">
      <alignment wrapText="1"/>
    </xf>
    <xf numFmtId="3" fontId="4" fillId="3" borderId="0" xfId="0" applyNumberFormat="1" applyFont="1" applyFill="1" applyAlignment="1">
      <alignment horizontal="right" wrapText="1"/>
    </xf>
    <xf numFmtId="165" fontId="21" fillId="3" borderId="0" xfId="0" applyNumberFormat="1" applyFont="1" applyFill="1"/>
    <xf numFmtId="165" fontId="21" fillId="3" borderId="0" xfId="0" applyNumberFormat="1" applyFont="1" applyFill="1" applyAlignment="1">
      <alignment wrapText="1"/>
    </xf>
    <xf numFmtId="1" fontId="4" fillId="3" borderId="0" xfId="0" applyNumberFormat="1" applyFont="1" applyFill="1" applyAlignment="1">
      <alignment wrapText="1"/>
    </xf>
    <xf numFmtId="2" fontId="4" fillId="3" borderId="0" xfId="0" applyNumberFormat="1" applyFont="1" applyFill="1" applyAlignment="1">
      <alignment vertical="top"/>
    </xf>
    <xf numFmtId="0" fontId="3" fillId="3" borderId="0" xfId="0" applyFont="1" applyFill="1"/>
    <xf numFmtId="0" fontId="8" fillId="2" borderId="0" xfId="0" applyFont="1" applyFill="1" applyAlignment="1">
      <alignment vertical="center"/>
    </xf>
    <xf numFmtId="0" fontId="12" fillId="3" borderId="0" xfId="0" applyFont="1" applyFill="1" applyAlignment="1">
      <alignment horizontal="left" vertical="top"/>
    </xf>
    <xf numFmtId="0" fontId="12" fillId="3" borderId="6" xfId="0" applyFont="1" applyFill="1" applyBorder="1" applyAlignment="1">
      <alignment vertical="top" wrapText="1"/>
    </xf>
    <xf numFmtId="0" fontId="19" fillId="2" borderId="0" xfId="0" applyFont="1" applyFill="1"/>
    <xf numFmtId="0" fontId="3" fillId="2" borderId="0" xfId="0" applyFont="1" applyFill="1" applyAlignment="1">
      <alignment wrapText="1"/>
    </xf>
    <xf numFmtId="0" fontId="16" fillId="2" borderId="0" xfId="0" applyFont="1" applyFill="1" applyAlignment="1">
      <alignment wrapText="1"/>
    </xf>
    <xf numFmtId="0" fontId="15" fillId="2" borderId="0" xfId="0" applyFont="1" applyFill="1" applyAlignment="1">
      <alignment vertical="top" wrapText="1"/>
    </xf>
    <xf numFmtId="164" fontId="3" fillId="2" borderId="2" xfId="0" applyNumberFormat="1" applyFont="1" applyFill="1" applyBorder="1" applyAlignment="1">
      <alignment horizontal="right" vertical="top" indent="2"/>
    </xf>
    <xf numFmtId="164" fontId="3" fillId="3" borderId="0" xfId="0" applyNumberFormat="1" applyFont="1" applyFill="1" applyAlignment="1">
      <alignment horizontal="right" indent="2"/>
    </xf>
    <xf numFmtId="164" fontId="3" fillId="2" borderId="0" xfId="0" applyNumberFormat="1" applyFont="1" applyFill="1" applyAlignment="1">
      <alignment horizontal="right" indent="3"/>
    </xf>
    <xf numFmtId="164" fontId="3" fillId="2" borderId="0" xfId="0" applyNumberFormat="1" applyFont="1" applyFill="1" applyAlignment="1">
      <alignment horizontal="right" vertical="center" indent="3"/>
    </xf>
    <xf numFmtId="164" fontId="8" fillId="3" borderId="0" xfId="0" applyNumberFormat="1" applyFont="1" applyFill="1" applyAlignment="1">
      <alignment horizontal="right" indent="4"/>
    </xf>
    <xf numFmtId="166" fontId="3" fillId="2" borderId="0" xfId="0" applyNumberFormat="1" applyFont="1" applyFill="1" applyAlignment="1">
      <alignment horizontal="right" indent="3"/>
    </xf>
    <xf numFmtId="3" fontId="0" fillId="2" borderId="0" xfId="0" applyNumberFormat="1" applyFill="1"/>
    <xf numFmtId="164" fontId="3" fillId="2" borderId="2" xfId="0" applyNumberFormat="1" applyFont="1" applyFill="1" applyBorder="1" applyAlignment="1">
      <alignment horizontal="right" indent="2"/>
    </xf>
    <xf numFmtId="0" fontId="15" fillId="2" borderId="0" xfId="0" applyFont="1" applyFill="1" applyAlignment="1">
      <alignment horizontal="left" wrapText="1"/>
    </xf>
    <xf numFmtId="0" fontId="15" fillId="2" borderId="0" xfId="0" applyFont="1" applyFill="1" applyAlignment="1">
      <alignment horizontal="left"/>
    </xf>
    <xf numFmtId="0" fontId="15" fillId="2" borderId="7" xfId="0" applyFont="1" applyFill="1" applyBorder="1" applyAlignment="1">
      <alignment horizontal="left"/>
    </xf>
    <xf numFmtId="0" fontId="16" fillId="2" borderId="0" xfId="0" applyFont="1" applyFill="1" applyAlignment="1">
      <alignment horizontal="left" wrapText="1"/>
    </xf>
    <xf numFmtId="0" fontId="16" fillId="3" borderId="0" xfId="0" applyFont="1" applyFill="1" applyAlignment="1">
      <alignment horizontal="left"/>
    </xf>
    <xf numFmtId="0" fontId="4" fillId="3" borderId="0" xfId="0" applyFont="1" applyFill="1" applyAlignment="1">
      <alignment horizontal="left" wrapText="1"/>
    </xf>
    <xf numFmtId="0" fontId="4" fillId="3" borderId="0" xfId="0" applyFont="1" applyFill="1" applyAlignment="1">
      <alignment horizontal="left"/>
    </xf>
    <xf numFmtId="0" fontId="13" fillId="3" borderId="0" xfId="0" applyFont="1" applyFill="1"/>
    <xf numFmtId="0" fontId="15" fillId="3" borderId="0" xfId="0" applyFont="1" applyFill="1"/>
    <xf numFmtId="0" fontId="16" fillId="2" borderId="0" xfId="0" applyFont="1" applyFill="1"/>
    <xf numFmtId="0" fontId="15" fillId="2" borderId="7" xfId="0" applyFont="1" applyFill="1" applyBorder="1"/>
    <xf numFmtId="0" fontId="12" fillId="3" borderId="5" xfId="0" applyFont="1" applyFill="1" applyBorder="1" applyAlignment="1">
      <alignment vertical="center"/>
    </xf>
    <xf numFmtId="0" fontId="15" fillId="3" borderId="6" xfId="0" applyFont="1" applyFill="1" applyBorder="1" applyAlignment="1">
      <alignment vertical="center" wrapText="1"/>
    </xf>
    <xf numFmtId="0" fontId="12" fillId="3" borderId="5" xfId="0" applyFont="1" applyFill="1" applyBorder="1" applyAlignment="1">
      <alignment horizontal="justify" vertical="center"/>
    </xf>
    <xf numFmtId="0" fontId="12" fillId="2" borderId="1" xfId="0" applyFont="1" applyFill="1" applyBorder="1" applyAlignment="1">
      <alignment horizontal="center" vertical="center" wrapText="1"/>
    </xf>
    <xf numFmtId="0" fontId="3" fillId="2" borderId="1" xfId="0" applyFont="1" applyFill="1" applyBorder="1" applyAlignment="1">
      <alignment vertical="center"/>
    </xf>
    <xf numFmtId="3" fontId="21" fillId="2" borderId="0" xfId="0" applyNumberFormat="1" applyFont="1" applyFill="1" applyAlignment="1">
      <alignment wrapText="1"/>
    </xf>
    <xf numFmtId="165" fontId="4" fillId="2" borderId="0" xfId="0" applyNumberFormat="1" applyFont="1" applyFill="1" applyAlignment="1">
      <alignment wrapText="1"/>
    </xf>
    <xf numFmtId="0" fontId="15" fillId="3" borderId="0" xfId="0" applyFont="1" applyFill="1" applyAlignment="1">
      <alignment vertical="top"/>
    </xf>
    <xf numFmtId="0" fontId="15" fillId="3" borderId="0" xfId="0" applyFont="1" applyFill="1" applyAlignment="1">
      <alignment horizontal="left" vertical="center"/>
    </xf>
    <xf numFmtId="0" fontId="15" fillId="2" borderId="0" xfId="0" applyFont="1" applyFill="1" applyAlignment="1">
      <alignment horizontal="left" vertical="top" wrapText="1"/>
    </xf>
    <xf numFmtId="164" fontId="0" fillId="2" borderId="0" xfId="0" applyNumberFormat="1" applyFill="1"/>
    <xf numFmtId="2" fontId="4" fillId="3" borderId="0" xfId="0" applyNumberFormat="1" applyFont="1" applyFill="1" applyAlignment="1">
      <alignment wrapText="1"/>
    </xf>
    <xf numFmtId="167" fontId="0" fillId="2" borderId="0" xfId="0" applyNumberFormat="1" applyFill="1"/>
    <xf numFmtId="37" fontId="8" fillId="2" borderId="2" xfId="0" applyNumberFormat="1" applyFont="1" applyFill="1" applyBorder="1" applyAlignment="1">
      <alignment horizontal="right" vertical="top" indent="2"/>
    </xf>
    <xf numFmtId="37" fontId="8" fillId="3" borderId="0" xfId="0" applyNumberFormat="1" applyFont="1" applyFill="1" applyAlignment="1">
      <alignment horizontal="right" vertical="top" indent="2"/>
    </xf>
    <xf numFmtId="0" fontId="4" fillId="2" borderId="0" xfId="0" applyFont="1" applyFill="1" applyAlignment="1">
      <alignment vertical="top" wrapText="1"/>
    </xf>
    <xf numFmtId="0" fontId="4" fillId="2" borderId="0" xfId="0" applyFont="1" applyFill="1" applyAlignment="1">
      <alignment horizontal="left" vertical="top" wrapText="1"/>
    </xf>
    <xf numFmtId="0" fontId="4" fillId="3" borderId="0" xfId="0" applyFont="1" applyFill="1" applyAlignment="1">
      <alignment horizontal="right"/>
    </xf>
    <xf numFmtId="0" fontId="13" fillId="3" borderId="0" xfId="0" applyFont="1" applyFill="1" applyAlignment="1">
      <alignment horizontal="left"/>
    </xf>
    <xf numFmtId="0" fontId="15" fillId="2" borderId="8" xfId="0" applyFont="1" applyFill="1" applyBorder="1" applyAlignment="1">
      <alignment horizontal="left"/>
    </xf>
    <xf numFmtId="0" fontId="15" fillId="2" borderId="0" xfId="0" applyFont="1" applyFill="1" applyAlignment="1">
      <alignment horizontal="left"/>
    </xf>
    <xf numFmtId="0" fontId="15" fillId="2" borderId="7" xfId="0" applyFont="1" applyFill="1" applyBorder="1" applyAlignment="1">
      <alignment horizontal="left"/>
    </xf>
    <xf numFmtId="0" fontId="12" fillId="2" borderId="3" xfId="0" applyFont="1" applyFill="1" applyBorder="1" applyAlignment="1">
      <alignment horizontal="left"/>
    </xf>
    <xf numFmtId="0" fontId="15" fillId="2" borderId="9" xfId="0" applyFont="1" applyFill="1" applyBorder="1" applyAlignment="1">
      <alignment horizontal="left" vertical="top" wrapText="1"/>
    </xf>
    <xf numFmtId="0" fontId="15" fillId="2" borderId="1" xfId="0" applyFont="1" applyFill="1" applyBorder="1" applyAlignment="1">
      <alignment horizontal="left" vertical="top" wrapText="1"/>
    </xf>
    <xf numFmtId="0" fontId="16" fillId="2" borderId="0" xfId="0" applyFont="1" applyFill="1" applyAlignment="1">
      <alignment horizontal="left" wrapText="1"/>
    </xf>
    <xf numFmtId="0" fontId="16" fillId="3" borderId="0" xfId="0" applyFont="1" applyFill="1" applyAlignment="1">
      <alignment horizontal="left"/>
    </xf>
    <xf numFmtId="0" fontId="15" fillId="2" borderId="0" xfId="0" applyFont="1" applyFill="1" applyAlignment="1">
      <alignment horizontal="left" wrapText="1"/>
    </xf>
    <xf numFmtId="0" fontId="15" fillId="2" borderId="8" xfId="0" applyFont="1" applyFill="1" applyBorder="1" applyAlignment="1">
      <alignment horizontal="left" vertical="top" wrapText="1"/>
    </xf>
    <xf numFmtId="0" fontId="15" fillId="2" borderId="0" xfId="0" applyFont="1" applyFill="1" applyAlignment="1">
      <alignment horizontal="left" vertical="top" wrapText="1"/>
    </xf>
    <xf numFmtId="0" fontId="15" fillId="2" borderId="7" xfId="0" applyFont="1" applyFill="1" applyBorder="1" applyAlignment="1">
      <alignment horizontal="left" vertical="top" wrapText="1"/>
    </xf>
    <xf numFmtId="0" fontId="18" fillId="2" borderId="0" xfId="0" applyFont="1" applyFill="1" applyAlignment="1">
      <alignment horizontal="center"/>
    </xf>
    <xf numFmtId="0" fontId="12" fillId="2" borderId="0" xfId="0" applyFont="1" applyFill="1" applyAlignment="1">
      <alignment horizontal="left"/>
    </xf>
    <xf numFmtId="0" fontId="15" fillId="3" borderId="0" xfId="0" applyFont="1" applyFill="1" applyAlignment="1">
      <alignment horizontal="left"/>
    </xf>
    <xf numFmtId="0" fontId="15" fillId="3" borderId="0" xfId="0" applyFont="1" applyFill="1" applyAlignment="1">
      <alignment horizontal="left" vertical="center" wrapText="1"/>
    </xf>
    <xf numFmtId="0" fontId="15" fillId="3" borderId="0" xfId="0" applyFont="1" applyFill="1" applyAlignment="1">
      <alignment horizontal="left" vertical="center"/>
    </xf>
    <xf numFmtId="0" fontId="25" fillId="3" borderId="0" xfId="0" applyFont="1" applyFill="1" applyAlignment="1">
      <alignment horizontal="left" vertical="center" wrapText="1"/>
    </xf>
    <xf numFmtId="0" fontId="4" fillId="2" borderId="0" xfId="0" applyFont="1" applyFill="1"/>
    <xf numFmtId="0" fontId="4" fillId="3" borderId="0" xfId="0" applyFont="1" applyFill="1" applyAlignment="1">
      <alignment horizontal="left" vertical="center" wrapText="1"/>
    </xf>
    <xf numFmtId="0" fontId="4" fillId="3" borderId="0" xfId="0" applyFont="1" applyFill="1" applyAlignment="1">
      <alignment horizontal="left" vertical="center"/>
    </xf>
    <xf numFmtId="0" fontId="4" fillId="3" borderId="0" xfId="0" applyFont="1" applyFill="1" applyAlignment="1">
      <alignment horizontal="left" wrapText="1"/>
    </xf>
    <xf numFmtId="0" fontId="4" fillId="3" borderId="0" xfId="0" applyFont="1" applyFill="1" applyAlignment="1">
      <alignment horizontal="left"/>
    </xf>
  </cellXfs>
  <cellStyles count="4">
    <cellStyle name="Lien hypertexte" xfId="1" builtinId="8"/>
    <cellStyle name="Normal" xfId="0" builtinId="0"/>
    <cellStyle name="Normal 2" xfId="2" xr:uid="{00000000-0005-0000-0000-000001000000}"/>
    <cellStyle name="Normal 3" xfId="3"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tabColor theme="5" tint="0.59999389629810485"/>
    <pageSetUpPr fitToPage="1"/>
  </sheetPr>
  <dimension ref="A1:E36"/>
  <sheetViews>
    <sheetView tabSelected="1" zoomScale="85" zoomScaleNormal="85" workbookViewId="0">
      <selection activeCell="A41" sqref="A41"/>
    </sheetView>
  </sheetViews>
  <sheetFormatPr baseColWidth="10" defaultColWidth="11.42578125" defaultRowHeight="12.75" x14ac:dyDescent="0.2"/>
  <cols>
    <col min="1" max="1" width="149.85546875" style="2" bestFit="1" customWidth="1"/>
    <col min="2" max="16384" width="11.42578125" style="2"/>
  </cols>
  <sheetData>
    <row r="1" spans="1:5" s="1" customFormat="1" ht="18" x14ac:dyDescent="0.25">
      <c r="A1" s="1" t="s">
        <v>180</v>
      </c>
    </row>
    <row r="2" spans="1:5" x14ac:dyDescent="0.2">
      <c r="A2" s="2" t="s">
        <v>0</v>
      </c>
    </row>
    <row r="3" spans="1:5" x14ac:dyDescent="0.2">
      <c r="A3" s="3" t="s">
        <v>45</v>
      </c>
    </row>
    <row r="4" spans="1:5" x14ac:dyDescent="0.2">
      <c r="A4" s="2" t="s">
        <v>0</v>
      </c>
    </row>
    <row r="5" spans="1:5" x14ac:dyDescent="0.2">
      <c r="A5" s="3" t="str">
        <f>"Tab.1a  Betriebserlöse* " &amp; RIGHT(A1,4) &amp; " nach Hochschule, Geldgeber und Finanzquelle (in Tausend Franken)"</f>
        <v>Tab.1a  Betriebserlöse* 2024 nach Hochschule, Geldgeber und Finanzquelle (in Tausend Franken)</v>
      </c>
    </row>
    <row r="6" spans="1:5" x14ac:dyDescent="0.2">
      <c r="A6" s="3"/>
    </row>
    <row r="7" spans="1:5" x14ac:dyDescent="0.2">
      <c r="A7" s="3" t="str">
        <f>"Tab.1b  Betriebserlöse* " &amp; RIGHT(A1,4) &amp; " nach Hochschule, Geldgeber und Finanzquelle (in %)"</f>
        <v>Tab.1b  Betriebserlöse* 2024 nach Hochschule, Geldgeber und Finanzquelle (in %)</v>
      </c>
      <c r="B7" s="3"/>
      <c r="C7" s="3"/>
      <c r="D7" s="3"/>
      <c r="E7" s="3"/>
    </row>
    <row r="8" spans="1:5" x14ac:dyDescent="0.2">
      <c r="A8" s="2" t="s">
        <v>0</v>
      </c>
    </row>
    <row r="9" spans="1:5" x14ac:dyDescent="0.2">
      <c r="A9" s="3" t="str">
        <f>"Tab.2a  Betriebserlöse* " &amp; RIGHT(A1,4) &amp; " nach Leistungsauftrag, Geldgeber und Finanzquelle (in Tausend Franken)"</f>
        <v>Tab.2a  Betriebserlöse* 2024 nach Leistungsauftrag, Geldgeber und Finanzquelle (in Tausend Franken)</v>
      </c>
    </row>
    <row r="10" spans="1:5" x14ac:dyDescent="0.2">
      <c r="A10" s="2" t="s">
        <v>0</v>
      </c>
    </row>
    <row r="11" spans="1:5" x14ac:dyDescent="0.2">
      <c r="A11" s="3" t="str">
        <f>"Tab.2b Betriebserlöse* " &amp; RIGHT(A1,4) &amp; " nach Leistungsauftrag, Geldgeber und Finanzquelle (in %)"</f>
        <v>Tab.2b Betriebserlöse* 2024 nach Leistungsauftrag, Geldgeber und Finanzquelle (in %)</v>
      </c>
    </row>
    <row r="12" spans="1:5" x14ac:dyDescent="0.2">
      <c r="A12" s="2" t="s">
        <v>0</v>
      </c>
    </row>
    <row r="13" spans="1:5" x14ac:dyDescent="0.2">
      <c r="A13" s="3" t="str">
        <f>"Tab.3 Betriebserlöse* " &amp; RIGHT(A1,4) &amp; " nach Leistungsauftrag, Geldgeber und Hochschule "</f>
        <v xml:space="preserve">Tab.3 Betriebserlöse* 2024 nach Leistungsauftrag, Geldgeber und Hochschule </v>
      </c>
    </row>
    <row r="14" spans="1:5" x14ac:dyDescent="0.2">
      <c r="A14" s="2" t="s">
        <v>0</v>
      </c>
    </row>
    <row r="15" spans="1:5" x14ac:dyDescent="0.2">
      <c r="A15" s="3" t="str">
        <f>"Tab.4 Betriebskosten " &amp; RIGHT(A1,4) &amp; " nach Hochschule"</f>
        <v>Tab.4 Betriebskosten 2024 nach Hochschule</v>
      </c>
    </row>
    <row r="16" spans="1:5" x14ac:dyDescent="0.2">
      <c r="A16" s="2" t="s">
        <v>0</v>
      </c>
    </row>
    <row r="17" spans="1:1" x14ac:dyDescent="0.2">
      <c r="A17" s="3" t="str">
        <f>"Tab.5 Betriebskosten " &amp; RIGHT(A1,4) &amp; " nach Kostenart und Hochschule "</f>
        <v xml:space="preserve">Tab.5 Betriebskosten 2024 nach Kostenart und Hochschule </v>
      </c>
    </row>
    <row r="19" spans="1:1" x14ac:dyDescent="0.2">
      <c r="A19" s="3" t="str">
        <f>"Tab.6 Personalkosten " &amp; RIGHT(A1,4) &amp; " nach Personalkategorie und Hochschule"</f>
        <v>Tab.6 Personalkosten 2024 nach Personalkategorie und Hochschule</v>
      </c>
    </row>
    <row r="21" spans="1:1" x14ac:dyDescent="0.2">
      <c r="A21" s="3" t="str">
        <f>"Tab.7 Direkte und indirekte Betriebskosten " &amp; RIGHT(A1,4) &amp; " nach Hochschule"</f>
        <v>Tab.7 Direkte und indirekte Betriebskosten 2024 nach Hochschule</v>
      </c>
    </row>
    <row r="23" spans="1:1" x14ac:dyDescent="0.2">
      <c r="A23" s="3" t="str">
        <f>"Tab.8 Betriebskosten " &amp; RIGHT(A1,4) &amp; " nach Leistungsauftrag und Hochschule"</f>
        <v>Tab.8 Betriebskosten 2024 nach Leistungsauftrag und Hochschule</v>
      </c>
    </row>
    <row r="24" spans="1:1" x14ac:dyDescent="0.2">
      <c r="A24" s="3"/>
    </row>
    <row r="25" spans="1:1" x14ac:dyDescent="0.2">
      <c r="A25" s="3" t="str">
        <f>"Tab.9 Betriebskosten " &amp; RIGHT(A1,4) &amp; " nach Kostenart und Leistungsart"</f>
        <v>Tab.9 Betriebskosten 2024 nach Kostenart und Leistungsart</v>
      </c>
    </row>
    <row r="27" spans="1:1" x14ac:dyDescent="0.2">
      <c r="A27" s="3" t="str">
        <f>"Tab.10 Personalkosten " &amp; RIGHT(A1,4) &amp; " nach Personalkategorie und Leistungsauftrag"</f>
        <v>Tab.10 Personalkosten 2024 nach Personalkategorie und Leistungsauftrag</v>
      </c>
    </row>
    <row r="29" spans="1:1" x14ac:dyDescent="0.2">
      <c r="A29" s="3" t="str">
        <f>"Tab.11 Kennzahlen PH " &amp; RIGHT(A1,4)</f>
        <v>Tab.11 Kennzahlen PH 2024</v>
      </c>
    </row>
    <row r="31" spans="1:1" x14ac:dyDescent="0.2">
      <c r="A31" s="2" t="s">
        <v>0</v>
      </c>
    </row>
    <row r="32" spans="1:1" x14ac:dyDescent="0.2">
      <c r="A32" s="4"/>
    </row>
    <row r="33" spans="1:1" x14ac:dyDescent="0.2">
      <c r="A33" s="4" t="s">
        <v>141</v>
      </c>
    </row>
    <row r="34" spans="1:1" x14ac:dyDescent="0.2">
      <c r="A34" s="4" t="s">
        <v>44</v>
      </c>
    </row>
    <row r="35" spans="1:1" x14ac:dyDescent="0.2">
      <c r="A35" s="4" t="str">
        <f>"© " &amp; VALUE(RIGHT(A1,4))+1 &amp; " BFS/OFS/UST"</f>
        <v>© 2025 BFS/OFS/UST</v>
      </c>
    </row>
    <row r="36" spans="1:1" x14ac:dyDescent="0.2">
      <c r="A36" s="4"/>
    </row>
  </sheetData>
  <phoneticPr fontId="4" type="noConversion"/>
  <hyperlinks>
    <hyperlink ref="A5" location="'Tab 1a'!A1" display="Tab.1a   Produits d´exploitation* 2010 selon le pourvoyeur de fonds, la source de financement et la haute école spécialisée ou la haute école pédagogique (en milliers de francs)" xr:uid="{00000000-0004-0000-0300-000000000000}"/>
    <hyperlink ref="A7" location="'Tab 1b'!A1" display="Tab.1b  Produits d´exploitation* 2010 selon le pourvoyeur de fonds, la source de financement et la haute école spécialisée ou la haute école pédagogique (en %)" xr:uid="{00000000-0004-0000-0300-000001000000}"/>
    <hyperlink ref="A9" location="'Tab 2a'!A1" display="Tab.2a  Betriebserlöse* 2015 nach Leistungsart, Geldgeber und Finanzquelle (in Tausend Franken)" xr:uid="{00000000-0004-0000-0300-000002000000}"/>
    <hyperlink ref="A11" location="'Tab 2b'!A1" display="Tab.2b  Betriebserlöse* 2015 nach Leistungsart, Geldgeber und Finanzquelle (in %)" xr:uid="{00000000-0004-0000-0300-000003000000}"/>
    <hyperlink ref="A13" location="'Tab 3'!A1" display="Tab.3  Betriebserlöse* 2015 nach Leistungsart, Geldgeber und Hochschule " xr:uid="{00000000-0004-0000-0300-000004000000}"/>
    <hyperlink ref="A15" location="'Tab 4'!A1" display="Tab.4  Betriebskosten 2015 nach Hochschule" xr:uid="{00000000-0004-0000-0300-000005000000}"/>
    <hyperlink ref="A17" location="'Tab 5'!A1" display="Tab.5  Betriebskosten 2015 nach Leistungsart und Hochschule " xr:uid="{00000000-0004-0000-0300-000006000000}"/>
    <hyperlink ref="A19" location="'Tab 6'!A1" display="Tab.6  Personalkosten 2015 nach Personalgruppe und Hochschule" xr:uid="{00000000-0004-0000-0300-000007000000}"/>
    <hyperlink ref="A21" location="'Tab 7'!A1" display="Tab.7  Direkte und indirekte Betriebskosten 2015 nach Hochschule" xr:uid="{00000000-0004-0000-0300-000008000000}"/>
    <hyperlink ref="A23" location="'Tab 8'!A1" display="Tab.8  Betriebskosten 2015 nach Leistungsart und Hochschule" xr:uid="{00000000-0004-0000-0300-000009000000}"/>
    <hyperlink ref="A25" location="'Tab 9'!A1" display="Tab.9  Betriebskosten 2015 nach Kostenart und Leistungsart" xr:uid="{00000000-0004-0000-0300-00000A000000}"/>
    <hyperlink ref="A27" location="'Tab 10'!A1" display="Tab.10  Personalkosten 2015 nach Personalgruppe und Leistungsart " xr:uid="{00000000-0004-0000-0300-00000B000000}"/>
    <hyperlink ref="A29" location="'Tab 11'!A1" display="Tab 11  Kennzahlen PH 2015" xr:uid="{00000000-0004-0000-0300-00000C000000}"/>
    <hyperlink ref="A3" location="'Hinweise und Anmerkungen'!A1" display="Hinweise und Anmerkungen" xr:uid="{00000000-0004-0000-0300-00000D000000}"/>
  </hyperlinks>
  <pageMargins left="0.78740157499999996" right="0.78740157499999996" top="0.984251969" bottom="0.984251969" header="0.4921259845" footer="0.4921259845"/>
  <pageSetup paperSize="9"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4"/>
  <dimension ref="A1:M94"/>
  <sheetViews>
    <sheetView zoomScale="70" zoomScaleNormal="70" zoomScaleSheetLayoutView="90" workbookViewId="0">
      <selection activeCell="A26" sqref="A26:J26"/>
    </sheetView>
  </sheetViews>
  <sheetFormatPr baseColWidth="10" defaultColWidth="11.42578125" defaultRowHeight="12" x14ac:dyDescent="0.2"/>
  <cols>
    <col min="1" max="1" width="31.42578125" style="34" customWidth="1"/>
    <col min="2" max="2" width="42.140625" style="34" customWidth="1"/>
    <col min="3" max="3" width="13.7109375" style="34" customWidth="1"/>
    <col min="4" max="4" width="30.85546875" style="34" customWidth="1"/>
    <col min="5" max="5" width="40.42578125" style="34" customWidth="1"/>
    <col min="6" max="10" width="13.7109375" style="34" customWidth="1"/>
    <col min="11" max="12" width="11.42578125" style="34" customWidth="1"/>
    <col min="13" max="14" width="11.42578125" style="34"/>
    <col min="15" max="15" width="11.42578125" style="34" customWidth="1"/>
    <col min="16" max="16384" width="11.42578125" style="34"/>
  </cols>
  <sheetData>
    <row r="1" spans="1:10" s="130" customFormat="1" ht="15.75" x14ac:dyDescent="0.25">
      <c r="A1" s="151" t="s">
        <v>45</v>
      </c>
      <c r="B1" s="151"/>
      <c r="C1" s="129"/>
      <c r="D1" s="75" t="s">
        <v>46</v>
      </c>
      <c r="J1" s="75"/>
    </row>
    <row r="2" spans="1:10" ht="15.75" x14ac:dyDescent="0.25">
      <c r="B2" s="36"/>
      <c r="C2" s="36"/>
      <c r="D2" s="36"/>
    </row>
    <row r="3" spans="1:10" ht="15.75" x14ac:dyDescent="0.25">
      <c r="A3" s="33" t="s">
        <v>47</v>
      </c>
      <c r="B3" s="36"/>
      <c r="C3" s="36"/>
      <c r="D3" s="36"/>
    </row>
    <row r="4" spans="1:10" ht="9" customHeight="1" x14ac:dyDescent="0.25">
      <c r="A4" s="33"/>
      <c r="B4" s="36"/>
      <c r="C4" s="36"/>
      <c r="D4" s="36"/>
    </row>
    <row r="5" spans="1:10" x14ac:dyDescent="0.2">
      <c r="A5" s="164" t="s">
        <v>48</v>
      </c>
      <c r="B5" s="164"/>
    </row>
    <row r="6" spans="1:10" x14ac:dyDescent="0.2">
      <c r="A6" s="123"/>
    </row>
    <row r="7" spans="1:10" x14ac:dyDescent="0.2">
      <c r="A7" s="123"/>
      <c r="B7" s="34" t="s">
        <v>40</v>
      </c>
    </row>
    <row r="8" spans="1:10" x14ac:dyDescent="0.2">
      <c r="A8" s="123"/>
      <c r="B8" s="33" t="s">
        <v>19</v>
      </c>
    </row>
    <row r="9" spans="1:10" x14ac:dyDescent="0.2">
      <c r="A9" s="123"/>
      <c r="B9" s="33" t="s">
        <v>20</v>
      </c>
    </row>
    <row r="10" spans="1:10" x14ac:dyDescent="0.2">
      <c r="A10" s="123"/>
      <c r="B10" s="33" t="s">
        <v>21</v>
      </c>
    </row>
    <row r="11" spans="1:10" x14ac:dyDescent="0.2">
      <c r="A11" s="123"/>
      <c r="B11" s="33" t="s">
        <v>22</v>
      </c>
    </row>
    <row r="12" spans="1:10" x14ac:dyDescent="0.2">
      <c r="A12" s="123"/>
      <c r="B12" s="33" t="s">
        <v>23</v>
      </c>
    </row>
    <row r="13" spans="1:10" x14ac:dyDescent="0.2">
      <c r="A13" s="123"/>
      <c r="B13" s="33" t="s">
        <v>175</v>
      </c>
    </row>
    <row r="14" spans="1:10" x14ac:dyDescent="0.2">
      <c r="A14" s="123"/>
      <c r="B14" s="33" t="s">
        <v>174</v>
      </c>
    </row>
    <row r="15" spans="1:10" x14ac:dyDescent="0.2">
      <c r="A15" s="123"/>
      <c r="B15" s="33" t="s">
        <v>142</v>
      </c>
    </row>
    <row r="16" spans="1:10" x14ac:dyDescent="0.2">
      <c r="A16" s="123"/>
      <c r="B16" s="33" t="s">
        <v>143</v>
      </c>
    </row>
    <row r="17" spans="1:13" x14ac:dyDescent="0.2">
      <c r="A17" s="123"/>
      <c r="B17" s="33" t="s">
        <v>144</v>
      </c>
    </row>
    <row r="18" spans="1:13" x14ac:dyDescent="0.2">
      <c r="A18" s="123"/>
      <c r="B18" s="33" t="s">
        <v>24</v>
      </c>
    </row>
    <row r="19" spans="1:13" x14ac:dyDescent="0.2">
      <c r="A19" s="123"/>
      <c r="B19" s="33" t="s">
        <v>25</v>
      </c>
    </row>
    <row r="20" spans="1:13" x14ac:dyDescent="0.2">
      <c r="A20" s="123"/>
      <c r="B20" s="33" t="s">
        <v>26</v>
      </c>
    </row>
    <row r="21" spans="1:13" x14ac:dyDescent="0.2">
      <c r="A21" s="123"/>
      <c r="B21" s="33" t="s">
        <v>27</v>
      </c>
    </row>
    <row r="22" spans="1:13" x14ac:dyDescent="0.2">
      <c r="A22" s="123"/>
      <c r="B22" s="33" t="s">
        <v>28</v>
      </c>
    </row>
    <row r="23" spans="1:13" x14ac:dyDescent="0.2">
      <c r="A23" s="123"/>
      <c r="B23" s="33" t="s">
        <v>29</v>
      </c>
      <c r="C23" s="33"/>
    </row>
    <row r="24" spans="1:13" x14ac:dyDescent="0.2">
      <c r="A24" s="123"/>
      <c r="B24" s="33" t="s">
        <v>30</v>
      </c>
      <c r="C24" s="33"/>
    </row>
    <row r="25" spans="1:13" x14ac:dyDescent="0.2">
      <c r="A25" s="123"/>
      <c r="C25" s="33"/>
    </row>
    <row r="26" spans="1:13" ht="38.25" customHeight="1" x14ac:dyDescent="0.2">
      <c r="A26" s="160" t="s">
        <v>202</v>
      </c>
      <c r="B26" s="160"/>
      <c r="C26" s="160"/>
      <c r="D26" s="160"/>
      <c r="E26" s="160"/>
      <c r="F26" s="160"/>
      <c r="G26" s="160"/>
      <c r="H26" s="160"/>
      <c r="I26" s="160"/>
      <c r="J26" s="160"/>
    </row>
    <row r="27" spans="1:13" ht="15.75" x14ac:dyDescent="0.25">
      <c r="B27" s="36"/>
      <c r="C27" s="36"/>
      <c r="D27" s="36"/>
    </row>
    <row r="28" spans="1:13" ht="3.75" customHeight="1" x14ac:dyDescent="0.2">
      <c r="A28" s="113"/>
      <c r="B28" s="113"/>
      <c r="C28" s="113"/>
      <c r="D28" s="113"/>
      <c r="E28" s="113"/>
      <c r="F28" s="113"/>
      <c r="G28" s="113"/>
      <c r="H28" s="113"/>
      <c r="I28" s="113"/>
      <c r="J28" s="113"/>
      <c r="K28" s="113"/>
      <c r="L28" s="113"/>
      <c r="M28" s="113"/>
    </row>
    <row r="29" spans="1:13" ht="13.5" customHeight="1" x14ac:dyDescent="0.2">
      <c r="A29" s="33" t="s">
        <v>49</v>
      </c>
      <c r="B29" s="123"/>
      <c r="C29" s="123"/>
      <c r="D29" s="123"/>
      <c r="E29" s="123"/>
      <c r="F29" s="123"/>
      <c r="G29" s="123"/>
      <c r="H29" s="123"/>
      <c r="I29" s="123"/>
      <c r="J29" s="123"/>
    </row>
    <row r="30" spans="1:13" ht="27.75" customHeight="1" x14ac:dyDescent="0.2">
      <c r="A30" s="160" t="s">
        <v>50</v>
      </c>
      <c r="B30" s="160"/>
      <c r="C30" s="160"/>
      <c r="D30" s="160"/>
      <c r="E30" s="160"/>
      <c r="F30" s="160"/>
      <c r="G30" s="160"/>
      <c r="H30" s="160"/>
      <c r="I30" s="160"/>
      <c r="J30" s="160"/>
    </row>
    <row r="31" spans="1:13" ht="13.5" customHeight="1" x14ac:dyDescent="0.2">
      <c r="A31" s="12"/>
      <c r="B31" s="2"/>
      <c r="C31" s="2"/>
      <c r="D31" s="2"/>
      <c r="E31" s="2"/>
      <c r="F31" s="2"/>
      <c r="G31" s="2"/>
      <c r="H31" s="2"/>
      <c r="I31" s="2"/>
      <c r="J31" s="2"/>
    </row>
    <row r="32" spans="1:13" x14ac:dyDescent="0.2">
      <c r="A32" s="33" t="s">
        <v>51</v>
      </c>
      <c r="B32" s="33"/>
    </row>
    <row r="33" spans="1:11" ht="17.25" customHeight="1" x14ac:dyDescent="0.2">
      <c r="A33" s="160" t="s">
        <v>145</v>
      </c>
      <c r="B33" s="153"/>
      <c r="C33" s="153"/>
      <c r="D33" s="153"/>
      <c r="E33" s="153"/>
      <c r="F33" s="153"/>
      <c r="G33" s="153"/>
      <c r="H33" s="153"/>
      <c r="I33" s="153"/>
      <c r="J33" s="153"/>
    </row>
    <row r="34" spans="1:11" ht="16.5" customHeight="1" x14ac:dyDescent="0.2">
      <c r="A34" s="34" t="s">
        <v>52</v>
      </c>
    </row>
    <row r="35" spans="1:11" ht="13.5" customHeight="1" x14ac:dyDescent="0.2"/>
    <row r="36" spans="1:11" x14ac:dyDescent="0.2">
      <c r="A36" s="33"/>
    </row>
    <row r="37" spans="1:11" ht="29.25" customHeight="1" x14ac:dyDescent="0.2">
      <c r="A37" s="160"/>
      <c r="B37" s="160"/>
      <c r="C37" s="160"/>
      <c r="D37" s="160"/>
      <c r="E37" s="160"/>
      <c r="F37" s="160"/>
      <c r="G37" s="160"/>
      <c r="H37" s="160"/>
      <c r="I37" s="160"/>
      <c r="J37" s="160"/>
    </row>
    <row r="38" spans="1:11" ht="15" customHeight="1" x14ac:dyDescent="0.2">
      <c r="A38" s="122"/>
      <c r="B38" s="122"/>
      <c r="C38" s="122"/>
      <c r="D38" s="122"/>
      <c r="E38" s="122"/>
      <c r="F38" s="122"/>
      <c r="G38" s="122"/>
      <c r="H38" s="122"/>
      <c r="I38" s="122"/>
      <c r="J38" s="122"/>
    </row>
    <row r="39" spans="1:11" ht="12.75" customHeight="1" x14ac:dyDescent="0.2">
      <c r="A39" s="165" t="s">
        <v>53</v>
      </c>
      <c r="B39" s="165"/>
      <c r="C39" s="110"/>
    </row>
    <row r="40" spans="1:11" ht="17.25" customHeight="1" x14ac:dyDescent="0.2">
      <c r="A40" s="153" t="s">
        <v>54</v>
      </c>
      <c r="B40" s="153"/>
      <c r="C40" s="153"/>
      <c r="D40" s="153"/>
      <c r="E40" s="153"/>
      <c r="F40" s="153"/>
      <c r="G40" s="153"/>
      <c r="H40" s="153"/>
      <c r="I40" s="153"/>
      <c r="J40" s="153"/>
    </row>
    <row r="41" spans="1:11" ht="27" customHeight="1" x14ac:dyDescent="0.2">
      <c r="A41" s="158" t="s">
        <v>148</v>
      </c>
      <c r="B41" s="158"/>
      <c r="C41" s="158"/>
      <c r="D41" s="158"/>
      <c r="E41" s="158"/>
      <c r="F41" s="158"/>
      <c r="G41" s="158"/>
      <c r="H41" s="158"/>
      <c r="I41" s="158"/>
      <c r="J41" s="158"/>
      <c r="K41" s="112"/>
    </row>
    <row r="42" spans="1:11" ht="27" customHeight="1" x14ac:dyDescent="0.2">
      <c r="A42" s="158" t="s">
        <v>55</v>
      </c>
      <c r="B42" s="158"/>
      <c r="C42" s="158"/>
      <c r="D42" s="158"/>
      <c r="E42" s="158"/>
      <c r="F42" s="158"/>
      <c r="G42" s="158"/>
      <c r="H42" s="158"/>
      <c r="I42" s="158"/>
      <c r="J42" s="158"/>
      <c r="K42" s="112"/>
    </row>
    <row r="43" spans="1:11" ht="27" customHeight="1" x14ac:dyDescent="0.2">
      <c r="A43" s="159" t="s">
        <v>146</v>
      </c>
      <c r="B43" s="159"/>
      <c r="C43" s="159"/>
      <c r="D43" s="159"/>
      <c r="E43" s="159"/>
      <c r="F43" s="159"/>
      <c r="G43" s="159"/>
      <c r="H43" s="159"/>
      <c r="I43" s="159"/>
      <c r="J43" s="159"/>
      <c r="K43" s="131"/>
    </row>
    <row r="44" spans="1:11" ht="27" customHeight="1" x14ac:dyDescent="0.2">
      <c r="A44" s="158" t="s">
        <v>56</v>
      </c>
      <c r="B44" s="158"/>
      <c r="C44" s="158"/>
      <c r="D44" s="158"/>
      <c r="E44" s="158"/>
      <c r="F44" s="158"/>
      <c r="G44" s="158"/>
      <c r="H44" s="158"/>
      <c r="I44" s="158"/>
      <c r="J44" s="158"/>
      <c r="K44" s="112"/>
    </row>
    <row r="45" spans="1:11" ht="27" customHeight="1" x14ac:dyDescent="0.2">
      <c r="A45" s="159" t="s">
        <v>57</v>
      </c>
      <c r="B45" s="159"/>
      <c r="C45" s="159"/>
      <c r="D45" s="159"/>
      <c r="E45" s="159"/>
      <c r="F45" s="159"/>
      <c r="G45" s="159"/>
      <c r="H45" s="159"/>
      <c r="I45" s="159"/>
      <c r="J45" s="159"/>
      <c r="K45" s="131"/>
    </row>
    <row r="46" spans="1:11" ht="27" customHeight="1" x14ac:dyDescent="0.2">
      <c r="A46" s="159" t="s">
        <v>172</v>
      </c>
      <c r="B46" s="159"/>
      <c r="C46" s="159"/>
      <c r="D46" s="159"/>
      <c r="E46" s="159"/>
      <c r="F46" s="159"/>
      <c r="G46" s="159"/>
      <c r="H46" s="159"/>
      <c r="I46" s="159"/>
      <c r="J46" s="159"/>
      <c r="K46" s="131"/>
    </row>
    <row r="47" spans="1:11" ht="27" customHeight="1" x14ac:dyDescent="0.2">
      <c r="A47" s="159" t="s">
        <v>58</v>
      </c>
      <c r="B47" s="159"/>
      <c r="C47" s="159"/>
      <c r="D47" s="159"/>
      <c r="E47" s="159"/>
      <c r="F47" s="159"/>
      <c r="G47" s="159"/>
      <c r="H47" s="159"/>
      <c r="I47" s="159"/>
      <c r="J47" s="159"/>
      <c r="K47" s="131"/>
    </row>
    <row r="48" spans="1:11" ht="27" customHeight="1" x14ac:dyDescent="0.2">
      <c r="A48" s="159" t="s">
        <v>59</v>
      </c>
      <c r="B48" s="159"/>
      <c r="C48" s="159"/>
      <c r="D48" s="159"/>
      <c r="E48" s="159"/>
      <c r="F48" s="159"/>
      <c r="G48" s="159"/>
      <c r="H48" s="159"/>
      <c r="I48" s="159"/>
      <c r="J48" s="159"/>
      <c r="K48" s="131"/>
    </row>
    <row r="49" spans="1:11" ht="27" customHeight="1" x14ac:dyDescent="0.2">
      <c r="A49" s="158" t="s">
        <v>147</v>
      </c>
      <c r="B49" s="159"/>
      <c r="C49" s="159"/>
      <c r="D49" s="159"/>
      <c r="E49" s="159"/>
      <c r="F49" s="159"/>
      <c r="G49" s="159"/>
      <c r="H49" s="159"/>
      <c r="I49" s="159"/>
      <c r="J49" s="159"/>
      <c r="K49" s="112"/>
    </row>
    <row r="50" spans="1:11" ht="27" customHeight="1" x14ac:dyDescent="0.2">
      <c r="A50" s="158" t="s">
        <v>60</v>
      </c>
      <c r="B50" s="158"/>
      <c r="C50" s="158"/>
      <c r="D50" s="158"/>
      <c r="E50" s="158"/>
      <c r="F50" s="158"/>
      <c r="G50" s="158"/>
      <c r="H50" s="158"/>
      <c r="I50" s="158"/>
      <c r="J50" s="158"/>
      <c r="K50" s="112"/>
    </row>
    <row r="51" spans="1:11" ht="27" customHeight="1" x14ac:dyDescent="0.2">
      <c r="A51" s="158" t="s">
        <v>149</v>
      </c>
      <c r="B51" s="158"/>
      <c r="C51" s="158"/>
      <c r="D51" s="158"/>
      <c r="E51" s="158"/>
      <c r="F51" s="158"/>
      <c r="G51" s="158"/>
      <c r="H51" s="158"/>
      <c r="I51" s="158"/>
      <c r="J51" s="158"/>
      <c r="K51" s="112"/>
    </row>
    <row r="52" spans="1:11" ht="19.5" customHeight="1" x14ac:dyDescent="0.2">
      <c r="A52" s="125"/>
      <c r="B52" s="125"/>
      <c r="C52" s="125"/>
      <c r="D52" s="125"/>
      <c r="E52" s="125"/>
      <c r="F52" s="125"/>
      <c r="G52" s="125"/>
      <c r="H52" s="125"/>
      <c r="I52" s="125"/>
      <c r="J52" s="125"/>
      <c r="K52" s="125"/>
    </row>
    <row r="53" spans="1:11" ht="12" customHeight="1" x14ac:dyDescent="0.2">
      <c r="A53" s="165" t="s">
        <v>61</v>
      </c>
      <c r="B53" s="165"/>
      <c r="C53" s="165"/>
      <c r="D53" s="165"/>
    </row>
    <row r="54" spans="1:11" ht="18" customHeight="1" x14ac:dyDescent="0.2">
      <c r="A54" s="160" t="s">
        <v>62</v>
      </c>
      <c r="B54" s="153"/>
      <c r="C54" s="153"/>
      <c r="D54" s="153"/>
      <c r="E54" s="153"/>
      <c r="F54" s="153"/>
      <c r="G54" s="153"/>
      <c r="H54" s="153"/>
      <c r="I54" s="153"/>
      <c r="J54" s="153"/>
    </row>
    <row r="55" spans="1:11" ht="22.5" customHeight="1" thickBot="1" x14ac:dyDescent="0.25">
      <c r="A55" s="165" t="s">
        <v>63</v>
      </c>
      <c r="B55" s="165"/>
      <c r="C55" s="165"/>
      <c r="D55" s="165"/>
      <c r="E55" s="165"/>
    </row>
    <row r="56" spans="1:11" ht="15.75" customHeight="1" thickBot="1" x14ac:dyDescent="0.25">
      <c r="A56" s="37" t="s">
        <v>64</v>
      </c>
      <c r="B56" s="155" t="s">
        <v>53</v>
      </c>
      <c r="C56" s="155"/>
      <c r="D56" s="155"/>
      <c r="E56" s="155"/>
    </row>
    <row r="57" spans="1:11" ht="12" customHeight="1" x14ac:dyDescent="0.2">
      <c r="A57" s="156" t="s">
        <v>42</v>
      </c>
      <c r="B57" s="153" t="s">
        <v>65</v>
      </c>
      <c r="C57" s="153"/>
      <c r="D57" s="153"/>
      <c r="E57" s="153"/>
    </row>
    <row r="58" spans="1:11" x14ac:dyDescent="0.2">
      <c r="A58" s="157"/>
      <c r="B58" s="153" t="s">
        <v>66</v>
      </c>
      <c r="C58" s="153"/>
      <c r="D58" s="153"/>
      <c r="E58" s="153"/>
    </row>
    <row r="59" spans="1:11" ht="12.75" customHeight="1" x14ac:dyDescent="0.2">
      <c r="A59" s="157"/>
      <c r="B59" s="153" t="s">
        <v>67</v>
      </c>
      <c r="C59" s="153"/>
      <c r="D59" s="153"/>
      <c r="E59" s="153"/>
    </row>
    <row r="60" spans="1:11" x14ac:dyDescent="0.2">
      <c r="A60" s="157"/>
      <c r="B60" s="153" t="s">
        <v>68</v>
      </c>
      <c r="C60" s="153"/>
      <c r="D60" s="153"/>
      <c r="E60" s="153"/>
    </row>
    <row r="61" spans="1:11" x14ac:dyDescent="0.2">
      <c r="A61" s="157"/>
      <c r="B61" s="124" t="s">
        <v>69</v>
      </c>
      <c r="C61" s="132"/>
      <c r="D61" s="132"/>
      <c r="E61" s="132"/>
    </row>
    <row r="62" spans="1:11" x14ac:dyDescent="0.2">
      <c r="A62" s="161" t="s">
        <v>43</v>
      </c>
      <c r="B62" s="152" t="s">
        <v>70</v>
      </c>
      <c r="C62" s="152"/>
      <c r="D62" s="152"/>
      <c r="E62" s="152"/>
    </row>
    <row r="63" spans="1:11" x14ac:dyDescent="0.2">
      <c r="A63" s="162"/>
      <c r="B63" s="153" t="s">
        <v>71</v>
      </c>
      <c r="C63" s="153"/>
      <c r="D63" s="153"/>
      <c r="E63" s="153"/>
    </row>
    <row r="64" spans="1:11" x14ac:dyDescent="0.2">
      <c r="A64" s="163"/>
      <c r="B64" s="154" t="s">
        <v>72</v>
      </c>
      <c r="C64" s="154"/>
      <c r="D64" s="154"/>
      <c r="E64" s="154"/>
    </row>
    <row r="65" spans="1:10" x14ac:dyDescent="0.2">
      <c r="A65" s="161" t="s">
        <v>73</v>
      </c>
      <c r="B65" s="152" t="s">
        <v>74</v>
      </c>
      <c r="C65" s="152"/>
      <c r="D65" s="152"/>
      <c r="E65" s="152"/>
    </row>
    <row r="66" spans="1:10" x14ac:dyDescent="0.2">
      <c r="A66" s="162"/>
      <c r="B66" s="153" t="s">
        <v>75</v>
      </c>
      <c r="C66" s="153"/>
      <c r="D66" s="153"/>
      <c r="E66" s="153"/>
    </row>
    <row r="67" spans="1:10" x14ac:dyDescent="0.2">
      <c r="A67" s="163"/>
      <c r="B67" s="154" t="s">
        <v>76</v>
      </c>
      <c r="C67" s="154"/>
      <c r="D67" s="154"/>
      <c r="E67" s="154"/>
    </row>
    <row r="68" spans="1:10" x14ac:dyDescent="0.2">
      <c r="A68" s="142"/>
      <c r="B68" s="123"/>
      <c r="C68" s="123"/>
      <c r="D68" s="123"/>
      <c r="E68" s="123"/>
    </row>
    <row r="69" spans="1:10" ht="32.450000000000003" customHeight="1" x14ac:dyDescent="0.2">
      <c r="A69" s="162" t="s">
        <v>178</v>
      </c>
      <c r="B69" s="162"/>
      <c r="C69" s="162"/>
      <c r="D69" s="162"/>
      <c r="E69" s="162"/>
    </row>
    <row r="71" spans="1:10" x14ac:dyDescent="0.2">
      <c r="A71" s="165" t="s">
        <v>77</v>
      </c>
      <c r="B71" s="165"/>
      <c r="C71" s="165"/>
      <c r="D71" s="165"/>
      <c r="E71" s="165"/>
      <c r="F71" s="165"/>
      <c r="G71" s="165"/>
      <c r="H71" s="165"/>
      <c r="I71" s="165"/>
    </row>
    <row r="72" spans="1:10" ht="9.75" customHeight="1" x14ac:dyDescent="0.2"/>
    <row r="73" spans="1:10" ht="12" customHeight="1" x14ac:dyDescent="0.2">
      <c r="A73" s="153" t="s">
        <v>150</v>
      </c>
      <c r="B73" s="153"/>
      <c r="C73" s="153"/>
      <c r="D73" s="153"/>
      <c r="E73" s="153"/>
      <c r="F73" s="153"/>
      <c r="G73" s="153"/>
      <c r="H73" s="153"/>
      <c r="I73" s="153"/>
      <c r="J73" s="153"/>
    </row>
    <row r="74" spans="1:10" x14ac:dyDescent="0.2">
      <c r="A74" s="123"/>
    </row>
    <row r="75" spans="1:10" x14ac:dyDescent="0.2">
      <c r="A75" s="33" t="s">
        <v>78</v>
      </c>
    </row>
    <row r="76" spans="1:10" ht="50.25" customHeight="1" x14ac:dyDescent="0.2">
      <c r="A76" s="133" t="s">
        <v>79</v>
      </c>
      <c r="B76" s="134" t="s">
        <v>152</v>
      </c>
      <c r="D76" s="133" t="s">
        <v>80</v>
      </c>
      <c r="E76" s="134" t="s">
        <v>81</v>
      </c>
    </row>
    <row r="78" spans="1:10" ht="51" customHeight="1" x14ac:dyDescent="0.2">
      <c r="A78" s="133" t="s">
        <v>82</v>
      </c>
      <c r="B78" s="134" t="s">
        <v>153</v>
      </c>
      <c r="D78" s="133" t="s">
        <v>83</v>
      </c>
      <c r="E78" s="134" t="s">
        <v>84</v>
      </c>
    </row>
    <row r="81" spans="1:10" x14ac:dyDescent="0.2">
      <c r="A81" s="108" t="s">
        <v>151</v>
      </c>
      <c r="B81" s="126"/>
    </row>
    <row r="82" spans="1:10" ht="48" x14ac:dyDescent="0.2">
      <c r="A82" s="135" t="s">
        <v>85</v>
      </c>
      <c r="B82" s="109" t="s">
        <v>162</v>
      </c>
      <c r="D82" s="135" t="s">
        <v>86</v>
      </c>
      <c r="E82" s="109" t="s">
        <v>159</v>
      </c>
    </row>
    <row r="84" spans="1:10" x14ac:dyDescent="0.2">
      <c r="A84" s="108"/>
      <c r="B84" s="126"/>
    </row>
    <row r="85" spans="1:10" ht="75.75" customHeight="1" x14ac:dyDescent="0.2">
      <c r="A85" s="169" t="s">
        <v>158</v>
      </c>
      <c r="B85" s="169"/>
      <c r="C85" s="169"/>
      <c r="D85" s="169"/>
      <c r="E85" s="169"/>
      <c r="F85" s="169"/>
      <c r="G85" s="169"/>
      <c r="H85" s="169"/>
      <c r="I85" s="169"/>
      <c r="J85" s="169"/>
    </row>
    <row r="86" spans="1:10" ht="35.450000000000003" customHeight="1" x14ac:dyDescent="0.2">
      <c r="A86" s="167" t="s">
        <v>179</v>
      </c>
      <c r="B86" s="167"/>
      <c r="C86" s="167"/>
      <c r="D86" s="167"/>
      <c r="E86" s="167"/>
      <c r="F86" s="167"/>
      <c r="G86" s="167"/>
      <c r="H86" s="167"/>
      <c r="I86" s="167"/>
      <c r="J86" s="167"/>
    </row>
    <row r="87" spans="1:10" s="77" customFormat="1" ht="27" customHeight="1" x14ac:dyDescent="0.2">
      <c r="A87" s="167" t="s">
        <v>157</v>
      </c>
      <c r="B87" s="167"/>
      <c r="C87" s="141"/>
      <c r="D87" s="141"/>
      <c r="E87" s="141"/>
    </row>
    <row r="88" spans="1:10" ht="21.75" customHeight="1" x14ac:dyDescent="0.2">
      <c r="A88" s="168" t="s">
        <v>154</v>
      </c>
      <c r="B88" s="168"/>
      <c r="C88" s="168"/>
      <c r="D88" s="168"/>
      <c r="E88" s="168"/>
      <c r="F88" s="168"/>
      <c r="G88" s="168"/>
      <c r="H88" s="168"/>
      <c r="I88" s="168"/>
      <c r="J88" s="168"/>
    </row>
    <row r="89" spans="1:10" x14ac:dyDescent="0.2">
      <c r="A89" s="166" t="s">
        <v>155</v>
      </c>
      <c r="B89" s="166"/>
      <c r="C89" s="166"/>
      <c r="D89" s="166"/>
      <c r="E89" s="166"/>
      <c r="F89" s="166"/>
      <c r="G89" s="130"/>
      <c r="H89" s="130"/>
      <c r="I89" s="130"/>
      <c r="J89" s="130"/>
    </row>
    <row r="90" spans="1:10" x14ac:dyDescent="0.2">
      <c r="A90" s="130" t="s">
        <v>156</v>
      </c>
      <c r="B90" s="130"/>
      <c r="C90" s="130"/>
      <c r="D90" s="140"/>
      <c r="E90" s="130"/>
      <c r="F90" s="130"/>
      <c r="G90" s="130"/>
      <c r="H90" s="130"/>
      <c r="I90" s="140"/>
      <c r="J90" s="130"/>
    </row>
    <row r="93" spans="1:10" s="32" customFormat="1" ht="12.75" x14ac:dyDescent="0.2">
      <c r="A93" s="35"/>
      <c r="B93" s="34"/>
      <c r="C93" s="34"/>
      <c r="D93" s="34"/>
      <c r="E93" s="34"/>
      <c r="F93" s="34"/>
      <c r="G93" s="34"/>
      <c r="H93" s="34"/>
      <c r="I93" s="34"/>
    </row>
    <row r="94" spans="1:10" s="32" customFormat="1" ht="12.75" x14ac:dyDescent="0.2">
      <c r="D94" s="34"/>
      <c r="E94" s="34"/>
      <c r="F94" s="34"/>
      <c r="G94" s="34"/>
      <c r="H94" s="34"/>
      <c r="I94" s="34"/>
    </row>
  </sheetData>
  <mergeCells count="44">
    <mergeCell ref="A89:F89"/>
    <mergeCell ref="A87:B87"/>
    <mergeCell ref="A88:J88"/>
    <mergeCell ref="A33:J33"/>
    <mergeCell ref="A41:J41"/>
    <mergeCell ref="A42:J42"/>
    <mergeCell ref="A43:J43"/>
    <mergeCell ref="A44:J44"/>
    <mergeCell ref="A45:J45"/>
    <mergeCell ref="A46:J46"/>
    <mergeCell ref="A47:J47"/>
    <mergeCell ref="A48:J48"/>
    <mergeCell ref="A85:J85"/>
    <mergeCell ref="A86:J86"/>
    <mergeCell ref="A71:I71"/>
    <mergeCell ref="B67:E67"/>
    <mergeCell ref="A73:J73"/>
    <mergeCell ref="A65:A67"/>
    <mergeCell ref="A62:A64"/>
    <mergeCell ref="A5:B5"/>
    <mergeCell ref="A55:E55"/>
    <mergeCell ref="A53:D53"/>
    <mergeCell ref="B59:E59"/>
    <mergeCell ref="B58:E58"/>
    <mergeCell ref="A39:B39"/>
    <mergeCell ref="A40:J40"/>
    <mergeCell ref="A54:J54"/>
    <mergeCell ref="A69:E69"/>
    <mergeCell ref="A1:B1"/>
    <mergeCell ref="B62:E62"/>
    <mergeCell ref="B66:E66"/>
    <mergeCell ref="B65:E65"/>
    <mergeCell ref="B64:E64"/>
    <mergeCell ref="B63:E63"/>
    <mergeCell ref="B56:E56"/>
    <mergeCell ref="A57:A61"/>
    <mergeCell ref="B57:E57"/>
    <mergeCell ref="A49:J49"/>
    <mergeCell ref="A50:J50"/>
    <mergeCell ref="A51:J51"/>
    <mergeCell ref="A26:J26"/>
    <mergeCell ref="A37:J37"/>
    <mergeCell ref="A30:J30"/>
    <mergeCell ref="B60:E60"/>
  </mergeCells>
  <phoneticPr fontId="4" type="noConversion"/>
  <hyperlinks>
    <hyperlink ref="D1" location="Contenu!A1" display="zurück" xr:uid="{00000000-0004-0000-0400-000000000000}"/>
  </hyperlinks>
  <pageMargins left="0.78740157480314965" right="0.78740157480314965" top="0.98425196850393704" bottom="0.98425196850393704" header="0.51181102362204722" footer="0.51181102362204722"/>
  <pageSetup paperSize="9" scale="50" fitToHeight="2" orientation="landscape" r:id="rId1"/>
  <headerFooter alignWithMargins="0"/>
  <rowBreaks count="1" manualBreakCount="1">
    <brk id="5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fitToPage="1"/>
  </sheetPr>
  <dimension ref="A1:W35"/>
  <sheetViews>
    <sheetView zoomScale="57" zoomScaleNormal="57" workbookViewId="0">
      <selection activeCell="T42" sqref="T42"/>
    </sheetView>
  </sheetViews>
  <sheetFormatPr baseColWidth="10" defaultColWidth="11.42578125" defaultRowHeight="12.75" x14ac:dyDescent="0.2"/>
  <cols>
    <col min="1" max="1" width="2.28515625" style="2" customWidth="1"/>
    <col min="2" max="2" width="50.7109375" style="2" customWidth="1"/>
    <col min="3" max="6" width="15.7109375" style="2" customWidth="1"/>
    <col min="7" max="7" width="16.7109375" style="2" customWidth="1"/>
    <col min="8" max="8" width="18.7109375" style="2" customWidth="1"/>
    <col min="9" max="20" width="15.7109375" style="2" customWidth="1"/>
    <col min="21" max="21" width="20" style="2" bestFit="1" customWidth="1"/>
    <col min="22" max="16384" width="11.42578125" style="2"/>
  </cols>
  <sheetData>
    <row r="1" spans="1:21" x14ac:dyDescent="0.2">
      <c r="A1" s="6" t="s">
        <v>186</v>
      </c>
      <c r="E1" s="26"/>
      <c r="J1" s="26" t="s">
        <v>46</v>
      </c>
    </row>
    <row r="3" spans="1:21" x14ac:dyDescent="0.2">
      <c r="B3" s="43" t="s">
        <v>87</v>
      </c>
      <c r="C3" s="43"/>
    </row>
    <row r="4" spans="1:21" x14ac:dyDescent="0.2">
      <c r="A4" s="7"/>
      <c r="B4" s="8"/>
      <c r="C4" s="8" t="s">
        <v>39</v>
      </c>
      <c r="D4" s="52" t="s">
        <v>13</v>
      </c>
      <c r="E4" s="52" t="s">
        <v>18</v>
      </c>
      <c r="F4" s="53" t="s">
        <v>8</v>
      </c>
      <c r="G4" s="53" t="s">
        <v>17</v>
      </c>
      <c r="H4" s="52" t="s">
        <v>181</v>
      </c>
      <c r="I4" s="52" t="s">
        <v>16</v>
      </c>
      <c r="J4" s="52" t="s">
        <v>9</v>
      </c>
      <c r="K4" s="52" t="s">
        <v>10</v>
      </c>
      <c r="L4" s="52" t="s">
        <v>31</v>
      </c>
      <c r="M4" s="52" t="s">
        <v>173</v>
      </c>
      <c r="N4" s="52" t="s">
        <v>169</v>
      </c>
      <c r="O4" s="52" t="s">
        <v>170</v>
      </c>
      <c r="P4" s="52" t="s">
        <v>171</v>
      </c>
      <c r="Q4" s="52" t="s">
        <v>11</v>
      </c>
      <c r="R4" s="52" t="s">
        <v>15</v>
      </c>
      <c r="S4" s="52" t="s">
        <v>14</v>
      </c>
      <c r="T4" s="52" t="s">
        <v>12</v>
      </c>
      <c r="U4" s="46" t="s">
        <v>3</v>
      </c>
    </row>
    <row r="5" spans="1:21" x14ac:dyDescent="0.2">
      <c r="D5" s="51"/>
      <c r="E5" s="51"/>
      <c r="F5" s="51"/>
      <c r="G5" s="51"/>
      <c r="H5" s="51"/>
      <c r="I5" s="51"/>
      <c r="J5" s="51"/>
      <c r="K5" s="51"/>
      <c r="L5" s="51"/>
      <c r="M5" s="51"/>
      <c r="N5" s="51"/>
      <c r="O5" s="51"/>
      <c r="P5" s="51"/>
      <c r="Q5" s="51"/>
      <c r="R5" s="51"/>
      <c r="S5" s="51"/>
      <c r="T5" s="51"/>
      <c r="U5" s="31"/>
    </row>
    <row r="6" spans="1:21" x14ac:dyDescent="0.2">
      <c r="A6" s="6" t="s">
        <v>88</v>
      </c>
      <c r="D6" s="51"/>
      <c r="E6" s="51"/>
      <c r="F6" s="51"/>
      <c r="G6" s="51"/>
      <c r="H6" s="51"/>
      <c r="I6" s="51"/>
      <c r="J6" s="51"/>
      <c r="K6" s="51"/>
      <c r="L6" s="51"/>
      <c r="M6" s="51"/>
      <c r="N6" s="51"/>
      <c r="O6" s="51"/>
      <c r="P6" s="51"/>
      <c r="Q6" s="51"/>
      <c r="R6" s="51"/>
      <c r="S6" s="51"/>
      <c r="T6" s="51"/>
      <c r="U6" s="31"/>
    </row>
    <row r="7" spans="1:21" s="9" customFormat="1" ht="18" customHeight="1" x14ac:dyDescent="0.2">
      <c r="B7" s="10" t="s">
        <v>5</v>
      </c>
      <c r="C7" s="54">
        <v>0</v>
      </c>
      <c r="D7" s="54">
        <v>3084.2254170000001</v>
      </c>
      <c r="E7" s="54">
        <v>480.50689</v>
      </c>
      <c r="F7" s="54">
        <v>1090.0332799999999</v>
      </c>
      <c r="G7" s="54">
        <v>2590.5556299999998</v>
      </c>
      <c r="H7" s="54">
        <v>508.72400000000005</v>
      </c>
      <c r="I7" s="54">
        <v>1479.32546</v>
      </c>
      <c r="J7" s="54">
        <v>162.27155999999999</v>
      </c>
      <c r="K7" s="54">
        <v>893.2826</v>
      </c>
      <c r="L7" s="54">
        <v>1581.37924</v>
      </c>
      <c r="M7" s="54">
        <v>0</v>
      </c>
      <c r="N7" s="54">
        <v>3783.9573499999997</v>
      </c>
      <c r="O7" s="54">
        <v>364.41199999999998</v>
      </c>
      <c r="P7" s="54">
        <v>209.214</v>
      </c>
      <c r="Q7" s="54">
        <v>873.58590000000004</v>
      </c>
      <c r="R7" s="54">
        <v>74.043700000000001</v>
      </c>
      <c r="S7" s="54">
        <v>147.80000000000001</v>
      </c>
      <c r="T7" s="54">
        <v>2570.0839999999998</v>
      </c>
      <c r="U7" s="47">
        <v>19893.401027</v>
      </c>
    </row>
    <row r="8" spans="1:21" x14ac:dyDescent="0.2">
      <c r="B8" s="12" t="s">
        <v>89</v>
      </c>
      <c r="C8" s="55">
        <v>0</v>
      </c>
      <c r="D8" s="55">
        <v>20.237953000000001</v>
      </c>
      <c r="E8" s="55">
        <v>185.07918000000001</v>
      </c>
      <c r="F8" s="55">
        <v>147.97919999999999</v>
      </c>
      <c r="G8" s="55">
        <v>0</v>
      </c>
      <c r="H8" s="55">
        <v>0</v>
      </c>
      <c r="I8" s="55">
        <v>0</v>
      </c>
      <c r="J8" s="55">
        <v>0</v>
      </c>
      <c r="K8" s="55">
        <v>0</v>
      </c>
      <c r="L8" s="55">
        <v>0</v>
      </c>
      <c r="M8" s="55">
        <v>0</v>
      </c>
      <c r="N8" s="55">
        <v>0</v>
      </c>
      <c r="O8" s="55">
        <v>0</v>
      </c>
      <c r="P8" s="55">
        <v>0</v>
      </c>
      <c r="Q8" s="55">
        <v>0</v>
      </c>
      <c r="R8" s="55">
        <v>28.471</v>
      </c>
      <c r="S8" s="55">
        <v>0</v>
      </c>
      <c r="T8" s="55">
        <v>0</v>
      </c>
      <c r="U8" s="114">
        <v>381.76733300000001</v>
      </c>
    </row>
    <row r="9" spans="1:21" x14ac:dyDescent="0.2">
      <c r="B9" s="111" t="s">
        <v>90</v>
      </c>
      <c r="C9" s="55">
        <v>0</v>
      </c>
      <c r="D9" s="55">
        <v>2023.3446489999999</v>
      </c>
      <c r="E9" s="55">
        <v>4.1630500000000001</v>
      </c>
      <c r="F9" s="55">
        <v>500.6585</v>
      </c>
      <c r="G9" s="55">
        <v>1541.28574</v>
      </c>
      <c r="H9" s="55">
        <v>115.395</v>
      </c>
      <c r="I9" s="55">
        <v>537.62194</v>
      </c>
      <c r="J9" s="55">
        <v>0</v>
      </c>
      <c r="K9" s="55">
        <v>732.48260000000005</v>
      </c>
      <c r="L9" s="55">
        <v>725.11302000000001</v>
      </c>
      <c r="M9" s="55">
        <v>0</v>
      </c>
      <c r="N9" s="55">
        <v>1276.9737</v>
      </c>
      <c r="O9" s="55">
        <v>364.41199999999998</v>
      </c>
      <c r="P9" s="55">
        <v>53.213999999999999</v>
      </c>
      <c r="Q9" s="55">
        <v>727.10080000000005</v>
      </c>
      <c r="R9" s="55">
        <v>45.572699999999998</v>
      </c>
      <c r="S9" s="55">
        <v>0</v>
      </c>
      <c r="T9" s="55">
        <v>791.50199999999995</v>
      </c>
      <c r="U9" s="114">
        <v>9438.8396990000019</v>
      </c>
    </row>
    <row r="10" spans="1:21" x14ac:dyDescent="0.2">
      <c r="B10" s="12" t="s">
        <v>91</v>
      </c>
      <c r="C10" s="55">
        <v>0</v>
      </c>
      <c r="D10" s="55">
        <v>642.91721299999995</v>
      </c>
      <c r="E10" s="55">
        <v>164.74197000000001</v>
      </c>
      <c r="F10" s="55">
        <v>269.29349999999999</v>
      </c>
      <c r="G10" s="55">
        <v>0</v>
      </c>
      <c r="H10" s="55">
        <v>163.97</v>
      </c>
      <c r="I10" s="55">
        <v>503.71145000000001</v>
      </c>
      <c r="J10" s="55">
        <v>120.07861</v>
      </c>
      <c r="K10" s="55">
        <v>160.80000000000001</v>
      </c>
      <c r="L10" s="55">
        <v>455.43389999999999</v>
      </c>
      <c r="M10" s="55">
        <v>0</v>
      </c>
      <c r="N10" s="55">
        <v>1555.6819399999999</v>
      </c>
      <c r="O10" s="55">
        <v>0</v>
      </c>
      <c r="P10" s="55">
        <v>0</v>
      </c>
      <c r="Q10" s="55">
        <v>74.935500000000005</v>
      </c>
      <c r="R10" s="55">
        <v>0</v>
      </c>
      <c r="S10" s="55">
        <v>147.80000000000001</v>
      </c>
      <c r="T10" s="55">
        <v>0</v>
      </c>
      <c r="U10" s="114">
        <v>4259.3640830000004</v>
      </c>
    </row>
    <row r="11" spans="1:21" x14ac:dyDescent="0.2">
      <c r="B11" s="12" t="s">
        <v>92</v>
      </c>
      <c r="C11" s="55">
        <v>0</v>
      </c>
      <c r="D11" s="55">
        <v>397.72560199999998</v>
      </c>
      <c r="E11" s="55">
        <v>55.150570000000002</v>
      </c>
      <c r="F11" s="55">
        <v>124.18600000000001</v>
      </c>
      <c r="G11" s="55">
        <v>1049.26989</v>
      </c>
      <c r="H11" s="55">
        <v>229.35900000000001</v>
      </c>
      <c r="I11" s="55">
        <v>311.32906000000003</v>
      </c>
      <c r="J11" s="55">
        <v>42.192950000000003</v>
      </c>
      <c r="K11" s="55">
        <v>0</v>
      </c>
      <c r="L11" s="55">
        <v>400.83231999999998</v>
      </c>
      <c r="M11" s="55">
        <v>0</v>
      </c>
      <c r="N11" s="55">
        <v>951.30170999999996</v>
      </c>
      <c r="O11" s="55">
        <v>0</v>
      </c>
      <c r="P11" s="55">
        <v>156</v>
      </c>
      <c r="Q11" s="55">
        <v>71.549599999999998</v>
      </c>
      <c r="R11" s="55">
        <v>0</v>
      </c>
      <c r="S11" s="55">
        <v>0</v>
      </c>
      <c r="T11" s="55">
        <v>1731.297</v>
      </c>
      <c r="U11" s="114">
        <v>5520.1937019999996</v>
      </c>
    </row>
    <row r="12" spans="1:21" x14ac:dyDescent="0.2">
      <c r="B12" s="12" t="s">
        <v>69</v>
      </c>
      <c r="C12" s="55">
        <v>0</v>
      </c>
      <c r="D12" s="55">
        <v>0</v>
      </c>
      <c r="E12" s="55">
        <v>71.372119999999995</v>
      </c>
      <c r="F12" s="55">
        <v>47.916080000000001</v>
      </c>
      <c r="G12" s="55">
        <v>0</v>
      </c>
      <c r="H12" s="55">
        <v>0</v>
      </c>
      <c r="I12" s="55">
        <v>126.66301</v>
      </c>
      <c r="J12" s="55">
        <v>0</v>
      </c>
      <c r="K12" s="55">
        <v>0</v>
      </c>
      <c r="L12" s="55">
        <v>0</v>
      </c>
      <c r="M12" s="55">
        <v>0</v>
      </c>
      <c r="N12" s="55">
        <v>0</v>
      </c>
      <c r="O12" s="55">
        <v>0</v>
      </c>
      <c r="P12" s="55">
        <v>0</v>
      </c>
      <c r="Q12" s="55">
        <v>0</v>
      </c>
      <c r="R12" s="55">
        <v>0</v>
      </c>
      <c r="S12" s="55">
        <v>0</v>
      </c>
      <c r="T12" s="55">
        <v>47.284999999999997</v>
      </c>
      <c r="U12" s="114">
        <v>293.23621000000003</v>
      </c>
    </row>
    <row r="13" spans="1:21" x14ac:dyDescent="0.2">
      <c r="A13" s="6"/>
      <c r="D13" s="115"/>
      <c r="E13" s="115"/>
      <c r="F13" s="115"/>
      <c r="G13" s="115"/>
      <c r="H13" s="115"/>
      <c r="I13" s="115"/>
      <c r="J13" s="115"/>
      <c r="K13" s="115"/>
      <c r="L13" s="115"/>
      <c r="M13" s="115"/>
      <c r="N13" s="115"/>
      <c r="O13" s="115"/>
      <c r="P13" s="115"/>
      <c r="Q13" s="115"/>
      <c r="R13" s="115"/>
      <c r="S13" s="115"/>
      <c r="T13" s="115"/>
      <c r="U13" s="47"/>
    </row>
    <row r="14" spans="1:21" x14ac:dyDescent="0.2">
      <c r="A14" s="6" t="s">
        <v>93</v>
      </c>
      <c r="D14" s="57"/>
      <c r="E14" s="57"/>
      <c r="F14" s="57"/>
      <c r="G14" s="57"/>
      <c r="H14" s="57"/>
      <c r="I14" s="57"/>
      <c r="J14" s="57"/>
      <c r="K14" s="57"/>
      <c r="L14" s="57"/>
      <c r="M14" s="57"/>
      <c r="N14" s="57"/>
      <c r="O14" s="57"/>
      <c r="P14" s="57"/>
      <c r="Q14" s="57"/>
      <c r="R14" s="57"/>
      <c r="S14" s="57"/>
      <c r="T14" s="57"/>
      <c r="U14" s="47"/>
    </row>
    <row r="15" spans="1:21" s="9" customFormat="1" ht="18" customHeight="1" x14ac:dyDescent="0.2">
      <c r="B15" s="10" t="s">
        <v>5</v>
      </c>
      <c r="C15" s="54">
        <v>1969.3885599999999</v>
      </c>
      <c r="D15" s="54">
        <v>70489.245103000008</v>
      </c>
      <c r="E15" s="54">
        <v>16825.21904</v>
      </c>
      <c r="F15" s="54">
        <v>26587.928389000001</v>
      </c>
      <c r="G15" s="54">
        <v>114473.265078</v>
      </c>
      <c r="H15" s="54">
        <v>24688.686000000002</v>
      </c>
      <c r="I15" s="54">
        <v>92271.156606000004</v>
      </c>
      <c r="J15" s="54">
        <v>19224.284212999999</v>
      </c>
      <c r="K15" s="54">
        <v>20975.513958</v>
      </c>
      <c r="L15" s="54">
        <v>83989.781464999993</v>
      </c>
      <c r="M15" s="54">
        <v>6589.107</v>
      </c>
      <c r="N15" s="54">
        <v>55057.10701</v>
      </c>
      <c r="O15" s="54">
        <v>13636.441999999999</v>
      </c>
      <c r="P15" s="54">
        <v>19526.688999999998</v>
      </c>
      <c r="Q15" s="54">
        <v>25149.243674999998</v>
      </c>
      <c r="R15" s="54">
        <v>6446.9349999999995</v>
      </c>
      <c r="S15" s="54">
        <v>21679.808559999998</v>
      </c>
      <c r="T15" s="54">
        <v>44435.946351999999</v>
      </c>
      <c r="U15" s="47">
        <v>664015.74700900004</v>
      </c>
    </row>
    <row r="16" spans="1:21" x14ac:dyDescent="0.2">
      <c r="B16" s="12" t="s">
        <v>94</v>
      </c>
      <c r="C16" s="55">
        <v>1242.64167</v>
      </c>
      <c r="D16" s="55">
        <v>49021.550193000003</v>
      </c>
      <c r="E16" s="55">
        <v>11834.83065</v>
      </c>
      <c r="F16" s="55">
        <v>18445.028029000001</v>
      </c>
      <c r="G16" s="55">
        <v>45861.505440000001</v>
      </c>
      <c r="H16" s="55">
        <v>9549.7950000000001</v>
      </c>
      <c r="I16" s="55">
        <v>42308.679333</v>
      </c>
      <c r="J16" s="55">
        <v>10241.066885</v>
      </c>
      <c r="K16" s="55">
        <v>11812.294550000001</v>
      </c>
      <c r="L16" s="55">
        <v>35543.161392000002</v>
      </c>
      <c r="M16" s="55">
        <v>4830</v>
      </c>
      <c r="N16" s="55">
        <v>18817.8043</v>
      </c>
      <c r="O16" s="55">
        <v>4020.605</v>
      </c>
      <c r="P16" s="55">
        <v>3392.1019999999999</v>
      </c>
      <c r="Q16" s="55">
        <v>10617.36104</v>
      </c>
      <c r="R16" s="55">
        <v>1870.973</v>
      </c>
      <c r="S16" s="55">
        <v>6723.896667</v>
      </c>
      <c r="T16" s="55">
        <v>20047.1525</v>
      </c>
      <c r="U16" s="121">
        <v>306180.4476490001</v>
      </c>
    </row>
    <row r="17" spans="1:23" x14ac:dyDescent="0.2">
      <c r="B17" s="12" t="s">
        <v>95</v>
      </c>
      <c r="C17" s="55">
        <v>0</v>
      </c>
      <c r="D17" s="55">
        <v>6214.527908</v>
      </c>
      <c r="E17" s="55">
        <v>241.30294000000001</v>
      </c>
      <c r="F17" s="55">
        <v>1791.5344399999999</v>
      </c>
      <c r="G17" s="55">
        <v>18217.96673</v>
      </c>
      <c r="H17" s="55">
        <v>1290.961</v>
      </c>
      <c r="I17" s="55">
        <v>12713.70177</v>
      </c>
      <c r="J17" s="55">
        <v>1088.6316400000001</v>
      </c>
      <c r="K17" s="55">
        <v>2218.9823500000002</v>
      </c>
      <c r="L17" s="55">
        <v>18007.249879999999</v>
      </c>
      <c r="M17" s="55">
        <v>1759.107</v>
      </c>
      <c r="N17" s="55">
        <v>25384.879700000001</v>
      </c>
      <c r="O17" s="55">
        <v>3267.8420000000001</v>
      </c>
      <c r="P17" s="55">
        <v>6907.5910000000003</v>
      </c>
      <c r="Q17" s="55">
        <v>3037.2927500000001</v>
      </c>
      <c r="R17" s="55">
        <v>994.87400000000002</v>
      </c>
      <c r="S17" s="55">
        <v>5650.8066900000003</v>
      </c>
      <c r="T17" s="55">
        <v>8024.3245999999999</v>
      </c>
      <c r="U17" s="121">
        <v>116811.576398</v>
      </c>
    </row>
    <row r="18" spans="1:23" x14ac:dyDescent="0.2">
      <c r="B18" s="12" t="s">
        <v>96</v>
      </c>
      <c r="C18" s="55">
        <v>726.74689000000001</v>
      </c>
      <c r="D18" s="55">
        <v>15253.167002</v>
      </c>
      <c r="E18" s="55">
        <v>4749.0854499999996</v>
      </c>
      <c r="F18" s="55">
        <v>6351.3659200000002</v>
      </c>
      <c r="G18" s="55">
        <v>50393.792908000003</v>
      </c>
      <c r="H18" s="55">
        <v>13847.93</v>
      </c>
      <c r="I18" s="55">
        <v>37248.775502999997</v>
      </c>
      <c r="J18" s="55">
        <v>7894.5856880000001</v>
      </c>
      <c r="K18" s="55">
        <v>6944.2370579999997</v>
      </c>
      <c r="L18" s="55">
        <v>30439.370192999999</v>
      </c>
      <c r="M18" s="55">
        <v>0</v>
      </c>
      <c r="N18" s="55">
        <v>10854.42301</v>
      </c>
      <c r="O18" s="55">
        <v>6347.9949999999999</v>
      </c>
      <c r="P18" s="55">
        <v>9226.9959999999992</v>
      </c>
      <c r="Q18" s="55">
        <v>11494.589884999999</v>
      </c>
      <c r="R18" s="55">
        <v>3581.0880000000002</v>
      </c>
      <c r="S18" s="55">
        <v>9305.1052029999992</v>
      </c>
      <c r="T18" s="55">
        <v>16364.469252000001</v>
      </c>
      <c r="U18" s="121">
        <v>241023.72296199997</v>
      </c>
    </row>
    <row r="19" spans="1:23" x14ac:dyDescent="0.2">
      <c r="A19" s="6"/>
      <c r="D19" s="55"/>
      <c r="E19" s="55"/>
      <c r="F19" s="55"/>
      <c r="G19" s="55"/>
      <c r="H19" s="55"/>
      <c r="I19" s="55"/>
      <c r="J19" s="55"/>
      <c r="K19" s="55"/>
      <c r="L19" s="55"/>
      <c r="M19" s="55"/>
      <c r="N19" s="55"/>
      <c r="O19" s="55"/>
      <c r="P19" s="55"/>
      <c r="Q19" s="55"/>
      <c r="R19" s="55"/>
      <c r="S19" s="55"/>
      <c r="T19" s="55"/>
      <c r="U19" s="47"/>
    </row>
    <row r="20" spans="1:23" x14ac:dyDescent="0.2">
      <c r="A20" s="6" t="s">
        <v>73</v>
      </c>
      <c r="D20" s="57"/>
      <c r="E20" s="57"/>
      <c r="F20" s="57"/>
      <c r="G20" s="57"/>
      <c r="H20" s="57"/>
      <c r="I20" s="57"/>
      <c r="J20" s="57"/>
      <c r="K20" s="57"/>
      <c r="L20" s="57"/>
      <c r="M20" s="57"/>
      <c r="N20" s="57"/>
      <c r="O20" s="57"/>
      <c r="P20" s="57"/>
      <c r="Q20" s="57"/>
      <c r="R20" s="57"/>
      <c r="S20" s="57"/>
      <c r="T20" s="57"/>
      <c r="U20" s="47"/>
    </row>
    <row r="21" spans="1:23" s="9" customFormat="1" ht="18" customHeight="1" x14ac:dyDescent="0.2">
      <c r="B21" s="10" t="s">
        <v>97</v>
      </c>
      <c r="C21" s="54">
        <v>105.81349</v>
      </c>
      <c r="D21" s="54">
        <v>28119.744477</v>
      </c>
      <c r="E21" s="54">
        <v>3397.0096100000001</v>
      </c>
      <c r="F21" s="54">
        <v>6549.88807</v>
      </c>
      <c r="G21" s="54">
        <v>19823.479650000001</v>
      </c>
      <c r="H21" s="54">
        <v>1932.3959999999997</v>
      </c>
      <c r="I21" s="54">
        <v>7318.9441850000003</v>
      </c>
      <c r="J21" s="54">
        <v>2990.840365</v>
      </c>
      <c r="K21" s="54">
        <v>1600.3640499999999</v>
      </c>
      <c r="L21" s="54">
        <v>9109.9950499999995</v>
      </c>
      <c r="M21" s="54">
        <v>795.49299999999994</v>
      </c>
      <c r="N21" s="54">
        <v>11379.7755</v>
      </c>
      <c r="O21" s="54">
        <v>3325.8650000000002</v>
      </c>
      <c r="P21" s="54">
        <v>2079.105</v>
      </c>
      <c r="Q21" s="54">
        <v>3784.7938530000001</v>
      </c>
      <c r="R21" s="54">
        <v>705.56162999999992</v>
      </c>
      <c r="S21" s="54">
        <v>3356.7157200000001</v>
      </c>
      <c r="T21" s="54">
        <v>13044.551800000001</v>
      </c>
      <c r="U21" s="47">
        <v>119420.33644999999</v>
      </c>
    </row>
    <row r="22" spans="1:23" x14ac:dyDescent="0.2">
      <c r="B22" s="2" t="s">
        <v>98</v>
      </c>
      <c r="C22" s="55">
        <v>71.900000000000006</v>
      </c>
      <c r="D22" s="55">
        <v>6619.8145690000001</v>
      </c>
      <c r="E22" s="55">
        <v>1259.501</v>
      </c>
      <c r="F22" s="55">
        <v>3887.51802</v>
      </c>
      <c r="G22" s="55">
        <v>10869.0861</v>
      </c>
      <c r="H22" s="55">
        <v>827.43</v>
      </c>
      <c r="I22" s="55">
        <v>1873.8155899999999</v>
      </c>
      <c r="J22" s="55">
        <v>915.21861000000001</v>
      </c>
      <c r="K22" s="55">
        <v>1024.9069999999999</v>
      </c>
      <c r="L22" s="55">
        <v>6311.71857</v>
      </c>
      <c r="M22" s="55">
        <v>527.43499999999995</v>
      </c>
      <c r="N22" s="55">
        <v>6793.9917400000004</v>
      </c>
      <c r="O22" s="55">
        <v>1448.72</v>
      </c>
      <c r="P22" s="55">
        <v>1270.9349999999999</v>
      </c>
      <c r="Q22" s="55">
        <v>2125.1770000000001</v>
      </c>
      <c r="R22" s="55">
        <v>230.596</v>
      </c>
      <c r="S22" s="55">
        <v>1370.31468</v>
      </c>
      <c r="T22" s="55">
        <v>4390.0025800000003</v>
      </c>
      <c r="U22" s="114">
        <v>51818.081458999994</v>
      </c>
    </row>
    <row r="23" spans="1:23" x14ac:dyDescent="0.2">
      <c r="B23" s="2" t="s">
        <v>99</v>
      </c>
      <c r="C23" s="55">
        <v>7.4309700000000003</v>
      </c>
      <c r="D23" s="55">
        <v>19139.070126999999</v>
      </c>
      <c r="E23" s="55">
        <v>1937.5114000000001</v>
      </c>
      <c r="F23" s="55">
        <v>2066.0040300000001</v>
      </c>
      <c r="G23" s="55">
        <v>6900.8245500000003</v>
      </c>
      <c r="H23" s="55">
        <v>0</v>
      </c>
      <c r="I23" s="55">
        <v>685.11959999999999</v>
      </c>
      <c r="J23" s="55">
        <v>204.68854999999999</v>
      </c>
      <c r="K23" s="55">
        <v>0</v>
      </c>
      <c r="L23" s="55">
        <v>1770.3557800000001</v>
      </c>
      <c r="M23" s="55">
        <v>266.14999999999998</v>
      </c>
      <c r="N23" s="55">
        <v>3304.57816</v>
      </c>
      <c r="O23" s="55">
        <v>1731.6890000000001</v>
      </c>
      <c r="P23" s="55">
        <v>622.83600000000001</v>
      </c>
      <c r="Q23" s="55">
        <v>860.49450999999999</v>
      </c>
      <c r="R23" s="55">
        <v>11.438000000000001</v>
      </c>
      <c r="S23" s="55">
        <v>1860.5106699999999</v>
      </c>
      <c r="T23" s="55">
        <v>5552.5076200000003</v>
      </c>
      <c r="U23" s="114">
        <v>46921.208966999999</v>
      </c>
    </row>
    <row r="24" spans="1:23" x14ac:dyDescent="0.2">
      <c r="B24" s="2" t="s">
        <v>76</v>
      </c>
      <c r="C24" s="55">
        <v>26.482520000000001</v>
      </c>
      <c r="D24" s="55">
        <v>2360.8597810000001</v>
      </c>
      <c r="E24" s="55">
        <v>199.99721</v>
      </c>
      <c r="F24" s="55">
        <v>596.36602000000005</v>
      </c>
      <c r="G24" s="55">
        <v>2053.569</v>
      </c>
      <c r="H24" s="55">
        <v>1104.9659999999999</v>
      </c>
      <c r="I24" s="55">
        <v>4760.0089950000001</v>
      </c>
      <c r="J24" s="55">
        <v>1870.933205</v>
      </c>
      <c r="K24" s="55">
        <v>575.45704999999998</v>
      </c>
      <c r="L24" s="55">
        <v>1027.9206999999999</v>
      </c>
      <c r="M24" s="55">
        <v>1.9079999999999999</v>
      </c>
      <c r="N24" s="55">
        <v>1281.2056</v>
      </c>
      <c r="O24" s="55">
        <v>145.45599999999999</v>
      </c>
      <c r="P24" s="55">
        <v>185.334</v>
      </c>
      <c r="Q24" s="55">
        <v>799.122343</v>
      </c>
      <c r="R24" s="55">
        <v>463.52762999999999</v>
      </c>
      <c r="S24" s="55">
        <v>125.89037</v>
      </c>
      <c r="T24" s="55">
        <v>3102.0416</v>
      </c>
      <c r="U24" s="114">
        <v>20681.046023999999</v>
      </c>
    </row>
    <row r="25" spans="1:23" x14ac:dyDescent="0.2">
      <c r="A25" s="6"/>
      <c r="D25" s="58"/>
      <c r="E25" s="58"/>
      <c r="F25" s="58"/>
      <c r="G25" s="58"/>
      <c r="H25" s="58"/>
      <c r="I25" s="58"/>
      <c r="J25" s="58"/>
      <c r="K25" s="58"/>
      <c r="L25" s="58"/>
      <c r="M25" s="58"/>
      <c r="N25" s="58"/>
      <c r="O25" s="58"/>
      <c r="P25" s="58"/>
      <c r="Q25" s="58"/>
      <c r="R25" s="58"/>
      <c r="S25" s="58"/>
      <c r="T25" s="58"/>
      <c r="U25" s="114"/>
    </row>
    <row r="26" spans="1:23" x14ac:dyDescent="0.2">
      <c r="A26" s="6" t="s">
        <v>6</v>
      </c>
      <c r="B26" s="11"/>
      <c r="C26" s="54">
        <v>2075.2020499999999</v>
      </c>
      <c r="D26" s="54">
        <v>101693.214997</v>
      </c>
      <c r="E26" s="54">
        <v>20702.735540000001</v>
      </c>
      <c r="F26" s="54">
        <v>34227.849738999997</v>
      </c>
      <c r="G26" s="54">
        <v>136887.30035800001</v>
      </c>
      <c r="H26" s="54">
        <v>27129.806</v>
      </c>
      <c r="I26" s="54">
        <v>101069.426251</v>
      </c>
      <c r="J26" s="54">
        <v>22377.396138</v>
      </c>
      <c r="K26" s="54">
        <v>23469.160607999998</v>
      </c>
      <c r="L26" s="54">
        <v>94681.155754999985</v>
      </c>
      <c r="M26" s="54">
        <v>7384.6</v>
      </c>
      <c r="N26" s="54">
        <v>70220.839859999993</v>
      </c>
      <c r="O26" s="54">
        <v>17326.719000000001</v>
      </c>
      <c r="P26" s="54">
        <v>21815.007999999998</v>
      </c>
      <c r="Q26" s="54">
        <v>29807.623427999995</v>
      </c>
      <c r="R26" s="54">
        <v>7226.5403299999998</v>
      </c>
      <c r="S26" s="54">
        <v>25184.324279999997</v>
      </c>
      <c r="T26" s="54">
        <v>60050.582152000003</v>
      </c>
      <c r="U26" s="146">
        <v>803329.48448600003</v>
      </c>
    </row>
    <row r="27" spans="1:23" x14ac:dyDescent="0.2">
      <c r="A27" s="6"/>
      <c r="B27" s="11"/>
      <c r="C27" s="11"/>
      <c r="D27" s="11"/>
      <c r="E27" s="11"/>
      <c r="F27" s="11"/>
      <c r="G27" s="11"/>
      <c r="H27" s="11"/>
      <c r="I27" s="11"/>
      <c r="J27" s="11"/>
      <c r="K27" s="11"/>
      <c r="L27" s="11"/>
      <c r="M27" s="11"/>
      <c r="N27" s="11"/>
      <c r="O27" s="11"/>
      <c r="P27" s="11"/>
      <c r="Q27" s="11"/>
      <c r="R27" s="11"/>
      <c r="S27" s="11"/>
      <c r="T27" s="11"/>
      <c r="U27" s="11"/>
      <c r="W27" s="143"/>
    </row>
    <row r="29" spans="1:23" x14ac:dyDescent="0.2">
      <c r="A29" s="4" t="s">
        <v>100</v>
      </c>
    </row>
    <row r="30" spans="1:23" x14ac:dyDescent="0.2">
      <c r="B30" s="4"/>
      <c r="C30" s="4"/>
    </row>
    <row r="31" spans="1:23" x14ac:dyDescent="0.2">
      <c r="A31" s="4" t="s">
        <v>183</v>
      </c>
      <c r="B31" s="4"/>
      <c r="C31" s="4"/>
    </row>
    <row r="33" spans="1:5" x14ac:dyDescent="0.2">
      <c r="A33" s="4" t="s">
        <v>160</v>
      </c>
    </row>
    <row r="34" spans="1:5" x14ac:dyDescent="0.2">
      <c r="A34" s="4" t="s">
        <v>161</v>
      </c>
      <c r="E34" s="32"/>
    </row>
    <row r="35" spans="1:5" x14ac:dyDescent="0.2">
      <c r="A35" s="4" t="s">
        <v>187</v>
      </c>
    </row>
  </sheetData>
  <phoneticPr fontId="4" type="noConversion"/>
  <hyperlinks>
    <hyperlink ref="J1" location="Inhalt!A1" display="zurück" xr:uid="{00000000-0004-0000-0500-000000000000}"/>
  </hyperlinks>
  <pageMargins left="0.78740157499999996" right="0.78740157499999996" top="0.984251969" bottom="0.984251969" header="0.4921259845" footer="0.4921259845"/>
  <pageSetup paperSize="9" scale="51" orientation="landscape" r:id="rId1"/>
  <headerFooter alignWithMargins="0"/>
  <colBreaks count="1" manualBreakCount="1">
    <brk id="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fitToPage="1"/>
  </sheetPr>
  <dimension ref="A1:U35"/>
  <sheetViews>
    <sheetView zoomScale="56" zoomScaleNormal="56" workbookViewId="0">
      <selection activeCell="N37" sqref="N37"/>
    </sheetView>
  </sheetViews>
  <sheetFormatPr baseColWidth="10" defaultColWidth="11.42578125" defaultRowHeight="12.75" x14ac:dyDescent="0.2"/>
  <cols>
    <col min="1" max="1" width="2.28515625" style="2" customWidth="1"/>
    <col min="2" max="2" width="50.7109375" style="2" customWidth="1"/>
    <col min="3" max="21" width="15.7109375" style="2" customWidth="1"/>
    <col min="22" max="16384" width="11.42578125" style="2"/>
  </cols>
  <sheetData>
    <row r="1" spans="1:21" x14ac:dyDescent="0.2">
      <c r="A1" s="6" t="s">
        <v>188</v>
      </c>
      <c r="E1" s="26"/>
      <c r="J1" s="26" t="s">
        <v>46</v>
      </c>
    </row>
    <row r="3" spans="1:21" x14ac:dyDescent="0.2">
      <c r="B3" s="43" t="s">
        <v>101</v>
      </c>
      <c r="C3" s="43"/>
    </row>
    <row r="4" spans="1:21" x14ac:dyDescent="0.2">
      <c r="A4" s="7"/>
      <c r="B4" s="8"/>
      <c r="C4" s="8" t="s">
        <v>39</v>
      </c>
      <c r="D4" s="52" t="s">
        <v>13</v>
      </c>
      <c r="E4" s="52" t="s">
        <v>18</v>
      </c>
      <c r="F4" s="53" t="s">
        <v>8</v>
      </c>
      <c r="G4" s="53" t="s">
        <v>17</v>
      </c>
      <c r="H4" s="52" t="s">
        <v>181</v>
      </c>
      <c r="I4" s="52" t="s">
        <v>16</v>
      </c>
      <c r="J4" s="52" t="s">
        <v>9</v>
      </c>
      <c r="K4" s="52" t="s">
        <v>10</v>
      </c>
      <c r="L4" s="52" t="s">
        <v>31</v>
      </c>
      <c r="M4" s="52" t="s">
        <v>173</v>
      </c>
      <c r="N4" s="52" t="s">
        <v>169</v>
      </c>
      <c r="O4" s="52" t="s">
        <v>170</v>
      </c>
      <c r="P4" s="52" t="s">
        <v>171</v>
      </c>
      <c r="Q4" s="52" t="s">
        <v>11</v>
      </c>
      <c r="R4" s="52" t="s">
        <v>15</v>
      </c>
      <c r="S4" s="52" t="s">
        <v>14</v>
      </c>
      <c r="T4" s="52" t="s">
        <v>12</v>
      </c>
      <c r="U4" s="46" t="s">
        <v>3</v>
      </c>
    </row>
    <row r="5" spans="1:21" x14ac:dyDescent="0.2">
      <c r="D5" s="51"/>
      <c r="E5" s="51"/>
      <c r="F5" s="51"/>
      <c r="G5" s="51"/>
      <c r="H5" s="51"/>
      <c r="I5" s="51"/>
      <c r="J5" s="51"/>
      <c r="K5" s="51"/>
      <c r="L5" s="51"/>
      <c r="M5" s="51"/>
      <c r="N5" s="51"/>
      <c r="O5" s="51"/>
      <c r="P5" s="51"/>
      <c r="Q5" s="51"/>
      <c r="R5" s="51"/>
      <c r="S5" s="51"/>
      <c r="T5" s="51"/>
      <c r="U5" s="31"/>
    </row>
    <row r="6" spans="1:21" x14ac:dyDescent="0.2">
      <c r="A6" s="6" t="s">
        <v>88</v>
      </c>
      <c r="D6" s="51"/>
      <c r="E6" s="51"/>
      <c r="F6" s="51"/>
      <c r="G6" s="51"/>
      <c r="H6" s="51"/>
      <c r="I6" s="51"/>
      <c r="J6" s="51"/>
      <c r="K6" s="51"/>
      <c r="L6" s="51"/>
      <c r="M6" s="51"/>
      <c r="N6" s="51"/>
      <c r="O6" s="51"/>
      <c r="P6" s="51"/>
      <c r="Q6" s="51"/>
      <c r="R6" s="51"/>
      <c r="S6" s="51"/>
      <c r="T6" s="51"/>
      <c r="U6" s="31"/>
    </row>
    <row r="7" spans="1:21" s="9" customFormat="1" ht="18" customHeight="1" x14ac:dyDescent="0.2">
      <c r="B7" s="10" t="s">
        <v>5</v>
      </c>
      <c r="C7" s="54">
        <v>0</v>
      </c>
      <c r="D7" s="54">
        <v>3.0328723672380562</v>
      </c>
      <c r="E7" s="54">
        <v>2.32098260189629</v>
      </c>
      <c r="F7" s="54">
        <v>3.1846384985089822</v>
      </c>
      <c r="G7" s="54">
        <v>1.8924733143432193</v>
      </c>
      <c r="H7" s="54">
        <v>1.8751479461371747</v>
      </c>
      <c r="I7" s="54">
        <v>1.4636725613997075</v>
      </c>
      <c r="J7" s="54">
        <v>0.72515836516135057</v>
      </c>
      <c r="K7" s="54">
        <v>3.8061974815388342</v>
      </c>
      <c r="L7" s="54">
        <v>1.6702153954394345</v>
      </c>
      <c r="M7" s="54">
        <v>0</v>
      </c>
      <c r="N7" s="54">
        <v>5.3886529377092538</v>
      </c>
      <c r="O7" s="54">
        <v>2.1031794882804986</v>
      </c>
      <c r="P7" s="54">
        <v>0.95903700791675173</v>
      </c>
      <c r="Q7" s="54">
        <v>2.9307465659251157</v>
      </c>
      <c r="R7" s="54">
        <v>1.0246078568553425</v>
      </c>
      <c r="S7" s="54">
        <v>0.5868730022563069</v>
      </c>
      <c r="T7" s="54">
        <v>4.2798652534201995</v>
      </c>
      <c r="U7" s="47">
        <v>2.4763688388368483</v>
      </c>
    </row>
    <row r="8" spans="1:21" x14ac:dyDescent="0.2">
      <c r="B8" s="12" t="s">
        <v>89</v>
      </c>
      <c r="C8" s="55">
        <v>0</v>
      </c>
      <c r="D8" s="55">
        <v>1.9900986511830736E-2</v>
      </c>
      <c r="E8" s="55">
        <v>0.89398417731997948</v>
      </c>
      <c r="F8" s="55">
        <v>0.43233565978697491</v>
      </c>
      <c r="G8" s="55">
        <v>0</v>
      </c>
      <c r="H8" s="55">
        <v>0</v>
      </c>
      <c r="I8" s="55">
        <v>0</v>
      </c>
      <c r="J8" s="55">
        <v>0</v>
      </c>
      <c r="K8" s="55">
        <v>0</v>
      </c>
      <c r="L8" s="55">
        <v>0</v>
      </c>
      <c r="M8" s="55">
        <v>0</v>
      </c>
      <c r="N8" s="55">
        <v>0</v>
      </c>
      <c r="O8" s="55">
        <v>0</v>
      </c>
      <c r="P8" s="55">
        <v>0</v>
      </c>
      <c r="Q8" s="55">
        <v>0</v>
      </c>
      <c r="R8" s="55">
        <v>0.39397828974684485</v>
      </c>
      <c r="S8" s="55">
        <v>0</v>
      </c>
      <c r="T8" s="55">
        <v>0</v>
      </c>
      <c r="U8" s="48">
        <v>4.7523132210722838E-2</v>
      </c>
    </row>
    <row r="9" spans="1:21" x14ac:dyDescent="0.2">
      <c r="B9" s="111" t="s">
        <v>90</v>
      </c>
      <c r="C9" s="55">
        <v>0</v>
      </c>
      <c r="D9" s="55">
        <v>1.9896555036240025</v>
      </c>
      <c r="E9" s="55">
        <v>2.0108695258926154E-2</v>
      </c>
      <c r="F9" s="55">
        <v>1.4627226186211115</v>
      </c>
      <c r="G9" s="55">
        <v>1.1259523242617033</v>
      </c>
      <c r="H9" s="55">
        <v>0.42534399250772376</v>
      </c>
      <c r="I9" s="55">
        <v>0.5319333055921851</v>
      </c>
      <c r="J9" s="55">
        <v>0</v>
      </c>
      <c r="K9" s="55">
        <v>3.1210430242243801</v>
      </c>
      <c r="L9" s="55">
        <v>0.76584724195417075</v>
      </c>
      <c r="M9" s="55">
        <v>0</v>
      </c>
      <c r="N9" s="55">
        <v>1.8185110040636308</v>
      </c>
      <c r="O9" s="55">
        <v>2.1031794882804986</v>
      </c>
      <c r="P9" s="55">
        <v>0.24393298411808972</v>
      </c>
      <c r="Q9" s="55">
        <v>2.4393115464448365</v>
      </c>
      <c r="R9" s="55">
        <v>0.63062956710849771</v>
      </c>
      <c r="S9" s="55">
        <v>0</v>
      </c>
      <c r="T9" s="55">
        <v>1.3180588291326643</v>
      </c>
      <c r="U9" s="48">
        <v>1.1749649280007843</v>
      </c>
    </row>
    <row r="10" spans="1:21" x14ac:dyDescent="0.2">
      <c r="B10" s="12" t="s">
        <v>91</v>
      </c>
      <c r="C10" s="55">
        <v>0</v>
      </c>
      <c r="D10" s="55">
        <v>0.63221249620140962</v>
      </c>
      <c r="E10" s="55">
        <v>0.79574976785893869</v>
      </c>
      <c r="F10" s="55">
        <v>0.78676721457369492</v>
      </c>
      <c r="G10" s="55">
        <v>0</v>
      </c>
      <c r="H10" s="55">
        <v>0.6043906100913512</v>
      </c>
      <c r="I10" s="55">
        <v>0.49838162606074576</v>
      </c>
      <c r="J10" s="55">
        <v>0.53660671357597967</v>
      </c>
      <c r="K10" s="55">
        <v>0.68515445731445412</v>
      </c>
      <c r="L10" s="55">
        <v>0.4810185261980699</v>
      </c>
      <c r="M10" s="55">
        <v>0</v>
      </c>
      <c r="N10" s="55">
        <v>2.215413462871676</v>
      </c>
      <c r="O10" s="55">
        <v>0</v>
      </c>
      <c r="P10" s="55">
        <v>0</v>
      </c>
      <c r="Q10" s="55">
        <v>0.25139709705809299</v>
      </c>
      <c r="R10" s="55">
        <v>0</v>
      </c>
      <c r="S10" s="55">
        <v>0.5868730022563069</v>
      </c>
      <c r="T10" s="55">
        <v>0</v>
      </c>
      <c r="U10" s="48">
        <v>0.53021383694453827</v>
      </c>
    </row>
    <row r="11" spans="1:21" x14ac:dyDescent="0.2">
      <c r="B11" s="12" t="s">
        <v>92</v>
      </c>
      <c r="C11" s="55">
        <v>0</v>
      </c>
      <c r="D11" s="55">
        <v>0.39110338090081337</v>
      </c>
      <c r="E11" s="55">
        <v>0.26639267015435197</v>
      </c>
      <c r="F11" s="55">
        <v>0.36282150630835458</v>
      </c>
      <c r="G11" s="55">
        <v>0.76652099008151586</v>
      </c>
      <c r="H11" s="55">
        <v>0.84541334353809972</v>
      </c>
      <c r="I11" s="55">
        <v>0.30803485440476586</v>
      </c>
      <c r="J11" s="55">
        <v>0.18855165158537091</v>
      </c>
      <c r="K11" s="55">
        <v>0</v>
      </c>
      <c r="L11" s="55">
        <v>0.42334962728719394</v>
      </c>
      <c r="M11" s="55">
        <v>0</v>
      </c>
      <c r="N11" s="55">
        <v>1.3547284707739466</v>
      </c>
      <c r="O11" s="55">
        <v>0</v>
      </c>
      <c r="P11" s="55">
        <v>0.715104023798662</v>
      </c>
      <c r="Q11" s="55">
        <v>0.24003792242218608</v>
      </c>
      <c r="R11" s="55">
        <v>0</v>
      </c>
      <c r="S11" s="55">
        <v>0</v>
      </c>
      <c r="T11" s="55">
        <v>2.8830644732431434</v>
      </c>
      <c r="U11" s="48">
        <v>0.68716433401321297</v>
      </c>
    </row>
    <row r="12" spans="1:21" x14ac:dyDescent="0.2">
      <c r="B12" s="12" t="s">
        <v>69</v>
      </c>
      <c r="C12" s="55">
        <v>0</v>
      </c>
      <c r="D12" s="55">
        <v>0</v>
      </c>
      <c r="E12" s="55">
        <v>0.34474729130409398</v>
      </c>
      <c r="F12" s="55">
        <v>0.1399914992188461</v>
      </c>
      <c r="G12" s="55">
        <v>0</v>
      </c>
      <c r="H12" s="55">
        <v>0</v>
      </c>
      <c r="I12" s="55">
        <v>0.12532277534201078</v>
      </c>
      <c r="J12" s="55">
        <v>0</v>
      </c>
      <c r="K12" s="55">
        <v>0</v>
      </c>
      <c r="L12" s="55">
        <v>0</v>
      </c>
      <c r="M12" s="55">
        <v>0</v>
      </c>
      <c r="N12" s="55">
        <v>0</v>
      </c>
      <c r="O12" s="55">
        <v>0</v>
      </c>
      <c r="P12" s="55">
        <v>0</v>
      </c>
      <c r="Q12" s="55">
        <v>0</v>
      </c>
      <c r="R12" s="55">
        <v>0</v>
      </c>
      <c r="S12" s="55">
        <v>0</v>
      </c>
      <c r="T12" s="55">
        <v>7.8741951044391592E-2</v>
      </c>
      <c r="U12" s="48">
        <v>3.6502607667590267E-2</v>
      </c>
    </row>
    <row r="13" spans="1:21" x14ac:dyDescent="0.2">
      <c r="A13" s="6"/>
      <c r="C13" s="56"/>
      <c r="D13" s="56"/>
      <c r="E13" s="56"/>
      <c r="F13" s="56"/>
      <c r="G13" s="56"/>
      <c r="H13" s="56"/>
      <c r="I13" s="56"/>
      <c r="J13" s="56"/>
      <c r="K13" s="56"/>
      <c r="L13" s="56"/>
      <c r="M13" s="56"/>
      <c r="N13" s="56"/>
      <c r="O13" s="56"/>
      <c r="P13" s="56"/>
      <c r="Q13" s="56"/>
      <c r="R13" s="56"/>
      <c r="S13" s="56"/>
      <c r="T13" s="56"/>
      <c r="U13" s="47"/>
    </row>
    <row r="14" spans="1:21" x14ac:dyDescent="0.2">
      <c r="A14" s="6" t="s">
        <v>93</v>
      </c>
      <c r="C14" s="57"/>
      <c r="D14" s="57"/>
      <c r="E14" s="57"/>
      <c r="F14" s="57"/>
      <c r="G14" s="57"/>
      <c r="H14" s="57"/>
      <c r="I14" s="57"/>
      <c r="J14" s="57"/>
      <c r="K14" s="57"/>
      <c r="L14" s="57"/>
      <c r="M14" s="57"/>
      <c r="N14" s="57"/>
      <c r="O14" s="57"/>
      <c r="P14" s="57"/>
      <c r="Q14" s="57"/>
      <c r="R14" s="57"/>
      <c r="S14" s="57"/>
      <c r="T14" s="57"/>
      <c r="U14" s="47"/>
    </row>
    <row r="15" spans="1:21" s="9" customFormat="1" ht="18" customHeight="1" x14ac:dyDescent="0.2">
      <c r="B15" s="10" t="s">
        <v>5</v>
      </c>
      <c r="C15" s="54">
        <v>94.901051201255314</v>
      </c>
      <c r="D15" s="54">
        <v>69.315583252117136</v>
      </c>
      <c r="E15" s="54">
        <v>81.270511365475315</v>
      </c>
      <c r="F15" s="54">
        <v>77.679224934498606</v>
      </c>
      <c r="G15" s="54">
        <v>83.625920577452547</v>
      </c>
      <c r="H15" s="54">
        <v>91.00207351279991</v>
      </c>
      <c r="I15" s="54">
        <v>91.294825773374811</v>
      </c>
      <c r="J15" s="54">
        <v>85.909388627904008</v>
      </c>
      <c r="K15" s="54">
        <v>89.374794047171932</v>
      </c>
      <c r="L15" s="54">
        <v>88.708023043502635</v>
      </c>
      <c r="M15" s="54">
        <v>89.227676515992727</v>
      </c>
      <c r="N15" s="54">
        <v>78.405651541291618</v>
      </c>
      <c r="O15" s="54">
        <v>78.701813078402211</v>
      </c>
      <c r="P15" s="54">
        <v>89.510345354904302</v>
      </c>
      <c r="Q15" s="54">
        <v>84.371851166691428</v>
      </c>
      <c r="R15" s="54">
        <v>89.211914769733255</v>
      </c>
      <c r="S15" s="54">
        <v>86.084535439439634</v>
      </c>
      <c r="T15" s="54">
        <v>73.997528016504077</v>
      </c>
      <c r="U15" s="47">
        <v>82.657957890573627</v>
      </c>
    </row>
    <row r="16" spans="1:21" x14ac:dyDescent="0.2">
      <c r="B16" s="12" t="s">
        <v>94</v>
      </c>
      <c r="C16" s="55">
        <v>59.88051476722471</v>
      </c>
      <c r="D16" s="55">
        <v>48.205330310823747</v>
      </c>
      <c r="E16" s="55">
        <v>57.165540404715031</v>
      </c>
      <c r="F16" s="55">
        <v>53.88894765417681</v>
      </c>
      <c r="G16" s="55">
        <v>33.503111917656973</v>
      </c>
      <c r="H16" s="55">
        <v>35.200380717797977</v>
      </c>
      <c r="I16" s="55">
        <v>41.861006738010836</v>
      </c>
      <c r="J16" s="55">
        <v>45.765230332626651</v>
      </c>
      <c r="K16" s="55">
        <v>50.331133470421229</v>
      </c>
      <c r="L16" s="55">
        <v>37.539847405298509</v>
      </c>
      <c r="M16" s="55">
        <v>65.406386263304711</v>
      </c>
      <c r="N16" s="55">
        <v>26.798033657126929</v>
      </c>
      <c r="O16" s="55">
        <v>23.204652883214646</v>
      </c>
      <c r="P16" s="55">
        <v>15.549396085483902</v>
      </c>
      <c r="Q16" s="55">
        <v>35.619616121513765</v>
      </c>
      <c r="R16" s="55">
        <v>25.89030040049607</v>
      </c>
      <c r="S16" s="55">
        <v>26.698737644272423</v>
      </c>
      <c r="T16" s="55">
        <v>33.383777111863225</v>
      </c>
      <c r="U16" s="49">
        <v>38.113931277513821</v>
      </c>
    </row>
    <row r="17" spans="1:21" x14ac:dyDescent="0.2">
      <c r="B17" s="12" t="s">
        <v>95</v>
      </c>
      <c r="C17" s="55">
        <v>0</v>
      </c>
      <c r="D17" s="55">
        <v>6.1110546147875562</v>
      </c>
      <c r="E17" s="55">
        <v>1.1655606551790014</v>
      </c>
      <c r="F17" s="55">
        <v>5.2341425291425319</v>
      </c>
      <c r="G17" s="55">
        <v>13.308734033292154</v>
      </c>
      <c r="H17" s="55">
        <v>4.7584601231575343</v>
      </c>
      <c r="I17" s="55">
        <v>12.57917675165808</v>
      </c>
      <c r="J17" s="55">
        <v>4.8648718255085486</v>
      </c>
      <c r="K17" s="55">
        <v>9.4548858694316049</v>
      </c>
      <c r="L17" s="55">
        <v>19.018831927438804</v>
      </c>
      <c r="M17" s="55">
        <v>23.821290252688023</v>
      </c>
      <c r="N17" s="55">
        <v>36.150065636654439</v>
      </c>
      <c r="O17" s="55">
        <v>18.860131569052399</v>
      </c>
      <c r="P17" s="55">
        <v>31.664398197791176</v>
      </c>
      <c r="Q17" s="55">
        <v>10.189650836594032</v>
      </c>
      <c r="R17" s="55">
        <v>13.766947315991802</v>
      </c>
      <c r="S17" s="55">
        <v>22.437793554332366</v>
      </c>
      <c r="T17" s="55">
        <v>13.362609174526957</v>
      </c>
      <c r="U17" s="49">
        <v>14.540929799525582</v>
      </c>
    </row>
    <row r="18" spans="1:21" x14ac:dyDescent="0.2">
      <c r="B18" s="12" t="s">
        <v>96</v>
      </c>
      <c r="C18" s="55">
        <v>35.02053643403061</v>
      </c>
      <c r="D18" s="55">
        <v>14.99919832650583</v>
      </c>
      <c r="E18" s="55">
        <v>22.939410305581283</v>
      </c>
      <c r="F18" s="55">
        <v>18.556134751179265</v>
      </c>
      <c r="G18" s="55">
        <v>36.81407462650342</v>
      </c>
      <c r="H18" s="55">
        <v>51.043232671844393</v>
      </c>
      <c r="I18" s="55">
        <v>36.8546422837059</v>
      </c>
      <c r="J18" s="55">
        <v>35.279286469768799</v>
      </c>
      <c r="K18" s="55">
        <v>29.588774707319093</v>
      </c>
      <c r="L18" s="55">
        <v>32.149343710765315</v>
      </c>
      <c r="M18" s="55">
        <v>0</v>
      </c>
      <c r="N18" s="55">
        <v>15.457552247510248</v>
      </c>
      <c r="O18" s="55">
        <v>36.637028626135162</v>
      </c>
      <c r="P18" s="55">
        <v>42.296551071629217</v>
      </c>
      <c r="Q18" s="55">
        <v>38.56258420858363</v>
      </c>
      <c r="R18" s="55">
        <v>49.554667053245382</v>
      </c>
      <c r="S18" s="55">
        <v>36.948004240834848</v>
      </c>
      <c r="T18" s="55">
        <v>27.251141730113897</v>
      </c>
      <c r="U18" s="49">
        <v>30.003096813534224</v>
      </c>
    </row>
    <row r="19" spans="1:21" x14ac:dyDescent="0.2">
      <c r="A19" s="6"/>
      <c r="C19" s="55"/>
      <c r="D19" s="55"/>
      <c r="E19" s="55"/>
      <c r="F19" s="55"/>
      <c r="G19" s="55"/>
      <c r="H19" s="55"/>
      <c r="I19" s="55"/>
      <c r="J19" s="55"/>
      <c r="K19" s="55"/>
      <c r="L19" s="55"/>
      <c r="M19" s="55"/>
      <c r="N19" s="55"/>
      <c r="O19" s="55"/>
      <c r="P19" s="55"/>
      <c r="Q19" s="55"/>
      <c r="R19" s="55"/>
      <c r="S19" s="55"/>
      <c r="T19" s="55"/>
      <c r="U19" s="47"/>
    </row>
    <row r="20" spans="1:21" x14ac:dyDescent="0.2">
      <c r="A20" s="6" t="s">
        <v>73</v>
      </c>
      <c r="C20" s="57"/>
      <c r="D20" s="57"/>
      <c r="E20" s="57"/>
      <c r="F20" s="57"/>
      <c r="G20" s="57"/>
      <c r="H20" s="57"/>
      <c r="I20" s="57"/>
      <c r="J20" s="57"/>
      <c r="K20" s="57"/>
      <c r="L20" s="57"/>
      <c r="M20" s="57"/>
      <c r="N20" s="57"/>
      <c r="O20" s="57"/>
      <c r="P20" s="57"/>
      <c r="Q20" s="57"/>
      <c r="R20" s="57"/>
      <c r="S20" s="57"/>
      <c r="T20" s="57"/>
      <c r="U20" s="47"/>
    </row>
    <row r="21" spans="1:21" s="9" customFormat="1" ht="18" customHeight="1" x14ac:dyDescent="0.2">
      <c r="B21" s="10" t="s">
        <v>97</v>
      </c>
      <c r="C21" s="54">
        <v>5.098948798744682</v>
      </c>
      <c r="D21" s="54">
        <v>27.651544380644811</v>
      </c>
      <c r="E21" s="54">
        <v>16.408506032628381</v>
      </c>
      <c r="F21" s="54">
        <v>19.136136566992427</v>
      </c>
      <c r="G21" s="54">
        <v>14.481606108204231</v>
      </c>
      <c r="H21" s="54">
        <v>7.1227785410629174</v>
      </c>
      <c r="I21" s="54">
        <v>7.2415016652254769</v>
      </c>
      <c r="J21" s="54">
        <v>13.365453006934654</v>
      </c>
      <c r="K21" s="54">
        <v>6.8190084712892514</v>
      </c>
      <c r="L21" s="54">
        <v>9.621761561057955</v>
      </c>
      <c r="M21" s="54">
        <v>10.772323484007257</v>
      </c>
      <c r="N21" s="54">
        <v>16.205695520999143</v>
      </c>
      <c r="O21" s="54">
        <v>19.195007433317294</v>
      </c>
      <c r="P21" s="54">
        <v>9.5306176371789562</v>
      </c>
      <c r="Q21" s="54">
        <v>12.697402267383477</v>
      </c>
      <c r="R21" s="54">
        <v>9.7634773734114066</v>
      </c>
      <c r="S21" s="54">
        <v>13.328591558304062</v>
      </c>
      <c r="T21" s="54">
        <v>21.722606730075718</v>
      </c>
      <c r="U21" s="47">
        <v>14.865673270589532</v>
      </c>
    </row>
    <row r="22" spans="1:21" x14ac:dyDescent="0.2">
      <c r="B22" s="2" t="s">
        <v>98</v>
      </c>
      <c r="C22" s="55">
        <v>3.4647228687924638</v>
      </c>
      <c r="D22" s="55">
        <v>6.5095931613483637</v>
      </c>
      <c r="E22" s="55">
        <v>6.0837419169389628</v>
      </c>
      <c r="F22" s="55">
        <v>11.357762902559646</v>
      </c>
      <c r="G22" s="55">
        <v>7.9401712734301775</v>
      </c>
      <c r="H22" s="55">
        <v>3.0498928005603871</v>
      </c>
      <c r="I22" s="55">
        <v>1.8539885497583501</v>
      </c>
      <c r="J22" s="55">
        <v>4.0899245129143003</v>
      </c>
      <c r="K22" s="55">
        <v>4.3670373095944344</v>
      </c>
      <c r="L22" s="55">
        <v>6.6662880482071918</v>
      </c>
      <c r="M22" s="55">
        <v>7.142363838257995</v>
      </c>
      <c r="N22" s="55">
        <v>9.6751786984394528</v>
      </c>
      <c r="O22" s="55">
        <v>8.3611905981738364</v>
      </c>
      <c r="P22" s="55">
        <v>5.8259662338881562</v>
      </c>
      <c r="Q22" s="55">
        <v>7.1296425397125107</v>
      </c>
      <c r="R22" s="55">
        <v>3.1909598434358974</v>
      </c>
      <c r="S22" s="55">
        <v>5.4411413415933039</v>
      </c>
      <c r="T22" s="55">
        <v>7.3105079462644147</v>
      </c>
      <c r="U22" s="48">
        <v>6.4504144886646504</v>
      </c>
    </row>
    <row r="23" spans="1:21" x14ac:dyDescent="0.2">
      <c r="B23" s="2" t="s">
        <v>99</v>
      </c>
      <c r="C23" s="55">
        <v>0.35808416823797956</v>
      </c>
      <c r="D23" s="55">
        <v>18.820400286847665</v>
      </c>
      <c r="E23" s="55">
        <v>9.3587216832119182</v>
      </c>
      <c r="F23" s="55">
        <v>6.0360321952855474</v>
      </c>
      <c r="G23" s="55">
        <v>5.0412452666919005</v>
      </c>
      <c r="H23" s="55">
        <v>0</v>
      </c>
      <c r="I23" s="55">
        <v>0.67787027730675509</v>
      </c>
      <c r="J23" s="55">
        <v>0.91471120561882424</v>
      </c>
      <c r="K23" s="55">
        <v>0</v>
      </c>
      <c r="L23" s="55">
        <v>1.8698079526838791</v>
      </c>
      <c r="M23" s="55">
        <v>3.604122091921024</v>
      </c>
      <c r="N23" s="55">
        <v>4.7059792599865959</v>
      </c>
      <c r="O23" s="55">
        <v>9.9943272583805385</v>
      </c>
      <c r="P23" s="55">
        <v>2.8550803190170733</v>
      </c>
      <c r="Q23" s="55">
        <v>2.8868269625000984</v>
      </c>
      <c r="R23" s="55">
        <v>0.15827767476113982</v>
      </c>
      <c r="S23" s="55">
        <v>7.3875743073937263</v>
      </c>
      <c r="T23" s="55">
        <v>9.2463843330369322</v>
      </c>
      <c r="U23" s="48">
        <v>5.8408423782704704</v>
      </c>
    </row>
    <row r="24" spans="1:21" x14ac:dyDescent="0.2">
      <c r="B24" s="2" t="s">
        <v>76</v>
      </c>
      <c r="C24" s="55">
        <v>1.276141761714239</v>
      </c>
      <c r="D24" s="55">
        <v>2.3215509324487837</v>
      </c>
      <c r="E24" s="55">
        <v>0.96604243247750043</v>
      </c>
      <c r="F24" s="55">
        <v>1.7423414691472332</v>
      </c>
      <c r="G24" s="55">
        <v>1.5001895680821531</v>
      </c>
      <c r="H24" s="55">
        <v>4.0728857405025307</v>
      </c>
      <c r="I24" s="55">
        <v>4.7096428381603719</v>
      </c>
      <c r="J24" s="55">
        <v>8.3608172884015293</v>
      </c>
      <c r="K24" s="55">
        <v>2.4519711616948174</v>
      </c>
      <c r="L24" s="55">
        <v>1.0856655601668832</v>
      </c>
      <c r="M24" s="55">
        <v>2.5837553828237141E-2</v>
      </c>
      <c r="N24" s="55">
        <v>1.8245375625730946</v>
      </c>
      <c r="O24" s="55">
        <v>0.83948957676291736</v>
      </c>
      <c r="P24" s="55">
        <v>0.84957108427372585</v>
      </c>
      <c r="Q24" s="55">
        <v>2.6809327651708688</v>
      </c>
      <c r="R24" s="55">
        <v>6.4142398552143698</v>
      </c>
      <c r="S24" s="55">
        <v>0.4998759093170318</v>
      </c>
      <c r="T24" s="55">
        <v>5.165714450774372</v>
      </c>
      <c r="U24" s="48">
        <v>2.5744164036544106</v>
      </c>
    </row>
    <row r="25" spans="1:21" x14ac:dyDescent="0.2">
      <c r="A25" s="6"/>
      <c r="C25" s="58"/>
      <c r="D25" s="58"/>
      <c r="E25" s="58"/>
      <c r="F25" s="58"/>
      <c r="G25" s="58"/>
      <c r="H25" s="58"/>
      <c r="I25" s="58"/>
      <c r="J25" s="58"/>
      <c r="K25" s="58"/>
      <c r="L25" s="58"/>
      <c r="M25" s="58"/>
      <c r="N25" s="58"/>
      <c r="O25" s="58"/>
      <c r="P25" s="58"/>
      <c r="Q25" s="58"/>
      <c r="R25" s="58"/>
      <c r="S25" s="58"/>
      <c r="T25" s="58"/>
      <c r="U25" s="48"/>
    </row>
    <row r="26" spans="1:21" x14ac:dyDescent="0.2">
      <c r="A26" s="6" t="s">
        <v>6</v>
      </c>
      <c r="B26" s="11"/>
      <c r="C26" s="54">
        <v>100</v>
      </c>
      <c r="D26" s="54">
        <v>100</v>
      </c>
      <c r="E26" s="54">
        <v>99.999999999999986</v>
      </c>
      <c r="F26" s="54">
        <v>100.00000000000003</v>
      </c>
      <c r="G26" s="54">
        <v>100</v>
      </c>
      <c r="H26" s="54">
        <v>100</v>
      </c>
      <c r="I26" s="54">
        <v>99.999999999999986</v>
      </c>
      <c r="J26" s="54">
        <v>100.00000000000001</v>
      </c>
      <c r="K26" s="54">
        <v>100.00000000000001</v>
      </c>
      <c r="L26" s="54">
        <v>100.00000000000001</v>
      </c>
      <c r="M26" s="54">
        <v>99.999999999999986</v>
      </c>
      <c r="N26" s="54">
        <v>100.00000000000001</v>
      </c>
      <c r="O26" s="54">
        <v>100</v>
      </c>
      <c r="P26" s="54">
        <v>100</v>
      </c>
      <c r="Q26" s="54">
        <v>100.00000000000003</v>
      </c>
      <c r="R26" s="54">
        <v>100</v>
      </c>
      <c r="S26" s="54">
        <v>100</v>
      </c>
      <c r="T26" s="54">
        <v>100</v>
      </c>
      <c r="U26" s="47">
        <v>100</v>
      </c>
    </row>
    <row r="27" spans="1:21" x14ac:dyDescent="0.2">
      <c r="A27" s="6"/>
      <c r="B27" s="11"/>
      <c r="C27" s="11"/>
      <c r="D27" s="11"/>
      <c r="E27" s="11"/>
      <c r="F27" s="11"/>
      <c r="G27" s="11"/>
      <c r="H27" s="11"/>
      <c r="I27" s="11"/>
      <c r="J27" s="11"/>
      <c r="K27" s="11"/>
      <c r="L27" s="11"/>
      <c r="M27" s="11"/>
      <c r="N27" s="11"/>
      <c r="O27" s="11"/>
      <c r="P27" s="11"/>
      <c r="Q27" s="11"/>
      <c r="R27" s="11"/>
      <c r="S27" s="11"/>
      <c r="T27" s="11"/>
      <c r="U27" s="11"/>
    </row>
    <row r="28" spans="1:21" x14ac:dyDescent="0.2">
      <c r="A28" s="170" t="s">
        <v>183</v>
      </c>
      <c r="B28" s="170"/>
      <c r="C28" s="170"/>
      <c r="D28" s="170"/>
      <c r="E28" s="170"/>
      <c r="F28" s="170"/>
      <c r="G28" s="170"/>
      <c r="H28" s="170"/>
      <c r="I28" s="11"/>
      <c r="J28" s="11"/>
      <c r="K28" s="11"/>
      <c r="L28" s="11"/>
      <c r="M28" s="11"/>
      <c r="N28" s="11"/>
      <c r="O28" s="11"/>
      <c r="P28" s="11"/>
      <c r="Q28" s="11"/>
      <c r="R28" s="11"/>
      <c r="S28" s="11"/>
      <c r="T28" s="11"/>
      <c r="U28" s="11"/>
    </row>
    <row r="30" spans="1:21" x14ac:dyDescent="0.2">
      <c r="A30" s="4" t="s">
        <v>100</v>
      </c>
    </row>
    <row r="31" spans="1:21" x14ac:dyDescent="0.2">
      <c r="B31" s="4"/>
      <c r="C31" s="4"/>
    </row>
    <row r="33" spans="1:1" x14ac:dyDescent="0.2">
      <c r="A33" s="4" t="s">
        <v>160</v>
      </c>
    </row>
    <row r="34" spans="1:1" x14ac:dyDescent="0.2">
      <c r="A34" s="4" t="s">
        <v>161</v>
      </c>
    </row>
    <row r="35" spans="1:1" x14ac:dyDescent="0.2">
      <c r="A35" s="4" t="s">
        <v>187</v>
      </c>
    </row>
  </sheetData>
  <mergeCells count="1">
    <mergeCell ref="A28:H28"/>
  </mergeCells>
  <phoneticPr fontId="4" type="noConversion"/>
  <hyperlinks>
    <hyperlink ref="J1" location="Inhalt!A1" display="zurück" xr:uid="{00000000-0004-0000-0600-000000000000}"/>
  </hyperlinks>
  <pageMargins left="0.78740157499999996" right="0.78740157499999996" top="0.984251969" bottom="0.984251969" header="0.4921259845" footer="0.4921259845"/>
  <pageSetup paperSize="9" scale="3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pageSetUpPr fitToPage="1"/>
  </sheetPr>
  <dimension ref="A1:I35"/>
  <sheetViews>
    <sheetView zoomScale="70" zoomScaleNormal="70" workbookViewId="0">
      <selection activeCell="I44" sqref="I44"/>
    </sheetView>
  </sheetViews>
  <sheetFormatPr baseColWidth="10" defaultColWidth="11.42578125" defaultRowHeight="12.75" x14ac:dyDescent="0.2"/>
  <cols>
    <col min="1" max="1" width="2.28515625" style="2" customWidth="1"/>
    <col min="2" max="2" width="50.7109375" style="2" customWidth="1"/>
    <col min="3" max="3" width="16.28515625" style="2" bestFit="1" customWidth="1"/>
    <col min="4" max="5" width="15.7109375" style="2" customWidth="1"/>
    <col min="6" max="6" width="18" style="2" customWidth="1"/>
    <col min="7" max="7" width="23.28515625" style="2" customWidth="1"/>
    <col min="8" max="16384" width="11.42578125" style="2"/>
  </cols>
  <sheetData>
    <row r="1" spans="1:9" x14ac:dyDescent="0.2">
      <c r="A1" s="6" t="s">
        <v>189</v>
      </c>
      <c r="E1" s="26"/>
      <c r="I1" s="26" t="s">
        <v>46</v>
      </c>
    </row>
    <row r="3" spans="1:9" x14ac:dyDescent="0.2">
      <c r="B3" s="43" t="s">
        <v>87</v>
      </c>
      <c r="C3" s="43"/>
    </row>
    <row r="4" spans="1:9" ht="25.5" x14ac:dyDescent="0.2">
      <c r="A4" s="7"/>
      <c r="B4" s="8"/>
      <c r="C4" s="7" t="s">
        <v>102</v>
      </c>
      <c r="D4" s="136" t="s">
        <v>103</v>
      </c>
      <c r="E4" s="136" t="s">
        <v>104</v>
      </c>
      <c r="F4" s="136" t="s">
        <v>41</v>
      </c>
      <c r="G4" s="136" t="s">
        <v>1</v>
      </c>
    </row>
    <row r="5" spans="1:9" x14ac:dyDescent="0.2">
      <c r="D5" s="51"/>
      <c r="E5" s="51"/>
      <c r="F5" s="51"/>
      <c r="G5" s="51"/>
    </row>
    <row r="6" spans="1:9" x14ac:dyDescent="0.2">
      <c r="A6" s="6" t="s">
        <v>88</v>
      </c>
      <c r="D6" s="51"/>
      <c r="E6" s="51"/>
      <c r="F6" s="51"/>
      <c r="G6" s="51"/>
    </row>
    <row r="7" spans="1:9" s="9" customFormat="1" ht="18" customHeight="1" x14ac:dyDescent="0.2">
      <c r="B7" s="10" t="s">
        <v>5</v>
      </c>
      <c r="C7" s="54">
        <v>437.287891</v>
      </c>
      <c r="D7" s="54">
        <v>18130.856344999997</v>
      </c>
      <c r="E7" s="54">
        <v>171.94649999999999</v>
      </c>
      <c r="F7" s="54">
        <v>1153.3102899999999</v>
      </c>
      <c r="G7" s="54">
        <v>19893.401026</v>
      </c>
    </row>
    <row r="8" spans="1:9" x14ac:dyDescent="0.2">
      <c r="B8" s="12" t="s">
        <v>89</v>
      </c>
      <c r="C8" s="55">
        <v>0</v>
      </c>
      <c r="D8" s="55">
        <v>381.76733300000001</v>
      </c>
      <c r="E8" s="55">
        <v>0</v>
      </c>
      <c r="F8" s="55">
        <v>0</v>
      </c>
      <c r="G8" s="55">
        <v>381.76733300000001</v>
      </c>
    </row>
    <row r="9" spans="1:9" x14ac:dyDescent="0.2">
      <c r="B9" s="111" t="s">
        <v>90</v>
      </c>
      <c r="C9" s="55">
        <v>-0.73</v>
      </c>
      <c r="D9" s="55">
        <v>9439.5696989999997</v>
      </c>
      <c r="E9" s="55">
        <v>0</v>
      </c>
      <c r="F9" s="55">
        <v>0</v>
      </c>
      <c r="G9" s="55">
        <v>9438.8396990000001</v>
      </c>
    </row>
    <row r="10" spans="1:9" x14ac:dyDescent="0.2">
      <c r="B10" s="12" t="s">
        <v>91</v>
      </c>
      <c r="C10" s="55">
        <v>199.9357</v>
      </c>
      <c r="D10" s="55">
        <v>3954.7216830000002</v>
      </c>
      <c r="E10" s="55">
        <v>10.593999999999999</v>
      </c>
      <c r="F10" s="55">
        <v>94.112700000000004</v>
      </c>
      <c r="G10" s="55">
        <v>4259.3640829999995</v>
      </c>
    </row>
    <row r="11" spans="1:9" x14ac:dyDescent="0.2">
      <c r="B11" s="12" t="s">
        <v>92</v>
      </c>
      <c r="C11" s="55">
        <v>238.08219099999999</v>
      </c>
      <c r="D11" s="55">
        <v>4061.56142</v>
      </c>
      <c r="E11" s="55">
        <v>161.35249999999999</v>
      </c>
      <c r="F11" s="55">
        <v>1059.19759</v>
      </c>
      <c r="G11" s="55">
        <v>5520.1937010000001</v>
      </c>
    </row>
    <row r="12" spans="1:9" x14ac:dyDescent="0.2">
      <c r="B12" s="12" t="s">
        <v>69</v>
      </c>
      <c r="C12" s="55">
        <v>0</v>
      </c>
      <c r="D12" s="55">
        <v>293.23621000000003</v>
      </c>
      <c r="E12" s="55">
        <v>0</v>
      </c>
      <c r="F12" s="55">
        <v>0</v>
      </c>
      <c r="G12" s="55">
        <v>293.23621000000003</v>
      </c>
    </row>
    <row r="13" spans="1:9" x14ac:dyDescent="0.2">
      <c r="A13" s="6"/>
      <c r="D13" s="115"/>
      <c r="E13" s="115"/>
      <c r="F13" s="115"/>
      <c r="G13" s="115"/>
    </row>
    <row r="14" spans="1:9" x14ac:dyDescent="0.2">
      <c r="A14" s="6" t="s">
        <v>93</v>
      </c>
      <c r="D14" s="57"/>
      <c r="E14" s="57"/>
      <c r="F14" s="57"/>
      <c r="G14" s="57"/>
    </row>
    <row r="15" spans="1:9" s="9" customFormat="1" ht="18" customHeight="1" x14ac:dyDescent="0.2">
      <c r="B15" s="10" t="s">
        <v>5</v>
      </c>
      <c r="C15" s="54">
        <v>483669.47777300002</v>
      </c>
      <c r="D15" s="54">
        <v>87478.60785</v>
      </c>
      <c r="E15" s="54">
        <v>54599.414000999997</v>
      </c>
      <c r="F15" s="54">
        <v>38268.247387000003</v>
      </c>
      <c r="G15" s="54">
        <v>664015.74701100006</v>
      </c>
    </row>
    <row r="16" spans="1:9" x14ac:dyDescent="0.2">
      <c r="B16" s="12" t="s">
        <v>94</v>
      </c>
      <c r="C16" s="55">
        <v>306180.44764999999</v>
      </c>
      <c r="D16" s="55">
        <v>0</v>
      </c>
      <c r="E16" s="55">
        <v>0</v>
      </c>
      <c r="F16" s="55">
        <v>0</v>
      </c>
      <c r="G16" s="55">
        <v>306180.44764999999</v>
      </c>
    </row>
    <row r="17" spans="1:7" x14ac:dyDescent="0.2">
      <c r="B17" s="12" t="s">
        <v>95</v>
      </c>
      <c r="C17" s="55">
        <v>116811.57640000001</v>
      </c>
      <c r="D17" s="55">
        <v>0</v>
      </c>
      <c r="E17" s="55">
        <v>0</v>
      </c>
      <c r="F17" s="55">
        <v>0</v>
      </c>
      <c r="G17" s="55">
        <v>116811.57640000001</v>
      </c>
    </row>
    <row r="18" spans="1:7" x14ac:dyDescent="0.2">
      <c r="B18" s="12" t="s">
        <v>96</v>
      </c>
      <c r="C18" s="55">
        <v>60677.453722999999</v>
      </c>
      <c r="D18" s="55">
        <v>87478.60785</v>
      </c>
      <c r="E18" s="55">
        <v>54599.414000999997</v>
      </c>
      <c r="F18" s="55">
        <v>38268.247387000003</v>
      </c>
      <c r="G18" s="55">
        <v>241023.72296099999</v>
      </c>
    </row>
    <row r="19" spans="1:7" x14ac:dyDescent="0.2">
      <c r="A19" s="6"/>
      <c r="D19" s="55"/>
      <c r="E19" s="55"/>
      <c r="F19" s="55"/>
      <c r="G19" s="55"/>
    </row>
    <row r="20" spans="1:7" x14ac:dyDescent="0.2">
      <c r="A20" s="6" t="s">
        <v>73</v>
      </c>
      <c r="D20" s="57"/>
      <c r="E20" s="57"/>
      <c r="F20" s="57"/>
      <c r="G20" s="57"/>
    </row>
    <row r="21" spans="1:7" s="9" customFormat="1" ht="18" customHeight="1" x14ac:dyDescent="0.2">
      <c r="B21" s="10" t="s">
        <v>97</v>
      </c>
      <c r="C21" s="54">
        <v>40388.680716999996</v>
      </c>
      <c r="D21" s="54">
        <v>15984.645149</v>
      </c>
      <c r="E21" s="54">
        <v>39894.430569999997</v>
      </c>
      <c r="F21" s="54">
        <v>23152.580013999999</v>
      </c>
      <c r="G21" s="54">
        <v>119420.33645</v>
      </c>
    </row>
    <row r="22" spans="1:7" x14ac:dyDescent="0.2">
      <c r="B22" s="2" t="s">
        <v>98</v>
      </c>
      <c r="C22" s="55">
        <v>31644.585335</v>
      </c>
      <c r="D22" s="55">
        <v>20.918510000000001</v>
      </c>
      <c r="E22" s="55">
        <v>19740.282493999999</v>
      </c>
      <c r="F22" s="55">
        <v>412.29512</v>
      </c>
      <c r="G22" s="55">
        <v>51818.081459000001</v>
      </c>
    </row>
    <row r="23" spans="1:7" x14ac:dyDescent="0.2">
      <c r="B23" s="2" t="s">
        <v>99</v>
      </c>
      <c r="C23" s="55">
        <v>1663.3429590000001</v>
      </c>
      <c r="D23" s="55">
        <v>13196.327264</v>
      </c>
      <c r="E23" s="55">
        <v>14525.898671999999</v>
      </c>
      <c r="F23" s="55">
        <v>17535.640071000002</v>
      </c>
      <c r="G23" s="55">
        <v>46921.208965999998</v>
      </c>
    </row>
    <row r="24" spans="1:7" x14ac:dyDescent="0.2">
      <c r="B24" s="2" t="s">
        <v>76</v>
      </c>
      <c r="C24" s="55">
        <v>7080.7524229999999</v>
      </c>
      <c r="D24" s="55">
        <v>2767.399375</v>
      </c>
      <c r="E24" s="55">
        <v>5628.2494040000001</v>
      </c>
      <c r="F24" s="55">
        <v>5204.6448229999996</v>
      </c>
      <c r="G24" s="55">
        <v>20681.046025</v>
      </c>
    </row>
    <row r="25" spans="1:7" x14ac:dyDescent="0.2">
      <c r="A25" s="6"/>
      <c r="D25" s="58"/>
      <c r="E25" s="58"/>
      <c r="F25" s="58"/>
      <c r="G25" s="58"/>
    </row>
    <row r="26" spans="1:7" x14ac:dyDescent="0.2">
      <c r="A26" s="6" t="s">
        <v>6</v>
      </c>
      <c r="B26" s="11"/>
      <c r="C26" s="54">
        <v>524495.44638099999</v>
      </c>
      <c r="D26" s="54">
        <v>121594.109344</v>
      </c>
      <c r="E26" s="54">
        <v>94665.791070999985</v>
      </c>
      <c r="F26" s="54">
        <v>62574.137691000004</v>
      </c>
      <c r="G26" s="147">
        <v>803329.48448700015</v>
      </c>
    </row>
    <row r="27" spans="1:7" x14ac:dyDescent="0.2">
      <c r="A27" s="6"/>
      <c r="B27" s="11"/>
      <c r="C27" s="11"/>
      <c r="D27" s="11"/>
      <c r="E27" s="11"/>
      <c r="F27" s="11"/>
      <c r="G27" s="11"/>
    </row>
    <row r="29" spans="1:7" x14ac:dyDescent="0.2">
      <c r="A29" s="4" t="s">
        <v>100</v>
      </c>
    </row>
    <row r="30" spans="1:7" x14ac:dyDescent="0.2">
      <c r="B30" s="4"/>
      <c r="C30" s="4"/>
    </row>
    <row r="31" spans="1:7" x14ac:dyDescent="0.2">
      <c r="A31" s="4" t="s">
        <v>201</v>
      </c>
      <c r="B31" s="4"/>
      <c r="C31" s="4"/>
    </row>
    <row r="33" spans="1:5" x14ac:dyDescent="0.2">
      <c r="A33" s="4" t="s">
        <v>160</v>
      </c>
    </row>
    <row r="34" spans="1:5" x14ac:dyDescent="0.2">
      <c r="A34" s="4" t="s">
        <v>161</v>
      </c>
      <c r="E34" s="32"/>
    </row>
    <row r="35" spans="1:5" x14ac:dyDescent="0.2">
      <c r="A35" s="4" t="s">
        <v>187</v>
      </c>
    </row>
  </sheetData>
  <phoneticPr fontId="4" type="noConversion"/>
  <hyperlinks>
    <hyperlink ref="I1" location="Inhalt!A1" display="zurück" xr:uid="{00000000-0004-0000-0700-000000000000}"/>
  </hyperlinks>
  <pageMargins left="0.78740157499999996" right="0.78740157499999996" top="0.984251969" bottom="0.984251969" header="0.4921259845" footer="0.4921259845"/>
  <pageSetup paperSize="9" scale="4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pageSetUpPr fitToPage="1"/>
  </sheetPr>
  <dimension ref="A1:I35"/>
  <sheetViews>
    <sheetView zoomScale="70" zoomScaleNormal="70" workbookViewId="0">
      <selection activeCell="B48" sqref="B48"/>
    </sheetView>
  </sheetViews>
  <sheetFormatPr baseColWidth="10" defaultColWidth="11.42578125" defaultRowHeight="12.75" x14ac:dyDescent="0.2"/>
  <cols>
    <col min="1" max="1" width="2.28515625" style="2" customWidth="1"/>
    <col min="2" max="2" width="50.7109375" style="2" customWidth="1"/>
    <col min="3" max="3" width="16.28515625" style="2" bestFit="1" customWidth="1"/>
    <col min="4" max="5" width="15.7109375" style="2" customWidth="1"/>
    <col min="6" max="6" width="18.140625" style="2" customWidth="1"/>
    <col min="7" max="7" width="15.7109375" style="2" customWidth="1"/>
    <col min="8" max="16384" width="11.42578125" style="2"/>
  </cols>
  <sheetData>
    <row r="1" spans="1:9" x14ac:dyDescent="0.2">
      <c r="A1" s="6" t="s">
        <v>190</v>
      </c>
      <c r="E1" s="26"/>
      <c r="I1" s="26" t="s">
        <v>46</v>
      </c>
    </row>
    <row r="3" spans="1:9" x14ac:dyDescent="0.2">
      <c r="B3" s="43" t="s">
        <v>101</v>
      </c>
      <c r="C3" s="43"/>
    </row>
    <row r="4" spans="1:9" ht="25.5" x14ac:dyDescent="0.2">
      <c r="A4" s="7"/>
      <c r="B4" s="8"/>
      <c r="C4" s="7" t="s">
        <v>102</v>
      </c>
      <c r="D4" s="136" t="s">
        <v>103</v>
      </c>
      <c r="E4" s="136" t="s">
        <v>104</v>
      </c>
      <c r="F4" s="136" t="s">
        <v>41</v>
      </c>
      <c r="G4" s="136" t="s">
        <v>1</v>
      </c>
    </row>
    <row r="5" spans="1:9" x14ac:dyDescent="0.2">
      <c r="D5" s="51"/>
      <c r="E5" s="51"/>
      <c r="F5" s="51"/>
      <c r="G5" s="51"/>
    </row>
    <row r="6" spans="1:9" x14ac:dyDescent="0.2">
      <c r="A6" s="6" t="s">
        <v>88</v>
      </c>
      <c r="D6" s="51"/>
      <c r="E6" s="51"/>
      <c r="F6" s="51"/>
      <c r="G6" s="51"/>
    </row>
    <row r="7" spans="1:9" s="9" customFormat="1" ht="18" customHeight="1" x14ac:dyDescent="0.2">
      <c r="B7" s="10" t="s">
        <v>5</v>
      </c>
      <c r="C7" s="54">
        <v>8.3373057672334605E-2</v>
      </c>
      <c r="D7" s="54">
        <v>14.910966035127803</v>
      </c>
      <c r="E7" s="54">
        <v>0.18163530675092435</v>
      </c>
      <c r="F7" s="54">
        <v>1.8431101610943652</v>
      </c>
      <c r="G7" s="54">
        <v>2.4763688387092837</v>
      </c>
    </row>
    <row r="8" spans="1:9" x14ac:dyDescent="0.2">
      <c r="B8" s="12" t="s">
        <v>89</v>
      </c>
      <c r="C8" s="55">
        <v>0</v>
      </c>
      <c r="D8" s="55">
        <v>0.31396860839693147</v>
      </c>
      <c r="E8" s="55">
        <v>0</v>
      </c>
      <c r="F8" s="55">
        <v>0</v>
      </c>
      <c r="G8" s="55">
        <v>4.752313221066367E-2</v>
      </c>
    </row>
    <row r="9" spans="1:9" x14ac:dyDescent="0.2">
      <c r="B9" s="111" t="s">
        <v>90</v>
      </c>
      <c r="C9" s="55">
        <v>-1.3918137994085061E-4</v>
      </c>
      <c r="D9" s="55">
        <v>7.7631800996992881</v>
      </c>
      <c r="E9" s="55">
        <v>0</v>
      </c>
      <c r="F9" s="55">
        <v>0</v>
      </c>
      <c r="G9" s="55">
        <v>1.1749649279993213</v>
      </c>
    </row>
    <row r="10" spans="1:9" x14ac:dyDescent="0.2">
      <c r="B10" s="12" t="s">
        <v>91</v>
      </c>
      <c r="C10" s="55">
        <v>3.8119625514301266E-2</v>
      </c>
      <c r="D10" s="55">
        <v>3.2523957816178077</v>
      </c>
      <c r="E10" s="55">
        <v>1.1190948578303673E-2</v>
      </c>
      <c r="F10" s="55">
        <v>0.15040191279141857</v>
      </c>
      <c r="G10" s="55">
        <v>0.53021383694387814</v>
      </c>
    </row>
    <row r="11" spans="1:9" x14ac:dyDescent="0.2">
      <c r="B11" s="12" t="s">
        <v>92</v>
      </c>
      <c r="C11" s="55">
        <v>4.5392613537974198E-2</v>
      </c>
      <c r="D11" s="55">
        <v>3.3402616639178628</v>
      </c>
      <c r="E11" s="55">
        <v>0.17044435817262069</v>
      </c>
      <c r="F11" s="55">
        <v>1.6927082483029467</v>
      </c>
      <c r="G11" s="55">
        <v>0.68716433388787568</v>
      </c>
    </row>
    <row r="12" spans="1:9" x14ac:dyDescent="0.2">
      <c r="B12" s="12" t="s">
        <v>69</v>
      </c>
      <c r="C12" s="55">
        <v>0</v>
      </c>
      <c r="D12" s="55">
        <v>0.24115988149591197</v>
      </c>
      <c r="E12" s="55">
        <v>0</v>
      </c>
      <c r="F12" s="55">
        <v>0</v>
      </c>
      <c r="G12" s="55">
        <v>3.6502607667544824E-2</v>
      </c>
    </row>
    <row r="13" spans="1:9" x14ac:dyDescent="0.2">
      <c r="A13" s="6"/>
      <c r="D13" s="115"/>
      <c r="E13" s="115"/>
      <c r="F13" s="115"/>
      <c r="G13" s="115"/>
    </row>
    <row r="14" spans="1:9" x14ac:dyDescent="0.2">
      <c r="A14" s="6" t="s">
        <v>93</v>
      </c>
      <c r="D14" s="57"/>
      <c r="E14" s="57"/>
      <c r="F14" s="57"/>
      <c r="G14" s="57"/>
    </row>
    <row r="15" spans="1:9" s="9" customFormat="1" ht="18" customHeight="1" x14ac:dyDescent="0.2">
      <c r="B15" s="10" t="s">
        <v>5</v>
      </c>
      <c r="C15" s="54">
        <v>92.216144317420174</v>
      </c>
      <c r="D15" s="54">
        <v>71.943129746948216</v>
      </c>
      <c r="E15" s="54">
        <v>57.675970784472788</v>
      </c>
      <c r="F15" s="54">
        <v>61.156651612162925</v>
      </c>
      <c r="G15" s="54">
        <v>82.657957890719672</v>
      </c>
    </row>
    <row r="16" spans="1:9" x14ac:dyDescent="0.2">
      <c r="B16" s="12" t="s">
        <v>94</v>
      </c>
      <c r="C16" s="55">
        <v>58.37618796552654</v>
      </c>
      <c r="D16" s="55">
        <v>0</v>
      </c>
      <c r="E16" s="55">
        <v>0</v>
      </c>
      <c r="F16" s="55">
        <v>0</v>
      </c>
      <c r="G16" s="55">
        <v>38.113931277590837</v>
      </c>
    </row>
    <row r="17" spans="1:7" x14ac:dyDescent="0.2">
      <c r="B17" s="12" t="s">
        <v>95</v>
      </c>
      <c r="C17" s="55">
        <v>22.271227940298765</v>
      </c>
      <c r="D17" s="55">
        <v>0</v>
      </c>
      <c r="E17" s="55">
        <v>0</v>
      </c>
      <c r="F17" s="55">
        <v>0</v>
      </c>
      <c r="G17" s="55">
        <v>14.540929799756441</v>
      </c>
    </row>
    <row r="18" spans="1:7" x14ac:dyDescent="0.2">
      <c r="B18" s="12" t="s">
        <v>96</v>
      </c>
      <c r="C18" s="55">
        <v>11.568728411594854</v>
      </c>
      <c r="D18" s="55">
        <v>71.943129746948216</v>
      </c>
      <c r="E18" s="55">
        <v>57.675970784472788</v>
      </c>
      <c r="F18" s="55">
        <v>61.156651612162925</v>
      </c>
      <c r="G18" s="55">
        <v>30.003096813372387</v>
      </c>
    </row>
    <row r="19" spans="1:7" x14ac:dyDescent="0.2">
      <c r="A19" s="6"/>
      <c r="D19" s="55"/>
      <c r="E19" s="55"/>
      <c r="F19" s="55"/>
      <c r="G19" s="55"/>
    </row>
    <row r="20" spans="1:7" x14ac:dyDescent="0.2">
      <c r="A20" s="6" t="s">
        <v>73</v>
      </c>
      <c r="D20" s="57"/>
      <c r="E20" s="57"/>
      <c r="F20" s="57"/>
      <c r="G20" s="57"/>
    </row>
    <row r="21" spans="1:7" s="9" customFormat="1" ht="18" customHeight="1" x14ac:dyDescent="0.2">
      <c r="B21" s="10" t="s">
        <v>97</v>
      </c>
      <c r="C21" s="54">
        <v>7.7004826249075125</v>
      </c>
      <c r="D21" s="54">
        <v>13.145904217923984</v>
      </c>
      <c r="E21" s="54">
        <v>42.142393908776306</v>
      </c>
      <c r="F21" s="54">
        <v>37.000238226742709</v>
      </c>
      <c r="G21" s="54">
        <v>14.865673270571026</v>
      </c>
    </row>
    <row r="22" spans="1:7" x14ac:dyDescent="0.2">
      <c r="B22" s="2" t="s">
        <v>98</v>
      </c>
      <c r="C22" s="55">
        <v>6.033338430933294</v>
      </c>
      <c r="D22" s="55">
        <v>1.7203555429498456E-2</v>
      </c>
      <c r="E22" s="55">
        <v>20.852603956158411</v>
      </c>
      <c r="F22" s="55">
        <v>0.65889061394017434</v>
      </c>
      <c r="G22" s="55">
        <v>6.4504144886566213</v>
      </c>
    </row>
    <row r="23" spans="1:7" x14ac:dyDescent="0.2">
      <c r="B23" s="2" t="s">
        <v>99</v>
      </c>
      <c r="C23" s="55">
        <v>0.31713201143632563</v>
      </c>
      <c r="D23" s="55">
        <v>10.852768555314201</v>
      </c>
      <c r="E23" s="55">
        <v>15.344401084765117</v>
      </c>
      <c r="F23" s="55">
        <v>28.023782217492933</v>
      </c>
      <c r="G23" s="55">
        <v>5.8408423781387171</v>
      </c>
    </row>
    <row r="24" spans="1:7" x14ac:dyDescent="0.2">
      <c r="B24" s="2" t="s">
        <v>76</v>
      </c>
      <c r="C24" s="55">
        <v>1.3500121825378926</v>
      </c>
      <c r="D24" s="55">
        <v>2.2759321071802856</v>
      </c>
      <c r="E24" s="55">
        <v>5.9453888678527758</v>
      </c>
      <c r="F24" s="55">
        <v>8.3175653953096038</v>
      </c>
      <c r="G24" s="55">
        <v>2.5744164037756878</v>
      </c>
    </row>
    <row r="25" spans="1:7" x14ac:dyDescent="0.2">
      <c r="A25" s="6"/>
      <c r="D25" s="58"/>
      <c r="E25" s="58"/>
      <c r="F25" s="58"/>
      <c r="G25" s="58"/>
    </row>
    <row r="26" spans="1:7" x14ac:dyDescent="0.2">
      <c r="A26" s="6" t="s">
        <v>6</v>
      </c>
      <c r="B26" s="11"/>
      <c r="C26" s="54">
        <v>100.00000000000001</v>
      </c>
      <c r="D26" s="54">
        <v>100</v>
      </c>
      <c r="E26" s="54">
        <v>100.00000000000003</v>
      </c>
      <c r="F26" s="54">
        <v>100</v>
      </c>
      <c r="G26" s="54">
        <v>99.999999999999972</v>
      </c>
    </row>
    <row r="27" spans="1:7" x14ac:dyDescent="0.2">
      <c r="A27" s="6"/>
      <c r="B27" s="11"/>
      <c r="C27" s="11"/>
      <c r="D27" s="11"/>
      <c r="E27" s="11"/>
      <c r="F27" s="11"/>
      <c r="G27" s="11"/>
    </row>
    <row r="29" spans="1:7" x14ac:dyDescent="0.2">
      <c r="A29" s="4" t="s">
        <v>100</v>
      </c>
    </row>
    <row r="30" spans="1:7" x14ac:dyDescent="0.2">
      <c r="A30" s="4"/>
    </row>
    <row r="31" spans="1:7" x14ac:dyDescent="0.2">
      <c r="A31" s="4" t="s">
        <v>201</v>
      </c>
      <c r="B31" s="4"/>
      <c r="C31" s="4"/>
    </row>
    <row r="33" spans="1:5" x14ac:dyDescent="0.2">
      <c r="A33" s="4" t="s">
        <v>160</v>
      </c>
    </row>
    <row r="34" spans="1:5" x14ac:dyDescent="0.2">
      <c r="A34" s="4" t="s">
        <v>161</v>
      </c>
      <c r="E34" s="32"/>
    </row>
    <row r="35" spans="1:5" x14ac:dyDescent="0.2">
      <c r="A35" s="4" t="s">
        <v>187</v>
      </c>
    </row>
  </sheetData>
  <phoneticPr fontId="4" type="noConversion"/>
  <hyperlinks>
    <hyperlink ref="I1" location="Inhalt!A1" display="zurück" xr:uid="{00000000-0004-0000-0800-000000000000}"/>
  </hyperlinks>
  <pageMargins left="0.78740157499999996" right="0.78740157499999996" top="0.984251969" bottom="0.984251969" header="0.4921259845" footer="0.4921259845"/>
  <pageSetup paperSize="9" scale="9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pageSetUpPr fitToPage="1"/>
  </sheetPr>
  <dimension ref="A1:O105"/>
  <sheetViews>
    <sheetView topLeftCell="A11" zoomScale="57" zoomScaleNormal="84" workbookViewId="0">
      <selection activeCell="O7" sqref="O7"/>
    </sheetView>
  </sheetViews>
  <sheetFormatPr baseColWidth="10" defaultColWidth="11.42578125" defaultRowHeight="12.75" x14ac:dyDescent="0.2"/>
  <cols>
    <col min="1" max="1" width="25.7109375" style="17" customWidth="1"/>
    <col min="2" max="5" width="14.85546875" style="2" customWidth="1"/>
    <col min="6" max="6" width="6.28515625" style="2" customWidth="1"/>
    <col min="7" max="7" width="25.7109375" style="2" customWidth="1"/>
    <col min="8" max="11" width="18.28515625" style="2" customWidth="1"/>
    <col min="12" max="13" width="11.42578125" style="2"/>
    <col min="14" max="14" width="11.85546875" style="2" bestFit="1" customWidth="1"/>
    <col min="15" max="16384" width="11.42578125" style="2"/>
  </cols>
  <sheetData>
    <row r="1" spans="1:11" s="6" customFormat="1" x14ac:dyDescent="0.2">
      <c r="A1" s="6" t="s">
        <v>191</v>
      </c>
      <c r="J1" s="26" t="s">
        <v>46</v>
      </c>
    </row>
    <row r="2" spans="1:11" x14ac:dyDescent="0.2">
      <c r="A2" s="17" t="s">
        <v>0</v>
      </c>
    </row>
    <row r="3" spans="1:11" ht="30" customHeight="1" x14ac:dyDescent="0.2">
      <c r="A3" s="45" t="s">
        <v>105</v>
      </c>
      <c r="B3" s="27"/>
      <c r="C3" s="27"/>
      <c r="D3" s="27"/>
      <c r="E3" s="27"/>
      <c r="G3" s="45" t="s">
        <v>87</v>
      </c>
      <c r="H3" s="27"/>
      <c r="I3" s="27"/>
      <c r="J3" s="27"/>
      <c r="K3" s="27"/>
    </row>
    <row r="4" spans="1:11" ht="5.25" customHeight="1" x14ac:dyDescent="0.2">
      <c r="A4" s="17" t="s">
        <v>0</v>
      </c>
    </row>
    <row r="5" spans="1:11" s="14" customFormat="1" ht="24" customHeight="1" x14ac:dyDescent="0.2">
      <c r="A5" s="28" t="s">
        <v>102</v>
      </c>
      <c r="G5" s="28" t="s">
        <v>102</v>
      </c>
    </row>
    <row r="6" spans="1:11" x14ac:dyDescent="0.2">
      <c r="A6" s="32"/>
      <c r="G6" s="32"/>
    </row>
    <row r="7" spans="1:11" s="16" customFormat="1" ht="18.75" customHeight="1" x14ac:dyDescent="0.2">
      <c r="A7" s="137"/>
      <c r="B7" s="8" t="s">
        <v>42</v>
      </c>
      <c r="C7" s="8" t="s">
        <v>93</v>
      </c>
      <c r="D7" s="8" t="s">
        <v>73</v>
      </c>
      <c r="E7" s="8" t="s">
        <v>1</v>
      </c>
      <c r="G7" s="137"/>
      <c r="H7" s="8" t="s">
        <v>42</v>
      </c>
      <c r="I7" s="8" t="s">
        <v>93</v>
      </c>
      <c r="J7" s="8" t="s">
        <v>73</v>
      </c>
      <c r="K7" s="8" t="s">
        <v>1</v>
      </c>
    </row>
    <row r="8" spans="1:11" s="16" customFormat="1" ht="12.75" customHeight="1" x14ac:dyDescent="0.2">
      <c r="A8" s="107" t="s">
        <v>39</v>
      </c>
      <c r="B8" s="115">
        <v>0</v>
      </c>
      <c r="C8" s="115">
        <v>94.901051201255328</v>
      </c>
      <c r="D8" s="115">
        <v>5.098948798744682</v>
      </c>
      <c r="E8" s="58">
        <v>100.00000000000001</v>
      </c>
      <c r="G8" s="107" t="s">
        <v>39</v>
      </c>
      <c r="H8" s="115">
        <v>0</v>
      </c>
      <c r="I8" s="115">
        <v>1969.3885600000001</v>
      </c>
      <c r="J8" s="115">
        <v>105.81349</v>
      </c>
      <c r="K8" s="58">
        <v>2075.2020499999999</v>
      </c>
    </row>
    <row r="9" spans="1:11" x14ac:dyDescent="0.2">
      <c r="A9" s="50" t="s">
        <v>13</v>
      </c>
      <c r="B9" s="56">
        <v>7.7792695399238207E-2</v>
      </c>
      <c r="C9" s="56">
        <v>89.775342407398838</v>
      </c>
      <c r="D9" s="56">
        <v>10.146864897201926</v>
      </c>
      <c r="E9" s="58">
        <v>100</v>
      </c>
      <c r="G9" s="50" t="s">
        <v>13</v>
      </c>
      <c r="H9" s="115">
        <v>51.300590999999997</v>
      </c>
      <c r="I9" s="115">
        <v>59202.578071000004</v>
      </c>
      <c r="J9" s="115">
        <v>6691.3758850000004</v>
      </c>
      <c r="K9" s="58">
        <v>65945.254547000004</v>
      </c>
    </row>
    <row r="10" spans="1:11" x14ac:dyDescent="0.2">
      <c r="A10" s="50" t="s">
        <v>18</v>
      </c>
      <c r="B10" s="56">
        <v>0</v>
      </c>
      <c r="C10" s="56">
        <v>90.961112755855382</v>
      </c>
      <c r="D10" s="56">
        <v>9.03888724414462</v>
      </c>
      <c r="E10" s="58">
        <v>100</v>
      </c>
      <c r="G10" s="50" t="s">
        <v>18</v>
      </c>
      <c r="H10" s="115">
        <v>0</v>
      </c>
      <c r="I10" s="115">
        <v>13493.157440000001</v>
      </c>
      <c r="J10" s="115">
        <v>1340.8271400000001</v>
      </c>
      <c r="K10" s="58">
        <v>14833.98458</v>
      </c>
    </row>
    <row r="11" spans="1:11" x14ac:dyDescent="0.2">
      <c r="A11" s="50" t="s">
        <v>8</v>
      </c>
      <c r="B11" s="56">
        <v>0</v>
      </c>
      <c r="C11" s="56">
        <v>88.567538706596892</v>
      </c>
      <c r="D11" s="56">
        <v>11.432461293403115</v>
      </c>
      <c r="E11" s="58">
        <v>100</v>
      </c>
      <c r="G11" s="50" t="s">
        <v>8</v>
      </c>
      <c r="H11" s="115">
        <v>0</v>
      </c>
      <c r="I11" s="115">
        <v>20311.453498999999</v>
      </c>
      <c r="J11" s="115">
        <v>2621.8398900000002</v>
      </c>
      <c r="K11" s="58">
        <v>22933.293388999999</v>
      </c>
    </row>
    <row r="12" spans="1:11" x14ac:dyDescent="0.2">
      <c r="A12" s="50" t="s">
        <v>17</v>
      </c>
      <c r="B12" s="56">
        <v>2.4299807337205548E-2</v>
      </c>
      <c r="C12" s="56">
        <v>92.490638238332295</v>
      </c>
      <c r="D12" s="56">
        <v>7.4850619543304964</v>
      </c>
      <c r="E12" s="58">
        <v>99.999999999999986</v>
      </c>
      <c r="G12" s="50" t="s">
        <v>17</v>
      </c>
      <c r="H12" s="115">
        <v>21.05</v>
      </c>
      <c r="I12" s="115">
        <v>80121.126390000005</v>
      </c>
      <c r="J12" s="115">
        <v>6484.0248300000003</v>
      </c>
      <c r="K12" s="58">
        <v>86626.201220000003</v>
      </c>
    </row>
    <row r="13" spans="1:11" x14ac:dyDescent="0.2">
      <c r="A13" s="50" t="s">
        <v>181</v>
      </c>
      <c r="B13" s="56">
        <v>0.76039600555114251</v>
      </c>
      <c r="C13" s="56">
        <v>93.867962393695137</v>
      </c>
      <c r="D13" s="56">
        <v>5.3716416007537227</v>
      </c>
      <c r="E13" s="58">
        <v>100</v>
      </c>
      <c r="G13" s="50" t="s">
        <v>181</v>
      </c>
      <c r="H13" s="115">
        <v>107.89100000000001</v>
      </c>
      <c r="I13" s="115">
        <v>13318.728999999999</v>
      </c>
      <c r="J13" s="115">
        <v>762.17100000000005</v>
      </c>
      <c r="K13" s="58">
        <v>14188.790999999999</v>
      </c>
    </row>
    <row r="14" spans="1:11" x14ac:dyDescent="0.2">
      <c r="A14" s="50" t="s">
        <v>16</v>
      </c>
      <c r="B14" s="56">
        <v>0.29893233574547207</v>
      </c>
      <c r="C14" s="56">
        <v>95.833023305020347</v>
      </c>
      <c r="D14" s="56">
        <v>3.868044359234176</v>
      </c>
      <c r="E14" s="58">
        <v>100</v>
      </c>
      <c r="G14" s="50" t="s">
        <v>16</v>
      </c>
      <c r="H14" s="115">
        <v>186.83224000000001</v>
      </c>
      <c r="I14" s="115">
        <v>59895.488942000004</v>
      </c>
      <c r="J14" s="115">
        <v>2417.5216449999998</v>
      </c>
      <c r="K14" s="58">
        <v>62499.842827000008</v>
      </c>
    </row>
    <row r="15" spans="1:11" x14ac:dyDescent="0.2">
      <c r="A15" s="50" t="s">
        <v>9</v>
      </c>
      <c r="B15" s="56">
        <v>0.51677460932949659</v>
      </c>
      <c r="C15" s="56">
        <v>87.933296893744455</v>
      </c>
      <c r="D15" s="56">
        <v>11.549928496926052</v>
      </c>
      <c r="E15" s="58">
        <v>100.00000000000001</v>
      </c>
      <c r="G15" s="50" t="s">
        <v>9</v>
      </c>
      <c r="H15" s="115">
        <v>58.345059999999997</v>
      </c>
      <c r="I15" s="115">
        <v>9927.8745330000002</v>
      </c>
      <c r="J15" s="115">
        <v>1304.013895</v>
      </c>
      <c r="K15" s="58">
        <v>11290.233488</v>
      </c>
    </row>
    <row r="16" spans="1:11" x14ac:dyDescent="0.2">
      <c r="A16" s="50" t="s">
        <v>10</v>
      </c>
      <c r="B16" s="56">
        <v>0</v>
      </c>
      <c r="C16" s="56">
        <v>92.448580964031933</v>
      </c>
      <c r="D16" s="56">
        <v>7.5514190359680722</v>
      </c>
      <c r="E16" s="58">
        <v>100</v>
      </c>
      <c r="G16" s="50" t="s">
        <v>10</v>
      </c>
      <c r="H16" s="115">
        <v>0</v>
      </c>
      <c r="I16" s="115">
        <v>12547.4692</v>
      </c>
      <c r="J16" s="115">
        <v>1024.9069999999999</v>
      </c>
      <c r="K16" s="58">
        <v>13572.376199999999</v>
      </c>
    </row>
    <row r="17" spans="1:15" x14ac:dyDescent="0.2">
      <c r="A17" s="61" t="s">
        <v>31</v>
      </c>
      <c r="B17" s="56">
        <v>0</v>
      </c>
      <c r="C17" s="56">
        <v>91.731142025522189</v>
      </c>
      <c r="D17" s="56">
        <v>8.2688579744778004</v>
      </c>
      <c r="E17" s="58">
        <v>99.999999999999986</v>
      </c>
      <c r="G17" s="61" t="s">
        <v>31</v>
      </c>
      <c r="H17" s="115">
        <v>0</v>
      </c>
      <c r="I17" s="115">
        <v>57077.217782</v>
      </c>
      <c r="J17" s="115">
        <v>5145.0728399999998</v>
      </c>
      <c r="K17" s="58">
        <v>62222.290622</v>
      </c>
    </row>
    <row r="18" spans="1:15" x14ac:dyDescent="0.2">
      <c r="A18" s="61" t="s">
        <v>173</v>
      </c>
      <c r="B18" s="56">
        <v>0</v>
      </c>
      <c r="C18" s="56">
        <v>92.563788465185539</v>
      </c>
      <c r="D18" s="56">
        <v>7.4362115348144604</v>
      </c>
      <c r="E18" s="58">
        <v>100</v>
      </c>
      <c r="G18" s="61" t="s">
        <v>173</v>
      </c>
      <c r="H18" s="115">
        <v>0</v>
      </c>
      <c r="I18" s="115">
        <v>6589.107</v>
      </c>
      <c r="J18" s="115">
        <v>529.34299999999996</v>
      </c>
      <c r="K18" s="58">
        <v>7118.45</v>
      </c>
    </row>
    <row r="19" spans="1:15" x14ac:dyDescent="0.2">
      <c r="A19" s="61" t="s">
        <v>169</v>
      </c>
      <c r="B19" s="56">
        <v>-1.492196132290747E-3</v>
      </c>
      <c r="C19" s="56">
        <v>90.501762265644132</v>
      </c>
      <c r="D19" s="56">
        <v>9.4997299304881739</v>
      </c>
      <c r="E19" s="58">
        <v>100.00000000000001</v>
      </c>
      <c r="G19" s="61" t="s">
        <v>169</v>
      </c>
      <c r="H19" s="115">
        <v>-0.73</v>
      </c>
      <c r="I19" s="115">
        <v>44274.532700000003</v>
      </c>
      <c r="J19" s="115">
        <v>4647.3802599999999</v>
      </c>
      <c r="K19" s="58">
        <v>48921.182959999998</v>
      </c>
    </row>
    <row r="20" spans="1:15" x14ac:dyDescent="0.2">
      <c r="A20" s="61" t="s">
        <v>170</v>
      </c>
      <c r="B20" s="56">
        <v>0</v>
      </c>
      <c r="C20" s="56">
        <v>94.010845234814653</v>
      </c>
      <c r="D20" s="56">
        <v>5.9891547651853507</v>
      </c>
      <c r="E20" s="58">
        <v>100</v>
      </c>
      <c r="G20" s="61" t="s">
        <v>170</v>
      </c>
      <c r="H20" s="115">
        <v>0</v>
      </c>
      <c r="I20" s="115">
        <v>9139.4419999999991</v>
      </c>
      <c r="J20" s="115">
        <v>582.24699999999996</v>
      </c>
      <c r="K20" s="58">
        <v>9721.6889999999985</v>
      </c>
    </row>
    <row r="21" spans="1:15" x14ac:dyDescent="0.2">
      <c r="A21" s="50" t="s">
        <v>171</v>
      </c>
      <c r="B21" s="56">
        <v>0</v>
      </c>
      <c r="C21" s="56">
        <v>94.121803361505172</v>
      </c>
      <c r="D21" s="56">
        <v>5.8781966384948321</v>
      </c>
      <c r="E21" s="58">
        <v>100</v>
      </c>
      <c r="G21" s="50" t="s">
        <v>171</v>
      </c>
      <c r="H21" s="115">
        <v>0</v>
      </c>
      <c r="I21" s="115">
        <v>14890.121999999999</v>
      </c>
      <c r="J21" s="115">
        <v>929.93399999999997</v>
      </c>
      <c r="K21" s="58">
        <v>15820.055999999999</v>
      </c>
    </row>
    <row r="22" spans="1:15" x14ac:dyDescent="0.2">
      <c r="A22" s="50" t="s">
        <v>11</v>
      </c>
      <c r="B22" s="56">
        <v>6.3885404975197152E-2</v>
      </c>
      <c r="C22" s="56">
        <v>92.505338138864516</v>
      </c>
      <c r="D22" s="56">
        <v>7.4307764561602845</v>
      </c>
      <c r="E22" s="58">
        <v>100</v>
      </c>
      <c r="G22" s="50" t="s">
        <v>11</v>
      </c>
      <c r="H22" s="115">
        <v>12.599</v>
      </c>
      <c r="I22" s="115">
        <v>18243.208376999999</v>
      </c>
      <c r="J22" s="115">
        <v>1465.4419519999999</v>
      </c>
      <c r="K22" s="58">
        <v>19721.249328999998</v>
      </c>
    </row>
    <row r="23" spans="1:15" x14ac:dyDescent="0.2">
      <c r="A23" s="50" t="s">
        <v>15</v>
      </c>
      <c r="B23" s="56">
        <v>0</v>
      </c>
      <c r="C23" s="56">
        <v>94.509093810444227</v>
      </c>
      <c r="D23" s="56">
        <v>5.4909061895557851</v>
      </c>
      <c r="E23" s="58">
        <v>100.00000000000001</v>
      </c>
      <c r="G23" s="50" t="s">
        <v>15</v>
      </c>
      <c r="H23" s="115">
        <v>0</v>
      </c>
      <c r="I23" s="115">
        <v>4157.6450000000004</v>
      </c>
      <c r="J23" s="115">
        <v>241.55600000000001</v>
      </c>
      <c r="K23" s="58">
        <v>4399.201</v>
      </c>
    </row>
    <row r="24" spans="1:15" x14ac:dyDescent="0.2">
      <c r="A24" s="50" t="s">
        <v>14</v>
      </c>
      <c r="B24" s="56">
        <v>0</v>
      </c>
      <c r="C24" s="56">
        <v>95.808178045181165</v>
      </c>
      <c r="D24" s="56">
        <v>4.1918219548188258</v>
      </c>
      <c r="E24" s="58">
        <v>99.999999999999986</v>
      </c>
      <c r="G24" s="50" t="s">
        <v>14</v>
      </c>
      <c r="H24" s="115">
        <v>0</v>
      </c>
      <c r="I24" s="115">
        <v>19348.102174</v>
      </c>
      <c r="J24" s="115">
        <v>846.52272000000005</v>
      </c>
      <c r="K24" s="58">
        <v>20194.624894</v>
      </c>
    </row>
    <row r="25" spans="1:15" x14ac:dyDescent="0.2">
      <c r="A25" s="50" t="s">
        <v>12</v>
      </c>
      <c r="B25" s="56">
        <v>0</v>
      </c>
      <c r="C25" s="56">
        <v>92.340081375247422</v>
      </c>
      <c r="D25" s="56">
        <v>7.659918624752569</v>
      </c>
      <c r="E25" s="58">
        <v>99.999999999999986</v>
      </c>
      <c r="G25" s="50" t="s">
        <v>12</v>
      </c>
      <c r="H25" s="115">
        <v>0</v>
      </c>
      <c r="I25" s="115">
        <v>39162.835099999997</v>
      </c>
      <c r="J25" s="115">
        <v>3248.6881699999999</v>
      </c>
      <c r="K25" s="58">
        <v>42411.523269999998</v>
      </c>
      <c r="N25" s="145"/>
    </row>
    <row r="26" spans="1:15" ht="25.5" customHeight="1" x14ac:dyDescent="0.2">
      <c r="A26" s="6" t="s">
        <v>4</v>
      </c>
      <c r="B26" s="58">
        <v>8.33730576731294E-2</v>
      </c>
      <c r="C26" s="58">
        <v>92.216144317345936</v>
      </c>
      <c r="D26" s="58">
        <v>7.7004826249809195</v>
      </c>
      <c r="E26" s="58">
        <v>99.999999999999986</v>
      </c>
      <c r="F26" s="6"/>
      <c r="G26" s="6" t="s">
        <v>4</v>
      </c>
      <c r="H26" s="13">
        <v>437.287891</v>
      </c>
      <c r="I26" s="13">
        <v>483669.47776799998</v>
      </c>
      <c r="J26" s="13">
        <v>40388.680717000003</v>
      </c>
      <c r="K26" s="13">
        <v>524495.44637600007</v>
      </c>
    </row>
    <row r="27" spans="1:15" s="14" customFormat="1" ht="24" customHeight="1" x14ac:dyDescent="0.2">
      <c r="A27" s="28" t="s">
        <v>0</v>
      </c>
      <c r="G27" s="28"/>
    </row>
    <row r="28" spans="1:15" s="14" customFormat="1" ht="24" customHeight="1" x14ac:dyDescent="0.2">
      <c r="A28" s="28" t="s">
        <v>106</v>
      </c>
      <c r="G28" s="28" t="s">
        <v>106</v>
      </c>
    </row>
    <row r="29" spans="1:15" x14ac:dyDescent="0.2">
      <c r="A29" s="17" t="s">
        <v>0</v>
      </c>
      <c r="G29" s="17"/>
      <c r="O29" s="143"/>
    </row>
    <row r="30" spans="1:15" s="16" customFormat="1" ht="18.75" customHeight="1" x14ac:dyDescent="0.2">
      <c r="A30" s="137"/>
      <c r="B30" s="8" t="s">
        <v>42</v>
      </c>
      <c r="C30" s="8" t="s">
        <v>93</v>
      </c>
      <c r="D30" s="8" t="s">
        <v>73</v>
      </c>
      <c r="E30" s="8" t="s">
        <v>1</v>
      </c>
      <c r="G30" s="137"/>
      <c r="H30" s="8" t="s">
        <v>42</v>
      </c>
      <c r="I30" s="8" t="s">
        <v>93</v>
      </c>
      <c r="J30" s="8" t="s">
        <v>73</v>
      </c>
      <c r="K30" s="8" t="s">
        <v>1</v>
      </c>
    </row>
    <row r="31" spans="1:15" s="16" customFormat="1" ht="12.75" customHeight="1" x14ac:dyDescent="0.2">
      <c r="A31" s="107" t="s">
        <v>39</v>
      </c>
      <c r="B31" s="115" t="s">
        <v>192</v>
      </c>
      <c r="C31" s="115" t="s">
        <v>192</v>
      </c>
      <c r="D31" s="115" t="s">
        <v>192</v>
      </c>
      <c r="E31" s="115" t="s">
        <v>192</v>
      </c>
      <c r="G31" s="107" t="s">
        <v>39</v>
      </c>
      <c r="H31" s="115">
        <v>0</v>
      </c>
      <c r="I31" s="115">
        <v>0</v>
      </c>
      <c r="J31" s="115">
        <v>0</v>
      </c>
      <c r="K31" s="58">
        <v>0</v>
      </c>
    </row>
    <row r="32" spans="1:15" x14ac:dyDescent="0.2">
      <c r="A32" s="50" t="s">
        <v>13</v>
      </c>
      <c r="B32" s="56">
        <v>21.068301581701938</v>
      </c>
      <c r="C32" s="56">
        <v>60.736752761225745</v>
      </c>
      <c r="D32" s="56">
        <v>18.194945657072317</v>
      </c>
      <c r="E32" s="58">
        <v>100</v>
      </c>
      <c r="G32" s="50" t="s">
        <v>13</v>
      </c>
      <c r="H32" s="115">
        <v>3020.119095</v>
      </c>
      <c r="I32" s="115">
        <v>8706.5502680000009</v>
      </c>
      <c r="J32" s="115">
        <v>2608.2265149999998</v>
      </c>
      <c r="K32" s="58">
        <v>14334.895878000001</v>
      </c>
    </row>
    <row r="33" spans="1:11" x14ac:dyDescent="0.2">
      <c r="A33" s="50" t="s">
        <v>18</v>
      </c>
      <c r="B33" s="56">
        <v>12.040403798331347</v>
      </c>
      <c r="C33" s="56">
        <v>60.871979800416163</v>
      </c>
      <c r="D33" s="56">
        <v>27.08761640125249</v>
      </c>
      <c r="E33" s="58">
        <v>100</v>
      </c>
      <c r="G33" s="50" t="s">
        <v>18</v>
      </c>
      <c r="H33" s="115">
        <v>480.50689</v>
      </c>
      <c r="I33" s="115">
        <v>2429.2711599999998</v>
      </c>
      <c r="J33" s="115">
        <v>1081.0091199999999</v>
      </c>
      <c r="K33" s="58">
        <v>3990.7871699999996</v>
      </c>
    </row>
    <row r="34" spans="1:11" x14ac:dyDescent="0.2">
      <c r="A34" s="50" t="s">
        <v>8</v>
      </c>
      <c r="B34" s="56">
        <v>15.89452373121529</v>
      </c>
      <c r="C34" s="56">
        <v>69.897620898958579</v>
      </c>
      <c r="D34" s="56">
        <v>14.207855369826117</v>
      </c>
      <c r="E34" s="58">
        <v>99.999999999999986</v>
      </c>
      <c r="G34" s="50" t="s">
        <v>8</v>
      </c>
      <c r="H34" s="115">
        <v>1090.0332800000001</v>
      </c>
      <c r="I34" s="115">
        <v>4793.5209800000002</v>
      </c>
      <c r="J34" s="115">
        <v>974.36296000000004</v>
      </c>
      <c r="K34" s="58">
        <v>6857.9172200000012</v>
      </c>
    </row>
    <row r="35" spans="1:11" x14ac:dyDescent="0.2">
      <c r="A35" s="50" t="s">
        <v>17</v>
      </c>
      <c r="B35" s="56">
        <v>8.0584938935276131</v>
      </c>
      <c r="C35" s="56">
        <v>82.559041522087952</v>
      </c>
      <c r="D35" s="56">
        <v>9.3824645843844454</v>
      </c>
      <c r="E35" s="58">
        <v>100.00000000000001</v>
      </c>
      <c r="G35" s="50" t="s">
        <v>17</v>
      </c>
      <c r="H35" s="115">
        <v>1783.1187399999999</v>
      </c>
      <c r="I35" s="115">
        <v>18268.000949000001</v>
      </c>
      <c r="J35" s="115">
        <v>2076.0763299999999</v>
      </c>
      <c r="K35" s="58">
        <v>22127.196018999999</v>
      </c>
    </row>
    <row r="36" spans="1:11" x14ac:dyDescent="0.2">
      <c r="A36" s="50" t="s">
        <v>181</v>
      </c>
      <c r="B36" s="56">
        <v>11.773165465904949</v>
      </c>
      <c r="C36" s="56">
        <v>85.568651925247281</v>
      </c>
      <c r="D36" s="56">
        <v>2.6581826088477793</v>
      </c>
      <c r="E36" s="58">
        <v>100.00000000000001</v>
      </c>
      <c r="G36" s="50" t="s">
        <v>181</v>
      </c>
      <c r="H36" s="115">
        <v>329.75</v>
      </c>
      <c r="I36" s="115">
        <v>2396.6590000000001</v>
      </c>
      <c r="J36" s="115">
        <v>74.451999999999998</v>
      </c>
      <c r="K36" s="58">
        <v>2800.8609999999999</v>
      </c>
    </row>
    <row r="37" spans="1:11" x14ac:dyDescent="0.2">
      <c r="A37" s="50" t="s">
        <v>16</v>
      </c>
      <c r="B37" s="56">
        <v>6.4019575589868802</v>
      </c>
      <c r="C37" s="56">
        <v>86.268606985818025</v>
      </c>
      <c r="D37" s="56">
        <v>7.3294354551951004</v>
      </c>
      <c r="E37" s="58">
        <v>100</v>
      </c>
      <c r="G37" s="50" t="s">
        <v>16</v>
      </c>
      <c r="H37" s="115">
        <v>1192.4777200000001</v>
      </c>
      <c r="I37" s="115">
        <v>16069.052444999999</v>
      </c>
      <c r="J37" s="115">
        <v>1365.2368670000001</v>
      </c>
      <c r="K37" s="58">
        <v>18626.767032</v>
      </c>
    </row>
    <row r="38" spans="1:11" x14ac:dyDescent="0.2">
      <c r="A38" s="50" t="s">
        <v>9</v>
      </c>
      <c r="B38" s="56">
        <v>3.0129579548821845</v>
      </c>
      <c r="C38" s="56">
        <v>85.572471109468736</v>
      </c>
      <c r="D38" s="56">
        <v>11.414570935649071</v>
      </c>
      <c r="E38" s="58">
        <v>99.999999999999986</v>
      </c>
      <c r="G38" s="50" t="s">
        <v>9</v>
      </c>
      <c r="H38" s="115">
        <v>92.908500000000004</v>
      </c>
      <c r="I38" s="115">
        <v>2638.73909</v>
      </c>
      <c r="J38" s="115">
        <v>351.983227</v>
      </c>
      <c r="K38" s="58">
        <v>3083.6308170000002</v>
      </c>
    </row>
    <row r="39" spans="1:11" x14ac:dyDescent="0.2">
      <c r="A39" s="50" t="s">
        <v>10</v>
      </c>
      <c r="B39" s="56">
        <v>19.160755142715953</v>
      </c>
      <c r="C39" s="56">
        <v>70.703331198588856</v>
      </c>
      <c r="D39" s="56">
        <v>10.135913658695173</v>
      </c>
      <c r="E39" s="58">
        <v>99.999999999999986</v>
      </c>
      <c r="G39" s="50" t="s">
        <v>10</v>
      </c>
      <c r="H39" s="115">
        <v>893.2826</v>
      </c>
      <c r="I39" s="115">
        <v>3296.2195409999999</v>
      </c>
      <c r="J39" s="115">
        <v>472.54063000000002</v>
      </c>
      <c r="K39" s="58">
        <v>4662.0427710000004</v>
      </c>
    </row>
    <row r="40" spans="1:11" x14ac:dyDescent="0.2">
      <c r="A40" s="61" t="s">
        <v>31</v>
      </c>
      <c r="B40" s="56">
        <v>15.054105329768289</v>
      </c>
      <c r="C40" s="56">
        <v>80.992536169904966</v>
      </c>
      <c r="D40" s="56">
        <v>3.9533585003267255</v>
      </c>
      <c r="E40" s="58">
        <v>99.999999999999986</v>
      </c>
      <c r="G40" s="61" t="s">
        <v>31</v>
      </c>
      <c r="H40" s="115">
        <v>1353.1535699999999</v>
      </c>
      <c r="I40" s="115">
        <v>7280.0964960000001</v>
      </c>
      <c r="J40" s="115">
        <v>355.35165000000001</v>
      </c>
      <c r="K40" s="58">
        <v>8988.601716000001</v>
      </c>
    </row>
    <row r="41" spans="1:11" x14ac:dyDescent="0.2">
      <c r="A41" s="61" t="s">
        <v>173</v>
      </c>
      <c r="B41" s="56" t="s">
        <v>192</v>
      </c>
      <c r="C41" s="56" t="s">
        <v>192</v>
      </c>
      <c r="D41" s="56" t="s">
        <v>192</v>
      </c>
      <c r="E41" s="58" t="s">
        <v>192</v>
      </c>
      <c r="G41" s="61" t="s">
        <v>173</v>
      </c>
      <c r="H41" s="115">
        <v>0</v>
      </c>
      <c r="I41" s="115">
        <v>0</v>
      </c>
      <c r="J41" s="115">
        <v>0</v>
      </c>
      <c r="K41" s="58">
        <v>0</v>
      </c>
    </row>
    <row r="42" spans="1:11" x14ac:dyDescent="0.2">
      <c r="A42" s="61" t="s">
        <v>169</v>
      </c>
      <c r="B42" s="56">
        <v>32.352624543241333</v>
      </c>
      <c r="C42" s="56">
        <v>51.602868306216308</v>
      </c>
      <c r="D42" s="56">
        <v>16.044507150542362</v>
      </c>
      <c r="E42" s="58">
        <v>100</v>
      </c>
      <c r="G42" s="61" t="s">
        <v>169</v>
      </c>
      <c r="H42" s="115">
        <v>3716.6873500000002</v>
      </c>
      <c r="I42" s="115">
        <v>5928.16597</v>
      </c>
      <c r="J42" s="115">
        <v>1843.20183</v>
      </c>
      <c r="K42" s="58">
        <v>11488.05515</v>
      </c>
    </row>
    <row r="43" spans="1:11" x14ac:dyDescent="0.2">
      <c r="A43" s="61" t="s">
        <v>170</v>
      </c>
      <c r="B43" s="56">
        <v>9.7771190751643591</v>
      </c>
      <c r="C43" s="56">
        <v>61.306205851482829</v>
      </c>
      <c r="D43" s="56">
        <v>28.91667507335281</v>
      </c>
      <c r="E43" s="58">
        <v>100</v>
      </c>
      <c r="G43" s="61" t="s">
        <v>170</v>
      </c>
      <c r="H43" s="115">
        <v>364.41199999999998</v>
      </c>
      <c r="I43" s="115">
        <v>2285</v>
      </c>
      <c r="J43" s="115">
        <v>1077.78</v>
      </c>
      <c r="K43" s="58">
        <v>3727.192</v>
      </c>
    </row>
    <row r="44" spans="1:11" x14ac:dyDescent="0.2">
      <c r="A44" s="50" t="s">
        <v>171</v>
      </c>
      <c r="B44" s="56">
        <v>8.7955228235270386</v>
      </c>
      <c r="C44" s="56">
        <v>86.548080795680889</v>
      </c>
      <c r="D44" s="56">
        <v>4.6563963807920663</v>
      </c>
      <c r="E44" s="58">
        <v>99.999999999999986</v>
      </c>
      <c r="G44" s="50" t="s">
        <v>171</v>
      </c>
      <c r="H44" s="115">
        <v>209.214</v>
      </c>
      <c r="I44" s="115">
        <v>2058.6689999999999</v>
      </c>
      <c r="J44" s="115">
        <v>110.759</v>
      </c>
      <c r="K44" s="58">
        <v>2378.6419999999998</v>
      </c>
    </row>
    <row r="45" spans="1:11" x14ac:dyDescent="0.2">
      <c r="A45" s="50" t="s">
        <v>11</v>
      </c>
      <c r="B45" s="56">
        <v>17.942952998689567</v>
      </c>
      <c r="C45" s="56">
        <v>72.089687431311063</v>
      </c>
      <c r="D45" s="56">
        <v>9.9673595699993669</v>
      </c>
      <c r="E45" s="58">
        <v>100</v>
      </c>
      <c r="G45" s="50" t="s">
        <v>11</v>
      </c>
      <c r="H45" s="115">
        <v>813.26490000000001</v>
      </c>
      <c r="I45" s="115">
        <v>3267.467314</v>
      </c>
      <c r="J45" s="115">
        <v>451.77088099999997</v>
      </c>
      <c r="K45" s="58">
        <v>4532.503095</v>
      </c>
    </row>
    <row r="46" spans="1:11" x14ac:dyDescent="0.2">
      <c r="A46" s="50" t="s">
        <v>15</v>
      </c>
      <c r="B46" s="56">
        <v>11.706396677484635</v>
      </c>
      <c r="C46" s="56">
        <v>72.153902396518305</v>
      </c>
      <c r="D46" s="56">
        <v>16.139700925997058</v>
      </c>
      <c r="E46" s="58">
        <v>100</v>
      </c>
      <c r="G46" s="50" t="s">
        <v>15</v>
      </c>
      <c r="H46" s="115">
        <v>74.043700000000001</v>
      </c>
      <c r="I46" s="115">
        <v>456.37799999999999</v>
      </c>
      <c r="J46" s="115">
        <v>102.08463</v>
      </c>
      <c r="K46" s="58">
        <v>632.50632999999993</v>
      </c>
    </row>
    <row r="47" spans="1:11" x14ac:dyDescent="0.2">
      <c r="A47" s="50" t="s">
        <v>14</v>
      </c>
      <c r="B47" s="56">
        <v>4.61377647007689</v>
      </c>
      <c r="C47" s="56">
        <v>72.787361697258589</v>
      </c>
      <c r="D47" s="56">
        <v>22.598861832664511</v>
      </c>
      <c r="E47" s="58">
        <v>99.999999999999986</v>
      </c>
      <c r="G47" s="50" t="s">
        <v>14</v>
      </c>
      <c r="H47" s="115">
        <v>147.80000000000001</v>
      </c>
      <c r="I47" s="115">
        <v>2331.7063859999998</v>
      </c>
      <c r="J47" s="115">
        <v>723.94313</v>
      </c>
      <c r="K47" s="58">
        <v>3203.4495160000001</v>
      </c>
    </row>
    <row r="48" spans="1:11" x14ac:dyDescent="0.2">
      <c r="A48" s="50" t="s">
        <v>12</v>
      </c>
      <c r="B48" s="56">
        <v>25.298438902117688</v>
      </c>
      <c r="C48" s="56">
        <v>51.905495241708564</v>
      </c>
      <c r="D48" s="56">
        <v>22.796065856173755</v>
      </c>
      <c r="E48" s="58">
        <v>100</v>
      </c>
      <c r="G48" s="50" t="s">
        <v>12</v>
      </c>
      <c r="H48" s="115">
        <v>2570.0839999999998</v>
      </c>
      <c r="I48" s="115">
        <v>5273.1112519999997</v>
      </c>
      <c r="J48" s="115">
        <v>2315.8663799999999</v>
      </c>
      <c r="K48" s="58">
        <v>10159.061631999999</v>
      </c>
    </row>
    <row r="49" spans="1:11" ht="25.5" customHeight="1" x14ac:dyDescent="0.2">
      <c r="A49" s="6" t="s">
        <v>4</v>
      </c>
      <c r="B49" s="58">
        <v>14.910966034882545</v>
      </c>
      <c r="C49" s="58">
        <v>71.943129746587303</v>
      </c>
      <c r="D49" s="58">
        <v>13.145904218530172</v>
      </c>
      <c r="E49" s="58">
        <v>100.00000000000003</v>
      </c>
      <c r="F49" s="6"/>
      <c r="G49" s="6" t="s">
        <v>4</v>
      </c>
      <c r="H49" s="13">
        <v>18130.856345</v>
      </c>
      <c r="I49" s="13">
        <v>87478.607851000008</v>
      </c>
      <c r="J49" s="13">
        <v>15984.64515</v>
      </c>
      <c r="K49" s="13">
        <v>121594.10934599998</v>
      </c>
    </row>
    <row r="50" spans="1:11" s="14" customFormat="1" ht="24" customHeight="1" x14ac:dyDescent="0.2">
      <c r="A50" s="28" t="s">
        <v>0</v>
      </c>
      <c r="G50" s="28"/>
    </row>
    <row r="51" spans="1:11" s="14" customFormat="1" ht="24" customHeight="1" x14ac:dyDescent="0.2">
      <c r="A51" s="28" t="s">
        <v>107</v>
      </c>
      <c r="G51" s="28" t="s">
        <v>107</v>
      </c>
    </row>
    <row r="52" spans="1:11" x14ac:dyDescent="0.2">
      <c r="A52" s="17" t="s">
        <v>0</v>
      </c>
      <c r="G52" s="17"/>
    </row>
    <row r="53" spans="1:11" s="16" customFormat="1" ht="18.75" customHeight="1" x14ac:dyDescent="0.2">
      <c r="A53" s="137"/>
      <c r="B53" s="8" t="s">
        <v>42</v>
      </c>
      <c r="C53" s="8" t="s">
        <v>93</v>
      </c>
      <c r="D53" s="8" t="s">
        <v>73</v>
      </c>
      <c r="E53" s="8" t="s">
        <v>1</v>
      </c>
      <c r="G53" s="137"/>
      <c r="H53" s="8" t="s">
        <v>42</v>
      </c>
      <c r="I53" s="8" t="s">
        <v>93</v>
      </c>
      <c r="J53" s="8" t="s">
        <v>73</v>
      </c>
      <c r="K53" s="8" t="s">
        <v>1</v>
      </c>
    </row>
    <row r="54" spans="1:11" s="16" customFormat="1" ht="12.75" customHeight="1" x14ac:dyDescent="0.2">
      <c r="A54" s="107" t="s">
        <v>39</v>
      </c>
      <c r="B54" s="115" t="s">
        <v>192</v>
      </c>
      <c r="C54" s="115" t="s">
        <v>192</v>
      </c>
      <c r="D54" s="115" t="s">
        <v>192</v>
      </c>
      <c r="E54" s="58" t="s">
        <v>192</v>
      </c>
      <c r="G54" s="107" t="s">
        <v>39</v>
      </c>
      <c r="H54" s="115">
        <v>0</v>
      </c>
      <c r="I54" s="115">
        <v>0</v>
      </c>
      <c r="J54" s="115">
        <v>0</v>
      </c>
      <c r="K54" s="58">
        <v>0</v>
      </c>
    </row>
    <row r="55" spans="1:11" x14ac:dyDescent="0.2">
      <c r="A55" s="50" t="s">
        <v>13</v>
      </c>
      <c r="B55" s="56">
        <v>4.2561223646982262E-2</v>
      </c>
      <c r="C55" s="56">
        <v>11.770042733639778</v>
      </c>
      <c r="D55" s="56">
        <v>88.187396042713232</v>
      </c>
      <c r="E55" s="58">
        <v>100</v>
      </c>
      <c r="G55" s="50" t="s">
        <v>13</v>
      </c>
      <c r="H55" s="115">
        <v>7.3586999999999998</v>
      </c>
      <c r="I55" s="115">
        <v>2035.002898</v>
      </c>
      <c r="J55" s="115">
        <v>15247.319876</v>
      </c>
      <c r="K55" s="58">
        <v>17289.681474000001</v>
      </c>
    </row>
    <row r="56" spans="1:11" x14ac:dyDescent="0.2">
      <c r="A56" s="50" t="s">
        <v>18</v>
      </c>
      <c r="B56" s="56">
        <v>0</v>
      </c>
      <c r="C56" s="56">
        <v>66.148446085254605</v>
      </c>
      <c r="D56" s="56">
        <v>33.851553914745402</v>
      </c>
      <c r="E56" s="58">
        <v>100</v>
      </c>
      <c r="G56" s="50" t="s">
        <v>18</v>
      </c>
      <c r="H56" s="115">
        <v>0</v>
      </c>
      <c r="I56" s="115">
        <v>902.79043999999999</v>
      </c>
      <c r="J56" s="115">
        <v>462.00418999999999</v>
      </c>
      <c r="K56" s="58">
        <v>1364.7946299999999</v>
      </c>
    </row>
    <row r="57" spans="1:11" x14ac:dyDescent="0.2">
      <c r="A57" s="50" t="s">
        <v>8</v>
      </c>
      <c r="B57" s="56">
        <v>0</v>
      </c>
      <c r="C57" s="56">
        <v>24.425598059662839</v>
      </c>
      <c r="D57" s="56">
        <v>75.574401940337154</v>
      </c>
      <c r="E57" s="58">
        <v>100</v>
      </c>
      <c r="G57" s="50" t="s">
        <v>8</v>
      </c>
      <c r="H57" s="115">
        <v>0</v>
      </c>
      <c r="I57" s="115">
        <v>619.84114999999997</v>
      </c>
      <c r="J57" s="115">
        <v>1917.82916</v>
      </c>
      <c r="K57" s="58">
        <v>2537.67031</v>
      </c>
    </row>
    <row r="58" spans="1:11" x14ac:dyDescent="0.2">
      <c r="A58" s="50" t="s">
        <v>17</v>
      </c>
      <c r="B58" s="56">
        <v>-8.1874196844703082E-2</v>
      </c>
      <c r="C58" s="56">
        <v>59.373910754781377</v>
      </c>
      <c r="D58" s="56">
        <v>40.70796344206331</v>
      </c>
      <c r="E58" s="58">
        <v>99.999999999999986</v>
      </c>
      <c r="G58" s="50" t="s">
        <v>17</v>
      </c>
      <c r="H58" s="115">
        <v>-12.247999999999999</v>
      </c>
      <c r="I58" s="115">
        <v>8882.0615890000008</v>
      </c>
      <c r="J58" s="115">
        <v>6089.7224699999997</v>
      </c>
      <c r="K58" s="58">
        <v>14959.536059000002</v>
      </c>
    </row>
    <row r="59" spans="1:11" x14ac:dyDescent="0.2">
      <c r="A59" s="50" t="s">
        <v>181</v>
      </c>
      <c r="B59" s="56">
        <v>1.0074949034656433</v>
      </c>
      <c r="C59" s="56">
        <v>94.114881880321377</v>
      </c>
      <c r="D59" s="56">
        <v>4.8776232162129753</v>
      </c>
      <c r="E59" s="58">
        <v>100</v>
      </c>
      <c r="G59" s="50" t="s">
        <v>181</v>
      </c>
      <c r="H59" s="115">
        <v>67.212000000000003</v>
      </c>
      <c r="I59" s="115">
        <v>6278.5919999999996</v>
      </c>
      <c r="J59" s="115">
        <v>325.39600000000002</v>
      </c>
      <c r="K59" s="58">
        <v>6671.2</v>
      </c>
    </row>
    <row r="60" spans="1:11" x14ac:dyDescent="0.2">
      <c r="A60" s="50" t="s">
        <v>16</v>
      </c>
      <c r="B60" s="56">
        <v>4.665930443522058E-2</v>
      </c>
      <c r="C60" s="56">
        <v>78.903004773207044</v>
      </c>
      <c r="D60" s="56">
        <v>21.050335922357732</v>
      </c>
      <c r="E60" s="58">
        <v>100</v>
      </c>
      <c r="G60" s="50" t="s">
        <v>16</v>
      </c>
      <c r="H60" s="115">
        <v>7.1748000000000003</v>
      </c>
      <c r="I60" s="115">
        <v>12132.912942000001</v>
      </c>
      <c r="J60" s="115">
        <v>3236.9095940000002</v>
      </c>
      <c r="K60" s="58">
        <v>15376.997336000002</v>
      </c>
    </row>
    <row r="61" spans="1:11" x14ac:dyDescent="0.2">
      <c r="A61" s="50" t="s">
        <v>9</v>
      </c>
      <c r="B61" s="56">
        <v>0.21876016082790301</v>
      </c>
      <c r="C61" s="56">
        <v>88.008778359089774</v>
      </c>
      <c r="D61" s="56">
        <v>11.772461480082335</v>
      </c>
      <c r="E61" s="58">
        <v>100</v>
      </c>
      <c r="G61" s="50" t="s">
        <v>9</v>
      </c>
      <c r="H61" s="115">
        <v>7.9509999999999996</v>
      </c>
      <c r="I61" s="115">
        <v>3198.744205</v>
      </c>
      <c r="J61" s="115">
        <v>427.878828</v>
      </c>
      <c r="K61" s="58">
        <v>3634.5740329999999</v>
      </c>
    </row>
    <row r="62" spans="1:11" x14ac:dyDescent="0.2">
      <c r="A62" s="50" t="s">
        <v>10</v>
      </c>
      <c r="B62" s="56">
        <v>0</v>
      </c>
      <c r="C62" s="56">
        <v>100</v>
      </c>
      <c r="D62" s="56">
        <v>0</v>
      </c>
      <c r="E62" s="58">
        <v>100</v>
      </c>
      <c r="G62" s="50" t="s">
        <v>10</v>
      </c>
      <c r="H62" s="115">
        <v>0</v>
      </c>
      <c r="I62" s="115">
        <v>2990.5122710000001</v>
      </c>
      <c r="J62" s="115">
        <v>0</v>
      </c>
      <c r="K62" s="58">
        <v>2990.5122710000001</v>
      </c>
    </row>
    <row r="63" spans="1:11" x14ac:dyDescent="0.2">
      <c r="A63" s="61" t="s">
        <v>31</v>
      </c>
      <c r="B63" s="56">
        <v>2.4361721527658649E-2</v>
      </c>
      <c r="C63" s="56">
        <v>81.444919078974578</v>
      </c>
      <c r="D63" s="56">
        <v>18.53071919949776</v>
      </c>
      <c r="E63" s="58">
        <v>100</v>
      </c>
      <c r="G63" s="61" t="s">
        <v>31</v>
      </c>
      <c r="H63" s="115">
        <v>3</v>
      </c>
      <c r="I63" s="115">
        <v>10029.453664000001</v>
      </c>
      <c r="J63" s="115">
        <v>2281.9470099999999</v>
      </c>
      <c r="K63" s="58">
        <v>12314.400674</v>
      </c>
    </row>
    <row r="64" spans="1:11" x14ac:dyDescent="0.2">
      <c r="A64" s="61" t="s">
        <v>173</v>
      </c>
      <c r="B64" s="56">
        <v>0</v>
      </c>
      <c r="C64" s="56">
        <v>0</v>
      </c>
      <c r="D64" s="56">
        <v>100</v>
      </c>
      <c r="E64" s="58">
        <v>100</v>
      </c>
      <c r="G64" s="61" t="s">
        <v>173</v>
      </c>
      <c r="H64" s="115">
        <v>0</v>
      </c>
      <c r="I64" s="115">
        <v>0</v>
      </c>
      <c r="J64" s="115">
        <v>154.773</v>
      </c>
      <c r="K64" s="58">
        <v>154.773</v>
      </c>
    </row>
    <row r="65" spans="1:11" x14ac:dyDescent="0.2">
      <c r="A65" s="61" t="s">
        <v>169</v>
      </c>
      <c r="B65" s="56">
        <v>1.0706368399838775</v>
      </c>
      <c r="C65" s="56">
        <v>33.044603360540101</v>
      </c>
      <c r="D65" s="56">
        <v>65.884759799476015</v>
      </c>
      <c r="E65" s="58">
        <v>100</v>
      </c>
      <c r="G65" s="61" t="s">
        <v>169</v>
      </c>
      <c r="H65" s="115">
        <v>68</v>
      </c>
      <c r="I65" s="115">
        <v>2098.78172</v>
      </c>
      <c r="J65" s="115">
        <v>4184.5782799999997</v>
      </c>
      <c r="K65" s="58">
        <v>6351.36</v>
      </c>
    </row>
    <row r="66" spans="1:11" x14ac:dyDescent="0.2">
      <c r="A66" s="61" t="s">
        <v>170</v>
      </c>
      <c r="B66" s="56">
        <v>0</v>
      </c>
      <c r="C66" s="56">
        <v>55.518895731738183</v>
      </c>
      <c r="D66" s="56">
        <v>44.481104268261809</v>
      </c>
      <c r="E66" s="58">
        <v>100</v>
      </c>
      <c r="G66" s="61" t="s">
        <v>170</v>
      </c>
      <c r="H66" s="115">
        <v>0</v>
      </c>
      <c r="I66" s="115">
        <v>1294</v>
      </c>
      <c r="J66" s="115">
        <v>1036.7380000000001</v>
      </c>
      <c r="K66" s="58">
        <v>2330.7380000000003</v>
      </c>
    </row>
    <row r="67" spans="1:11" x14ac:dyDescent="0.2">
      <c r="A67" s="50" t="s">
        <v>171</v>
      </c>
      <c r="B67" s="56">
        <v>0</v>
      </c>
      <c r="C67" s="56">
        <v>71.98802703296586</v>
      </c>
      <c r="D67" s="56">
        <v>28.011972967034147</v>
      </c>
      <c r="E67" s="58">
        <v>100</v>
      </c>
      <c r="G67" s="50" t="s">
        <v>171</v>
      </c>
      <c r="H67" s="115">
        <v>0</v>
      </c>
      <c r="I67" s="115">
        <v>1343.203</v>
      </c>
      <c r="J67" s="115">
        <v>522.66700000000003</v>
      </c>
      <c r="K67" s="58">
        <v>1865.87</v>
      </c>
    </row>
    <row r="68" spans="1:11" x14ac:dyDescent="0.2">
      <c r="A68" s="50" t="s">
        <v>11</v>
      </c>
      <c r="B68" s="56">
        <v>0.76817420819063931</v>
      </c>
      <c r="C68" s="56">
        <v>59.126534319201404</v>
      </c>
      <c r="D68" s="56">
        <v>40.105291472607959</v>
      </c>
      <c r="E68" s="58">
        <v>100</v>
      </c>
      <c r="G68" s="50" t="s">
        <v>11</v>
      </c>
      <c r="H68" s="115">
        <v>23.498000000000001</v>
      </c>
      <c r="I68" s="115">
        <v>1808.646123</v>
      </c>
      <c r="J68" s="115">
        <v>1226.797423</v>
      </c>
      <c r="K68" s="58">
        <v>3058.941546</v>
      </c>
    </row>
    <row r="69" spans="1:11" x14ac:dyDescent="0.2">
      <c r="A69" s="50" t="s">
        <v>15</v>
      </c>
      <c r="B69" s="56">
        <v>0</v>
      </c>
      <c r="C69" s="56">
        <v>74.425620250027009</v>
      </c>
      <c r="D69" s="56">
        <v>25.574379749972987</v>
      </c>
      <c r="E69" s="58">
        <v>100</v>
      </c>
      <c r="G69" s="50" t="s">
        <v>15</v>
      </c>
      <c r="H69" s="115">
        <v>0</v>
      </c>
      <c r="I69" s="115">
        <v>984.87199999999996</v>
      </c>
      <c r="J69" s="115">
        <v>338.42500000000001</v>
      </c>
      <c r="K69" s="58">
        <v>1323.297</v>
      </c>
    </row>
    <row r="70" spans="1:11" x14ac:dyDescent="0.2">
      <c r="A70" s="50" t="s">
        <v>14</v>
      </c>
      <c r="B70" s="56">
        <v>0</v>
      </c>
      <c r="C70" s="56">
        <v>0</v>
      </c>
      <c r="D70" s="56">
        <v>100</v>
      </c>
      <c r="E70" s="58">
        <v>100</v>
      </c>
      <c r="G70" s="50" t="s">
        <v>14</v>
      </c>
      <c r="H70" s="115">
        <v>0</v>
      </c>
      <c r="I70" s="115">
        <v>0</v>
      </c>
      <c r="J70" s="115">
        <v>575.22496000000001</v>
      </c>
      <c r="K70" s="58">
        <v>575.22496000000001</v>
      </c>
    </row>
    <row r="71" spans="1:11" x14ac:dyDescent="0.2">
      <c r="A71" s="50" t="s">
        <v>12</v>
      </c>
      <c r="B71" s="56">
        <v>0</v>
      </c>
      <c r="C71" s="56">
        <v>0</v>
      </c>
      <c r="D71" s="56">
        <v>100</v>
      </c>
      <c r="E71" s="58">
        <v>100</v>
      </c>
      <c r="G71" s="50" t="s">
        <v>12</v>
      </c>
      <c r="H71" s="115">
        <v>0</v>
      </c>
      <c r="I71" s="115">
        <v>0</v>
      </c>
      <c r="J71" s="115">
        <v>1866.2197799999999</v>
      </c>
      <c r="K71" s="58">
        <v>1866.2197799999999</v>
      </c>
    </row>
    <row r="72" spans="1:11" ht="25.5" customHeight="1" x14ac:dyDescent="0.2">
      <c r="A72" s="6" t="s">
        <v>4</v>
      </c>
      <c r="B72" s="58">
        <v>0.18163530674708692</v>
      </c>
      <c r="C72" s="58">
        <v>57.675970784310607</v>
      </c>
      <c r="D72" s="58">
        <v>42.142393908942296</v>
      </c>
      <c r="E72" s="58">
        <v>100</v>
      </c>
      <c r="F72" s="6"/>
      <c r="G72" s="6" t="s">
        <v>4</v>
      </c>
      <c r="H72" s="13">
        <v>171.94649999999999</v>
      </c>
      <c r="I72" s="13">
        <v>54599.414002000005</v>
      </c>
      <c r="J72" s="13">
        <v>39894.430570999997</v>
      </c>
      <c r="K72" s="13">
        <v>94665.791073000015</v>
      </c>
    </row>
    <row r="73" spans="1:11" s="14" customFormat="1" ht="24" customHeight="1" x14ac:dyDescent="0.2">
      <c r="A73" s="28" t="s">
        <v>0</v>
      </c>
      <c r="G73" s="28"/>
    </row>
    <row r="74" spans="1:11" s="14" customFormat="1" ht="24" customHeight="1" x14ac:dyDescent="0.2">
      <c r="A74" s="28" t="s">
        <v>108</v>
      </c>
      <c r="G74" s="28" t="s">
        <v>108</v>
      </c>
    </row>
    <row r="75" spans="1:11" x14ac:dyDescent="0.2">
      <c r="A75" s="17" t="s">
        <v>0</v>
      </c>
      <c r="G75" s="17"/>
    </row>
    <row r="76" spans="1:11" s="16" customFormat="1" ht="18.75" customHeight="1" x14ac:dyDescent="0.2">
      <c r="A76" s="137"/>
      <c r="B76" s="8" t="s">
        <v>42</v>
      </c>
      <c r="C76" s="8" t="s">
        <v>93</v>
      </c>
      <c r="D76" s="8" t="s">
        <v>73</v>
      </c>
      <c r="E76" s="8" t="s">
        <v>1</v>
      </c>
      <c r="G76" s="137"/>
      <c r="H76" s="8" t="s">
        <v>42</v>
      </c>
      <c r="I76" s="8" t="s">
        <v>93</v>
      </c>
      <c r="J76" s="8" t="s">
        <v>73</v>
      </c>
      <c r="K76" s="8" t="s">
        <v>1</v>
      </c>
    </row>
    <row r="77" spans="1:11" s="16" customFormat="1" ht="12.75" customHeight="1" x14ac:dyDescent="0.2">
      <c r="A77" s="107" t="s">
        <v>39</v>
      </c>
      <c r="B77" s="115" t="s">
        <v>192</v>
      </c>
      <c r="C77" s="115" t="s">
        <v>192</v>
      </c>
      <c r="D77" s="115" t="s">
        <v>192</v>
      </c>
      <c r="E77" s="58" t="s">
        <v>192</v>
      </c>
      <c r="G77" s="107" t="s">
        <v>39</v>
      </c>
      <c r="H77" s="115">
        <v>0</v>
      </c>
      <c r="I77" s="115">
        <v>0</v>
      </c>
      <c r="J77" s="115">
        <v>0</v>
      </c>
      <c r="K77" s="58">
        <v>0</v>
      </c>
    </row>
    <row r="78" spans="1:11" x14ac:dyDescent="0.2">
      <c r="A78" s="50" t="s">
        <v>13</v>
      </c>
      <c r="B78" s="56">
        <v>0.13210099257190097</v>
      </c>
      <c r="C78" s="56">
        <v>13.220063550835265</v>
      </c>
      <c r="D78" s="56">
        <v>86.64783545659283</v>
      </c>
      <c r="E78" s="58">
        <v>100</v>
      </c>
      <c r="G78" s="50" t="s">
        <v>13</v>
      </c>
      <c r="H78" s="115">
        <v>5.4470299999999998</v>
      </c>
      <c r="I78" s="115">
        <v>545.11386600000003</v>
      </c>
      <c r="J78" s="115">
        <v>3572.8222019999998</v>
      </c>
      <c r="K78" s="58">
        <v>4123.3830980000002</v>
      </c>
    </row>
    <row r="79" spans="1:11" x14ac:dyDescent="0.2">
      <c r="A79" s="50" t="s">
        <v>18</v>
      </c>
      <c r="B79" s="56">
        <v>0</v>
      </c>
      <c r="C79" s="56">
        <v>0</v>
      </c>
      <c r="D79" s="56">
        <v>100</v>
      </c>
      <c r="E79" s="58">
        <v>100</v>
      </c>
      <c r="G79" s="50" t="s">
        <v>18</v>
      </c>
      <c r="H79" s="115">
        <v>0</v>
      </c>
      <c r="I79" s="115">
        <v>0</v>
      </c>
      <c r="J79" s="115">
        <v>513.16916000000003</v>
      </c>
      <c r="K79" s="58">
        <v>513.16916000000003</v>
      </c>
    </row>
    <row r="80" spans="1:11" x14ac:dyDescent="0.2">
      <c r="A80" s="50" t="s">
        <v>8</v>
      </c>
      <c r="B80" s="56">
        <v>0</v>
      </c>
      <c r="C80" s="56">
        <v>45.451655177782222</v>
      </c>
      <c r="D80" s="56">
        <v>54.548344822217778</v>
      </c>
      <c r="E80" s="58">
        <v>100</v>
      </c>
      <c r="G80" s="50" t="s">
        <v>8</v>
      </c>
      <c r="H80" s="115">
        <v>0</v>
      </c>
      <c r="I80" s="115">
        <v>863.11275999999998</v>
      </c>
      <c r="J80" s="115">
        <v>1035.8560600000001</v>
      </c>
      <c r="K80" s="58">
        <v>1898.9688200000001</v>
      </c>
    </row>
    <row r="81" spans="1:11" x14ac:dyDescent="0.2">
      <c r="A81" s="50" t="s">
        <v>17</v>
      </c>
      <c r="B81" s="56">
        <v>6.0620361218324819</v>
      </c>
      <c r="C81" s="56">
        <v>54.667340884002968</v>
      </c>
      <c r="D81" s="56">
        <v>39.270622994164547</v>
      </c>
      <c r="E81" s="58">
        <v>100</v>
      </c>
      <c r="G81" s="50" t="s">
        <v>17</v>
      </c>
      <c r="H81" s="115">
        <v>798.63489000000004</v>
      </c>
      <c r="I81" s="115">
        <v>7202.0761499999999</v>
      </c>
      <c r="J81" s="115">
        <v>5173.6560200000004</v>
      </c>
      <c r="K81" s="58">
        <v>13174.36706</v>
      </c>
    </row>
    <row r="82" spans="1:11" x14ac:dyDescent="0.2">
      <c r="A82" s="50" t="s">
        <v>181</v>
      </c>
      <c r="B82" s="56">
        <v>0.11158983370779779</v>
      </c>
      <c r="C82" s="56">
        <v>77.680649556033316</v>
      </c>
      <c r="D82" s="56">
        <v>22.207760610258884</v>
      </c>
      <c r="E82" s="58">
        <v>100</v>
      </c>
      <c r="G82" s="50" t="s">
        <v>181</v>
      </c>
      <c r="H82" s="115">
        <v>3.871</v>
      </c>
      <c r="I82" s="115">
        <v>2694.7060000000001</v>
      </c>
      <c r="J82" s="115">
        <v>770.37699999999995</v>
      </c>
      <c r="K82" s="58">
        <v>3468.9540000000002</v>
      </c>
    </row>
    <row r="83" spans="1:11" x14ac:dyDescent="0.2">
      <c r="A83" s="50" t="s">
        <v>16</v>
      </c>
      <c r="B83" s="56">
        <v>2.0333854421584419</v>
      </c>
      <c r="C83" s="56">
        <v>91.411907169542459</v>
      </c>
      <c r="D83" s="56">
        <v>6.5547073882990938</v>
      </c>
      <c r="E83" s="58">
        <v>100</v>
      </c>
      <c r="G83" s="50" t="s">
        <v>16</v>
      </c>
      <c r="H83" s="115">
        <v>92.840699999999998</v>
      </c>
      <c r="I83" s="115">
        <v>4173.7022770000003</v>
      </c>
      <c r="J83" s="115">
        <v>299.27607899999998</v>
      </c>
      <c r="K83" s="58">
        <v>4565.8190560000003</v>
      </c>
    </row>
    <row r="84" spans="1:11" x14ac:dyDescent="0.2">
      <c r="A84" s="50" t="s">
        <v>9</v>
      </c>
      <c r="B84" s="56">
        <v>7.0199808260816884E-2</v>
      </c>
      <c r="C84" s="56">
        <v>79.17051484032622</v>
      </c>
      <c r="D84" s="56">
        <v>20.75928535141297</v>
      </c>
      <c r="E84" s="58">
        <v>100</v>
      </c>
      <c r="G84" s="50" t="s">
        <v>9</v>
      </c>
      <c r="H84" s="115">
        <v>3.0670000000000002</v>
      </c>
      <c r="I84" s="115">
        <v>3458.9263850000002</v>
      </c>
      <c r="J84" s="115">
        <v>906.96441700000003</v>
      </c>
      <c r="K84" s="58">
        <v>4368.9578019999999</v>
      </c>
    </row>
    <row r="85" spans="1:11" x14ac:dyDescent="0.2">
      <c r="A85" s="50" t="s">
        <v>10</v>
      </c>
      <c r="B85" s="56">
        <v>0</v>
      </c>
      <c r="C85" s="56">
        <v>95.414175506598298</v>
      </c>
      <c r="D85" s="56">
        <v>4.5858244934017041</v>
      </c>
      <c r="E85" s="58">
        <v>100</v>
      </c>
      <c r="G85" s="50" t="s">
        <v>10</v>
      </c>
      <c r="H85" s="115">
        <v>0</v>
      </c>
      <c r="I85" s="115">
        <v>2141.3129469999999</v>
      </c>
      <c r="J85" s="115">
        <v>102.91642</v>
      </c>
      <c r="K85" s="58">
        <v>2244.2293669999999</v>
      </c>
    </row>
    <row r="86" spans="1:11" x14ac:dyDescent="0.2">
      <c r="A86" s="61" t="s">
        <v>31</v>
      </c>
      <c r="B86" s="56">
        <v>2.0188996154646306</v>
      </c>
      <c r="C86" s="56">
        <v>86.080420170877716</v>
      </c>
      <c r="D86" s="56">
        <v>11.900680213657653</v>
      </c>
      <c r="E86" s="58">
        <v>100</v>
      </c>
      <c r="G86" s="61" t="s">
        <v>31</v>
      </c>
      <c r="H86" s="115">
        <v>225.22567000000001</v>
      </c>
      <c r="I86" s="115">
        <v>9603.0135219999993</v>
      </c>
      <c r="J86" s="115">
        <v>1327.62355</v>
      </c>
      <c r="K86" s="58">
        <v>11155.862741999999</v>
      </c>
    </row>
    <row r="87" spans="1:11" x14ac:dyDescent="0.2">
      <c r="A87" s="61" t="s">
        <v>173</v>
      </c>
      <c r="B87" s="56">
        <v>0</v>
      </c>
      <c r="C87" s="56">
        <v>0</v>
      </c>
      <c r="D87" s="56">
        <v>100</v>
      </c>
      <c r="E87" s="58">
        <v>100</v>
      </c>
      <c r="G87" s="61" t="s">
        <v>173</v>
      </c>
      <c r="H87" s="115">
        <v>0</v>
      </c>
      <c r="I87" s="115">
        <v>0</v>
      </c>
      <c r="J87" s="115">
        <v>111.377</v>
      </c>
      <c r="K87" s="58">
        <v>111.377</v>
      </c>
    </row>
    <row r="88" spans="1:11" x14ac:dyDescent="0.2">
      <c r="A88" s="61" t="s">
        <v>169</v>
      </c>
      <c r="B88" s="56">
        <v>0</v>
      </c>
      <c r="C88" s="56">
        <v>79.636823641007155</v>
      </c>
      <c r="D88" s="56">
        <v>20.363176358992835</v>
      </c>
      <c r="E88" s="58">
        <v>99.999999999999986</v>
      </c>
      <c r="G88" s="61" t="s">
        <v>169</v>
      </c>
      <c r="H88" s="115">
        <v>0</v>
      </c>
      <c r="I88" s="115">
        <v>2755.62662</v>
      </c>
      <c r="J88" s="115">
        <v>704.61513000000002</v>
      </c>
      <c r="K88" s="58">
        <v>3460.2417500000001</v>
      </c>
    </row>
    <row r="89" spans="1:11" x14ac:dyDescent="0.2">
      <c r="A89" s="61" t="s">
        <v>170</v>
      </c>
      <c r="B89" s="56">
        <v>0</v>
      </c>
      <c r="C89" s="56">
        <v>59.336823734729492</v>
      </c>
      <c r="D89" s="56">
        <v>40.663176265270515</v>
      </c>
      <c r="E89" s="58">
        <v>100</v>
      </c>
      <c r="G89" s="61" t="s">
        <v>170</v>
      </c>
      <c r="H89" s="115">
        <v>0</v>
      </c>
      <c r="I89" s="115">
        <v>918</v>
      </c>
      <c r="J89" s="115">
        <v>629.1</v>
      </c>
      <c r="K89" s="58">
        <v>1547.1</v>
      </c>
    </row>
    <row r="90" spans="1:11" x14ac:dyDescent="0.2">
      <c r="A90" s="50" t="s">
        <v>171</v>
      </c>
      <c r="B90" s="56">
        <v>0</v>
      </c>
      <c r="C90" s="56">
        <v>70.536265167614999</v>
      </c>
      <c r="D90" s="56">
        <v>29.463734832385001</v>
      </c>
      <c r="E90" s="58">
        <v>100</v>
      </c>
      <c r="G90" s="50" t="s">
        <v>171</v>
      </c>
      <c r="H90" s="115">
        <v>0</v>
      </c>
      <c r="I90" s="115">
        <v>1234.6949999999999</v>
      </c>
      <c r="J90" s="115">
        <v>515.745</v>
      </c>
      <c r="K90" s="58">
        <v>1750.44</v>
      </c>
    </row>
    <row r="91" spans="1:11" x14ac:dyDescent="0.2">
      <c r="A91" s="50" t="s">
        <v>11</v>
      </c>
      <c r="B91" s="56">
        <v>0.9709292550266565</v>
      </c>
      <c r="C91" s="56">
        <v>73.345635289701249</v>
      </c>
      <c r="D91" s="56">
        <v>25.683435455272097</v>
      </c>
      <c r="E91" s="58">
        <v>100</v>
      </c>
      <c r="G91" s="50" t="s">
        <v>11</v>
      </c>
      <c r="H91" s="115">
        <v>24.224</v>
      </c>
      <c r="I91" s="115">
        <v>1829.921861</v>
      </c>
      <c r="J91" s="115">
        <v>640.78359699999999</v>
      </c>
      <c r="K91" s="58">
        <v>2494.9294580000001</v>
      </c>
    </row>
    <row r="92" spans="1:11" x14ac:dyDescent="0.2">
      <c r="A92" s="50" t="s">
        <v>15</v>
      </c>
      <c r="B92" s="56">
        <v>0</v>
      </c>
      <c r="C92" s="56">
        <v>97.304070055625942</v>
      </c>
      <c r="D92" s="56">
        <v>2.6959299443740705</v>
      </c>
      <c r="E92" s="58">
        <v>100.00000000000001</v>
      </c>
      <c r="G92" s="50" t="s">
        <v>15</v>
      </c>
      <c r="H92" s="115">
        <v>0</v>
      </c>
      <c r="I92" s="115">
        <v>848.04</v>
      </c>
      <c r="J92" s="115">
        <v>23.495999999999999</v>
      </c>
      <c r="K92" s="58">
        <v>871.53599999999994</v>
      </c>
    </row>
    <row r="93" spans="1:11" x14ac:dyDescent="0.2">
      <c r="A93" s="50" t="s">
        <v>14</v>
      </c>
      <c r="B93" s="56">
        <v>0</v>
      </c>
      <c r="C93" s="56">
        <v>0</v>
      </c>
      <c r="D93" s="56">
        <v>100</v>
      </c>
      <c r="E93" s="58">
        <v>100</v>
      </c>
      <c r="G93" s="50" t="s">
        <v>14</v>
      </c>
      <c r="H93" s="115">
        <v>0</v>
      </c>
      <c r="I93" s="115">
        <v>0</v>
      </c>
      <c r="J93" s="115">
        <v>1211.0249100000001</v>
      </c>
      <c r="K93" s="58">
        <v>1211.0249100000001</v>
      </c>
    </row>
    <row r="94" spans="1:11" x14ac:dyDescent="0.2">
      <c r="A94" s="50" t="s">
        <v>12</v>
      </c>
      <c r="B94" s="56">
        <v>0</v>
      </c>
      <c r="C94" s="56">
        <v>0</v>
      </c>
      <c r="D94" s="56">
        <v>100</v>
      </c>
      <c r="E94" s="58">
        <v>100</v>
      </c>
      <c r="G94" s="50" t="s">
        <v>12</v>
      </c>
      <c r="H94" s="115">
        <v>0</v>
      </c>
      <c r="I94" s="115">
        <v>0</v>
      </c>
      <c r="J94" s="115">
        <v>5613.77747</v>
      </c>
      <c r="K94" s="58">
        <v>5613.77747</v>
      </c>
    </row>
    <row r="95" spans="1:11" ht="25.5" customHeight="1" x14ac:dyDescent="0.2">
      <c r="A95" s="6" t="s">
        <v>4</v>
      </c>
      <c r="B95" s="58">
        <v>1.8431101610354554</v>
      </c>
      <c r="C95" s="58">
        <v>61.156651611806332</v>
      </c>
      <c r="D95" s="58">
        <v>37.000238227158206</v>
      </c>
      <c r="E95" s="58">
        <v>100</v>
      </c>
      <c r="F95" s="6"/>
      <c r="G95" s="6" t="s">
        <v>4</v>
      </c>
      <c r="H95" s="13">
        <v>1153.3102899999999</v>
      </c>
      <c r="I95" s="13">
        <v>38268.247388000003</v>
      </c>
      <c r="J95" s="13">
        <v>23152.580015</v>
      </c>
      <c r="K95" s="13">
        <v>62574.137693000004</v>
      </c>
    </row>
    <row r="96" spans="1:11" x14ac:dyDescent="0.2">
      <c r="A96" s="6"/>
      <c r="B96" s="13"/>
      <c r="C96" s="13"/>
      <c r="D96" s="13"/>
      <c r="E96" s="13"/>
      <c r="F96" s="6"/>
      <c r="G96" s="6"/>
      <c r="H96" s="13"/>
      <c r="I96" s="13"/>
      <c r="J96" s="13"/>
      <c r="K96" s="13"/>
    </row>
    <row r="97" spans="1:7" ht="19.5" customHeight="1" x14ac:dyDescent="0.2">
      <c r="A97" s="24"/>
      <c r="G97" s="17"/>
    </row>
    <row r="98" spans="1:7" x14ac:dyDescent="0.2">
      <c r="A98" s="4" t="s">
        <v>100</v>
      </c>
      <c r="G98" s="17"/>
    </row>
    <row r="99" spans="1:7" x14ac:dyDescent="0.2">
      <c r="A99" s="2"/>
    </row>
    <row r="100" spans="1:7" x14ac:dyDescent="0.2">
      <c r="A100" s="4" t="s">
        <v>183</v>
      </c>
    </row>
    <row r="101" spans="1:7" x14ac:dyDescent="0.2">
      <c r="A101" s="4"/>
    </row>
    <row r="102" spans="1:7" x14ac:dyDescent="0.2">
      <c r="A102" s="4" t="s">
        <v>160</v>
      </c>
    </row>
    <row r="103" spans="1:7" x14ac:dyDescent="0.2">
      <c r="A103" s="4" t="s">
        <v>161</v>
      </c>
    </row>
    <row r="104" spans="1:7" x14ac:dyDescent="0.2">
      <c r="A104" s="4" t="s">
        <v>187</v>
      </c>
    </row>
    <row r="105" spans="1:7" x14ac:dyDescent="0.2">
      <c r="A105" s="2"/>
    </row>
  </sheetData>
  <phoneticPr fontId="4" type="noConversion"/>
  <hyperlinks>
    <hyperlink ref="J1" location="Inhalt!A1" display="zurück" xr:uid="{00000000-0004-0000-0900-000000000000}"/>
  </hyperlinks>
  <pageMargins left="0.78740157499999996" right="0.78740157499999996" top="0.984251969" bottom="0.984251969" header="0.4921259845" footer="0.4921259845"/>
  <pageSetup paperSize="9" scale="3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G35"/>
  <sheetViews>
    <sheetView zoomScale="70" zoomScaleNormal="90" workbookViewId="0">
      <selection activeCell="I6" sqref="I6"/>
    </sheetView>
  </sheetViews>
  <sheetFormatPr baseColWidth="10" defaultColWidth="11.42578125" defaultRowHeight="12.75" x14ac:dyDescent="0.2"/>
  <cols>
    <col min="1" max="1" width="20.85546875" style="2" customWidth="1"/>
    <col min="2" max="2" width="12.42578125" style="2" bestFit="1" customWidth="1"/>
    <col min="3" max="3" width="20.42578125" style="2" customWidth="1"/>
    <col min="4" max="16384" width="11.42578125" style="2"/>
  </cols>
  <sheetData>
    <row r="1" spans="1:7" x14ac:dyDescent="0.2">
      <c r="A1" s="6" t="s">
        <v>193</v>
      </c>
      <c r="B1" s="6"/>
      <c r="C1" s="6"/>
      <c r="G1" s="26" t="s">
        <v>46</v>
      </c>
    </row>
    <row r="2" spans="1:7" x14ac:dyDescent="0.2">
      <c r="A2" s="2" t="s">
        <v>0</v>
      </c>
    </row>
    <row r="3" spans="1:7" x14ac:dyDescent="0.2">
      <c r="A3" s="15"/>
      <c r="B3" s="42" t="s">
        <v>109</v>
      </c>
      <c r="C3" s="42" t="s">
        <v>87</v>
      </c>
    </row>
    <row r="4" spans="1:7" ht="18" customHeight="1" x14ac:dyDescent="0.2">
      <c r="A4" s="6" t="s">
        <v>39</v>
      </c>
      <c r="B4" s="119">
        <v>0.25637920227978761</v>
      </c>
      <c r="C4" s="19">
        <v>2075.2020400000001</v>
      </c>
    </row>
    <row r="5" spans="1:7" x14ac:dyDescent="0.2">
      <c r="A5" s="50" t="s">
        <v>13</v>
      </c>
      <c r="B5" s="116">
        <v>13.237653735112644</v>
      </c>
      <c r="C5" s="19">
        <v>107149.12048887799</v>
      </c>
    </row>
    <row r="6" spans="1:7" x14ac:dyDescent="0.2">
      <c r="A6" s="50" t="s">
        <v>18</v>
      </c>
      <c r="B6" s="116">
        <v>2.5183146234711153</v>
      </c>
      <c r="C6" s="62">
        <v>20383.914130000001</v>
      </c>
    </row>
    <row r="7" spans="1:7" x14ac:dyDescent="0.2">
      <c r="A7" s="50" t="s">
        <v>8</v>
      </c>
      <c r="B7" s="116">
        <v>4.228652749397221</v>
      </c>
      <c r="C7" s="62">
        <v>34227.849739637597</v>
      </c>
    </row>
    <row r="8" spans="1:7" x14ac:dyDescent="0.2">
      <c r="A8" s="50" t="s">
        <v>17</v>
      </c>
      <c r="B8" s="116">
        <v>17.031245337929889</v>
      </c>
      <c r="C8" s="62">
        <v>137855.46859780906</v>
      </c>
    </row>
    <row r="9" spans="1:7" x14ac:dyDescent="0.2">
      <c r="A9" s="50" t="s">
        <v>182</v>
      </c>
      <c r="B9" s="116">
        <v>3.3517305236869332</v>
      </c>
      <c r="C9" s="62">
        <v>27129.805999999993</v>
      </c>
    </row>
    <row r="10" spans="1:7" x14ac:dyDescent="0.2">
      <c r="A10" s="50" t="s">
        <v>16</v>
      </c>
      <c r="B10" s="116">
        <v>12.479976926801765</v>
      </c>
      <c r="C10" s="62">
        <v>101016.281146662</v>
      </c>
    </row>
    <row r="11" spans="1:7" x14ac:dyDescent="0.2">
      <c r="A11" s="50" t="s">
        <v>9</v>
      </c>
      <c r="B11" s="116">
        <v>2.7005050158168786</v>
      </c>
      <c r="C11" s="62">
        <v>21858.612040369993</v>
      </c>
    </row>
    <row r="12" spans="1:7" x14ac:dyDescent="0.2">
      <c r="A12" s="50" t="s">
        <v>10</v>
      </c>
      <c r="B12" s="116">
        <v>2.8994789706609443</v>
      </c>
      <c r="C12" s="62">
        <v>23469.160607990005</v>
      </c>
    </row>
    <row r="13" spans="1:7" x14ac:dyDescent="0.2">
      <c r="A13" s="61" t="s">
        <v>31</v>
      </c>
      <c r="B13" s="116">
        <v>12.404705050459583</v>
      </c>
      <c r="C13" s="62">
        <v>100407.01038697903</v>
      </c>
    </row>
    <row r="14" spans="1:7" x14ac:dyDescent="0.2">
      <c r="A14" s="61" t="s">
        <v>173</v>
      </c>
      <c r="B14" s="116">
        <v>0.88310033332235827</v>
      </c>
      <c r="C14" s="62">
        <v>7148.0510000000004</v>
      </c>
    </row>
    <row r="15" spans="1:7" x14ac:dyDescent="0.2">
      <c r="A15" s="61" t="s">
        <v>169</v>
      </c>
      <c r="B15" s="116">
        <v>8.645239388727779</v>
      </c>
      <c r="C15" s="62">
        <v>69976.886799880027</v>
      </c>
    </row>
    <row r="16" spans="1:7" x14ac:dyDescent="0.2">
      <c r="A16" s="61" t="s">
        <v>170</v>
      </c>
      <c r="B16" s="116">
        <v>2.064005226863562</v>
      </c>
      <c r="C16" s="62">
        <v>16706.612000000001</v>
      </c>
    </row>
    <row r="17" spans="1:3" x14ac:dyDescent="0.2">
      <c r="A17" s="50" t="s">
        <v>171</v>
      </c>
      <c r="B17" s="116">
        <v>2.4844171640435921</v>
      </c>
      <c r="C17" s="62">
        <v>20109.539000000001</v>
      </c>
    </row>
    <row r="18" spans="1:3" x14ac:dyDescent="0.2">
      <c r="A18" s="50" t="s">
        <v>11</v>
      </c>
      <c r="B18" s="116">
        <v>3.8080949410541396</v>
      </c>
      <c r="C18" s="62">
        <v>30823.742019312198</v>
      </c>
    </row>
    <row r="19" spans="1:3" ht="12.75" customHeight="1" x14ac:dyDescent="0.2">
      <c r="A19" s="50" t="s">
        <v>15</v>
      </c>
      <c r="B19" s="116">
        <v>0.89279719503904709</v>
      </c>
      <c r="C19" s="63">
        <v>7226.5400000324998</v>
      </c>
    </row>
    <row r="20" spans="1:3" ht="12.75" customHeight="1" x14ac:dyDescent="0.2">
      <c r="A20" s="50" t="s">
        <v>14</v>
      </c>
      <c r="B20" s="116">
        <v>3.0149386353077108</v>
      </c>
      <c r="C20" s="62">
        <v>24403.7221070589</v>
      </c>
    </row>
    <row r="21" spans="1:3" x14ac:dyDescent="0.2">
      <c r="A21" s="50" t="s">
        <v>12</v>
      </c>
      <c r="B21" s="116">
        <v>7.0987649800250505</v>
      </c>
      <c r="C21" s="62">
        <v>57459.308075824905</v>
      </c>
    </row>
    <row r="22" spans="1:3" ht="23.25" customHeight="1" x14ac:dyDescent="0.2">
      <c r="A22" s="6" t="s">
        <v>4</v>
      </c>
      <c r="B22" s="20">
        <v>100</v>
      </c>
      <c r="C22" s="20">
        <v>809426.8261804342</v>
      </c>
    </row>
    <row r="25" spans="1:3" x14ac:dyDescent="0.2">
      <c r="A25" s="4" t="s">
        <v>184</v>
      </c>
    </row>
    <row r="26" spans="1:3" x14ac:dyDescent="0.2">
      <c r="A26" s="4"/>
    </row>
    <row r="27" spans="1:3" x14ac:dyDescent="0.2">
      <c r="A27" s="4"/>
    </row>
    <row r="33" spans="1:1" x14ac:dyDescent="0.2">
      <c r="A33" s="4" t="s">
        <v>160</v>
      </c>
    </row>
    <row r="34" spans="1:1" x14ac:dyDescent="0.2">
      <c r="A34" s="4" t="s">
        <v>161</v>
      </c>
    </row>
    <row r="35" spans="1:1" x14ac:dyDescent="0.2">
      <c r="A35" s="4" t="s">
        <v>187</v>
      </c>
    </row>
  </sheetData>
  <phoneticPr fontId="4" type="noConversion"/>
  <hyperlinks>
    <hyperlink ref="G1" location="Inhalt!A1" display="zurück" xr:uid="{00000000-0004-0000-0A00-000000000000}"/>
  </hyperlinks>
  <pageMargins left="0.78740157499999996" right="0.78740157499999996" top="0.984251969" bottom="0.984251969" header="0.4921259845" footer="0.4921259845"/>
  <pageSetup paperSize="9" scale="8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G56"/>
  <sheetViews>
    <sheetView topLeftCell="A4" zoomScale="80" zoomScaleNormal="80" workbookViewId="0">
      <selection activeCell="H39" sqref="H39"/>
    </sheetView>
  </sheetViews>
  <sheetFormatPr baseColWidth="10" defaultColWidth="11.42578125" defaultRowHeight="12.75" x14ac:dyDescent="0.2"/>
  <cols>
    <col min="1" max="1" width="20.7109375" style="2" customWidth="1"/>
    <col min="2" max="2" width="19" style="2" bestFit="1" customWidth="1"/>
    <col min="3" max="3" width="17.5703125" style="2" bestFit="1" customWidth="1"/>
    <col min="4" max="4" width="18.42578125" style="2" bestFit="1" customWidth="1"/>
    <col min="5" max="5" width="14.28515625" style="2" bestFit="1" customWidth="1"/>
    <col min="6" max="16384" width="11.42578125" style="2"/>
  </cols>
  <sheetData>
    <row r="1" spans="1:7" x14ac:dyDescent="0.2">
      <c r="A1" s="6" t="s">
        <v>194</v>
      </c>
      <c r="G1" s="26" t="s">
        <v>46</v>
      </c>
    </row>
    <row r="2" spans="1:7" x14ac:dyDescent="0.2">
      <c r="A2" s="2" t="s">
        <v>0</v>
      </c>
    </row>
    <row r="3" spans="1:7" x14ac:dyDescent="0.2">
      <c r="A3" s="44" t="s">
        <v>101</v>
      </c>
    </row>
    <row r="4" spans="1:7" ht="4.5" customHeight="1" x14ac:dyDescent="0.2">
      <c r="A4" s="6" t="s">
        <v>0</v>
      </c>
    </row>
    <row r="5" spans="1:7" ht="25.5" customHeight="1" x14ac:dyDescent="0.2">
      <c r="A5" s="15"/>
      <c r="B5" s="7" t="s">
        <v>110</v>
      </c>
      <c r="C5" s="7" t="s">
        <v>111</v>
      </c>
      <c r="D5" s="8" t="s">
        <v>3</v>
      </c>
    </row>
    <row r="6" spans="1:7" x14ac:dyDescent="0.2">
      <c r="A6" s="107" t="s">
        <v>39</v>
      </c>
      <c r="B6" s="67">
        <v>83.980406553571029</v>
      </c>
      <c r="C6" s="67">
        <v>16.019593446428956</v>
      </c>
      <c r="D6" s="67">
        <v>99.999999999999986</v>
      </c>
    </row>
    <row r="7" spans="1:7" x14ac:dyDescent="0.2">
      <c r="A7" s="50" t="s">
        <v>13</v>
      </c>
      <c r="B7" s="67">
        <v>88.507604888368462</v>
      </c>
      <c r="C7" s="67">
        <v>11.492395111631538</v>
      </c>
      <c r="D7" s="67">
        <v>100</v>
      </c>
    </row>
    <row r="8" spans="1:7" x14ac:dyDescent="0.2">
      <c r="A8" s="50" t="s">
        <v>18</v>
      </c>
      <c r="B8" s="67">
        <v>74.352121449012401</v>
      </c>
      <c r="C8" s="67">
        <v>25.647878550987603</v>
      </c>
      <c r="D8" s="67">
        <v>100</v>
      </c>
    </row>
    <row r="9" spans="1:7" x14ac:dyDescent="0.2">
      <c r="A9" s="50" t="s">
        <v>8</v>
      </c>
      <c r="B9" s="67">
        <v>88.051441965798162</v>
      </c>
      <c r="C9" s="67">
        <v>11.948558034201833</v>
      </c>
      <c r="D9" s="67">
        <v>100</v>
      </c>
    </row>
    <row r="10" spans="1:7" x14ac:dyDescent="0.2">
      <c r="A10" s="50" t="s">
        <v>17</v>
      </c>
      <c r="B10" s="67">
        <v>87.407533952566098</v>
      </c>
      <c r="C10" s="67">
        <v>12.592466047433899</v>
      </c>
      <c r="D10" s="67">
        <v>100</v>
      </c>
    </row>
    <row r="11" spans="1:7" x14ac:dyDescent="0.2">
      <c r="A11" s="50" t="s">
        <v>182</v>
      </c>
      <c r="B11" s="67">
        <v>83.224365850607256</v>
      </c>
      <c r="C11" s="67">
        <v>16.775634149392737</v>
      </c>
      <c r="D11" s="67">
        <v>100</v>
      </c>
    </row>
    <row r="12" spans="1:7" x14ac:dyDescent="0.2">
      <c r="A12" s="50" t="s">
        <v>16</v>
      </c>
      <c r="B12" s="67">
        <v>89.434433294434655</v>
      </c>
      <c r="C12" s="67">
        <v>10.565566705565342</v>
      </c>
      <c r="D12" s="67">
        <v>100</v>
      </c>
    </row>
    <row r="13" spans="1:7" x14ac:dyDescent="0.2">
      <c r="A13" s="50" t="s">
        <v>9</v>
      </c>
      <c r="B13" s="67">
        <v>77.94384869045696</v>
      </c>
      <c r="C13" s="67">
        <v>22.056151309543043</v>
      </c>
      <c r="D13" s="67">
        <v>100</v>
      </c>
    </row>
    <row r="14" spans="1:7" x14ac:dyDescent="0.2">
      <c r="A14" s="50" t="s">
        <v>10</v>
      </c>
      <c r="B14" s="67">
        <v>88.720302348185584</v>
      </c>
      <c r="C14" s="67">
        <v>11.279697651814406</v>
      </c>
      <c r="D14" s="67">
        <v>99.999999999999986</v>
      </c>
    </row>
    <row r="15" spans="1:7" x14ac:dyDescent="0.2">
      <c r="A15" s="61" t="s">
        <v>31</v>
      </c>
      <c r="B15" s="67">
        <v>86.391864435541535</v>
      </c>
      <c r="C15" s="67">
        <v>13.608135564458468</v>
      </c>
      <c r="D15" s="67">
        <v>100</v>
      </c>
    </row>
    <row r="16" spans="1:7" x14ac:dyDescent="0.2">
      <c r="A16" s="61" t="s">
        <v>173</v>
      </c>
      <c r="B16" s="67">
        <v>83.91975658819446</v>
      </c>
      <c r="C16" s="67">
        <v>16.08024341180554</v>
      </c>
      <c r="D16" s="67">
        <v>100</v>
      </c>
    </row>
    <row r="17" spans="1:5" x14ac:dyDescent="0.2">
      <c r="A17" s="61" t="s">
        <v>169</v>
      </c>
      <c r="B17" s="67">
        <v>80.289203920538455</v>
      </c>
      <c r="C17" s="67">
        <v>19.710796079461552</v>
      </c>
      <c r="D17" s="67">
        <v>100</v>
      </c>
    </row>
    <row r="18" spans="1:5" x14ac:dyDescent="0.2">
      <c r="A18" s="61" t="s">
        <v>170</v>
      </c>
      <c r="B18" s="67">
        <v>88.775982826440227</v>
      </c>
      <c r="C18" s="67">
        <v>11.224017173559787</v>
      </c>
      <c r="D18" s="67">
        <v>100.00000000000001</v>
      </c>
    </row>
    <row r="19" spans="1:5" x14ac:dyDescent="0.2">
      <c r="A19" s="50" t="s">
        <v>171</v>
      </c>
      <c r="B19" s="67">
        <v>87.681368528637066</v>
      </c>
      <c r="C19" s="67">
        <v>12.318631471362917</v>
      </c>
      <c r="D19" s="67">
        <v>99.999999999999986</v>
      </c>
    </row>
    <row r="20" spans="1:5" x14ac:dyDescent="0.2">
      <c r="A20" s="50" t="s">
        <v>11</v>
      </c>
      <c r="B20" s="67">
        <v>88.035224170545746</v>
      </c>
      <c r="C20" s="67">
        <v>11.964775829454251</v>
      </c>
      <c r="D20" s="67">
        <v>100</v>
      </c>
    </row>
    <row r="21" spans="1:5" ht="12.75" customHeight="1" x14ac:dyDescent="0.2">
      <c r="A21" s="50" t="s">
        <v>15</v>
      </c>
      <c r="B21" s="67">
        <v>82.316848727132864</v>
      </c>
      <c r="C21" s="67">
        <v>17.683151272867136</v>
      </c>
      <c r="D21" s="67">
        <v>100</v>
      </c>
    </row>
    <row r="22" spans="1:5" x14ac:dyDescent="0.2">
      <c r="A22" s="50" t="s">
        <v>14</v>
      </c>
      <c r="B22" s="67">
        <v>86.248937802749253</v>
      </c>
      <c r="C22" s="67">
        <v>13.751062197250748</v>
      </c>
      <c r="D22" s="67">
        <v>100</v>
      </c>
    </row>
    <row r="23" spans="1:5" x14ac:dyDescent="0.2">
      <c r="A23" s="50" t="s">
        <v>12</v>
      </c>
      <c r="B23" s="67">
        <v>87.889029044316246</v>
      </c>
      <c r="C23" s="67">
        <v>12.110970955683745</v>
      </c>
      <c r="D23" s="67">
        <v>99.999999999999986</v>
      </c>
    </row>
    <row r="24" spans="1:5" ht="22.5" customHeight="1" x14ac:dyDescent="0.2">
      <c r="A24" s="6" t="s">
        <v>4</v>
      </c>
      <c r="B24" s="68">
        <v>86.378630343000268</v>
      </c>
      <c r="C24" s="68">
        <v>13.621369656999772</v>
      </c>
      <c r="D24" s="68">
        <v>100.00000000000004</v>
      </c>
    </row>
    <row r="25" spans="1:5" x14ac:dyDescent="0.2">
      <c r="B25" s="40"/>
      <c r="C25" s="40"/>
      <c r="D25" s="40"/>
      <c r="E25" s="41"/>
    </row>
    <row r="26" spans="1:5" x14ac:dyDescent="0.2">
      <c r="B26" s="40"/>
      <c r="C26" s="40"/>
      <c r="D26" s="40"/>
      <c r="E26" s="41"/>
    </row>
    <row r="27" spans="1:5" x14ac:dyDescent="0.2">
      <c r="A27" s="17"/>
      <c r="B27" s="18"/>
      <c r="C27" s="18"/>
      <c r="D27" s="18"/>
      <c r="E27" s="21"/>
    </row>
    <row r="28" spans="1:5" x14ac:dyDescent="0.2">
      <c r="A28" s="44" t="s">
        <v>87</v>
      </c>
    </row>
    <row r="29" spans="1:5" ht="4.5" customHeight="1" x14ac:dyDescent="0.2">
      <c r="A29" s="6" t="s">
        <v>0</v>
      </c>
    </row>
    <row r="30" spans="1:5" ht="25.5" customHeight="1" x14ac:dyDescent="0.2">
      <c r="A30" s="15"/>
      <c r="B30" s="7" t="s">
        <v>110</v>
      </c>
      <c r="C30" s="7" t="s">
        <v>111</v>
      </c>
      <c r="D30" s="8" t="s">
        <v>3</v>
      </c>
    </row>
    <row r="31" spans="1:5" x14ac:dyDescent="0.2">
      <c r="A31" s="107" t="s">
        <v>39</v>
      </c>
      <c r="B31" s="19">
        <v>1742.7631099999999</v>
      </c>
      <c r="C31" s="19">
        <v>332.43893000000003</v>
      </c>
      <c r="D31" s="66">
        <v>2075.2020400000001</v>
      </c>
      <c r="E31" s="120"/>
    </row>
    <row r="32" spans="1:5" x14ac:dyDescent="0.2">
      <c r="A32" s="50" t="s">
        <v>13</v>
      </c>
      <c r="B32" s="64">
        <v>94835.120203657993</v>
      </c>
      <c r="C32" s="71">
        <v>12314.00028522</v>
      </c>
      <c r="D32" s="66">
        <v>107149.12048887799</v>
      </c>
      <c r="E32" s="120"/>
    </row>
    <row r="33" spans="1:5" x14ac:dyDescent="0.2">
      <c r="A33" s="50" t="s">
        <v>18</v>
      </c>
      <c r="B33" s="64">
        <v>15155.872590000001</v>
      </c>
      <c r="C33" s="64">
        <v>5228.0415400000011</v>
      </c>
      <c r="D33" s="66">
        <v>20383.914130000001</v>
      </c>
      <c r="E33" s="120"/>
    </row>
    <row r="34" spans="1:5" x14ac:dyDescent="0.2">
      <c r="A34" s="50" t="s">
        <v>8</v>
      </c>
      <c r="B34" s="64">
        <v>30138.115249637602</v>
      </c>
      <c r="C34" s="64">
        <v>4089.7344899999998</v>
      </c>
      <c r="D34" s="66">
        <v>34227.849739637604</v>
      </c>
      <c r="E34" s="120"/>
    </row>
    <row r="35" spans="1:5" x14ac:dyDescent="0.2">
      <c r="A35" s="50" t="s">
        <v>17</v>
      </c>
      <c r="B35" s="64">
        <v>120496.06552009901</v>
      </c>
      <c r="C35" s="64">
        <v>17359.403077710002</v>
      </c>
      <c r="D35" s="66">
        <v>137855.46859780903</v>
      </c>
      <c r="E35" s="120"/>
    </row>
    <row r="36" spans="1:5" x14ac:dyDescent="0.2">
      <c r="A36" s="50" t="s">
        <v>182</v>
      </c>
      <c r="B36" s="64">
        <v>22578.609</v>
      </c>
      <c r="C36" s="64">
        <v>4551.1970000000001</v>
      </c>
      <c r="D36" s="66">
        <v>27129.806</v>
      </c>
      <c r="E36" s="120"/>
    </row>
    <row r="37" spans="1:5" x14ac:dyDescent="0.2">
      <c r="A37" s="50" t="s">
        <v>16</v>
      </c>
      <c r="B37" s="64">
        <v>90343.338578630006</v>
      </c>
      <c r="C37" s="64">
        <v>10672.942568032</v>
      </c>
      <c r="D37" s="66">
        <v>101016.281146662</v>
      </c>
      <c r="E37" s="120"/>
    </row>
    <row r="38" spans="1:5" x14ac:dyDescent="0.2">
      <c r="A38" s="50" t="s">
        <v>9</v>
      </c>
      <c r="B38" s="64">
        <v>17037.443494579999</v>
      </c>
      <c r="C38" s="65">
        <v>4821.1685457900003</v>
      </c>
      <c r="D38" s="66">
        <v>21858.612040369997</v>
      </c>
      <c r="E38" s="120"/>
    </row>
    <row r="39" spans="1:5" x14ac:dyDescent="0.2">
      <c r="A39" s="50" t="s">
        <v>10</v>
      </c>
      <c r="B39" s="64">
        <v>20821.91024999</v>
      </c>
      <c r="C39" s="64">
        <v>2647.2503579999993</v>
      </c>
      <c r="D39" s="66">
        <v>23469.160607990001</v>
      </c>
      <c r="E39" s="120"/>
    </row>
    <row r="40" spans="1:5" x14ac:dyDescent="0.2">
      <c r="A40" s="61" t="s">
        <v>31</v>
      </c>
      <c r="B40" s="64">
        <v>86743.488297299016</v>
      </c>
      <c r="C40" s="64">
        <v>13663.522089679998</v>
      </c>
      <c r="D40" s="66">
        <v>100407.01038697902</v>
      </c>
      <c r="E40" s="120"/>
    </row>
    <row r="41" spans="1:5" x14ac:dyDescent="0.2">
      <c r="A41" s="61" t="s">
        <v>173</v>
      </c>
      <c r="B41" s="64">
        <v>5998.6270000000004</v>
      </c>
      <c r="C41" s="64">
        <v>1149.424</v>
      </c>
      <c r="D41" s="66">
        <v>7148.0510000000004</v>
      </c>
      <c r="E41" s="120"/>
    </row>
    <row r="42" spans="1:5" x14ac:dyDescent="0.2">
      <c r="A42" s="61" t="s">
        <v>169</v>
      </c>
      <c r="B42" s="64">
        <v>56183.885340000015</v>
      </c>
      <c r="C42" s="64">
        <v>13793.001459879999</v>
      </c>
      <c r="D42" s="66">
        <v>69976.886799880012</v>
      </c>
      <c r="E42" s="120"/>
    </row>
    <row r="43" spans="1:5" x14ac:dyDescent="0.2">
      <c r="A43" s="61" t="s">
        <v>170</v>
      </c>
      <c r="B43" s="64">
        <v>14831.458999999999</v>
      </c>
      <c r="C43" s="64">
        <v>1875.153</v>
      </c>
      <c r="D43" s="66">
        <v>16706.611999999997</v>
      </c>
      <c r="E43" s="120"/>
    </row>
    <row r="44" spans="1:5" x14ac:dyDescent="0.2">
      <c r="A44" s="50" t="s">
        <v>171</v>
      </c>
      <c r="B44" s="64">
        <v>17632.319</v>
      </c>
      <c r="C44" s="64">
        <v>2477.2199999999998</v>
      </c>
      <c r="D44" s="66">
        <v>20109.539000000001</v>
      </c>
      <c r="E44" s="120"/>
    </row>
    <row r="45" spans="1:5" x14ac:dyDescent="0.2">
      <c r="A45" s="50" t="s">
        <v>11</v>
      </c>
      <c r="B45" s="64">
        <v>27135.7503844522</v>
      </c>
      <c r="C45" s="64">
        <v>3687.99163486</v>
      </c>
      <c r="D45" s="66">
        <v>30823.742019312202</v>
      </c>
      <c r="E45" s="120"/>
    </row>
    <row r="46" spans="1:5" ht="12.75" customHeight="1" x14ac:dyDescent="0.2">
      <c r="A46" s="50" t="s">
        <v>15</v>
      </c>
      <c r="B46" s="64">
        <v>5948.6600000324997</v>
      </c>
      <c r="C46" s="64">
        <v>1277.8799999999999</v>
      </c>
      <c r="D46" s="66">
        <v>7226.5400000324998</v>
      </c>
      <c r="E46" s="120"/>
    </row>
    <row r="47" spans="1:5" x14ac:dyDescent="0.2">
      <c r="A47" s="50" t="s">
        <v>14</v>
      </c>
      <c r="B47" s="64">
        <v>21047.951101672999</v>
      </c>
      <c r="C47" s="64">
        <v>3355.7710053859005</v>
      </c>
      <c r="D47" s="66">
        <v>24403.7221070589</v>
      </c>
      <c r="E47" s="120"/>
    </row>
    <row r="48" spans="1:5" x14ac:dyDescent="0.2">
      <c r="A48" s="50" t="s">
        <v>12</v>
      </c>
      <c r="B48" s="64">
        <v>50500.427963424911</v>
      </c>
      <c r="C48" s="64">
        <v>6958.8801124000001</v>
      </c>
      <c r="D48" s="66">
        <v>57459.308075824913</v>
      </c>
      <c r="E48" s="120"/>
    </row>
    <row r="49" spans="1:4" ht="21.75" customHeight="1" x14ac:dyDescent="0.2">
      <c r="A49" s="6" t="s">
        <v>4</v>
      </c>
      <c r="B49" s="66">
        <v>699171.80608347629</v>
      </c>
      <c r="C49" s="66">
        <v>110255.02009695792</v>
      </c>
      <c r="D49" s="66">
        <v>809426.82618043397</v>
      </c>
    </row>
    <row r="52" spans="1:4" x14ac:dyDescent="0.2">
      <c r="A52" s="4" t="s">
        <v>184</v>
      </c>
    </row>
    <row r="54" spans="1:4" x14ac:dyDescent="0.2">
      <c r="A54" s="4" t="s">
        <v>160</v>
      </c>
    </row>
    <row r="55" spans="1:4" x14ac:dyDescent="0.2">
      <c r="A55" s="4" t="s">
        <v>161</v>
      </c>
    </row>
    <row r="56" spans="1:4" x14ac:dyDescent="0.2">
      <c r="A56" s="4" t="s">
        <v>187</v>
      </c>
    </row>
  </sheetData>
  <phoneticPr fontId="4" type="noConversion"/>
  <hyperlinks>
    <hyperlink ref="G1" location="Inhalt!A1" display="zurück" xr:uid="{00000000-0004-0000-0B00-000000000000}"/>
  </hyperlinks>
  <pageMargins left="0.78740157499999996" right="0.78740157499999996" top="0.984251969" bottom="0.984251969" header="0.4921259845" footer="0.4921259845"/>
  <pageSetup paperSize="9" scale="77"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dimension ref="A1:F56"/>
  <sheetViews>
    <sheetView topLeftCell="A10" zoomScale="80" zoomScaleNormal="80" workbookViewId="0">
      <selection activeCell="H39" sqref="H39"/>
    </sheetView>
  </sheetViews>
  <sheetFormatPr baseColWidth="10" defaultColWidth="11.42578125" defaultRowHeight="12.75" x14ac:dyDescent="0.2"/>
  <cols>
    <col min="1" max="1" width="20.7109375" style="6" customWidth="1"/>
    <col min="2" max="2" width="20.7109375" style="2" customWidth="1"/>
    <col min="3" max="3" width="18.42578125" style="2" customWidth="1"/>
    <col min="4" max="4" width="23.5703125" style="2" customWidth="1"/>
    <col min="5" max="5" width="17.42578125" style="2" bestFit="1" customWidth="1"/>
    <col min="6" max="16384" width="11.42578125" style="2"/>
  </cols>
  <sheetData>
    <row r="1" spans="1:6" x14ac:dyDescent="0.2">
      <c r="A1" s="6" t="s">
        <v>195</v>
      </c>
      <c r="E1" s="26" t="s">
        <v>46</v>
      </c>
      <c r="F1" s="26"/>
    </row>
    <row r="2" spans="1:6" x14ac:dyDescent="0.2">
      <c r="A2" s="6" t="s">
        <v>0</v>
      </c>
    </row>
    <row r="3" spans="1:6" ht="30" customHeight="1" x14ac:dyDescent="0.2">
      <c r="A3" s="44" t="s">
        <v>101</v>
      </c>
      <c r="E3" s="16"/>
    </row>
    <row r="4" spans="1:6" ht="4.5" customHeight="1" x14ac:dyDescent="0.2">
      <c r="A4" s="6" t="s">
        <v>0</v>
      </c>
    </row>
    <row r="5" spans="1:6" s="30" customFormat="1" ht="38.25" x14ac:dyDescent="0.2">
      <c r="A5" s="29"/>
      <c r="B5" s="7" t="s">
        <v>112</v>
      </c>
      <c r="C5" s="7" t="s">
        <v>113</v>
      </c>
      <c r="D5" s="7" t="s">
        <v>114</v>
      </c>
      <c r="E5" s="7" t="s">
        <v>1</v>
      </c>
    </row>
    <row r="6" spans="1:6" s="30" customFormat="1" x14ac:dyDescent="0.2">
      <c r="A6" s="107" t="s">
        <v>39</v>
      </c>
      <c r="B6" s="64">
        <v>62.785202057668066</v>
      </c>
      <c r="C6" s="64">
        <v>4.4473003562715991</v>
      </c>
      <c r="D6" s="69">
        <v>32.767497586060337</v>
      </c>
      <c r="E6" s="64">
        <v>100</v>
      </c>
    </row>
    <row r="7" spans="1:6" ht="12.75" customHeight="1" x14ac:dyDescent="0.2">
      <c r="A7" s="50" t="s">
        <v>13</v>
      </c>
      <c r="B7" s="64">
        <v>47.840029227305195</v>
      </c>
      <c r="C7" s="64">
        <v>10.783220330652936</v>
      </c>
      <c r="D7" s="69">
        <v>41.376750442041867</v>
      </c>
      <c r="E7" s="64">
        <v>100</v>
      </c>
    </row>
    <row r="8" spans="1:6" x14ac:dyDescent="0.2">
      <c r="A8" s="50" t="s">
        <v>18</v>
      </c>
      <c r="B8" s="64">
        <v>47.45664393316202</v>
      </c>
      <c r="C8" s="64">
        <v>4.2297747371073671</v>
      </c>
      <c r="D8" s="69">
        <v>48.313581329730617</v>
      </c>
      <c r="E8" s="64">
        <v>100</v>
      </c>
    </row>
    <row r="9" spans="1:6" x14ac:dyDescent="0.2">
      <c r="A9" s="50" t="s">
        <v>8</v>
      </c>
      <c r="B9" s="64">
        <v>38.774991992674529</v>
      </c>
      <c r="C9" s="64">
        <v>9.3511452701870219</v>
      </c>
      <c r="D9" s="69">
        <v>51.873862737138452</v>
      </c>
      <c r="E9" s="64">
        <v>100</v>
      </c>
    </row>
    <row r="10" spans="1:6" x14ac:dyDescent="0.2">
      <c r="A10" s="50" t="s">
        <v>17</v>
      </c>
      <c r="B10" s="64">
        <v>25.447807334327649</v>
      </c>
      <c r="C10" s="64">
        <v>19.617661413066678</v>
      </c>
      <c r="D10" s="69">
        <v>54.93453125260568</v>
      </c>
      <c r="E10" s="64">
        <v>100</v>
      </c>
    </row>
    <row r="11" spans="1:6" x14ac:dyDescent="0.2">
      <c r="A11" s="50" t="s">
        <v>182</v>
      </c>
      <c r="B11" s="64">
        <v>62.159068346504434</v>
      </c>
      <c r="C11" s="64">
        <v>0</v>
      </c>
      <c r="D11" s="69">
        <v>37.840931653495574</v>
      </c>
      <c r="E11" s="64">
        <v>100</v>
      </c>
    </row>
    <row r="12" spans="1:6" x14ac:dyDescent="0.2">
      <c r="A12" s="50" t="s">
        <v>16</v>
      </c>
      <c r="B12" s="64">
        <v>29.673813058577061</v>
      </c>
      <c r="C12" s="64">
        <v>42.277356916312449</v>
      </c>
      <c r="D12" s="69">
        <v>28.048830025110487</v>
      </c>
      <c r="E12" s="64">
        <v>100</v>
      </c>
    </row>
    <row r="13" spans="1:6" x14ac:dyDescent="0.2">
      <c r="A13" s="50" t="s">
        <v>9</v>
      </c>
      <c r="B13" s="64">
        <v>65.125425490213928</v>
      </c>
      <c r="C13" s="64">
        <v>0</v>
      </c>
      <c r="D13" s="69">
        <v>34.874574509786058</v>
      </c>
      <c r="E13" s="64">
        <v>99.999999999999986</v>
      </c>
    </row>
    <row r="14" spans="1:6" x14ac:dyDescent="0.2">
      <c r="A14" s="50" t="s">
        <v>10</v>
      </c>
      <c r="B14" s="64">
        <v>66.866283750342674</v>
      </c>
      <c r="C14" s="64">
        <v>7.9027901390593609</v>
      </c>
      <c r="D14" s="69">
        <v>25.230926110597956</v>
      </c>
      <c r="E14" s="64">
        <v>100</v>
      </c>
    </row>
    <row r="15" spans="1:6" x14ac:dyDescent="0.2">
      <c r="A15" s="61" t="s">
        <v>31</v>
      </c>
      <c r="B15" s="64">
        <v>49.528412150837795</v>
      </c>
      <c r="C15" s="64">
        <v>9.7016869451421872</v>
      </c>
      <c r="D15" s="69">
        <v>40.769900904019998</v>
      </c>
      <c r="E15" s="64">
        <v>99.999999999999972</v>
      </c>
    </row>
    <row r="16" spans="1:6" x14ac:dyDescent="0.2">
      <c r="A16" s="61" t="s">
        <v>173</v>
      </c>
      <c r="B16" s="64">
        <v>68.665262900993852</v>
      </c>
      <c r="C16" s="64">
        <v>8.1620344122079942</v>
      </c>
      <c r="D16" s="69">
        <v>23.172702686798168</v>
      </c>
      <c r="E16" s="64">
        <v>100.00000000000003</v>
      </c>
    </row>
    <row r="17" spans="1:5" x14ac:dyDescent="0.2">
      <c r="A17" s="61" t="s">
        <v>169</v>
      </c>
      <c r="B17" s="64">
        <v>61.852123219501074</v>
      </c>
      <c r="C17" s="64">
        <v>3.9588955150391523</v>
      </c>
      <c r="D17" s="69">
        <v>34.188981265459773</v>
      </c>
      <c r="E17" s="64">
        <v>100</v>
      </c>
    </row>
    <row r="18" spans="1:5" x14ac:dyDescent="0.2">
      <c r="A18" s="61" t="s">
        <v>170</v>
      </c>
      <c r="B18" s="64">
        <v>45.533591806443319</v>
      </c>
      <c r="C18" s="64">
        <v>13.46787258084319</v>
      </c>
      <c r="D18" s="69">
        <v>40.998535612713489</v>
      </c>
      <c r="E18" s="64">
        <v>100</v>
      </c>
    </row>
    <row r="19" spans="1:5" x14ac:dyDescent="0.2">
      <c r="A19" s="50" t="s">
        <v>171</v>
      </c>
      <c r="B19" s="64">
        <v>72.687392962888211</v>
      </c>
      <c r="C19" s="64">
        <v>7.0384275602091817</v>
      </c>
      <c r="D19" s="69">
        <v>20.27417947690261</v>
      </c>
      <c r="E19" s="64">
        <v>100</v>
      </c>
    </row>
    <row r="20" spans="1:5" x14ac:dyDescent="0.2">
      <c r="A20" s="50" t="s">
        <v>11</v>
      </c>
      <c r="B20" s="64">
        <v>56.369141496504035</v>
      </c>
      <c r="C20" s="64">
        <v>1.7444663584443427</v>
      </c>
      <c r="D20" s="69">
        <v>41.886392145051623</v>
      </c>
      <c r="E20" s="64">
        <v>100</v>
      </c>
    </row>
    <row r="21" spans="1:5" ht="12.75" customHeight="1" x14ac:dyDescent="0.2">
      <c r="A21" s="50" t="s">
        <v>15</v>
      </c>
      <c r="B21" s="64">
        <v>56.464051893395308</v>
      </c>
      <c r="C21" s="64">
        <v>8.2957531400316018</v>
      </c>
      <c r="D21" s="69">
        <v>35.240194966573092</v>
      </c>
      <c r="E21" s="64">
        <v>100</v>
      </c>
    </row>
    <row r="22" spans="1:5" x14ac:dyDescent="0.2">
      <c r="A22" s="50" t="s">
        <v>14</v>
      </c>
      <c r="B22" s="64">
        <v>55.296946188633441</v>
      </c>
      <c r="C22" s="64">
        <v>8.390704973185839</v>
      </c>
      <c r="D22" s="69">
        <v>36.312348838180711</v>
      </c>
      <c r="E22" s="64">
        <v>100</v>
      </c>
    </row>
    <row r="23" spans="1:5" x14ac:dyDescent="0.2">
      <c r="A23" s="50" t="s">
        <v>12</v>
      </c>
      <c r="B23" s="64">
        <v>52.712551494572814</v>
      </c>
      <c r="C23" s="64">
        <v>11.509349039466667</v>
      </c>
      <c r="D23" s="69">
        <v>35.778099465960523</v>
      </c>
      <c r="E23" s="64">
        <v>100</v>
      </c>
    </row>
    <row r="24" spans="1:5" ht="18" customHeight="1" x14ac:dyDescent="0.2">
      <c r="A24" s="6" t="s">
        <v>4</v>
      </c>
      <c r="B24" s="66">
        <v>45.794653742841909</v>
      </c>
      <c r="C24" s="66">
        <v>14.324816320270742</v>
      </c>
      <c r="D24" s="70">
        <v>39.880529936887356</v>
      </c>
      <c r="E24" s="66">
        <v>100</v>
      </c>
    </row>
    <row r="25" spans="1:5" ht="30" customHeight="1" x14ac:dyDescent="0.2">
      <c r="A25" s="14" t="s">
        <v>0</v>
      </c>
      <c r="E25" s="16"/>
    </row>
    <row r="26" spans="1:5" ht="30" customHeight="1" x14ac:dyDescent="0.2">
      <c r="A26" s="44" t="s">
        <v>87</v>
      </c>
      <c r="E26" s="16"/>
    </row>
    <row r="27" spans="1:5" ht="4.5" customHeight="1" x14ac:dyDescent="0.2">
      <c r="A27" s="6" t="s">
        <v>0</v>
      </c>
    </row>
    <row r="28" spans="1:5" s="30" customFormat="1" ht="38.25" x14ac:dyDescent="0.2">
      <c r="A28" s="29"/>
      <c r="B28" s="7" t="s">
        <v>112</v>
      </c>
      <c r="C28" s="7" t="s">
        <v>113</v>
      </c>
      <c r="D28" s="7" t="s">
        <v>114</v>
      </c>
      <c r="E28" s="7" t="s">
        <v>1</v>
      </c>
    </row>
    <row r="29" spans="1:5" s="30" customFormat="1" x14ac:dyDescent="0.2">
      <c r="A29" s="107" t="s">
        <v>39</v>
      </c>
      <c r="B29" s="64">
        <v>1094.1973399999999</v>
      </c>
      <c r="C29" s="64">
        <v>77.50591</v>
      </c>
      <c r="D29" s="69">
        <v>571.05985999999996</v>
      </c>
      <c r="E29" s="66">
        <v>1742.7631099999999</v>
      </c>
    </row>
    <row r="30" spans="1:5" x14ac:dyDescent="0.2">
      <c r="A30" s="50" t="s">
        <v>13</v>
      </c>
      <c r="B30" s="64">
        <v>45369.14922318</v>
      </c>
      <c r="C30" s="64">
        <v>10226.2799624</v>
      </c>
      <c r="D30" s="69">
        <v>39239.691018078003</v>
      </c>
      <c r="E30" s="66">
        <v>94835.120203658007</v>
      </c>
    </row>
    <row r="31" spans="1:5" x14ac:dyDescent="0.2">
      <c r="A31" s="50" t="s">
        <v>18</v>
      </c>
      <c r="B31" s="64">
        <v>7192.4684900000002</v>
      </c>
      <c r="C31" s="64">
        <v>641.05926999999997</v>
      </c>
      <c r="D31" s="69">
        <v>7322.34483</v>
      </c>
      <c r="E31" s="66">
        <v>15155.872589999999</v>
      </c>
    </row>
    <row r="32" spans="1:5" x14ac:dyDescent="0.2">
      <c r="A32" s="50" t="s">
        <v>8</v>
      </c>
      <c r="B32" s="64">
        <v>11686.051774789999</v>
      </c>
      <c r="C32" s="64">
        <v>2818.2589386899999</v>
      </c>
      <c r="D32" s="69">
        <v>15633.804536157599</v>
      </c>
      <c r="E32" s="66">
        <v>30138.115249637598</v>
      </c>
    </row>
    <row r="33" spans="1:5" x14ac:dyDescent="0.2">
      <c r="A33" s="50" t="s">
        <v>17</v>
      </c>
      <c r="B33" s="64">
        <v>30663.606598999999</v>
      </c>
      <c r="C33" s="64">
        <v>23638.5101498</v>
      </c>
      <c r="D33" s="69">
        <v>66193.948771298994</v>
      </c>
      <c r="E33" s="66">
        <v>120496.06552009899</v>
      </c>
    </row>
    <row r="34" spans="1:5" x14ac:dyDescent="0.2">
      <c r="A34" s="50" t="s">
        <v>182</v>
      </c>
      <c r="B34" s="64">
        <v>14034.653</v>
      </c>
      <c r="C34" s="64">
        <v>0</v>
      </c>
      <c r="D34" s="69">
        <v>8543.9560000000001</v>
      </c>
      <c r="E34" s="66">
        <v>22578.609</v>
      </c>
    </row>
    <row r="35" spans="1:5" x14ac:dyDescent="0.2">
      <c r="A35" s="50" t="s">
        <v>16</v>
      </c>
      <c r="B35" s="64">
        <v>26808.313400699997</v>
      </c>
      <c r="C35" s="64">
        <v>38194.775701000006</v>
      </c>
      <c r="D35" s="69">
        <v>25340.249476929999</v>
      </c>
      <c r="E35" s="66">
        <v>90343.338578630006</v>
      </c>
    </row>
    <row r="36" spans="1:5" x14ac:dyDescent="0.2">
      <c r="A36" s="50" t="s">
        <v>9</v>
      </c>
      <c r="B36" s="64">
        <v>11095.7075685</v>
      </c>
      <c r="C36" s="64">
        <v>0</v>
      </c>
      <c r="D36" s="69">
        <v>5941.7359260800004</v>
      </c>
      <c r="E36" s="66">
        <v>17037.443494580002</v>
      </c>
    </row>
    <row r="37" spans="1:5" x14ac:dyDescent="0.2">
      <c r="A37" s="50" t="s">
        <v>10</v>
      </c>
      <c r="B37" s="64">
        <v>13922.837590000001</v>
      </c>
      <c r="C37" s="64">
        <v>1645.5118700000003</v>
      </c>
      <c r="D37" s="69">
        <v>5253.5607899900006</v>
      </c>
      <c r="E37" s="66">
        <v>20821.910249990004</v>
      </c>
    </row>
    <row r="38" spans="1:5" x14ac:dyDescent="0.2">
      <c r="A38" s="61" t="s">
        <v>31</v>
      </c>
      <c r="B38" s="64">
        <v>42962.672397900009</v>
      </c>
      <c r="C38" s="64">
        <v>8415.5816799000004</v>
      </c>
      <c r="D38" s="69">
        <v>35365.234219498998</v>
      </c>
      <c r="E38" s="66">
        <v>86743.488297299016</v>
      </c>
    </row>
    <row r="39" spans="1:5" x14ac:dyDescent="0.2">
      <c r="A39" s="61" t="s">
        <v>173</v>
      </c>
      <c r="B39" s="64">
        <v>4118.973</v>
      </c>
      <c r="C39" s="64">
        <v>489.61</v>
      </c>
      <c r="D39" s="69">
        <v>1390.0440000000001</v>
      </c>
      <c r="E39" s="66">
        <v>5998.6269999999995</v>
      </c>
    </row>
    <row r="40" spans="1:5" x14ac:dyDescent="0.2">
      <c r="A40" s="61" t="s">
        <v>169</v>
      </c>
      <c r="B40" s="64">
        <v>34750.925990000003</v>
      </c>
      <c r="C40" s="64">
        <v>2224.2613168999997</v>
      </c>
      <c r="D40" s="69">
        <v>19208.698033100001</v>
      </c>
      <c r="E40" s="66">
        <v>56183.885340000001</v>
      </c>
    </row>
    <row r="41" spans="1:5" x14ac:dyDescent="0.2">
      <c r="A41" s="61" t="s">
        <v>170</v>
      </c>
      <c r="B41" s="64">
        <v>6753.2960000000012</v>
      </c>
      <c r="C41" s="64">
        <v>1997.482</v>
      </c>
      <c r="D41" s="69">
        <v>6080.6810000000005</v>
      </c>
      <c r="E41" s="66">
        <v>14831.459000000003</v>
      </c>
    </row>
    <row r="42" spans="1:5" x14ac:dyDescent="0.2">
      <c r="A42" s="50" t="s">
        <v>171</v>
      </c>
      <c r="B42" s="64">
        <v>12816.473</v>
      </c>
      <c r="C42" s="64">
        <v>1241.038</v>
      </c>
      <c r="D42" s="69">
        <v>3574.8079999999995</v>
      </c>
      <c r="E42" s="66">
        <v>17632.319</v>
      </c>
    </row>
    <row r="43" spans="1:5" x14ac:dyDescent="0.2">
      <c r="A43" s="50" t="s">
        <v>11</v>
      </c>
      <c r="B43" s="64">
        <v>15296.189530349999</v>
      </c>
      <c r="C43" s="64">
        <v>473.37403656819998</v>
      </c>
      <c r="D43" s="69">
        <v>11366.186817534001</v>
      </c>
      <c r="E43" s="66">
        <v>27135.7503844522</v>
      </c>
    </row>
    <row r="44" spans="1:5" ht="12.75" customHeight="1" x14ac:dyDescent="0.2">
      <c r="A44" s="50" t="s">
        <v>15</v>
      </c>
      <c r="B44" s="64">
        <v>3358.85446938</v>
      </c>
      <c r="C44" s="64">
        <v>493.48614874250001</v>
      </c>
      <c r="D44" s="69">
        <v>2096.3193819099997</v>
      </c>
      <c r="E44" s="66">
        <v>5948.6600000324997</v>
      </c>
    </row>
    <row r="45" spans="1:5" x14ac:dyDescent="0.2">
      <c r="A45" s="50" t="s">
        <v>14</v>
      </c>
      <c r="B45" s="64">
        <v>11638.874194501999</v>
      </c>
      <c r="C45" s="64">
        <v>1766.0714798417998</v>
      </c>
      <c r="D45" s="69">
        <v>7643.0054273291998</v>
      </c>
      <c r="E45" s="66">
        <v>21047.951101672999</v>
      </c>
    </row>
    <row r="46" spans="1:5" x14ac:dyDescent="0.2">
      <c r="A46" s="50" t="s">
        <v>12</v>
      </c>
      <c r="B46" s="64">
        <v>26620.064095199999</v>
      </c>
      <c r="C46" s="64">
        <v>5812.270520735</v>
      </c>
      <c r="D46" s="69">
        <v>18068.093347489903</v>
      </c>
      <c r="E46" s="66">
        <v>50500.427963424903</v>
      </c>
    </row>
    <row r="47" spans="1:5" ht="18" customHeight="1" x14ac:dyDescent="0.2">
      <c r="A47" s="6" t="s">
        <v>4</v>
      </c>
      <c r="B47" s="66">
        <v>320183.307663502</v>
      </c>
      <c r="C47" s="66">
        <v>100155.07698457751</v>
      </c>
      <c r="D47" s="70">
        <v>278833.42143539671</v>
      </c>
      <c r="E47" s="66">
        <v>699171.80608347617</v>
      </c>
    </row>
    <row r="48" spans="1:5" x14ac:dyDescent="0.2">
      <c r="B48" s="23"/>
      <c r="C48" s="23"/>
      <c r="D48" s="23"/>
      <c r="E48" s="22"/>
    </row>
    <row r="49" spans="1:5" x14ac:dyDescent="0.2">
      <c r="A49" s="4" t="s">
        <v>184</v>
      </c>
      <c r="B49" s="23"/>
      <c r="C49" s="23"/>
      <c r="D49" s="23"/>
      <c r="E49" s="22"/>
    </row>
    <row r="50" spans="1:5" x14ac:dyDescent="0.2">
      <c r="A50" s="4"/>
      <c r="B50" s="23"/>
      <c r="C50" s="23"/>
      <c r="D50" s="23"/>
      <c r="E50" s="22"/>
    </row>
    <row r="51" spans="1:5" x14ac:dyDescent="0.2">
      <c r="A51" s="4" t="s">
        <v>160</v>
      </c>
      <c r="B51" s="23"/>
      <c r="C51" s="23"/>
      <c r="D51" s="23"/>
      <c r="E51" s="22"/>
    </row>
    <row r="52" spans="1:5" ht="12.75" customHeight="1" x14ac:dyDescent="0.2">
      <c r="A52" s="4" t="s">
        <v>161</v>
      </c>
      <c r="B52" s="13"/>
      <c r="C52" s="13"/>
      <c r="D52" s="13"/>
      <c r="E52" s="13"/>
    </row>
    <row r="53" spans="1:5" x14ac:dyDescent="0.2">
      <c r="A53" s="4" t="s">
        <v>187</v>
      </c>
    </row>
    <row r="54" spans="1:5" x14ac:dyDescent="0.2">
      <c r="A54" s="2"/>
    </row>
    <row r="55" spans="1:5" x14ac:dyDescent="0.2">
      <c r="A55" s="5"/>
    </row>
    <row r="56" spans="1:5" x14ac:dyDescent="0.2">
      <c r="A56" s="4"/>
    </row>
  </sheetData>
  <phoneticPr fontId="4" type="noConversion"/>
  <hyperlinks>
    <hyperlink ref="E1" location="Inhalt!A1" display="zurück" xr:uid="{00000000-0004-0000-0C00-000000000000}"/>
  </hyperlinks>
  <pageMargins left="0.78740157499999996" right="0.78740157499999996" top="0.984251969" bottom="0.984251969" header="0.4921259845" footer="0.4921259845"/>
  <pageSetup paperSize="9" scale="77"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3"/>
  <dimension ref="A1:G54"/>
  <sheetViews>
    <sheetView zoomScale="75" zoomScaleNormal="75" workbookViewId="0">
      <selection activeCell="J36" sqref="J36"/>
    </sheetView>
  </sheetViews>
  <sheetFormatPr baseColWidth="10" defaultColWidth="11.42578125" defaultRowHeight="12.75" x14ac:dyDescent="0.2"/>
  <cols>
    <col min="1" max="1" width="21.140625" style="6" customWidth="1"/>
    <col min="2" max="3" width="16.5703125" style="2" bestFit="1" customWidth="1"/>
    <col min="4" max="4" width="14.85546875" style="2" bestFit="1" customWidth="1"/>
    <col min="5" max="16384" width="11.42578125" style="2"/>
  </cols>
  <sheetData>
    <row r="1" spans="1:7" x14ac:dyDescent="0.2">
      <c r="A1" s="50" t="s">
        <v>196</v>
      </c>
      <c r="B1" s="51"/>
      <c r="C1" s="51"/>
      <c r="D1" s="51"/>
      <c r="G1" s="26" t="s">
        <v>46</v>
      </c>
    </row>
    <row r="2" spans="1:7" x14ac:dyDescent="0.2">
      <c r="A2" s="50" t="s">
        <v>0</v>
      </c>
      <c r="B2" s="51"/>
      <c r="C2" s="51"/>
      <c r="D2" s="51"/>
    </row>
    <row r="3" spans="1:7" ht="30" customHeight="1" x14ac:dyDescent="0.2">
      <c r="A3" s="72" t="s">
        <v>101</v>
      </c>
      <c r="B3" s="51"/>
      <c r="C3" s="51"/>
      <c r="D3" s="51"/>
    </row>
    <row r="4" spans="1:7" ht="4.5" customHeight="1" x14ac:dyDescent="0.2">
      <c r="A4" s="50" t="s">
        <v>0</v>
      </c>
      <c r="B4" s="51"/>
      <c r="C4" s="51"/>
      <c r="D4" s="51"/>
    </row>
    <row r="5" spans="1:7" s="30" customFormat="1" x14ac:dyDescent="0.2">
      <c r="A5" s="73"/>
      <c r="B5" s="7" t="s">
        <v>115</v>
      </c>
      <c r="C5" s="7" t="s">
        <v>116</v>
      </c>
      <c r="D5" s="53" t="s">
        <v>1</v>
      </c>
    </row>
    <row r="6" spans="1:7" s="30" customFormat="1" x14ac:dyDescent="0.2">
      <c r="A6" s="107" t="s">
        <v>39</v>
      </c>
      <c r="B6" s="59">
        <v>65.562416756298092</v>
      </c>
      <c r="C6" s="59">
        <v>34.437583243701894</v>
      </c>
      <c r="D6" s="60">
        <v>99.999999999999986</v>
      </c>
    </row>
    <row r="7" spans="1:7" ht="12.75" customHeight="1" x14ac:dyDescent="0.2">
      <c r="A7" s="50" t="s">
        <v>13</v>
      </c>
      <c r="B7" s="59">
        <v>55.634140664920928</v>
      </c>
      <c r="C7" s="59">
        <v>44.365859335079065</v>
      </c>
      <c r="D7" s="60">
        <v>100</v>
      </c>
    </row>
    <row r="8" spans="1:7" x14ac:dyDescent="0.2">
      <c r="A8" s="50" t="s">
        <v>18</v>
      </c>
      <c r="B8" s="59">
        <v>60.124687838841474</v>
      </c>
      <c r="C8" s="59">
        <v>39.875312161158526</v>
      </c>
      <c r="D8" s="60">
        <v>100</v>
      </c>
    </row>
    <row r="9" spans="1:7" x14ac:dyDescent="0.2">
      <c r="A9" s="50" t="s">
        <v>8</v>
      </c>
      <c r="B9" s="59">
        <v>44.022801240090807</v>
      </c>
      <c r="C9" s="59">
        <v>55.9771987599092</v>
      </c>
      <c r="D9" s="60">
        <v>100</v>
      </c>
    </row>
    <row r="10" spans="1:7" x14ac:dyDescent="0.2">
      <c r="A10" s="50" t="s">
        <v>17</v>
      </c>
      <c r="B10" s="59">
        <v>45.450407811950093</v>
      </c>
      <c r="C10" s="59">
        <v>54.5495921880499</v>
      </c>
      <c r="D10" s="60">
        <v>100</v>
      </c>
    </row>
    <row r="11" spans="1:7" x14ac:dyDescent="0.2">
      <c r="A11" s="50" t="s">
        <v>182</v>
      </c>
      <c r="B11" s="59">
        <v>73.295172107017649</v>
      </c>
      <c r="C11" s="59">
        <v>26.704827892982358</v>
      </c>
      <c r="D11" s="60">
        <v>100</v>
      </c>
    </row>
    <row r="12" spans="1:7" x14ac:dyDescent="0.2">
      <c r="A12" s="50" t="s">
        <v>16</v>
      </c>
      <c r="B12" s="59">
        <v>76.441855104199334</v>
      </c>
      <c r="C12" s="59">
        <v>23.558144895800663</v>
      </c>
      <c r="D12" s="60">
        <v>100</v>
      </c>
    </row>
    <row r="13" spans="1:7" x14ac:dyDescent="0.2">
      <c r="A13" s="50" t="s">
        <v>9</v>
      </c>
      <c r="B13" s="59">
        <v>66.205563717050353</v>
      </c>
      <c r="C13" s="59">
        <v>33.794436282949654</v>
      </c>
      <c r="D13" s="60">
        <v>100</v>
      </c>
    </row>
    <row r="14" spans="1:7" x14ac:dyDescent="0.2">
      <c r="A14" s="50" t="s">
        <v>10</v>
      </c>
      <c r="B14" s="59">
        <v>83.166357178300643</v>
      </c>
      <c r="C14" s="59">
        <v>16.833642821699346</v>
      </c>
      <c r="D14" s="60">
        <v>99.999999999999986</v>
      </c>
    </row>
    <row r="15" spans="1:7" x14ac:dyDescent="0.2">
      <c r="A15" s="61" t="s">
        <v>31</v>
      </c>
      <c r="B15" s="59">
        <v>54.019919125908913</v>
      </c>
      <c r="C15" s="59">
        <v>45.980080874091101</v>
      </c>
      <c r="D15" s="60">
        <v>100.00000000000001</v>
      </c>
    </row>
    <row r="16" spans="1:7" x14ac:dyDescent="0.2">
      <c r="A16" s="61" t="s">
        <v>173</v>
      </c>
      <c r="B16" s="59">
        <v>87.225650740320688</v>
      </c>
      <c r="C16" s="59">
        <v>12.774349259679314</v>
      </c>
      <c r="D16" s="60">
        <v>100</v>
      </c>
    </row>
    <row r="17" spans="1:4" x14ac:dyDescent="0.2">
      <c r="A17" s="61" t="s">
        <v>169</v>
      </c>
      <c r="B17" s="59">
        <v>64.905101194038679</v>
      </c>
      <c r="C17" s="59">
        <v>35.094898805961328</v>
      </c>
      <c r="D17" s="60">
        <v>100</v>
      </c>
    </row>
    <row r="18" spans="1:4" x14ac:dyDescent="0.2">
      <c r="A18" s="61" t="s">
        <v>170</v>
      </c>
      <c r="B18" s="59">
        <v>57.451959739054224</v>
      </c>
      <c r="C18" s="59">
        <v>42.548040260945783</v>
      </c>
      <c r="D18" s="60">
        <v>100</v>
      </c>
    </row>
    <row r="19" spans="1:4" x14ac:dyDescent="0.2">
      <c r="A19" s="50" t="s">
        <v>171</v>
      </c>
      <c r="B19" s="59">
        <v>76.155465324192662</v>
      </c>
      <c r="C19" s="59">
        <v>23.844534675807342</v>
      </c>
      <c r="D19" s="60">
        <v>100</v>
      </c>
    </row>
    <row r="20" spans="1:4" x14ac:dyDescent="0.2">
      <c r="A20" s="50" t="s">
        <v>11</v>
      </c>
      <c r="B20" s="59">
        <v>62.695059924373894</v>
      </c>
      <c r="C20" s="59">
        <v>37.304940075626106</v>
      </c>
      <c r="D20" s="60">
        <v>100</v>
      </c>
    </row>
    <row r="21" spans="1:4" s="6" customFormat="1" ht="12.75" customHeight="1" x14ac:dyDescent="0.2">
      <c r="A21" s="50" t="s">
        <v>15</v>
      </c>
      <c r="B21" s="59">
        <v>77.278462445477146</v>
      </c>
      <c r="C21" s="59">
        <v>22.721537554522854</v>
      </c>
      <c r="D21" s="60">
        <v>100</v>
      </c>
    </row>
    <row r="22" spans="1:4" s="6" customFormat="1" ht="12.75" customHeight="1" x14ac:dyDescent="0.2">
      <c r="A22" s="50" t="s">
        <v>14</v>
      </c>
      <c r="B22" s="59">
        <v>59.644933804844143</v>
      </c>
      <c r="C22" s="59">
        <v>40.35506619515585</v>
      </c>
      <c r="D22" s="60">
        <v>100</v>
      </c>
    </row>
    <row r="23" spans="1:4" s="6" customFormat="1" ht="12.75" customHeight="1" x14ac:dyDescent="0.2">
      <c r="A23" s="50" t="s">
        <v>12</v>
      </c>
      <c r="B23" s="59">
        <v>60.935856350411221</v>
      </c>
      <c r="C23" s="59">
        <v>39.064143649588772</v>
      </c>
      <c r="D23" s="60">
        <v>100</v>
      </c>
    </row>
    <row r="24" spans="1:4" s="6" customFormat="1" ht="18.75" customHeight="1" x14ac:dyDescent="0.2">
      <c r="A24" s="6" t="s">
        <v>4</v>
      </c>
      <c r="B24" s="60">
        <v>60.20678476536866</v>
      </c>
      <c r="C24" s="60">
        <v>39.793215234631354</v>
      </c>
      <c r="D24" s="60">
        <v>100.00000000000001</v>
      </c>
    </row>
    <row r="25" spans="1:4" ht="30" customHeight="1" x14ac:dyDescent="0.2">
      <c r="A25" s="44" t="s">
        <v>87</v>
      </c>
      <c r="B25" s="51"/>
      <c r="C25" s="51"/>
      <c r="D25" s="51"/>
    </row>
    <row r="26" spans="1:4" ht="4.5" customHeight="1" x14ac:dyDescent="0.2">
      <c r="A26" s="50" t="s">
        <v>0</v>
      </c>
      <c r="B26" s="51"/>
      <c r="C26" s="51"/>
      <c r="D26" s="51"/>
    </row>
    <row r="27" spans="1:4" s="30" customFormat="1" x14ac:dyDescent="0.2">
      <c r="A27" s="73"/>
      <c r="B27" s="7" t="s">
        <v>115</v>
      </c>
      <c r="C27" s="7" t="s">
        <v>116</v>
      </c>
      <c r="D27" s="53" t="s">
        <v>1</v>
      </c>
    </row>
    <row r="28" spans="1:4" s="30" customFormat="1" x14ac:dyDescent="0.2">
      <c r="A28" s="107" t="s">
        <v>39</v>
      </c>
      <c r="B28" s="55">
        <v>1360.55261</v>
      </c>
      <c r="C28" s="55">
        <v>714.64942999999994</v>
      </c>
      <c r="D28" s="58">
        <v>2075.2020400000001</v>
      </c>
    </row>
    <row r="29" spans="1:4" ht="12.75" customHeight="1" x14ac:dyDescent="0.2">
      <c r="A29" s="50" t="s">
        <v>13</v>
      </c>
      <c r="B29" s="55">
        <v>59611.492414007997</v>
      </c>
      <c r="C29" s="55">
        <v>47537.628074869994</v>
      </c>
      <c r="D29" s="58">
        <v>107149.12048887799</v>
      </c>
    </row>
    <row r="30" spans="1:4" x14ac:dyDescent="0.2">
      <c r="A30" s="50" t="s">
        <v>18</v>
      </c>
      <c r="B30" s="55">
        <v>12255.764739999999</v>
      </c>
      <c r="C30" s="55">
        <v>8128.1493900000014</v>
      </c>
      <c r="D30" s="58">
        <v>20383.914130000001</v>
      </c>
    </row>
    <row r="31" spans="1:4" x14ac:dyDescent="0.2">
      <c r="A31" s="50" t="s">
        <v>8</v>
      </c>
      <c r="B31" s="55">
        <v>15068.058259637599</v>
      </c>
      <c r="C31" s="55">
        <v>19159.79148</v>
      </c>
      <c r="D31" s="58">
        <v>34227.849739637597</v>
      </c>
    </row>
    <row r="32" spans="1:4" x14ac:dyDescent="0.2">
      <c r="A32" s="50" t="s">
        <v>17</v>
      </c>
      <c r="B32" s="55">
        <v>62655.872668779004</v>
      </c>
      <c r="C32" s="55">
        <v>75199.595929030009</v>
      </c>
      <c r="D32" s="58">
        <v>137855.46859780903</v>
      </c>
    </row>
    <row r="33" spans="1:4" x14ac:dyDescent="0.2">
      <c r="A33" s="50" t="s">
        <v>182</v>
      </c>
      <c r="B33" s="55">
        <v>19884.838</v>
      </c>
      <c r="C33" s="55">
        <v>7244.9680000000008</v>
      </c>
      <c r="D33" s="58">
        <v>27129.806</v>
      </c>
    </row>
    <row r="34" spans="1:4" x14ac:dyDescent="0.2">
      <c r="A34" s="50" t="s">
        <v>16</v>
      </c>
      <c r="B34" s="55">
        <v>77218.719265781998</v>
      </c>
      <c r="C34" s="55">
        <v>23797.561880879999</v>
      </c>
      <c r="D34" s="58">
        <v>101016.28114666199</v>
      </c>
    </row>
    <row r="35" spans="1:4" x14ac:dyDescent="0.2">
      <c r="A35" s="50" t="s">
        <v>9</v>
      </c>
      <c r="B35" s="55">
        <v>14471.617322049999</v>
      </c>
      <c r="C35" s="55">
        <v>7386.9947183200002</v>
      </c>
      <c r="D35" s="58">
        <v>21858.612040369997</v>
      </c>
    </row>
    <row r="36" spans="1:4" x14ac:dyDescent="0.2">
      <c r="A36" s="50" t="s">
        <v>10</v>
      </c>
      <c r="B36" s="55">
        <v>19518.44593799</v>
      </c>
      <c r="C36" s="55">
        <v>3950.7146699999994</v>
      </c>
      <c r="D36" s="58">
        <v>23469.160607990001</v>
      </c>
    </row>
    <row r="37" spans="1:4" x14ac:dyDescent="0.2">
      <c r="A37" s="61" t="s">
        <v>31</v>
      </c>
      <c r="B37" s="55">
        <v>54239.785807789012</v>
      </c>
      <c r="C37" s="55">
        <v>46167.224579189999</v>
      </c>
      <c r="D37" s="58">
        <v>100407.010386979</v>
      </c>
    </row>
    <row r="38" spans="1:4" x14ac:dyDescent="0.2">
      <c r="A38" s="61" t="s">
        <v>173</v>
      </c>
      <c r="B38" s="55">
        <v>6234.9340000000002</v>
      </c>
      <c r="C38" s="55">
        <v>913.11699999999985</v>
      </c>
      <c r="D38" s="58">
        <v>7148.0510000000004</v>
      </c>
    </row>
    <row r="39" spans="1:4" x14ac:dyDescent="0.2">
      <c r="A39" s="61" t="s">
        <v>169</v>
      </c>
      <c r="B39" s="55">
        <v>45418.569189900016</v>
      </c>
      <c r="C39" s="55">
        <v>24558.31760998</v>
      </c>
      <c r="D39" s="58">
        <v>69976.886799880012</v>
      </c>
    </row>
    <row r="40" spans="1:4" x14ac:dyDescent="0.2">
      <c r="A40" s="61" t="s">
        <v>170</v>
      </c>
      <c r="B40" s="55">
        <v>9598.2760000000017</v>
      </c>
      <c r="C40" s="55">
        <v>7108.3360000000002</v>
      </c>
      <c r="D40" s="58">
        <v>16706.612000000001</v>
      </c>
    </row>
    <row r="41" spans="1:4" x14ac:dyDescent="0.2">
      <c r="A41" s="50" t="s">
        <v>171</v>
      </c>
      <c r="B41" s="55">
        <v>15314.513000000001</v>
      </c>
      <c r="C41" s="55">
        <v>4795.0260000000007</v>
      </c>
      <c r="D41" s="58">
        <v>20109.539000000001</v>
      </c>
    </row>
    <row r="42" spans="1:4" x14ac:dyDescent="0.2">
      <c r="A42" s="50" t="s">
        <v>11</v>
      </c>
      <c r="B42" s="55">
        <v>19324.963529942201</v>
      </c>
      <c r="C42" s="55">
        <v>11498.778489370001</v>
      </c>
      <c r="D42" s="58">
        <v>30823.742019312202</v>
      </c>
    </row>
    <row r="43" spans="1:4" ht="12.75" customHeight="1" x14ac:dyDescent="0.2">
      <c r="A43" s="50" t="s">
        <v>15</v>
      </c>
      <c r="B43" s="55">
        <v>5584.5590000324992</v>
      </c>
      <c r="C43" s="55">
        <v>1641.981</v>
      </c>
      <c r="D43" s="58">
        <v>7226.5400000324989</v>
      </c>
    </row>
    <row r="44" spans="1:4" ht="12.75" customHeight="1" x14ac:dyDescent="0.2">
      <c r="A44" s="50" t="s">
        <v>14</v>
      </c>
      <c r="B44" s="55">
        <v>14555.583896673397</v>
      </c>
      <c r="C44" s="55">
        <v>9848.1382103855012</v>
      </c>
      <c r="D44" s="58">
        <v>24403.7221070589</v>
      </c>
    </row>
    <row r="45" spans="1:4" ht="12.75" customHeight="1" x14ac:dyDescent="0.2">
      <c r="A45" s="50" t="s">
        <v>12</v>
      </c>
      <c r="B45" s="55">
        <v>35013.321429024902</v>
      </c>
      <c r="C45" s="55">
        <v>22445.986646800004</v>
      </c>
      <c r="D45" s="58">
        <v>57459.308075824905</v>
      </c>
    </row>
    <row r="46" spans="1:4" ht="19.5" customHeight="1" x14ac:dyDescent="0.2">
      <c r="A46" s="6" t="s">
        <v>4</v>
      </c>
      <c r="B46" s="58">
        <v>487329.86707160855</v>
      </c>
      <c r="C46" s="58">
        <v>322096.95910882554</v>
      </c>
      <c r="D46" s="58">
        <v>809426.82618043397</v>
      </c>
    </row>
    <row r="47" spans="1:4" ht="12.75" customHeight="1" x14ac:dyDescent="0.2">
      <c r="B47" s="20"/>
      <c r="C47" s="20"/>
      <c r="D47" s="13"/>
    </row>
    <row r="48" spans="1:4" x14ac:dyDescent="0.2">
      <c r="A48" s="4" t="s">
        <v>185</v>
      </c>
      <c r="B48" s="23"/>
      <c r="C48" s="23"/>
      <c r="D48" s="23"/>
    </row>
    <row r="49" spans="1:1" x14ac:dyDescent="0.2">
      <c r="A49" s="5"/>
    </row>
    <row r="50" spans="1:1" x14ac:dyDescent="0.2">
      <c r="A50" s="4"/>
    </row>
    <row r="51" spans="1:1" x14ac:dyDescent="0.2">
      <c r="A51" s="4" t="s">
        <v>160</v>
      </c>
    </row>
    <row r="52" spans="1:1" x14ac:dyDescent="0.2">
      <c r="A52" s="4" t="s">
        <v>161</v>
      </c>
    </row>
    <row r="53" spans="1:1" x14ac:dyDescent="0.2">
      <c r="A53" s="4" t="s">
        <v>187</v>
      </c>
    </row>
    <row r="54" spans="1:1" x14ac:dyDescent="0.2">
      <c r="A54" s="2"/>
    </row>
  </sheetData>
  <phoneticPr fontId="4" type="noConversion"/>
  <hyperlinks>
    <hyperlink ref="G1" location="Inhalt!A1" display="zurück" xr:uid="{00000000-0004-0000-0D00-000000000000}"/>
  </hyperlinks>
  <pageMargins left="0.78740157499999996" right="0.78740157499999996" top="0.984251969" bottom="0.984251969" header="0.4921259845" footer="0.4921259845"/>
  <pageSetup paperSize="9" scale="8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4"/>
  <dimension ref="A1:M53"/>
  <sheetViews>
    <sheetView topLeftCell="A17" zoomScale="75" zoomScaleNormal="57" workbookViewId="0">
      <selection activeCell="H56" sqref="H56"/>
    </sheetView>
  </sheetViews>
  <sheetFormatPr baseColWidth="10" defaultColWidth="11.42578125" defaultRowHeight="12.75" x14ac:dyDescent="0.2"/>
  <cols>
    <col min="1" max="1" width="20.7109375" style="51" customWidth="1"/>
    <col min="2" max="2" width="20.5703125" style="51" bestFit="1" customWidth="1"/>
    <col min="3" max="3" width="17.140625" style="51" bestFit="1" customWidth="1"/>
    <col min="4" max="4" width="22.28515625" style="51" bestFit="1" customWidth="1"/>
    <col min="5" max="5" width="18.85546875" style="51" customWidth="1"/>
    <col min="6" max="6" width="16.140625" style="51" bestFit="1" customWidth="1"/>
    <col min="7" max="7" width="12.28515625" style="51" customWidth="1"/>
    <col min="8" max="16384" width="11.42578125" style="51"/>
  </cols>
  <sheetData>
    <row r="1" spans="1:6" x14ac:dyDescent="0.2">
      <c r="A1" s="50" t="s">
        <v>197</v>
      </c>
      <c r="F1" s="26" t="s">
        <v>46</v>
      </c>
    </row>
    <row r="2" spans="1:6" x14ac:dyDescent="0.2">
      <c r="A2" s="50" t="s">
        <v>0</v>
      </c>
    </row>
    <row r="3" spans="1:6" x14ac:dyDescent="0.2">
      <c r="A3" s="72" t="s">
        <v>101</v>
      </c>
    </row>
    <row r="4" spans="1:6" ht="6" customHeight="1" x14ac:dyDescent="0.2">
      <c r="A4" s="50" t="s">
        <v>0</v>
      </c>
    </row>
    <row r="5" spans="1:6" s="77" customFormat="1" ht="33.75" customHeight="1" x14ac:dyDescent="0.2">
      <c r="A5" s="76"/>
      <c r="B5" s="7" t="s">
        <v>102</v>
      </c>
      <c r="C5" s="7" t="s">
        <v>103</v>
      </c>
      <c r="D5" s="7" t="s">
        <v>104</v>
      </c>
      <c r="E5" s="7" t="s">
        <v>41</v>
      </c>
      <c r="F5" s="7" t="s">
        <v>1</v>
      </c>
    </row>
    <row r="6" spans="1:6" ht="12.75" customHeight="1" x14ac:dyDescent="0.2">
      <c r="A6" s="107" t="s">
        <v>39</v>
      </c>
      <c r="B6" s="83">
        <v>100</v>
      </c>
      <c r="C6" s="78">
        <v>0</v>
      </c>
      <c r="D6" s="85">
        <v>0</v>
      </c>
      <c r="E6" s="78">
        <v>0</v>
      </c>
      <c r="F6" s="80">
        <v>100</v>
      </c>
    </row>
    <row r="7" spans="1:6" x14ac:dyDescent="0.2">
      <c r="A7" s="50" t="s">
        <v>13</v>
      </c>
      <c r="B7" s="83">
        <v>67.205436054554056</v>
      </c>
      <c r="C7" s="78">
        <v>14.456299948078275</v>
      </c>
      <c r="D7" s="85">
        <v>14.457139804071392</v>
      </c>
      <c r="E7" s="78">
        <v>3.8811241932962557</v>
      </c>
      <c r="F7" s="80">
        <v>99.999999999999972</v>
      </c>
    </row>
    <row r="8" spans="1:6" x14ac:dyDescent="0.2">
      <c r="A8" s="50" t="s">
        <v>18</v>
      </c>
      <c r="B8" s="79">
        <v>67.372753841168191</v>
      </c>
      <c r="C8" s="78">
        <v>20.078551518113173</v>
      </c>
      <c r="D8" s="85">
        <v>8.4019597466779548</v>
      </c>
      <c r="E8" s="78">
        <v>4.1467348940406854</v>
      </c>
      <c r="F8" s="80">
        <v>100.00000000000001</v>
      </c>
    </row>
    <row r="9" spans="1:6" x14ac:dyDescent="0.2">
      <c r="A9" s="50" t="s">
        <v>8</v>
      </c>
      <c r="B9" s="79">
        <v>67.001852480479002</v>
      </c>
      <c r="C9" s="78">
        <v>20.036073758732734</v>
      </c>
      <c r="D9" s="85">
        <v>7.4140512164608676</v>
      </c>
      <c r="E9" s="78">
        <v>5.5480225443273952</v>
      </c>
      <c r="F9" s="80">
        <v>100</v>
      </c>
    </row>
    <row r="10" spans="1:6" x14ac:dyDescent="0.2">
      <c r="A10" s="50" t="s">
        <v>17</v>
      </c>
      <c r="B10" s="79">
        <v>64.924723356764602</v>
      </c>
      <c r="C10" s="78">
        <v>15.548087085484442</v>
      </c>
      <c r="D10" s="85">
        <v>9.4193989406354071</v>
      </c>
      <c r="E10" s="78">
        <v>10.107790617115539</v>
      </c>
      <c r="F10" s="80">
        <v>99.999999999999986</v>
      </c>
    </row>
    <row r="11" spans="1:6" x14ac:dyDescent="0.2">
      <c r="A11" s="50" t="s">
        <v>182</v>
      </c>
      <c r="B11" s="79">
        <v>52.299640476603479</v>
      </c>
      <c r="C11" s="78">
        <v>10.323925648417832</v>
      </c>
      <c r="D11" s="85">
        <v>24.589928877486258</v>
      </c>
      <c r="E11" s="78">
        <v>12.786504997492425</v>
      </c>
      <c r="F11" s="80">
        <v>100</v>
      </c>
    </row>
    <row r="12" spans="1:6" x14ac:dyDescent="0.2">
      <c r="A12" s="50" t="s">
        <v>16</v>
      </c>
      <c r="B12" s="79">
        <v>61.818448486176038</v>
      </c>
      <c r="C12" s="78">
        <v>18.439371179242336</v>
      </c>
      <c r="D12" s="85">
        <v>15.222296011357495</v>
      </c>
      <c r="E12" s="78">
        <v>4.5198843232241419</v>
      </c>
      <c r="F12" s="80">
        <v>100.00000000000001</v>
      </c>
    </row>
    <row r="13" spans="1:6" x14ac:dyDescent="0.2">
      <c r="A13" s="50" t="s">
        <v>9</v>
      </c>
      <c r="B13" s="79">
        <v>49.931952082604653</v>
      </c>
      <c r="C13" s="78">
        <v>13.871682167559415</v>
      </c>
      <c r="D13" s="85">
        <v>16.313673173320293</v>
      </c>
      <c r="E13" s="78">
        <v>19.882692576515641</v>
      </c>
      <c r="F13" s="80">
        <v>100</v>
      </c>
    </row>
    <row r="14" spans="1:6" x14ac:dyDescent="0.2">
      <c r="A14" s="50" t="s">
        <v>10</v>
      </c>
      <c r="B14" s="79">
        <v>57.830684389195106</v>
      </c>
      <c r="C14" s="78">
        <v>19.86454841040554</v>
      </c>
      <c r="D14" s="85">
        <v>12.742306043454699</v>
      </c>
      <c r="E14" s="78">
        <v>9.5624611569446554</v>
      </c>
      <c r="F14" s="80">
        <v>100</v>
      </c>
    </row>
    <row r="15" spans="1:6" x14ac:dyDescent="0.2">
      <c r="A15" s="61" t="s">
        <v>31</v>
      </c>
      <c r="B15" s="79">
        <v>63.189270731963632</v>
      </c>
      <c r="C15" s="78">
        <v>11.001640460378177</v>
      </c>
      <c r="D15" s="85">
        <v>13.216420943971169</v>
      </c>
      <c r="E15" s="78">
        <v>12.592667863687023</v>
      </c>
      <c r="F15" s="80">
        <v>100.00000000000001</v>
      </c>
    </row>
    <row r="16" spans="1:6" x14ac:dyDescent="0.2">
      <c r="A16" s="61" t="s">
        <v>173</v>
      </c>
      <c r="B16" s="79">
        <v>82.008004699462816</v>
      </c>
      <c r="C16" s="78">
        <v>14.323736638140941</v>
      </c>
      <c r="D16" s="85">
        <v>2.1535240864957448</v>
      </c>
      <c r="E16" s="78">
        <v>1.5147345759004793</v>
      </c>
      <c r="F16" s="80">
        <v>99.999999999999986</v>
      </c>
    </row>
    <row r="17" spans="1:6" x14ac:dyDescent="0.2">
      <c r="A17" s="61" t="s">
        <v>169</v>
      </c>
      <c r="B17" s="79">
        <v>69.888357937186569</v>
      </c>
      <c r="C17" s="78">
        <v>16.466502850923856</v>
      </c>
      <c r="D17" s="85">
        <v>8.768588201912582</v>
      </c>
      <c r="E17" s="78">
        <v>4.8765510099769855</v>
      </c>
      <c r="F17" s="80">
        <v>100</v>
      </c>
    </row>
    <row r="18" spans="1:6" x14ac:dyDescent="0.2">
      <c r="A18" s="61" t="s">
        <v>170</v>
      </c>
      <c r="B18" s="79">
        <v>58.427573466122276</v>
      </c>
      <c r="C18" s="78">
        <v>22.259420401934275</v>
      </c>
      <c r="D18" s="85">
        <v>11.788200982940168</v>
      </c>
      <c r="E18" s="78">
        <v>7.5248051490032815</v>
      </c>
      <c r="F18" s="80">
        <v>100</v>
      </c>
    </row>
    <row r="19" spans="1:6" x14ac:dyDescent="0.2">
      <c r="A19" s="50" t="s">
        <v>171</v>
      </c>
      <c r="B19" s="79">
        <v>70.20203198094201</v>
      </c>
      <c r="C19" s="78">
        <v>11.828426300573078</v>
      </c>
      <c r="D19" s="85">
        <v>9.265015970778844</v>
      </c>
      <c r="E19" s="78">
        <v>8.7045257477061035</v>
      </c>
      <c r="F19" s="80">
        <v>100.00000000000003</v>
      </c>
    </row>
    <row r="20" spans="1:6" x14ac:dyDescent="0.2">
      <c r="A20" s="50" t="s">
        <v>11</v>
      </c>
      <c r="B20" s="79">
        <v>65.167475977370074</v>
      </c>
      <c r="C20" s="78">
        <v>15.702789083951737</v>
      </c>
      <c r="D20" s="85">
        <v>10.476516416314588</v>
      </c>
      <c r="E20" s="78">
        <v>8.6532185223636162</v>
      </c>
      <c r="F20" s="80">
        <v>100.00000000000001</v>
      </c>
    </row>
    <row r="21" spans="1:6" ht="12.75" customHeight="1" x14ac:dyDescent="0.2">
      <c r="A21" s="50" t="s">
        <v>15</v>
      </c>
      <c r="B21" s="79">
        <v>60.875619591121279</v>
      </c>
      <c r="C21" s="78">
        <v>8.7525427107046454</v>
      </c>
      <c r="D21" s="85">
        <v>18.311626310773189</v>
      </c>
      <c r="E21" s="78">
        <v>12.060211387400894</v>
      </c>
      <c r="F21" s="80">
        <v>100.00000000000001</v>
      </c>
    </row>
    <row r="22" spans="1:6" ht="12.75" customHeight="1" x14ac:dyDescent="0.2">
      <c r="A22" s="50" t="s">
        <v>14</v>
      </c>
      <c r="B22" s="79">
        <v>64.982304153520758</v>
      </c>
      <c r="C22" s="78">
        <v>26.302485913594854</v>
      </c>
      <c r="D22" s="85">
        <v>7.2423304789713665</v>
      </c>
      <c r="E22" s="78">
        <v>1.4728794539130197</v>
      </c>
      <c r="F22" s="80">
        <v>100</v>
      </c>
    </row>
    <row r="23" spans="1:6" ht="12.75" customHeight="1" x14ac:dyDescent="0.2">
      <c r="A23" s="50" t="s">
        <v>12</v>
      </c>
      <c r="B23" s="79">
        <v>62.025799424801633</v>
      </c>
      <c r="C23" s="78">
        <v>21.524048724115179</v>
      </c>
      <c r="D23" s="85">
        <v>4.1321730098834193</v>
      </c>
      <c r="E23" s="78">
        <v>12.317978841199768</v>
      </c>
      <c r="F23" s="80">
        <v>100</v>
      </c>
    </row>
    <row r="24" spans="1:6" ht="21" customHeight="1" x14ac:dyDescent="0.2">
      <c r="A24" s="6" t="s">
        <v>4</v>
      </c>
      <c r="B24" s="86">
        <v>64.175407625438226</v>
      </c>
      <c r="C24" s="88">
        <v>16.177588857695845</v>
      </c>
      <c r="D24" s="87">
        <v>11.541226975284841</v>
      </c>
      <c r="E24" s="88">
        <v>8.1057765415811076</v>
      </c>
      <c r="F24" s="89">
        <v>100.00000000000001</v>
      </c>
    </row>
    <row r="25" spans="1:6" ht="17.25" customHeight="1" x14ac:dyDescent="0.2">
      <c r="A25" s="50"/>
      <c r="B25" s="80"/>
      <c r="C25" s="80"/>
      <c r="D25" s="80"/>
      <c r="E25" s="80"/>
      <c r="F25" s="81"/>
    </row>
    <row r="26" spans="1:6" x14ac:dyDescent="0.2">
      <c r="A26" s="44" t="s">
        <v>87</v>
      </c>
    </row>
    <row r="27" spans="1:6" ht="6" customHeight="1" x14ac:dyDescent="0.2">
      <c r="A27" s="50" t="s">
        <v>0</v>
      </c>
    </row>
    <row r="28" spans="1:6" s="77" customFormat="1" ht="33.75" customHeight="1" x14ac:dyDescent="0.2">
      <c r="A28" s="76"/>
      <c r="B28" s="7" t="s">
        <v>102</v>
      </c>
      <c r="C28" s="7" t="s">
        <v>103</v>
      </c>
      <c r="D28" s="7" t="s">
        <v>104</v>
      </c>
      <c r="E28" s="7" t="s">
        <v>41</v>
      </c>
      <c r="F28" s="7" t="s">
        <v>1</v>
      </c>
    </row>
    <row r="29" spans="1:6" x14ac:dyDescent="0.2">
      <c r="A29" s="107" t="s">
        <v>39</v>
      </c>
      <c r="B29" s="62">
        <v>2075.2020400000001</v>
      </c>
      <c r="C29" s="62">
        <v>0</v>
      </c>
      <c r="D29" s="83">
        <v>0</v>
      </c>
      <c r="E29" s="82">
        <v>0</v>
      </c>
      <c r="F29" s="58">
        <v>2075.2020400000001</v>
      </c>
    </row>
    <row r="30" spans="1:6" x14ac:dyDescent="0.2">
      <c r="A30" s="50" t="s">
        <v>13</v>
      </c>
      <c r="B30" s="62">
        <v>72010.033653170001</v>
      </c>
      <c r="C30" s="62">
        <v>15489.7982496</v>
      </c>
      <c r="D30" s="83">
        <v>15490.69814791</v>
      </c>
      <c r="E30" s="55">
        <v>4158.5904381979999</v>
      </c>
      <c r="F30" s="58">
        <v>107149.12048887802</v>
      </c>
    </row>
    <row r="31" spans="1:6" x14ac:dyDescent="0.2">
      <c r="A31" s="50" t="s">
        <v>18</v>
      </c>
      <c r="B31" s="62">
        <v>13733.20429</v>
      </c>
      <c r="C31" s="62">
        <v>4092.7947000000004</v>
      </c>
      <c r="D31" s="83">
        <v>1712.6482599999999</v>
      </c>
      <c r="E31" s="55">
        <v>845.2668799999999</v>
      </c>
      <c r="F31" s="58">
        <v>20383.914130000001</v>
      </c>
    </row>
    <row r="32" spans="1:6" x14ac:dyDescent="0.2">
      <c r="A32" s="50" t="s">
        <v>8</v>
      </c>
      <c r="B32" s="62">
        <v>22933.293389792001</v>
      </c>
      <c r="C32" s="62">
        <v>6857.9172198619999</v>
      </c>
      <c r="D32" s="83">
        <v>2537.6703099899996</v>
      </c>
      <c r="E32" s="55">
        <v>1898.9688199935999</v>
      </c>
      <c r="F32" s="58">
        <v>34227.849739637604</v>
      </c>
    </row>
    <row r="33" spans="1:13" x14ac:dyDescent="0.2">
      <c r="A33" s="50" t="s">
        <v>17</v>
      </c>
      <c r="B33" s="62">
        <v>89502.281619299014</v>
      </c>
      <c r="C33" s="62">
        <v>21433.888309690003</v>
      </c>
      <c r="D33" s="83">
        <v>12985.15654871</v>
      </c>
      <c r="E33" s="55">
        <v>13934.142120109998</v>
      </c>
      <c r="F33" s="58">
        <v>137855.46859780903</v>
      </c>
    </row>
    <row r="34" spans="1:13" x14ac:dyDescent="0.2">
      <c r="A34" s="50" t="s">
        <v>182</v>
      </c>
      <c r="B34" s="62">
        <v>14188.790999999999</v>
      </c>
      <c r="C34" s="62">
        <v>2800.8609999999999</v>
      </c>
      <c r="D34" s="83">
        <v>6671.2</v>
      </c>
      <c r="E34" s="55">
        <v>3468.9540000000002</v>
      </c>
      <c r="F34" s="58">
        <v>27129.806</v>
      </c>
      <c r="K34" s="50"/>
    </row>
    <row r="35" spans="1:13" x14ac:dyDescent="0.2">
      <c r="A35" s="50" t="s">
        <v>16</v>
      </c>
      <c r="B35" s="62">
        <v>62446.697723299993</v>
      </c>
      <c r="C35" s="62">
        <v>18626.767032100001</v>
      </c>
      <c r="D35" s="83">
        <v>15376.99733581</v>
      </c>
      <c r="E35" s="55">
        <v>4565.8190554519997</v>
      </c>
      <c r="F35" s="58">
        <v>101016.28114666199</v>
      </c>
    </row>
    <row r="36" spans="1:13" x14ac:dyDescent="0.2">
      <c r="A36" s="50" t="s">
        <v>9</v>
      </c>
      <c r="B36" s="62">
        <v>10914.431689919998</v>
      </c>
      <c r="C36" s="62">
        <v>3032.1571884800001</v>
      </c>
      <c r="D36" s="83">
        <v>3565.9425284899999</v>
      </c>
      <c r="E36" s="55">
        <v>4346.08063348</v>
      </c>
      <c r="F36" s="58">
        <v>21858.612040369997</v>
      </c>
      <c r="J36" s="50"/>
      <c r="K36" s="50"/>
      <c r="L36" s="50"/>
      <c r="M36" s="50"/>
    </row>
    <row r="37" spans="1:13" x14ac:dyDescent="0.2">
      <c r="A37" s="50" t="s">
        <v>10</v>
      </c>
      <c r="B37" s="62">
        <v>13572.376200000001</v>
      </c>
      <c r="C37" s="62">
        <v>4662.0427704900012</v>
      </c>
      <c r="D37" s="83">
        <v>2990.5122704999994</v>
      </c>
      <c r="E37" s="55">
        <v>2244.2293669999999</v>
      </c>
      <c r="F37" s="58">
        <v>23469.160607990001</v>
      </c>
      <c r="J37" s="50"/>
      <c r="K37" s="50"/>
      <c r="L37" s="50"/>
      <c r="M37" s="50"/>
    </row>
    <row r="38" spans="1:13" x14ac:dyDescent="0.2">
      <c r="A38" s="61" t="s">
        <v>31</v>
      </c>
      <c r="B38" s="62">
        <v>63446.457627299009</v>
      </c>
      <c r="C38" s="62">
        <v>11046.418279789999</v>
      </c>
      <c r="D38" s="83">
        <v>13270.21315</v>
      </c>
      <c r="E38" s="55">
        <v>12643.921329889998</v>
      </c>
      <c r="F38" s="58">
        <v>100407.010386979</v>
      </c>
      <c r="J38" s="50"/>
      <c r="K38" s="50"/>
      <c r="L38" s="50"/>
      <c r="M38" s="50"/>
    </row>
    <row r="39" spans="1:13" x14ac:dyDescent="0.2">
      <c r="A39" s="61" t="s">
        <v>173</v>
      </c>
      <c r="B39" s="62">
        <v>5861.9740000000002</v>
      </c>
      <c r="C39" s="62">
        <v>1023.8680000000002</v>
      </c>
      <c r="D39" s="83">
        <v>153.935</v>
      </c>
      <c r="E39" s="55">
        <v>108.274</v>
      </c>
      <c r="F39" s="58">
        <v>7148.0510000000013</v>
      </c>
      <c r="J39" s="50"/>
      <c r="K39" s="50"/>
      <c r="L39" s="50"/>
      <c r="M39" s="50"/>
    </row>
    <row r="40" spans="1:13" x14ac:dyDescent="0.2">
      <c r="A40" s="61" t="s">
        <v>169</v>
      </c>
      <c r="B40" s="62">
        <v>48905.697119999997</v>
      </c>
      <c r="C40" s="62">
        <v>11522.74605989</v>
      </c>
      <c r="D40" s="83">
        <v>6135.9850400000005</v>
      </c>
      <c r="E40" s="55">
        <v>3412.4585799900001</v>
      </c>
      <c r="F40" s="58">
        <v>69976.886799879998</v>
      </c>
    </row>
    <row r="41" spans="1:13" x14ac:dyDescent="0.2">
      <c r="A41" s="61" t="s">
        <v>170</v>
      </c>
      <c r="B41" s="62">
        <v>9761.268</v>
      </c>
      <c r="C41" s="62">
        <v>3718.7950000000001</v>
      </c>
      <c r="D41" s="83">
        <v>1969.4090000000001</v>
      </c>
      <c r="E41" s="55">
        <v>1257.1400000000001</v>
      </c>
      <c r="F41" s="58">
        <v>16706.612000000001</v>
      </c>
      <c r="J41" s="50"/>
      <c r="K41" s="50"/>
      <c r="L41" s="50"/>
    </row>
    <row r="42" spans="1:13" x14ac:dyDescent="0.2">
      <c r="A42" s="50" t="s">
        <v>171</v>
      </c>
      <c r="B42" s="62">
        <v>14117.305000000002</v>
      </c>
      <c r="C42" s="62">
        <v>2378.6419999999998</v>
      </c>
      <c r="D42" s="83">
        <v>1863.1519999999998</v>
      </c>
      <c r="E42" s="55">
        <v>1750.44</v>
      </c>
      <c r="F42" s="58">
        <v>20109.538999999997</v>
      </c>
    </row>
    <row r="43" spans="1:13" x14ac:dyDescent="0.2">
      <c r="A43" s="50" t="s">
        <v>11</v>
      </c>
      <c r="B43" s="62">
        <v>20087.054675761799</v>
      </c>
      <c r="C43" s="62">
        <v>4840.1871970740003</v>
      </c>
      <c r="D43" s="83">
        <v>3229.2543927757001</v>
      </c>
      <c r="E43" s="55">
        <v>2667.2457537006999</v>
      </c>
      <c r="F43" s="58">
        <v>30823.742019312198</v>
      </c>
    </row>
    <row r="44" spans="1:13" s="50" customFormat="1" ht="12.75" customHeight="1" x14ac:dyDescent="0.2">
      <c r="A44" s="50" t="s">
        <v>15</v>
      </c>
      <c r="B44" s="62">
        <v>4399.2010000199998</v>
      </c>
      <c r="C44" s="62">
        <v>632.50600000899999</v>
      </c>
      <c r="D44" s="83">
        <v>1323.2970000044998</v>
      </c>
      <c r="E44" s="55">
        <v>871.53599999900007</v>
      </c>
      <c r="F44" s="58">
        <v>7226.5400000324989</v>
      </c>
      <c r="J44" s="51"/>
      <c r="K44" s="51"/>
      <c r="L44" s="51"/>
    </row>
    <row r="45" spans="1:13" s="50" customFormat="1" ht="12.75" customHeight="1" x14ac:dyDescent="0.2">
      <c r="A45" s="50" t="s">
        <v>14</v>
      </c>
      <c r="B45" s="62">
        <v>15858.100924388998</v>
      </c>
      <c r="C45" s="62">
        <v>6418.7855696019997</v>
      </c>
      <c r="D45" s="83">
        <v>1767.3982041630002</v>
      </c>
      <c r="E45" s="55">
        <v>359.4374089049</v>
      </c>
      <c r="F45" s="58">
        <v>24403.7221070589</v>
      </c>
    </row>
    <row r="46" spans="1:13" s="50" customFormat="1" ht="12.75" customHeight="1" x14ac:dyDescent="0.2">
      <c r="A46" s="50" t="s">
        <v>12</v>
      </c>
      <c r="B46" s="62">
        <v>35639.595177989999</v>
      </c>
      <c r="C46" s="62">
        <v>12367.56946678</v>
      </c>
      <c r="D46" s="83">
        <v>2374.3180199750004</v>
      </c>
      <c r="E46" s="55">
        <v>7077.8254110798998</v>
      </c>
      <c r="F46" s="58">
        <v>57459.308075824898</v>
      </c>
    </row>
    <row r="47" spans="1:13" s="50" customFormat="1" ht="21" customHeight="1" x14ac:dyDescent="0.2">
      <c r="A47" s="6" t="s">
        <v>4</v>
      </c>
      <c r="B47" s="60">
        <v>519452.96513094078</v>
      </c>
      <c r="C47" s="60">
        <v>130945.74404336701</v>
      </c>
      <c r="D47" s="118">
        <v>93417.787208328198</v>
      </c>
      <c r="E47" s="58">
        <v>65610.329797798098</v>
      </c>
      <c r="F47" s="58">
        <v>809426.82618043397</v>
      </c>
      <c r="I47" s="51"/>
      <c r="J47" s="51"/>
      <c r="K47" s="51"/>
      <c r="M47" s="51"/>
    </row>
    <row r="48" spans="1:13" s="50" customFormat="1" ht="17.25" customHeight="1" x14ac:dyDescent="0.2">
      <c r="B48" s="74"/>
      <c r="C48" s="74"/>
      <c r="D48" s="74"/>
      <c r="E48" s="74"/>
      <c r="F48" s="74"/>
    </row>
    <row r="49" spans="1:1" x14ac:dyDescent="0.2">
      <c r="A49" s="84" t="s">
        <v>184</v>
      </c>
    </row>
    <row r="51" spans="1:1" x14ac:dyDescent="0.2">
      <c r="A51" s="4" t="s">
        <v>160</v>
      </c>
    </row>
    <row r="52" spans="1:1" x14ac:dyDescent="0.2">
      <c r="A52" s="4" t="s">
        <v>161</v>
      </c>
    </row>
    <row r="53" spans="1:1" x14ac:dyDescent="0.2">
      <c r="A53" s="4" t="s">
        <v>187</v>
      </c>
    </row>
  </sheetData>
  <phoneticPr fontId="4" type="noConversion"/>
  <hyperlinks>
    <hyperlink ref="F1" location="Inhalt!A1" display="zurück" xr:uid="{00000000-0004-0000-0E00-000000000000}"/>
  </hyperlinks>
  <pageMargins left="0.78740157499999996" right="0.78740157499999996" top="0.984251969" bottom="0.984251969" header="0.4921259845" footer="0.4921259845"/>
  <pageSetup paperSize="9" scale="4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5">
    <pageSetUpPr fitToPage="1"/>
  </sheetPr>
  <dimension ref="A1:F34"/>
  <sheetViews>
    <sheetView zoomScale="75" zoomScaleNormal="90" workbookViewId="0">
      <selection activeCell="F32" sqref="F32"/>
    </sheetView>
  </sheetViews>
  <sheetFormatPr baseColWidth="10" defaultColWidth="11.42578125" defaultRowHeight="12.75" x14ac:dyDescent="0.2"/>
  <cols>
    <col min="1" max="1" width="21.7109375" style="2" customWidth="1"/>
    <col min="2" max="2" width="17.42578125" style="2" bestFit="1" customWidth="1"/>
    <col min="3" max="3" width="16.42578125" style="2" bestFit="1" customWidth="1"/>
    <col min="4" max="4" width="17.42578125" style="2" bestFit="1" customWidth="1"/>
    <col min="5" max="16384" width="11.42578125" style="2"/>
  </cols>
  <sheetData>
    <row r="1" spans="1:6" x14ac:dyDescent="0.2">
      <c r="A1" s="6" t="s">
        <v>198</v>
      </c>
      <c r="E1" s="26"/>
      <c r="F1" s="26" t="s">
        <v>46</v>
      </c>
    </row>
    <row r="2" spans="1:6" x14ac:dyDescent="0.2">
      <c r="A2" s="2" t="s">
        <v>0</v>
      </c>
    </row>
    <row r="3" spans="1:6" ht="30" customHeight="1" x14ac:dyDescent="0.2">
      <c r="A3" s="44" t="s">
        <v>105</v>
      </c>
    </row>
    <row r="4" spans="1:6" ht="5.25" customHeight="1" x14ac:dyDescent="0.2">
      <c r="A4" s="6" t="s">
        <v>0</v>
      </c>
    </row>
    <row r="5" spans="1:6" s="16" customFormat="1" ht="27.75" customHeight="1" x14ac:dyDescent="0.2">
      <c r="A5" s="15"/>
      <c r="B5" s="7" t="s">
        <v>110</v>
      </c>
      <c r="C5" s="7" t="s">
        <v>111</v>
      </c>
      <c r="D5" s="8" t="s">
        <v>1</v>
      </c>
    </row>
    <row r="6" spans="1:6" x14ac:dyDescent="0.2">
      <c r="A6" s="32" t="s">
        <v>102</v>
      </c>
      <c r="B6" s="117">
        <v>87.497105823983773</v>
      </c>
      <c r="C6" s="117">
        <v>12.502894176016222</v>
      </c>
      <c r="D6" s="21">
        <v>100</v>
      </c>
    </row>
    <row r="7" spans="1:6" x14ac:dyDescent="0.2">
      <c r="A7" s="32" t="s">
        <v>106</v>
      </c>
      <c r="B7" s="117">
        <v>86.252943884477588</v>
      </c>
      <c r="C7" s="117">
        <v>13.747056115522405</v>
      </c>
      <c r="D7" s="21">
        <v>100</v>
      </c>
    </row>
    <row r="8" spans="1:6" x14ac:dyDescent="0.2">
      <c r="A8" s="32" t="s">
        <v>107</v>
      </c>
      <c r="B8" s="117">
        <v>83.959907237768363</v>
      </c>
      <c r="C8" s="117">
        <v>16.040092762231634</v>
      </c>
      <c r="D8" s="21">
        <v>100</v>
      </c>
    </row>
    <row r="9" spans="1:6" x14ac:dyDescent="0.2">
      <c r="A9" s="32" t="s">
        <v>108</v>
      </c>
      <c r="B9" s="117">
        <v>81.218078050719598</v>
      </c>
      <c r="C9" s="117">
        <v>18.781921949280399</v>
      </c>
      <c r="D9" s="21">
        <v>100</v>
      </c>
    </row>
    <row r="10" spans="1:6" ht="22.5" customHeight="1" x14ac:dyDescent="0.2">
      <c r="A10" s="6" t="s">
        <v>2</v>
      </c>
      <c r="B10" s="20">
        <v>86.378630343000225</v>
      </c>
      <c r="C10" s="20">
        <v>13.621369656999763</v>
      </c>
      <c r="D10" s="20">
        <v>99.999999999999986</v>
      </c>
    </row>
    <row r="11" spans="1:6" ht="30" customHeight="1" x14ac:dyDescent="0.2">
      <c r="A11" s="14" t="s">
        <v>0</v>
      </c>
    </row>
    <row r="12" spans="1:6" ht="30" customHeight="1" x14ac:dyDescent="0.2">
      <c r="A12" s="44" t="s">
        <v>87</v>
      </c>
    </row>
    <row r="13" spans="1:6" ht="5.25" customHeight="1" x14ac:dyDescent="0.2">
      <c r="A13" s="6" t="s">
        <v>0</v>
      </c>
    </row>
    <row r="14" spans="1:6" s="16" customFormat="1" ht="27.75" customHeight="1" x14ac:dyDescent="0.2">
      <c r="A14" s="15"/>
      <c r="B14" s="7" t="s">
        <v>110</v>
      </c>
      <c r="C14" s="7" t="s">
        <v>111</v>
      </c>
      <c r="D14" s="8" t="s">
        <v>1</v>
      </c>
    </row>
    <row r="15" spans="1:6" x14ac:dyDescent="0.2">
      <c r="A15" s="32" t="s">
        <v>102</v>
      </c>
      <c r="B15" s="38">
        <v>454506.31060644094</v>
      </c>
      <c r="C15" s="39">
        <v>64946.654524499994</v>
      </c>
      <c r="D15" s="21">
        <v>519452.96513094095</v>
      </c>
    </row>
    <row r="16" spans="1:6" x14ac:dyDescent="0.2">
      <c r="A16" s="32" t="s">
        <v>106</v>
      </c>
      <c r="B16" s="38">
        <v>112944.55912883701</v>
      </c>
      <c r="C16" s="39">
        <v>18001.184914529997</v>
      </c>
      <c r="D16" s="21">
        <v>130945.744043367</v>
      </c>
    </row>
    <row r="17" spans="1:4" x14ac:dyDescent="0.2">
      <c r="A17" s="32" t="s">
        <v>107</v>
      </c>
      <c r="B17" s="38">
        <v>78433.487483688208</v>
      </c>
      <c r="C17" s="39">
        <v>14984.299724640003</v>
      </c>
      <c r="D17" s="21">
        <v>93417.787208328213</v>
      </c>
    </row>
    <row r="18" spans="1:4" x14ac:dyDescent="0.2">
      <c r="A18" s="32" t="s">
        <v>108</v>
      </c>
      <c r="B18" s="38">
        <v>53287.44886451021</v>
      </c>
      <c r="C18" s="39">
        <v>12322.880933287903</v>
      </c>
      <c r="D18" s="21">
        <v>65610.329797798113</v>
      </c>
    </row>
    <row r="19" spans="1:4" ht="22.5" customHeight="1" x14ac:dyDescent="0.2">
      <c r="A19" s="6" t="s">
        <v>2</v>
      </c>
      <c r="B19" s="20">
        <v>699171.80608347629</v>
      </c>
      <c r="C19" s="58">
        <v>110255.0200969579</v>
      </c>
      <c r="D19" s="20">
        <v>809426.82618043432</v>
      </c>
    </row>
    <row r="20" spans="1:4" x14ac:dyDescent="0.2">
      <c r="A20" s="6" t="s">
        <v>0</v>
      </c>
      <c r="B20" s="13"/>
      <c r="C20" s="13"/>
      <c r="D20" s="20"/>
    </row>
    <row r="21" spans="1:4" x14ac:dyDescent="0.2">
      <c r="A21" s="4" t="s">
        <v>0</v>
      </c>
    </row>
    <row r="22" spans="1:4" x14ac:dyDescent="0.2">
      <c r="A22" s="4"/>
    </row>
    <row r="23" spans="1:4" x14ac:dyDescent="0.2">
      <c r="A23" s="4" t="s">
        <v>201</v>
      </c>
    </row>
    <row r="24" spans="1:4" x14ac:dyDescent="0.2">
      <c r="A24" s="4"/>
    </row>
    <row r="25" spans="1:4" s="4" customFormat="1" ht="11.25" x14ac:dyDescent="0.2"/>
    <row r="32" spans="1:4" x14ac:dyDescent="0.2">
      <c r="A32" s="4" t="s">
        <v>160</v>
      </c>
    </row>
    <row r="33" spans="1:1" x14ac:dyDescent="0.2">
      <c r="A33" s="4" t="s">
        <v>161</v>
      </c>
    </row>
    <row r="34" spans="1:1" x14ac:dyDescent="0.2">
      <c r="A34" s="4" t="s">
        <v>187</v>
      </c>
    </row>
  </sheetData>
  <phoneticPr fontId="4" type="noConversion"/>
  <hyperlinks>
    <hyperlink ref="F1" location="Inhalt!A1" display="zurück" xr:uid="{00000000-0004-0000-0F00-000000000000}"/>
  </hyperlinks>
  <pageMargins left="0.78740157499999996" right="0.78740157499999996" top="0.984251969" bottom="0.984251969" header="0.4921259845" footer="0.4921259845"/>
  <pageSetup paperSize="9" scale="7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6">
    <pageSetUpPr fitToPage="1"/>
  </sheetPr>
  <dimension ref="A1:F37"/>
  <sheetViews>
    <sheetView zoomScale="80" zoomScaleNormal="80" workbookViewId="0">
      <selection activeCell="D35" sqref="D35"/>
    </sheetView>
  </sheetViews>
  <sheetFormatPr baseColWidth="10" defaultColWidth="11.42578125" defaultRowHeight="12.75" x14ac:dyDescent="0.2"/>
  <cols>
    <col min="1" max="1" width="25.85546875" style="2" customWidth="1"/>
    <col min="2" max="2" width="17.42578125" style="2" bestFit="1" customWidth="1"/>
    <col min="3" max="3" width="21" style="2" bestFit="1" customWidth="1"/>
    <col min="4" max="4" width="22" style="2" customWidth="1"/>
    <col min="5" max="5" width="17.42578125" style="2" bestFit="1" customWidth="1"/>
    <col min="6" max="16384" width="11.42578125" style="2"/>
  </cols>
  <sheetData>
    <row r="1" spans="1:6" x14ac:dyDescent="0.2">
      <c r="A1" s="6" t="s">
        <v>199</v>
      </c>
      <c r="E1" s="26"/>
      <c r="F1" s="26" t="s">
        <v>46</v>
      </c>
    </row>
    <row r="2" spans="1:6" x14ac:dyDescent="0.2">
      <c r="A2" s="2" t="s">
        <v>0</v>
      </c>
    </row>
    <row r="3" spans="1:6" ht="30" customHeight="1" x14ac:dyDescent="0.2">
      <c r="A3" s="44" t="s">
        <v>101</v>
      </c>
    </row>
    <row r="4" spans="1:6" ht="5.25" customHeight="1" x14ac:dyDescent="0.2">
      <c r="A4" s="6" t="s">
        <v>0</v>
      </c>
    </row>
    <row r="5" spans="1:6" s="16" customFormat="1" ht="38.25" x14ac:dyDescent="0.2">
      <c r="A5" s="15"/>
      <c r="B5" s="7" t="s">
        <v>112</v>
      </c>
      <c r="C5" s="7" t="s">
        <v>113</v>
      </c>
      <c r="D5" s="7" t="s">
        <v>114</v>
      </c>
      <c r="E5" s="7" t="s">
        <v>1</v>
      </c>
      <c r="F5" s="25"/>
    </row>
    <row r="6" spans="1:6" x14ac:dyDescent="0.2">
      <c r="A6" s="32" t="s">
        <v>102</v>
      </c>
      <c r="B6" s="116">
        <v>51.041846981675874</v>
      </c>
      <c r="C6" s="116">
        <v>10.802596724921255</v>
      </c>
      <c r="D6" s="116">
        <v>38.155556293402874</v>
      </c>
      <c r="E6" s="20">
        <v>100</v>
      </c>
    </row>
    <row r="7" spans="1:6" x14ac:dyDescent="0.2">
      <c r="A7" s="32" t="s">
        <v>106</v>
      </c>
      <c r="B7" s="116">
        <v>36.963506321625758</v>
      </c>
      <c r="C7" s="116">
        <v>27.876974449599771</v>
      </c>
      <c r="D7" s="116">
        <v>35.159519228774471</v>
      </c>
      <c r="E7" s="20">
        <v>100</v>
      </c>
    </row>
    <row r="8" spans="1:6" x14ac:dyDescent="0.2">
      <c r="A8" s="32" t="s">
        <v>107</v>
      </c>
      <c r="B8" s="116">
        <v>39.863555149288061</v>
      </c>
      <c r="C8" s="116">
        <v>13.624277568163173</v>
      </c>
      <c r="D8" s="116">
        <v>46.512167282548752</v>
      </c>
      <c r="E8" s="20">
        <v>99.999999999999986</v>
      </c>
    </row>
    <row r="9" spans="1:6" x14ac:dyDescent="0.2">
      <c r="A9" s="32" t="s">
        <v>108</v>
      </c>
      <c r="B9" s="116">
        <v>28.487470526520454</v>
      </c>
      <c r="C9" s="116">
        <v>16.673853633544873</v>
      </c>
      <c r="D9" s="116">
        <v>54.838675839934666</v>
      </c>
      <c r="E9" s="20">
        <v>100</v>
      </c>
    </row>
    <row r="10" spans="1:6" ht="22.5" customHeight="1" x14ac:dyDescent="0.2">
      <c r="A10" s="6" t="s">
        <v>2</v>
      </c>
      <c r="B10" s="20">
        <v>45.794653742841916</v>
      </c>
      <c r="C10" s="20">
        <v>14.324816320270745</v>
      </c>
      <c r="D10" s="20">
        <v>39.880529936887363</v>
      </c>
      <c r="E10" s="20">
        <v>100.00000000000003</v>
      </c>
    </row>
    <row r="11" spans="1:6" ht="30" customHeight="1" x14ac:dyDescent="0.2">
      <c r="A11" s="14" t="s">
        <v>0</v>
      </c>
    </row>
    <row r="12" spans="1:6" ht="30" customHeight="1" x14ac:dyDescent="0.2">
      <c r="A12" s="44" t="s">
        <v>87</v>
      </c>
    </row>
    <row r="13" spans="1:6" ht="5.25" customHeight="1" x14ac:dyDescent="0.2">
      <c r="A13" s="6" t="s">
        <v>0</v>
      </c>
    </row>
    <row r="14" spans="1:6" s="16" customFormat="1" ht="38.25" x14ac:dyDescent="0.2">
      <c r="A14" s="15"/>
      <c r="B14" s="7" t="s">
        <v>112</v>
      </c>
      <c r="C14" s="7" t="s">
        <v>113</v>
      </c>
      <c r="D14" s="7" t="s">
        <v>114</v>
      </c>
      <c r="E14" s="7" t="s">
        <v>1</v>
      </c>
      <c r="F14" s="25"/>
    </row>
    <row r="15" spans="1:6" x14ac:dyDescent="0.2">
      <c r="A15" s="32" t="s">
        <v>102</v>
      </c>
      <c r="B15" s="38">
        <v>231988.41558179999</v>
      </c>
      <c r="C15" s="38">
        <v>49098.483824131799</v>
      </c>
      <c r="D15" s="38">
        <v>173419.41120050903</v>
      </c>
      <c r="E15" s="22">
        <v>454506.31060644076</v>
      </c>
    </row>
    <row r="16" spans="1:6" x14ac:dyDescent="0.2">
      <c r="A16" s="32" t="s">
        <v>106</v>
      </c>
      <c r="B16" s="38">
        <v>41748.269253520004</v>
      </c>
      <c r="C16" s="38">
        <v>31485.525890559002</v>
      </c>
      <c r="D16" s="38">
        <v>39710.763984757999</v>
      </c>
      <c r="E16" s="22">
        <v>112944.55912883701</v>
      </c>
    </row>
    <row r="17" spans="1:5" x14ac:dyDescent="0.2">
      <c r="A17" s="32" t="s">
        <v>107</v>
      </c>
      <c r="B17" s="38">
        <v>31266.376538569992</v>
      </c>
      <c r="C17" s="38">
        <v>10685.9960411682</v>
      </c>
      <c r="D17" s="38">
        <v>36481.114903949994</v>
      </c>
      <c r="E17" s="22">
        <v>78433.487483688194</v>
      </c>
    </row>
    <row r="18" spans="1:5" x14ac:dyDescent="0.2">
      <c r="A18" s="32" t="s">
        <v>108</v>
      </c>
      <c r="B18" s="38">
        <v>15180.246289612</v>
      </c>
      <c r="C18" s="38">
        <v>8885.0712287184997</v>
      </c>
      <c r="D18" s="38">
        <v>29222.131346179696</v>
      </c>
      <c r="E18" s="22">
        <v>53287.448864510196</v>
      </c>
    </row>
    <row r="19" spans="1:5" ht="21.75" customHeight="1" x14ac:dyDescent="0.2">
      <c r="A19" s="6" t="s">
        <v>2</v>
      </c>
      <c r="B19" s="20">
        <v>320183.307663502</v>
      </c>
      <c r="C19" s="20">
        <v>100155.07698457749</v>
      </c>
      <c r="D19" s="20">
        <v>278833.42143539671</v>
      </c>
      <c r="E19" s="13">
        <v>699171.80608347605</v>
      </c>
    </row>
    <row r="20" spans="1:5" x14ac:dyDescent="0.2">
      <c r="A20" s="5"/>
    </row>
    <row r="21" spans="1:5" x14ac:dyDescent="0.2">
      <c r="A21" s="5"/>
    </row>
    <row r="22" spans="1:5" x14ac:dyDescent="0.2">
      <c r="A22" s="4"/>
    </row>
    <row r="23" spans="1:5" x14ac:dyDescent="0.2">
      <c r="A23" s="4" t="s">
        <v>201</v>
      </c>
    </row>
    <row r="32" spans="1:5" x14ac:dyDescent="0.2">
      <c r="A32" s="4" t="s">
        <v>160</v>
      </c>
    </row>
    <row r="33" spans="1:1" x14ac:dyDescent="0.2">
      <c r="A33" s="4" t="s">
        <v>161</v>
      </c>
    </row>
    <row r="34" spans="1:1" x14ac:dyDescent="0.2">
      <c r="A34" s="4" t="s">
        <v>187</v>
      </c>
    </row>
    <row r="37" spans="1:1" x14ac:dyDescent="0.2">
      <c r="A37" s="2" t="s">
        <v>7</v>
      </c>
    </row>
  </sheetData>
  <phoneticPr fontId="4" type="noConversion"/>
  <hyperlinks>
    <hyperlink ref="F1" location="Inhalt!A1" display="zurück" xr:uid="{00000000-0004-0000-1000-000000000000}"/>
  </hyperlinks>
  <pageMargins left="0.78740157499999996" right="0.78740157499999996" top="0.984251969" bottom="0.984251969" header="0.4921259845" footer="0.4921259845"/>
  <pageSetup paperSize="9" scale="81"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7"/>
  <dimension ref="A1:T57"/>
  <sheetViews>
    <sheetView zoomScale="68" zoomScaleNormal="68" workbookViewId="0">
      <selection activeCell="M49" sqref="M49"/>
    </sheetView>
  </sheetViews>
  <sheetFormatPr baseColWidth="10" defaultColWidth="14.85546875" defaultRowHeight="12.75" x14ac:dyDescent="0.2"/>
  <cols>
    <col min="1" max="1" width="14.85546875" style="51"/>
    <col min="2" max="2" width="50.5703125" style="51" customWidth="1"/>
    <col min="3" max="16384" width="14.85546875" style="51"/>
  </cols>
  <sheetData>
    <row r="1" spans="1:20" x14ac:dyDescent="0.2">
      <c r="A1" s="50" t="s">
        <v>200</v>
      </c>
      <c r="B1" s="84"/>
      <c r="C1" s="84"/>
      <c r="D1" s="84"/>
      <c r="E1" s="84"/>
      <c r="F1" s="92"/>
      <c r="G1" s="75" t="s">
        <v>46</v>
      </c>
      <c r="H1" s="84"/>
      <c r="I1" s="84"/>
      <c r="J1" s="84"/>
      <c r="K1" s="84"/>
      <c r="L1" s="84"/>
      <c r="M1" s="84"/>
      <c r="N1" s="84"/>
      <c r="O1" s="84"/>
      <c r="P1" s="84"/>
      <c r="Q1" s="84"/>
      <c r="R1" s="84"/>
      <c r="S1" s="84"/>
      <c r="T1" s="84"/>
    </row>
    <row r="2" spans="1:20" x14ac:dyDescent="0.2">
      <c r="A2" s="93" t="s">
        <v>0</v>
      </c>
      <c r="B2" s="84"/>
      <c r="C2" s="84"/>
      <c r="D2" s="84"/>
      <c r="E2" s="84"/>
      <c r="F2" s="84"/>
      <c r="G2" s="84"/>
      <c r="H2" s="84"/>
      <c r="I2" s="84"/>
      <c r="J2" s="84"/>
      <c r="K2" s="84"/>
      <c r="L2" s="84"/>
      <c r="M2" s="84"/>
      <c r="N2" s="84"/>
      <c r="O2" s="84"/>
      <c r="P2" s="84"/>
      <c r="Q2" s="84"/>
      <c r="R2" s="84"/>
      <c r="S2" s="84"/>
      <c r="T2" s="84"/>
    </row>
    <row r="3" spans="1:20" x14ac:dyDescent="0.2">
      <c r="A3" s="93" t="s">
        <v>0</v>
      </c>
      <c r="B3" s="84"/>
      <c r="C3" s="84"/>
      <c r="D3" s="84"/>
      <c r="E3" s="84"/>
      <c r="F3" s="84"/>
      <c r="G3" s="84"/>
      <c r="H3" s="84"/>
      <c r="I3" s="84"/>
      <c r="J3" s="84"/>
      <c r="K3" s="84"/>
      <c r="L3" s="84"/>
      <c r="M3" s="84"/>
      <c r="N3" s="84"/>
      <c r="O3" s="84"/>
      <c r="P3" s="84"/>
      <c r="Q3" s="84"/>
      <c r="R3" s="84"/>
      <c r="S3" s="84"/>
      <c r="T3" s="84"/>
    </row>
    <row r="4" spans="1:20" x14ac:dyDescent="0.2">
      <c r="A4" s="94"/>
      <c r="B4" s="95"/>
      <c r="C4" s="96" t="s">
        <v>13</v>
      </c>
      <c r="D4" s="96" t="s">
        <v>32</v>
      </c>
      <c r="E4" s="96" t="s">
        <v>8</v>
      </c>
      <c r="F4" s="96" t="s">
        <v>33</v>
      </c>
      <c r="G4" s="96" t="s">
        <v>181</v>
      </c>
      <c r="H4" s="96" t="s">
        <v>16</v>
      </c>
      <c r="I4" s="96" t="s">
        <v>9</v>
      </c>
      <c r="J4" s="96" t="s">
        <v>10</v>
      </c>
      <c r="K4" s="96" t="s">
        <v>34</v>
      </c>
      <c r="L4" s="96" t="s">
        <v>173</v>
      </c>
      <c r="M4" s="96" t="s">
        <v>166</v>
      </c>
      <c r="N4" s="96" t="s">
        <v>167</v>
      </c>
      <c r="O4" s="96" t="s">
        <v>168</v>
      </c>
      <c r="P4" s="96" t="s">
        <v>35</v>
      </c>
      <c r="Q4" s="96" t="s">
        <v>36</v>
      </c>
      <c r="R4" s="96" t="s">
        <v>37</v>
      </c>
      <c r="S4" s="96" t="s">
        <v>38</v>
      </c>
      <c r="T4" s="96" t="s">
        <v>176</v>
      </c>
    </row>
    <row r="5" spans="1:20" ht="15" customHeight="1" x14ac:dyDescent="0.2">
      <c r="A5" s="98" t="s">
        <v>117</v>
      </c>
      <c r="B5" s="99"/>
      <c r="C5" s="100"/>
      <c r="D5" s="100"/>
      <c r="E5" s="100"/>
      <c r="F5" s="100"/>
      <c r="G5" s="100"/>
      <c r="H5" s="100"/>
      <c r="I5" s="101"/>
      <c r="J5" s="100"/>
      <c r="K5" s="100"/>
      <c r="L5" s="100"/>
      <c r="M5" s="100"/>
      <c r="N5" s="100"/>
      <c r="O5" s="100"/>
      <c r="P5" s="100"/>
      <c r="Q5" s="100"/>
      <c r="R5" s="100"/>
      <c r="S5" s="100"/>
      <c r="T5" s="100"/>
    </row>
    <row r="6" spans="1:20" ht="12.75" customHeight="1" x14ac:dyDescent="0.2">
      <c r="A6" s="98"/>
      <c r="B6" s="100" t="s">
        <v>118</v>
      </c>
      <c r="C6" s="100">
        <v>19615.917639062925</v>
      </c>
      <c r="D6" s="100">
        <v>23003.692278056951</v>
      </c>
      <c r="E6" s="100">
        <v>14173.852527812114</v>
      </c>
      <c r="F6" s="100">
        <v>23522.281634428386</v>
      </c>
      <c r="G6" s="100">
        <v>25704.331521739132</v>
      </c>
      <c r="H6" s="100">
        <v>24383.716409215151</v>
      </c>
      <c r="I6" s="100">
        <v>20477.357767354595</v>
      </c>
      <c r="J6" s="100">
        <v>24366.923159784557</v>
      </c>
      <c r="K6" s="100">
        <v>22114.485056814221</v>
      </c>
      <c r="L6" s="100">
        <v>20213.703448275861</v>
      </c>
      <c r="M6" s="100">
        <v>20259.195161557578</v>
      </c>
      <c r="N6" s="100">
        <v>28049.620689655174</v>
      </c>
      <c r="O6" s="100">
        <v>25950.928308823528</v>
      </c>
      <c r="P6" s="100">
        <v>25719.660276568502</v>
      </c>
      <c r="Q6" s="100">
        <v>30980.288732394365</v>
      </c>
      <c r="R6" s="100">
        <v>30555.107753371871</v>
      </c>
      <c r="S6" s="100">
        <v>26918.123246978852</v>
      </c>
      <c r="T6" s="100">
        <v>22373.092458075676</v>
      </c>
    </row>
    <row r="7" spans="1:20" ht="12.75" customHeight="1" x14ac:dyDescent="0.2">
      <c r="A7" s="98"/>
      <c r="B7" s="100" t="s">
        <v>119</v>
      </c>
      <c r="C7" s="100">
        <v>30699.900016752184</v>
      </c>
      <c r="D7" s="100">
        <v>27277.210815828832</v>
      </c>
      <c r="E7" s="100">
        <v>28835.323404104351</v>
      </c>
      <c r="F7" s="100">
        <v>34914.25732488653</v>
      </c>
      <c r="G7" s="100">
        <v>33017.664443321577</v>
      </c>
      <c r="H7" s="100">
        <v>29432.041252727475</v>
      </c>
      <c r="I7" s="100">
        <v>24520.588251169003</v>
      </c>
      <c r="J7" s="100">
        <v>28091.595223577315</v>
      </c>
      <c r="K7" s="100">
        <v>30126.430420689027</v>
      </c>
      <c r="L7" s="100">
        <v>25337.207074528505</v>
      </c>
      <c r="M7" s="100">
        <v>28166.042487889776</v>
      </c>
      <c r="N7" s="100">
        <v>34024.559257444598</v>
      </c>
      <c r="O7" s="100">
        <v>34350.76342926822</v>
      </c>
      <c r="P7" s="100">
        <v>34916.802751310461</v>
      </c>
      <c r="Q7" s="100">
        <v>35362.562464479401</v>
      </c>
      <c r="R7" s="100">
        <v>32437.024617199011</v>
      </c>
      <c r="S7" s="100">
        <v>30995.444423858396</v>
      </c>
      <c r="T7" s="100">
        <v>30800.736108448913</v>
      </c>
    </row>
    <row r="8" spans="1:20" ht="21" customHeight="1" x14ac:dyDescent="0.2">
      <c r="A8" s="98" t="s">
        <v>120</v>
      </c>
      <c r="B8" s="99"/>
      <c r="C8" s="84"/>
      <c r="D8" s="84"/>
      <c r="E8" s="84"/>
      <c r="F8" s="84"/>
      <c r="G8" s="84"/>
      <c r="H8" s="84"/>
      <c r="I8" s="84"/>
      <c r="J8" s="84"/>
      <c r="K8" s="84"/>
      <c r="L8" s="84"/>
      <c r="M8" s="84"/>
      <c r="N8" s="84"/>
      <c r="O8" s="84"/>
      <c r="P8" s="84"/>
      <c r="Q8" s="84"/>
      <c r="R8" s="84"/>
      <c r="S8" s="84"/>
      <c r="T8" s="84"/>
    </row>
    <row r="9" spans="1:20" ht="12.75" customHeight="1" x14ac:dyDescent="0.2">
      <c r="A9" s="98"/>
      <c r="B9" s="100" t="s">
        <v>118</v>
      </c>
      <c r="C9" s="100">
        <v>29187.992505911196</v>
      </c>
      <c r="D9" s="100">
        <v>34143.909765494136</v>
      </c>
      <c r="E9" s="100">
        <v>21154.418875092706</v>
      </c>
      <c r="F9" s="100">
        <v>36230.083731406041</v>
      </c>
      <c r="G9" s="100">
        <v>49148.19927536232</v>
      </c>
      <c r="H9" s="100">
        <v>39444.076980671613</v>
      </c>
      <c r="I9" s="100">
        <v>41010.529156660414</v>
      </c>
      <c r="J9" s="100">
        <v>42134.938254937158</v>
      </c>
      <c r="K9" s="100">
        <v>34997.215192750089</v>
      </c>
      <c r="L9" s="100">
        <v>24648.451724137933</v>
      </c>
      <c r="M9" s="100">
        <v>28987.939850869923</v>
      </c>
      <c r="N9" s="100">
        <v>48007.505747126437</v>
      </c>
      <c r="O9" s="100">
        <v>36966.064338235294</v>
      </c>
      <c r="P9" s="100">
        <v>39467.019231113954</v>
      </c>
      <c r="Q9" s="100">
        <v>50891.126760563384</v>
      </c>
      <c r="R9" s="100">
        <v>47020.659165125238</v>
      </c>
      <c r="S9" s="100">
        <v>43398.268940407856</v>
      </c>
      <c r="T9" s="100">
        <v>34912.502665703782</v>
      </c>
    </row>
    <row r="10" spans="1:20" ht="12.75" customHeight="1" x14ac:dyDescent="0.2">
      <c r="A10" s="98"/>
      <c r="B10" s="100" t="s">
        <v>119</v>
      </c>
      <c r="C10" s="100">
        <v>45680.679747388662</v>
      </c>
      <c r="D10" s="100">
        <v>40487.005889851374</v>
      </c>
      <c r="E10" s="100">
        <v>43036.606207962766</v>
      </c>
      <c r="F10" s="100">
        <v>53776.520745719536</v>
      </c>
      <c r="G10" s="100">
        <v>63131.723549977753</v>
      </c>
      <c r="H10" s="100">
        <v>47610.449588076226</v>
      </c>
      <c r="I10" s="100">
        <v>49108.010459053563</v>
      </c>
      <c r="J10" s="100">
        <v>48575.588410013399</v>
      </c>
      <c r="K10" s="100">
        <v>47676.496455312583</v>
      </c>
      <c r="L10" s="100">
        <v>30896.017001489698</v>
      </c>
      <c r="M10" s="100">
        <v>40301.479844830261</v>
      </c>
      <c r="N10" s="100">
        <v>58233.736640069204</v>
      </c>
      <c r="O10" s="100">
        <v>48931.295092132881</v>
      </c>
      <c r="P10" s="100">
        <v>53580.106068914327</v>
      </c>
      <c r="Q10" s="100">
        <v>58089.860443307538</v>
      </c>
      <c r="R10" s="100">
        <v>49916.704309045643</v>
      </c>
      <c r="S10" s="100">
        <v>49971.858018929466</v>
      </c>
      <c r="T10" s="100">
        <v>48063.57384464817</v>
      </c>
    </row>
    <row r="11" spans="1:20" ht="21" customHeight="1" x14ac:dyDescent="0.2">
      <c r="A11" s="98" t="s">
        <v>125</v>
      </c>
      <c r="B11" s="99"/>
      <c r="C11" s="97"/>
      <c r="D11" s="97"/>
      <c r="E11" s="97"/>
      <c r="F11" s="97"/>
      <c r="G11" s="97"/>
      <c r="H11" s="97"/>
      <c r="I11" s="97"/>
      <c r="J11" s="97"/>
      <c r="K11" s="97"/>
      <c r="L11" s="97"/>
      <c r="M11" s="97"/>
      <c r="N11" s="97"/>
      <c r="O11" s="97"/>
      <c r="P11" s="97"/>
      <c r="Q11" s="97"/>
      <c r="R11" s="97"/>
      <c r="S11" s="97"/>
      <c r="T11" s="97"/>
    </row>
    <row r="12" spans="1:20" ht="12.75" customHeight="1" x14ac:dyDescent="0.2">
      <c r="A12" s="102"/>
      <c r="B12" s="139" t="s">
        <v>139</v>
      </c>
      <c r="C12" s="90">
        <v>18.456470337910822</v>
      </c>
      <c r="D12" s="90">
        <v>11.590965223917705</v>
      </c>
      <c r="E12" s="90">
        <v>23.160003151567427</v>
      </c>
      <c r="F12" s="90">
        <v>12.642762769513359</v>
      </c>
      <c r="G12" s="90">
        <v>12.559968464787955</v>
      </c>
      <c r="H12" s="90">
        <v>18.756494729255795</v>
      </c>
      <c r="I12" s="90">
        <v>15.02222635907467</v>
      </c>
      <c r="J12" s="90">
        <v>9.7865233697419214</v>
      </c>
      <c r="K12" s="90">
        <v>14.433931255974029</v>
      </c>
      <c r="L12" s="90">
        <v>23.106872961439457</v>
      </c>
      <c r="M12" s="90">
        <v>16.730911950286387</v>
      </c>
      <c r="N12" s="90">
        <v>12.403561374698254</v>
      </c>
      <c r="O12" s="90">
        <v>12.998708575674591</v>
      </c>
      <c r="P12" s="90">
        <v>14.771426220602155</v>
      </c>
      <c r="Q12" s="90">
        <v>8.456066876431791</v>
      </c>
      <c r="R12" s="90">
        <v>11.746235122129224</v>
      </c>
      <c r="S12" s="90">
        <v>11.843190014444497</v>
      </c>
      <c r="T12" s="90">
        <v>14.965049423763823</v>
      </c>
    </row>
    <row r="13" spans="1:20" ht="12.75" customHeight="1" x14ac:dyDescent="0.2">
      <c r="A13" s="102"/>
      <c r="B13" s="90" t="s">
        <v>122</v>
      </c>
      <c r="C13" s="90">
        <v>135.09346802963418</v>
      </c>
      <c r="D13" s="90">
        <v>75.754351939055596</v>
      </c>
      <c r="E13" s="90">
        <v>324.78740847473767</v>
      </c>
      <c r="F13" s="90">
        <v>102.1940328864985</v>
      </c>
      <c r="G13" s="150" t="s">
        <v>192</v>
      </c>
      <c r="H13" s="90">
        <v>457.63664051733406</v>
      </c>
      <c r="I13" s="90">
        <v>64.463335499494917</v>
      </c>
      <c r="J13" s="90">
        <v>328.32439204431682</v>
      </c>
      <c r="K13" s="90">
        <v>183.74014719077999</v>
      </c>
      <c r="L13" s="90">
        <v>720.63296423672546</v>
      </c>
      <c r="M13" s="90">
        <v>51.852969292329924</v>
      </c>
      <c r="N13" s="150" t="s">
        <v>192</v>
      </c>
      <c r="O13" s="90">
        <v>65.3785097233107</v>
      </c>
      <c r="P13" s="90">
        <v>71.593794505833174</v>
      </c>
      <c r="Q13" s="90">
        <v>53.859985884132143</v>
      </c>
      <c r="R13" s="90">
        <v>99.761147976710319</v>
      </c>
      <c r="S13" s="90">
        <v>122.88014070068647</v>
      </c>
      <c r="T13" s="90">
        <v>119.66676292897047</v>
      </c>
    </row>
    <row r="14" spans="1:20" ht="12.75" customHeight="1" x14ac:dyDescent="0.2">
      <c r="A14" s="102"/>
      <c r="B14" s="139" t="s">
        <v>123</v>
      </c>
      <c r="C14" s="90">
        <v>24.18904532129509</v>
      </c>
      <c r="D14" s="90">
        <v>13.935565551516857</v>
      </c>
      <c r="E14" s="90">
        <v>33.497104769421185</v>
      </c>
      <c r="F14" s="90">
        <v>15.974700193301668</v>
      </c>
      <c r="G14" s="90">
        <v>12.559968464787955</v>
      </c>
      <c r="H14" s="90">
        <v>20.368862608964147</v>
      </c>
      <c r="I14" s="90">
        <v>19.586591696072848</v>
      </c>
      <c r="J14" s="90">
        <v>10.108383028335659</v>
      </c>
      <c r="K14" s="90">
        <v>18.435487322398615</v>
      </c>
      <c r="L14" s="90">
        <v>24.777333557875213</v>
      </c>
      <c r="M14" s="90">
        <v>25.078018808351963</v>
      </c>
      <c r="N14" s="90">
        <v>12.805914106737758</v>
      </c>
      <c r="O14" s="90">
        <v>16.721353746512396</v>
      </c>
      <c r="P14" s="90">
        <v>18.764455796775223</v>
      </c>
      <c r="Q14" s="90">
        <v>14.104364328055027</v>
      </c>
      <c r="R14" s="90">
        <v>14.251811459545795</v>
      </c>
      <c r="S14" s="90">
        <v>14.69552069443772</v>
      </c>
      <c r="T14" s="90">
        <v>18.730959184732946</v>
      </c>
    </row>
    <row r="15" spans="1:20" ht="12.75" customHeight="1" x14ac:dyDescent="0.2">
      <c r="A15" s="102"/>
      <c r="B15" s="139" t="s">
        <v>124</v>
      </c>
      <c r="C15" s="90">
        <v>20.515635721921424</v>
      </c>
      <c r="D15" s="90">
        <v>11.7703278896466</v>
      </c>
      <c r="E15" s="90">
        <v>30.365358946042722</v>
      </c>
      <c r="F15" s="90">
        <v>13.815152234929801</v>
      </c>
      <c r="G15" s="90">
        <v>12.559968464787955</v>
      </c>
      <c r="H15" s="90">
        <v>19.500900710472706</v>
      </c>
      <c r="I15" s="90">
        <v>15.02222635907467</v>
      </c>
      <c r="J15" s="90">
        <v>9.8064636665787805</v>
      </c>
      <c r="K15" s="90">
        <v>16.754438101840012</v>
      </c>
      <c r="L15" s="90">
        <v>23.953738471981492</v>
      </c>
      <c r="M15" s="90">
        <v>16.903068208094684</v>
      </c>
      <c r="N15" s="90">
        <v>12.805914106737758</v>
      </c>
      <c r="O15" s="90">
        <v>13.315700444558049</v>
      </c>
      <c r="P15" s="90">
        <v>14.867691525998202</v>
      </c>
      <c r="Q15" s="90">
        <v>11.177343140072875</v>
      </c>
      <c r="R15" s="90">
        <v>12.470311085529099</v>
      </c>
      <c r="S15" s="90">
        <v>13.125778442860211</v>
      </c>
      <c r="T15" s="90">
        <v>16.195882547475254</v>
      </c>
    </row>
    <row r="16" spans="1:20" ht="21" customHeight="1" x14ac:dyDescent="0.2">
      <c r="A16" s="98" t="s">
        <v>121</v>
      </c>
      <c r="B16" s="103"/>
      <c r="C16" s="84"/>
      <c r="D16" s="90"/>
      <c r="E16" s="84"/>
      <c r="F16" s="84"/>
      <c r="G16" s="84"/>
      <c r="H16" s="84"/>
      <c r="I16" s="84"/>
      <c r="J16" s="84"/>
      <c r="K16" s="84"/>
      <c r="L16" s="84"/>
      <c r="M16" s="84"/>
      <c r="N16" s="84"/>
      <c r="O16" s="84"/>
      <c r="P16" s="84"/>
      <c r="Q16" s="84"/>
      <c r="R16" s="84"/>
      <c r="S16" s="84"/>
      <c r="T16" s="84"/>
    </row>
    <row r="17" spans="1:20" ht="12.75" customHeight="1" x14ac:dyDescent="0.2">
      <c r="A17" s="102"/>
      <c r="B17" s="139" t="s">
        <v>139</v>
      </c>
      <c r="C17" s="90">
        <v>9.9510906183422634</v>
      </c>
      <c r="D17" s="90">
        <v>6.2007511403161013</v>
      </c>
      <c r="E17" s="90">
        <v>14.744332138085422</v>
      </c>
      <c r="F17" s="90">
        <v>7.7591771955231952</v>
      </c>
      <c r="G17" s="90">
        <v>6.8354695406362564</v>
      </c>
      <c r="H17" s="90">
        <v>8.5166403484744926</v>
      </c>
      <c r="I17" s="90">
        <v>8.7931850651268935</v>
      </c>
      <c r="J17" s="90">
        <v>6.3012927064654694</v>
      </c>
      <c r="K17" s="90">
        <v>7.998577095455528</v>
      </c>
      <c r="L17" s="90">
        <v>14.370401653578529</v>
      </c>
      <c r="M17" s="90">
        <v>11.124924597249649</v>
      </c>
      <c r="N17" s="90">
        <v>7.446580510329313</v>
      </c>
      <c r="O17" s="90">
        <v>9.2916903086958484</v>
      </c>
      <c r="P17" s="90">
        <v>8.6676538473307403</v>
      </c>
      <c r="Q17" s="90">
        <v>6.4406755759176351</v>
      </c>
      <c r="R17" s="90">
        <v>5.9241092170243146</v>
      </c>
      <c r="S17" s="90">
        <v>6.1855637725451134</v>
      </c>
      <c r="T17" s="90">
        <v>8.5309311724810151</v>
      </c>
    </row>
    <row r="18" spans="1:20" ht="12.75" customHeight="1" x14ac:dyDescent="0.2">
      <c r="A18" s="102"/>
      <c r="B18" s="90" t="s">
        <v>122</v>
      </c>
      <c r="C18" s="90">
        <v>69.438502927455588</v>
      </c>
      <c r="D18" s="90">
        <v>29.24382861275982</v>
      </c>
      <c r="E18" s="90">
        <v>229.04942069678393</v>
      </c>
      <c r="F18" s="90">
        <v>58.845290952559495</v>
      </c>
      <c r="G18" s="90">
        <v>68.295828180266682</v>
      </c>
      <c r="H18" s="90">
        <v>89.921276404559748</v>
      </c>
      <c r="I18" s="90">
        <v>22.062718444739719</v>
      </c>
      <c r="J18" s="90">
        <v>107.17515537511305</v>
      </c>
      <c r="K18" s="90">
        <v>101.30740844100374</v>
      </c>
      <c r="L18" s="90">
        <v>98.537904762707299</v>
      </c>
      <c r="M18" s="90">
        <v>37.359605292690937</v>
      </c>
      <c r="N18" s="150" t="s">
        <v>192</v>
      </c>
      <c r="O18" s="90">
        <v>41.691369825135361</v>
      </c>
      <c r="P18" s="90">
        <v>38.228518752623458</v>
      </c>
      <c r="Q18" s="90">
        <v>45.212286028251562</v>
      </c>
      <c r="R18" s="90">
        <v>37.773668541871466</v>
      </c>
      <c r="S18" s="90">
        <v>73.239769039014519</v>
      </c>
      <c r="T18" s="90">
        <v>61.627367615624891</v>
      </c>
    </row>
    <row r="19" spans="1:20" ht="12.75" customHeight="1" x14ac:dyDescent="0.2">
      <c r="A19" s="102"/>
      <c r="B19" s="139" t="s">
        <v>123</v>
      </c>
      <c r="C19" s="90">
        <v>15.765724601183781</v>
      </c>
      <c r="D19" s="90">
        <v>8.8677964837723131</v>
      </c>
      <c r="E19" s="90">
        <v>23.828409410999818</v>
      </c>
      <c r="F19" s="90">
        <v>10.518124112631046</v>
      </c>
      <c r="G19" s="90">
        <v>8.7018927554939651</v>
      </c>
      <c r="H19" s="90">
        <v>10.241103387883784</v>
      </c>
      <c r="I19" s="90">
        <v>15.325277291081859</v>
      </c>
      <c r="J19" s="90">
        <v>7.6655637461806005</v>
      </c>
      <c r="K19" s="90">
        <v>13.32145150495109</v>
      </c>
      <c r="L19" s="90">
        <v>20.888805462041155</v>
      </c>
      <c r="M19" s="90">
        <v>19.281295180648826</v>
      </c>
      <c r="N19" s="90">
        <v>10.180434332082504</v>
      </c>
      <c r="O19" s="90">
        <v>13.127332467177684</v>
      </c>
      <c r="P19" s="90">
        <v>12.33454093416578</v>
      </c>
      <c r="Q19" s="90">
        <v>9.9955881086053182</v>
      </c>
      <c r="R19" s="90">
        <v>10.018543999291749</v>
      </c>
      <c r="S19" s="90">
        <v>8.6919877007447059</v>
      </c>
      <c r="T19" s="90">
        <v>12.416108951266537</v>
      </c>
    </row>
    <row r="20" spans="1:20" ht="12.75" customHeight="1" x14ac:dyDescent="0.2">
      <c r="A20" s="102"/>
      <c r="B20" s="139" t="s">
        <v>124</v>
      </c>
      <c r="C20" s="90">
        <v>12.848521084294614</v>
      </c>
      <c r="D20" s="90">
        <v>6.8044414240385818</v>
      </c>
      <c r="E20" s="90">
        <v>21.583083694561115</v>
      </c>
      <c r="F20" s="90">
        <v>8.9231776304727628</v>
      </c>
      <c r="G20" s="90">
        <v>7.718448874196568</v>
      </c>
      <c r="H20" s="90">
        <v>9.1940016834448777</v>
      </c>
      <c r="I20" s="90">
        <v>9.0434716091708296</v>
      </c>
      <c r="J20" s="90">
        <v>7.153890987629727</v>
      </c>
      <c r="K20" s="90">
        <v>11.773315457166676</v>
      </c>
      <c r="L20" s="90">
        <v>17.235165561805683</v>
      </c>
      <c r="M20" s="90">
        <v>12.717692894376931</v>
      </c>
      <c r="N20" s="90">
        <v>10.180434332082504</v>
      </c>
      <c r="O20" s="90">
        <v>9.9837546279047196</v>
      </c>
      <c r="P20" s="90">
        <v>9.3256071196568922</v>
      </c>
      <c r="Q20" s="90">
        <v>8.1858502188757321</v>
      </c>
      <c r="R20" s="90">
        <v>7.9183854477433053</v>
      </c>
      <c r="S20" s="90">
        <v>7.7698708904110809</v>
      </c>
      <c r="T20" s="90">
        <v>10.334092160085049</v>
      </c>
    </row>
    <row r="21" spans="1:20" ht="21" customHeight="1" x14ac:dyDescent="0.2">
      <c r="A21" s="98" t="s">
        <v>126</v>
      </c>
      <c r="B21" s="100"/>
      <c r="C21" s="100"/>
      <c r="D21" s="100"/>
      <c r="E21" s="100"/>
      <c r="F21" s="100"/>
      <c r="G21" s="100"/>
      <c r="H21" s="100"/>
      <c r="I21" s="100"/>
      <c r="J21" s="100"/>
      <c r="K21" s="100"/>
      <c r="L21" s="100"/>
      <c r="M21" s="97"/>
      <c r="N21" s="97"/>
      <c r="O21" s="97"/>
      <c r="P21" s="97"/>
      <c r="Q21" s="97"/>
      <c r="R21" s="97"/>
      <c r="S21" s="97"/>
      <c r="T21" s="97"/>
    </row>
    <row r="22" spans="1:20" ht="12.75" customHeight="1" x14ac:dyDescent="0.2">
      <c r="A22" s="98"/>
      <c r="B22" s="138" t="s">
        <v>127</v>
      </c>
      <c r="C22" s="100"/>
      <c r="D22" s="100"/>
      <c r="E22" s="100"/>
      <c r="F22" s="100"/>
      <c r="G22" s="100"/>
      <c r="H22" s="100"/>
      <c r="I22" s="100"/>
      <c r="J22" s="100"/>
      <c r="K22" s="100"/>
      <c r="L22" s="100"/>
      <c r="M22" s="97"/>
      <c r="N22" s="97"/>
      <c r="O22" s="97"/>
      <c r="P22" s="97"/>
      <c r="Q22" s="97"/>
      <c r="R22" s="97"/>
      <c r="S22" s="97"/>
      <c r="T22" s="97"/>
    </row>
    <row r="23" spans="1:20" ht="12.75" customHeight="1" x14ac:dyDescent="0.2">
      <c r="A23" s="98"/>
      <c r="B23" s="100" t="s">
        <v>128</v>
      </c>
      <c r="C23" s="100">
        <v>107149120.4892</v>
      </c>
      <c r="D23" s="100">
        <v>20383914.129999999</v>
      </c>
      <c r="E23" s="100">
        <v>34227849.7399</v>
      </c>
      <c r="F23" s="100">
        <v>137855468.59799999</v>
      </c>
      <c r="G23" s="100">
        <v>27129806</v>
      </c>
      <c r="H23" s="100">
        <v>101016281.14749999</v>
      </c>
      <c r="I23" s="100">
        <v>21858612.0405</v>
      </c>
      <c r="J23" s="100">
        <v>23469160.607999999</v>
      </c>
      <c r="K23" s="100">
        <v>100407010.388</v>
      </c>
      <c r="L23" s="100">
        <v>7148051</v>
      </c>
      <c r="M23" s="100">
        <v>69976886.799999997</v>
      </c>
      <c r="N23" s="100">
        <v>16706612</v>
      </c>
      <c r="O23" s="100">
        <v>20109539</v>
      </c>
      <c r="P23" s="100">
        <v>30823742.019499999</v>
      </c>
      <c r="Q23" s="100">
        <v>7226540</v>
      </c>
      <c r="R23" s="100">
        <v>24403722.106699999</v>
      </c>
      <c r="S23" s="100">
        <v>57459308.077100001</v>
      </c>
      <c r="T23" s="100">
        <v>807351624.14439988</v>
      </c>
    </row>
    <row r="24" spans="1:20" ht="12.75" customHeight="1" x14ac:dyDescent="0.2">
      <c r="A24" s="98"/>
      <c r="B24" s="100" t="s">
        <v>102</v>
      </c>
      <c r="C24" s="100">
        <v>72010033.652999997</v>
      </c>
      <c r="D24" s="100">
        <v>13733204.289999999</v>
      </c>
      <c r="E24" s="100">
        <v>22933293.390000001</v>
      </c>
      <c r="F24" s="100">
        <v>89502281.619000003</v>
      </c>
      <c r="G24" s="100">
        <v>14188791</v>
      </c>
      <c r="H24" s="100">
        <v>62446697.723999999</v>
      </c>
      <c r="I24" s="100">
        <v>10914431.689999999</v>
      </c>
      <c r="J24" s="100">
        <v>13572376.199999999</v>
      </c>
      <c r="K24" s="100">
        <v>63446457.627999999</v>
      </c>
      <c r="L24" s="100">
        <v>5861974</v>
      </c>
      <c r="M24" s="100">
        <v>48905697.119999997</v>
      </c>
      <c r="N24" s="100">
        <v>9761268</v>
      </c>
      <c r="O24" s="100">
        <v>14117305</v>
      </c>
      <c r="P24" s="100">
        <v>20087054.675999999</v>
      </c>
      <c r="Q24" s="100">
        <v>4399201</v>
      </c>
      <c r="R24" s="100">
        <v>15858100.924000001</v>
      </c>
      <c r="S24" s="100">
        <v>35639595.178999998</v>
      </c>
      <c r="T24" s="100">
        <v>517377763.09300005</v>
      </c>
    </row>
    <row r="25" spans="1:20" ht="12.75" customHeight="1" x14ac:dyDescent="0.2">
      <c r="A25" s="98"/>
      <c r="B25" s="90" t="s">
        <v>130</v>
      </c>
      <c r="C25" s="100">
        <v>15489798.25</v>
      </c>
      <c r="D25" s="100">
        <v>4092794.7</v>
      </c>
      <c r="E25" s="100">
        <v>6857917.2198999999</v>
      </c>
      <c r="F25" s="100">
        <v>21433888.309999999</v>
      </c>
      <c r="G25" s="100">
        <v>2800861</v>
      </c>
      <c r="H25" s="100">
        <v>18626767.032000002</v>
      </c>
      <c r="I25" s="100">
        <v>3032157.1885000002</v>
      </c>
      <c r="J25" s="100">
        <v>4662042.7704999996</v>
      </c>
      <c r="K25" s="100">
        <v>11046418.279999999</v>
      </c>
      <c r="L25" s="100">
        <v>1023868</v>
      </c>
      <c r="M25" s="100">
        <v>11522746.060000001</v>
      </c>
      <c r="N25" s="100">
        <v>3718795</v>
      </c>
      <c r="O25" s="100">
        <v>2378642</v>
      </c>
      <c r="P25" s="100">
        <v>4840187.1971000005</v>
      </c>
      <c r="Q25" s="100">
        <v>632506</v>
      </c>
      <c r="R25" s="100">
        <v>6418785.5696</v>
      </c>
      <c r="S25" s="100">
        <v>12367569.467</v>
      </c>
      <c r="T25" s="100">
        <v>130945744.04460001</v>
      </c>
    </row>
    <row r="26" spans="1:20" ht="12.75" customHeight="1" x14ac:dyDescent="0.2">
      <c r="A26" s="98"/>
      <c r="B26" s="90" t="s">
        <v>129</v>
      </c>
      <c r="C26" s="100">
        <v>15490698.148</v>
      </c>
      <c r="D26" s="100">
        <v>1712648.26</v>
      </c>
      <c r="E26" s="100">
        <v>2537670.31</v>
      </c>
      <c r="F26" s="100">
        <v>12985156.549000001</v>
      </c>
      <c r="G26" s="100">
        <v>6671200</v>
      </c>
      <c r="H26" s="100">
        <v>15376997.335999999</v>
      </c>
      <c r="I26" s="100">
        <v>3565942.5285</v>
      </c>
      <c r="J26" s="100">
        <v>2990512.2705000001</v>
      </c>
      <c r="K26" s="100">
        <v>13270213.15</v>
      </c>
      <c r="L26" s="100">
        <v>153935</v>
      </c>
      <c r="M26" s="100">
        <v>6135985.04</v>
      </c>
      <c r="N26" s="100">
        <v>1969409</v>
      </c>
      <c r="O26" s="100">
        <v>1863152</v>
      </c>
      <c r="P26" s="100">
        <v>3229254.3927000002</v>
      </c>
      <c r="Q26" s="100">
        <v>1323297</v>
      </c>
      <c r="R26" s="100">
        <v>1767398.2042</v>
      </c>
      <c r="S26" s="100">
        <v>2374318.02</v>
      </c>
      <c r="T26" s="100">
        <v>93417787.208900005</v>
      </c>
    </row>
    <row r="27" spans="1:20" ht="12.75" customHeight="1" x14ac:dyDescent="0.2">
      <c r="A27" s="98"/>
      <c r="B27" s="100" t="s">
        <v>41</v>
      </c>
      <c r="C27" s="100">
        <v>4158590.4382000002</v>
      </c>
      <c r="D27" s="100">
        <v>845266.88</v>
      </c>
      <c r="E27" s="100">
        <v>1898968.82</v>
      </c>
      <c r="F27" s="100">
        <v>13934142.119999999</v>
      </c>
      <c r="G27" s="100">
        <v>3468954</v>
      </c>
      <c r="H27" s="100">
        <v>4565819.0554999998</v>
      </c>
      <c r="I27" s="100">
        <v>4346080.6335000005</v>
      </c>
      <c r="J27" s="100">
        <v>2244229.3670000001</v>
      </c>
      <c r="K27" s="100">
        <v>12643921.33</v>
      </c>
      <c r="L27" s="100">
        <v>108274</v>
      </c>
      <c r="M27" s="100">
        <v>3412458.58</v>
      </c>
      <c r="N27" s="100">
        <v>1257140</v>
      </c>
      <c r="O27" s="100">
        <v>1750440</v>
      </c>
      <c r="P27" s="100">
        <v>2667245.7536999998</v>
      </c>
      <c r="Q27" s="100">
        <v>871536</v>
      </c>
      <c r="R27" s="100">
        <v>359437.40889999998</v>
      </c>
      <c r="S27" s="100">
        <v>7077825.4111000001</v>
      </c>
      <c r="T27" s="100">
        <v>65610329.797899999</v>
      </c>
    </row>
    <row r="28" spans="1:20" ht="21" customHeight="1" x14ac:dyDescent="0.2">
      <c r="A28" s="93"/>
      <c r="B28" s="103" t="s">
        <v>131</v>
      </c>
      <c r="C28" s="90"/>
      <c r="D28" s="90"/>
      <c r="E28" s="90"/>
      <c r="F28" s="90"/>
      <c r="G28" s="90"/>
      <c r="H28" s="90"/>
      <c r="I28" s="90"/>
      <c r="J28" s="90"/>
      <c r="K28" s="97"/>
      <c r="L28" s="97"/>
      <c r="M28" s="97"/>
      <c r="N28" s="97"/>
      <c r="O28" s="97"/>
      <c r="P28" s="97"/>
      <c r="Q28" s="97"/>
      <c r="R28" s="97"/>
      <c r="S28" s="97"/>
      <c r="T28" s="97"/>
    </row>
    <row r="29" spans="1:20" ht="12.75" customHeight="1" x14ac:dyDescent="0.2">
      <c r="A29" s="102"/>
      <c r="B29" s="100" t="s">
        <v>102</v>
      </c>
      <c r="C29" s="104">
        <v>67.205436054193456</v>
      </c>
      <c r="D29" s="104">
        <v>67.372753841168191</v>
      </c>
      <c r="E29" s="104">
        <v>67.001852480573049</v>
      </c>
      <c r="F29" s="104">
        <v>64.924723356457775</v>
      </c>
      <c r="G29" s="104">
        <v>52.299640476603479</v>
      </c>
      <c r="H29" s="104">
        <v>61.818448486356168</v>
      </c>
      <c r="I29" s="104">
        <v>49.931952082673682</v>
      </c>
      <c r="J29" s="104">
        <v>57.830684389170464</v>
      </c>
      <c r="K29" s="104">
        <v>63.189270732019246</v>
      </c>
      <c r="L29" s="104">
        <v>82.00800469946283</v>
      </c>
      <c r="M29" s="104">
        <v>69.888357937066729</v>
      </c>
      <c r="N29" s="104">
        <v>58.427573466122276</v>
      </c>
      <c r="O29" s="104">
        <v>70.202031980941982</v>
      </c>
      <c r="P29" s="104">
        <v>65.167475977745809</v>
      </c>
      <c r="Q29" s="104">
        <v>60.875619591118294</v>
      </c>
      <c r="R29" s="104">
        <v>64.982304152882435</v>
      </c>
      <c r="S29" s="104">
        <v>62.02579942518296</v>
      </c>
      <c r="T29" s="104">
        <v>64.083324739861283</v>
      </c>
    </row>
    <row r="30" spans="1:20" ht="12.75" customHeight="1" x14ac:dyDescent="0.2">
      <c r="A30" s="102"/>
      <c r="B30" s="90" t="s">
        <v>130</v>
      </c>
      <c r="C30" s="104">
        <v>14.456299948408144</v>
      </c>
      <c r="D30" s="104">
        <v>20.078551518113173</v>
      </c>
      <c r="E30" s="104">
        <v>20.036073758690154</v>
      </c>
      <c r="F30" s="104">
        <v>15.548087085687772</v>
      </c>
      <c r="G30" s="104">
        <v>10.323925648417832</v>
      </c>
      <c r="H30" s="104">
        <v>18.439371178990374</v>
      </c>
      <c r="I30" s="104">
        <v>13.871682167568411</v>
      </c>
      <c r="J30" s="104">
        <v>19.864548410439681</v>
      </c>
      <c r="K30" s="104">
        <v>11.001640460475453</v>
      </c>
      <c r="L30" s="104">
        <v>14.323736638140941</v>
      </c>
      <c r="M30" s="104">
        <v>16.466502851052812</v>
      </c>
      <c r="N30" s="104">
        <v>22.259420401934278</v>
      </c>
      <c r="O30" s="104">
        <v>11.828426300573076</v>
      </c>
      <c r="P30" s="104">
        <v>15.702789083940413</v>
      </c>
      <c r="Q30" s="104">
        <v>8.7525427106194673</v>
      </c>
      <c r="R30" s="104">
        <v>26.302485913973484</v>
      </c>
      <c r="S30" s="104">
        <v>21.52404872402041</v>
      </c>
      <c r="T30" s="104">
        <v>16.219171440123286</v>
      </c>
    </row>
    <row r="31" spans="1:20" ht="12.75" customHeight="1" x14ac:dyDescent="0.2">
      <c r="A31" s="102"/>
      <c r="B31" s="90" t="s">
        <v>129</v>
      </c>
      <c r="C31" s="104">
        <v>14.457139804111947</v>
      </c>
      <c r="D31" s="104">
        <v>8.4019597466779565</v>
      </c>
      <c r="E31" s="104">
        <v>7.414051216433247</v>
      </c>
      <c r="F31" s="104">
        <v>9.4193989408327248</v>
      </c>
      <c r="G31" s="104">
        <v>24.589928877486262</v>
      </c>
      <c r="H31" s="104">
        <v>15.222296011419301</v>
      </c>
      <c r="I31" s="104">
        <v>16.31367317326902</v>
      </c>
      <c r="J31" s="104">
        <v>12.742306043449272</v>
      </c>
      <c r="K31" s="104">
        <v>13.216420943836777</v>
      </c>
      <c r="L31" s="104">
        <v>2.1535240864957452</v>
      </c>
      <c r="M31" s="104">
        <v>8.7685882018975452</v>
      </c>
      <c r="N31" s="104">
        <v>11.788200982940168</v>
      </c>
      <c r="O31" s="104">
        <v>9.265015970778844</v>
      </c>
      <c r="P31" s="104">
        <v>10.476516416005168</v>
      </c>
      <c r="Q31" s="104">
        <v>18.311626310793269</v>
      </c>
      <c r="R31" s="104">
        <v>7.2423304792294942</v>
      </c>
      <c r="S31" s="104">
        <v>4.1321730098352294</v>
      </c>
      <c r="T31" s="104">
        <v>11.570892336768452</v>
      </c>
    </row>
    <row r="32" spans="1:20" ht="12.75" customHeight="1" x14ac:dyDescent="0.2">
      <c r="A32" s="102"/>
      <c r="B32" s="100" t="s">
        <v>41</v>
      </c>
      <c r="C32" s="104">
        <v>3.88112419328646</v>
      </c>
      <c r="D32" s="104">
        <v>4.1467348940406863</v>
      </c>
      <c r="E32" s="104">
        <v>5.5480225443035618</v>
      </c>
      <c r="F32" s="104">
        <v>10.107790617021744</v>
      </c>
      <c r="G32" s="104">
        <v>12.786504997492425</v>
      </c>
      <c r="H32" s="104">
        <v>4.5198843232341632</v>
      </c>
      <c r="I32" s="104">
        <v>19.882692576488893</v>
      </c>
      <c r="J32" s="104">
        <v>9.5624611569405822</v>
      </c>
      <c r="K32" s="104">
        <v>12.592667863668533</v>
      </c>
      <c r="L32" s="104">
        <v>1.5147345759004798</v>
      </c>
      <c r="M32" s="104">
        <v>4.8765510099829132</v>
      </c>
      <c r="N32" s="104">
        <v>7.5248051490032806</v>
      </c>
      <c r="O32" s="104">
        <v>8.7045257477061018</v>
      </c>
      <c r="P32" s="104">
        <v>8.653218522308622</v>
      </c>
      <c r="Q32" s="104">
        <v>12.060211387468968</v>
      </c>
      <c r="R32" s="104">
        <v>1.4728794539146022</v>
      </c>
      <c r="S32" s="104">
        <v>12.317978840961395</v>
      </c>
      <c r="T32" s="104">
        <v>8.1266114832470056</v>
      </c>
    </row>
    <row r="33" spans="1:20" ht="21" customHeight="1" x14ac:dyDescent="0.2">
      <c r="A33" s="98" t="s">
        <v>132</v>
      </c>
      <c r="B33" s="99"/>
      <c r="C33" s="104"/>
      <c r="D33" s="97"/>
      <c r="E33" s="104"/>
      <c r="F33" s="104"/>
      <c r="G33" s="104"/>
      <c r="H33" s="104"/>
      <c r="I33" s="104"/>
      <c r="J33" s="104"/>
      <c r="K33" s="104"/>
      <c r="L33" s="104"/>
      <c r="M33" s="104"/>
      <c r="N33" s="104"/>
      <c r="O33" s="104"/>
      <c r="P33" s="104"/>
      <c r="Q33" s="104"/>
      <c r="R33" s="104"/>
      <c r="S33" s="104"/>
      <c r="T33" s="97"/>
    </row>
    <row r="34" spans="1:20" ht="12.75" customHeight="1" x14ac:dyDescent="0.2">
      <c r="A34" s="93"/>
      <c r="B34" s="148" t="s">
        <v>164</v>
      </c>
      <c r="C34" s="104">
        <v>3798</v>
      </c>
      <c r="D34" s="104">
        <v>601</v>
      </c>
      <c r="E34" s="104">
        <v>1632</v>
      </c>
      <c r="F34" s="104">
        <v>3898</v>
      </c>
      <c r="G34" s="104">
        <v>567</v>
      </c>
      <c r="H34" s="104">
        <v>2638</v>
      </c>
      <c r="I34" s="104">
        <v>543</v>
      </c>
      <c r="J34" s="104">
        <v>558</v>
      </c>
      <c r="K34" s="104">
        <v>2903</v>
      </c>
      <c r="L34" s="104">
        <v>295</v>
      </c>
      <c r="M34" s="104">
        <v>2414</v>
      </c>
      <c r="N34" s="104">
        <v>348</v>
      </c>
      <c r="O34" s="104">
        <v>552</v>
      </c>
      <c r="P34" s="104">
        <v>806</v>
      </c>
      <c r="Q34" s="104">
        <v>160</v>
      </c>
      <c r="R34" s="104">
        <v>519</v>
      </c>
      <c r="S34" s="104">
        <v>1333</v>
      </c>
      <c r="T34" s="100">
        <v>23565</v>
      </c>
    </row>
    <row r="35" spans="1:20" ht="11.25" customHeight="1" x14ac:dyDescent="0.2">
      <c r="A35" s="93"/>
      <c r="B35" s="149" t="s">
        <v>163</v>
      </c>
      <c r="C35" s="104">
        <v>3671</v>
      </c>
      <c r="D35" s="104">
        <v>597</v>
      </c>
      <c r="E35" s="104">
        <v>1618</v>
      </c>
      <c r="F35" s="104">
        <v>3805</v>
      </c>
      <c r="G35" s="104">
        <v>552</v>
      </c>
      <c r="H35" s="104">
        <v>2561</v>
      </c>
      <c r="I35" s="104">
        <v>533</v>
      </c>
      <c r="J35" s="104">
        <v>557</v>
      </c>
      <c r="K35" s="104">
        <v>2869</v>
      </c>
      <c r="L35" s="104">
        <v>290</v>
      </c>
      <c r="M35" s="104">
        <v>2414</v>
      </c>
      <c r="N35" s="104">
        <v>348</v>
      </c>
      <c r="O35" s="104">
        <v>544</v>
      </c>
      <c r="P35" s="104">
        <v>781</v>
      </c>
      <c r="Q35" s="104">
        <v>142</v>
      </c>
      <c r="R35" s="104">
        <v>519</v>
      </c>
      <c r="S35" s="104">
        <v>1324</v>
      </c>
      <c r="T35" s="100">
        <v>23125</v>
      </c>
    </row>
    <row r="36" spans="1:20" ht="11.25" customHeight="1" x14ac:dyDescent="0.2">
      <c r="A36" s="93"/>
      <c r="B36" s="91" t="s">
        <v>165</v>
      </c>
      <c r="C36" s="104">
        <v>2345.6113412</v>
      </c>
      <c r="D36" s="104">
        <v>503.46805554000002</v>
      </c>
      <c r="E36" s="104">
        <v>795.31944443999998</v>
      </c>
      <c r="F36" s="104">
        <v>2563.4880555</v>
      </c>
      <c r="G36" s="144">
        <v>429.73333332999999</v>
      </c>
      <c r="H36" s="104">
        <v>2121.7249999000001</v>
      </c>
      <c r="I36" s="104">
        <v>445.11296296</v>
      </c>
      <c r="J36" s="104">
        <v>483.14722222</v>
      </c>
      <c r="K36" s="104">
        <v>2106.0064781000001</v>
      </c>
      <c r="L36" s="104">
        <v>231.35833332999999</v>
      </c>
      <c r="M36" s="104">
        <v>1736.3354167</v>
      </c>
      <c r="N36" s="104">
        <v>286.88888888000002</v>
      </c>
      <c r="O36" s="104">
        <v>410.97499999000001</v>
      </c>
      <c r="P36" s="104">
        <v>575.28333333</v>
      </c>
      <c r="Q36" s="104">
        <v>124.40277777999999</v>
      </c>
      <c r="R36" s="104">
        <v>488.88888888999998</v>
      </c>
      <c r="S36" s="104">
        <v>1149.8333333</v>
      </c>
      <c r="T36" s="100">
        <v>16797.577865390002</v>
      </c>
    </row>
    <row r="37" spans="1:20" ht="21" customHeight="1" x14ac:dyDescent="0.2">
      <c r="A37" s="93" t="s">
        <v>133</v>
      </c>
      <c r="B37" s="91"/>
      <c r="C37" s="105"/>
      <c r="D37" s="97"/>
      <c r="E37" s="105"/>
      <c r="F37" s="105"/>
      <c r="G37" s="105"/>
      <c r="H37" s="105"/>
      <c r="I37" s="105"/>
      <c r="J37" s="105"/>
      <c r="K37" s="105"/>
      <c r="L37" s="105"/>
      <c r="M37" s="105"/>
      <c r="N37" s="105"/>
      <c r="O37" s="105"/>
      <c r="P37" s="105"/>
      <c r="Q37" s="105"/>
      <c r="R37" s="105"/>
      <c r="S37" s="105"/>
      <c r="T37" s="100"/>
    </row>
    <row r="38" spans="1:20" ht="21" customHeight="1" x14ac:dyDescent="0.2">
      <c r="A38" s="93"/>
      <c r="B38" s="99" t="s">
        <v>138</v>
      </c>
      <c r="C38" s="104"/>
      <c r="D38" s="104"/>
      <c r="E38" s="104"/>
      <c r="F38" s="104"/>
      <c r="G38" s="104"/>
      <c r="H38" s="104"/>
      <c r="I38" s="104"/>
      <c r="J38" s="104"/>
      <c r="K38" s="104"/>
      <c r="L38" s="104"/>
      <c r="M38" s="104"/>
      <c r="N38" s="104"/>
      <c r="O38" s="104"/>
      <c r="P38" s="104"/>
      <c r="Q38" s="104"/>
      <c r="R38" s="104"/>
      <c r="S38" s="104"/>
      <c r="T38" s="104"/>
    </row>
    <row r="39" spans="1:20" ht="12.75" customHeight="1" x14ac:dyDescent="0.2">
      <c r="A39" s="93"/>
      <c r="B39" s="91" t="s">
        <v>140</v>
      </c>
      <c r="C39" s="104">
        <v>198.90043614999999</v>
      </c>
      <c r="D39" s="104">
        <v>51.505632919000007</v>
      </c>
      <c r="E39" s="104">
        <v>69.861821235999997</v>
      </c>
      <c r="F39" s="104">
        <v>300.962698531</v>
      </c>
      <c r="G39" s="104">
        <v>43.949154931999999</v>
      </c>
      <c r="H39" s="104">
        <v>136.53937140000002</v>
      </c>
      <c r="I39" s="104">
        <v>35.480759460000002</v>
      </c>
      <c r="J39" s="104">
        <v>56.915002290000004</v>
      </c>
      <c r="K39" s="104">
        <v>198.76774727000003</v>
      </c>
      <c r="L39" s="104">
        <v>12.55037843</v>
      </c>
      <c r="M39" s="104">
        <v>144.283826678</v>
      </c>
      <c r="N39" s="104">
        <v>28.0564581</v>
      </c>
      <c r="O39" s="104">
        <v>41.850311269999999</v>
      </c>
      <c r="P39" s="104">
        <v>52.872348840000001</v>
      </c>
      <c r="Q39" s="104">
        <v>16.79267703</v>
      </c>
      <c r="R39" s="104">
        <v>44.184370106999999</v>
      </c>
      <c r="S39" s="104">
        <v>111.79420395899999</v>
      </c>
      <c r="T39" s="100">
        <v>1545.2671986020002</v>
      </c>
    </row>
    <row r="40" spans="1:20" ht="12.75" customHeight="1" x14ac:dyDescent="0.2">
      <c r="A40" s="93"/>
      <c r="B40" s="91" t="s">
        <v>135</v>
      </c>
      <c r="C40" s="104">
        <v>27.173778670000001</v>
      </c>
      <c r="D40" s="104">
        <v>7.8807353600000001</v>
      </c>
      <c r="E40" s="104">
        <v>4.9817202199999997</v>
      </c>
      <c r="F40" s="104">
        <v>37.233093680000003</v>
      </c>
      <c r="G40" s="104">
        <v>0</v>
      </c>
      <c r="H40" s="104">
        <v>5.5961428199999999</v>
      </c>
      <c r="I40" s="104">
        <v>8.2682659199999993</v>
      </c>
      <c r="J40" s="104">
        <v>1.6964929</v>
      </c>
      <c r="K40" s="104">
        <v>15.6144427</v>
      </c>
      <c r="L40" s="104">
        <v>0.402424</v>
      </c>
      <c r="M40" s="104">
        <v>46.554711001999998</v>
      </c>
      <c r="N40" s="104">
        <v>0</v>
      </c>
      <c r="O40" s="104">
        <v>8.3207769999999996</v>
      </c>
      <c r="P40" s="104">
        <v>10.908766679999999</v>
      </c>
      <c r="Q40" s="104">
        <v>2.6364656000000002</v>
      </c>
      <c r="R40" s="104">
        <v>5.2024261000000003</v>
      </c>
      <c r="S40" s="104">
        <v>10.774727245999999</v>
      </c>
      <c r="T40" s="100">
        <v>193.24496989799999</v>
      </c>
    </row>
    <row r="41" spans="1:20" ht="12.75" customHeight="1" x14ac:dyDescent="0.2">
      <c r="A41" s="93"/>
      <c r="B41" s="91" t="s">
        <v>136</v>
      </c>
      <c r="C41" s="104">
        <v>151.76291380000001</v>
      </c>
      <c r="D41" s="104">
        <v>42.840026678000001</v>
      </c>
      <c r="E41" s="104">
        <v>48.302682011999998</v>
      </c>
      <c r="F41" s="104">
        <v>238.18913369000001</v>
      </c>
      <c r="G41" s="104">
        <v>43.949154931999999</v>
      </c>
      <c r="H41" s="104">
        <v>125.73112447</v>
      </c>
      <c r="I41" s="104">
        <v>27.212493540000001</v>
      </c>
      <c r="J41" s="104">
        <v>55.102779390000002</v>
      </c>
      <c r="K41" s="104">
        <v>155.62376789000001</v>
      </c>
      <c r="L41" s="104">
        <v>11.70424571</v>
      </c>
      <c r="M41" s="104">
        <v>96.259597635999995</v>
      </c>
      <c r="N41" s="104">
        <v>27.174944100000001</v>
      </c>
      <c r="O41" s="104">
        <v>32.53325109</v>
      </c>
      <c r="P41" s="104">
        <v>41.621244359999999</v>
      </c>
      <c r="Q41" s="104">
        <v>10.06780573</v>
      </c>
      <c r="R41" s="104">
        <v>36.416423377000001</v>
      </c>
      <c r="S41" s="104">
        <v>90.095480624999993</v>
      </c>
      <c r="T41" s="100">
        <v>1234.5870690299996</v>
      </c>
    </row>
    <row r="42" spans="1:20" ht="12.75" customHeight="1" x14ac:dyDescent="0.2">
      <c r="A42" s="93"/>
      <c r="B42" s="91" t="s">
        <v>137</v>
      </c>
      <c r="C42" s="104">
        <v>178.93669247</v>
      </c>
      <c r="D42" s="104">
        <v>50.720762038000004</v>
      </c>
      <c r="E42" s="104">
        <v>53.284402231999998</v>
      </c>
      <c r="F42" s="104">
        <v>275.42222737000003</v>
      </c>
      <c r="G42" s="104">
        <v>43.949154931999999</v>
      </c>
      <c r="H42" s="104">
        <v>131.32726729000001</v>
      </c>
      <c r="I42" s="104">
        <v>35.480759460000002</v>
      </c>
      <c r="J42" s="104">
        <v>56.799272290000005</v>
      </c>
      <c r="K42" s="104">
        <v>171.23821059000002</v>
      </c>
      <c r="L42" s="104">
        <v>12.10666971</v>
      </c>
      <c r="M42" s="104">
        <v>142.814308638</v>
      </c>
      <c r="N42" s="104">
        <v>27.174944100000001</v>
      </c>
      <c r="O42" s="104">
        <v>40.85402809</v>
      </c>
      <c r="P42" s="104">
        <v>52.530011039999998</v>
      </c>
      <c r="Q42" s="104">
        <v>12.704271330000001</v>
      </c>
      <c r="R42" s="104">
        <v>41.618849476999998</v>
      </c>
      <c r="S42" s="104">
        <v>100.87020787099999</v>
      </c>
      <c r="T42" s="100">
        <v>1427.832038928</v>
      </c>
    </row>
    <row r="43" spans="1:20" ht="15" customHeight="1" x14ac:dyDescent="0.2">
      <c r="A43" s="93"/>
      <c r="B43" s="99" t="s">
        <v>134</v>
      </c>
      <c r="C43" s="97"/>
      <c r="D43" s="97"/>
      <c r="E43" s="97"/>
      <c r="F43" s="97"/>
      <c r="G43" s="97"/>
      <c r="H43" s="97"/>
      <c r="I43" s="97"/>
      <c r="J43" s="97"/>
      <c r="K43" s="97"/>
      <c r="L43" s="97"/>
      <c r="M43" s="97"/>
      <c r="N43" s="97"/>
      <c r="O43" s="97"/>
      <c r="P43" s="97"/>
      <c r="Q43" s="97"/>
      <c r="R43" s="97"/>
      <c r="S43" s="97"/>
      <c r="T43" s="100"/>
    </row>
    <row r="44" spans="1:20" ht="12.75" customHeight="1" x14ac:dyDescent="0.2">
      <c r="A44" s="93"/>
      <c r="B44" s="91" t="s">
        <v>140</v>
      </c>
      <c r="C44" s="104">
        <v>368.90428806199998</v>
      </c>
      <c r="D44" s="104">
        <v>96.278658261000004</v>
      </c>
      <c r="E44" s="104">
        <v>109.73708302599999</v>
      </c>
      <c r="F44" s="104">
        <v>490.38704802300003</v>
      </c>
      <c r="G44" s="104">
        <v>80.75524244799999</v>
      </c>
      <c r="H44" s="104">
        <v>300.705430218</v>
      </c>
      <c r="I44" s="104">
        <v>60.615123650000001</v>
      </c>
      <c r="J44" s="104">
        <v>88.394560600000005</v>
      </c>
      <c r="K44" s="104">
        <v>358.68879748999996</v>
      </c>
      <c r="L44" s="104">
        <v>20.180368440000002</v>
      </c>
      <c r="M44" s="104">
        <v>216.99023475600001</v>
      </c>
      <c r="N44" s="104">
        <v>46.732859399999995</v>
      </c>
      <c r="O44" s="104">
        <v>58.546936233000004</v>
      </c>
      <c r="P44" s="104">
        <v>90.105121150000002</v>
      </c>
      <c r="Q44" s="104">
        <v>22.047376602999996</v>
      </c>
      <c r="R44" s="104">
        <v>87.608107985000004</v>
      </c>
      <c r="S44" s="104">
        <v>214.04677870700002</v>
      </c>
      <c r="T44" s="100">
        <v>2710.7240150519997</v>
      </c>
    </row>
    <row r="45" spans="1:20" ht="12.75" customHeight="1" x14ac:dyDescent="0.2">
      <c r="A45" s="93"/>
      <c r="B45" s="91" t="s">
        <v>135</v>
      </c>
      <c r="C45" s="104">
        <v>52.866923180000001</v>
      </c>
      <c r="D45" s="104">
        <v>20.41456363</v>
      </c>
      <c r="E45" s="104">
        <v>7.0639776999999997</v>
      </c>
      <c r="F45" s="104">
        <v>64.661078880000005</v>
      </c>
      <c r="G45" s="104">
        <v>8.0824849000000007</v>
      </c>
      <c r="H45" s="104">
        <v>28.480467609000002</v>
      </c>
      <c r="I45" s="104">
        <v>24.15840103</v>
      </c>
      <c r="J45" s="104">
        <v>5.1970999999999998</v>
      </c>
      <c r="K45" s="104">
        <v>28.319745260000001</v>
      </c>
      <c r="L45" s="104">
        <v>2.9430299</v>
      </c>
      <c r="M45" s="104">
        <v>64.615243685999999</v>
      </c>
      <c r="N45" s="104">
        <v>0</v>
      </c>
      <c r="O45" s="104">
        <v>13.048264</v>
      </c>
      <c r="P45" s="104">
        <v>20.429774040000002</v>
      </c>
      <c r="Q45" s="104">
        <v>3.140739221</v>
      </c>
      <c r="R45" s="104">
        <v>13.739729818000001</v>
      </c>
      <c r="S45" s="104">
        <v>18.077610257</v>
      </c>
      <c r="T45" s="100">
        <v>375.239133111</v>
      </c>
    </row>
    <row r="46" spans="1:20" ht="12.75" customHeight="1" x14ac:dyDescent="0.2">
      <c r="A46" s="93"/>
      <c r="B46" s="91" t="s">
        <v>136</v>
      </c>
      <c r="C46" s="104">
        <v>232.84689367999999</v>
      </c>
      <c r="D46" s="104">
        <v>67.322248665999993</v>
      </c>
      <c r="E46" s="104">
        <v>67.902140344000003</v>
      </c>
      <c r="F46" s="104">
        <v>361.75652229000002</v>
      </c>
      <c r="G46" s="104">
        <v>63.434475178</v>
      </c>
      <c r="H46" s="104">
        <v>250.07071045000001</v>
      </c>
      <c r="I46" s="104">
        <v>34.779142319999998</v>
      </c>
      <c r="J46" s="104">
        <v>72.662627099999995</v>
      </c>
      <c r="K46" s="104">
        <v>215.36692145999999</v>
      </c>
      <c r="L46" s="104">
        <v>13.88303417</v>
      </c>
      <c r="M46" s="104">
        <v>125.19905833</v>
      </c>
      <c r="N46" s="104">
        <v>34.183217399999997</v>
      </c>
      <c r="O46" s="104">
        <v>41.440254625999998</v>
      </c>
      <c r="P46" s="104">
        <v>63.318124619999999</v>
      </c>
      <c r="Q46" s="104">
        <v>14.206267650999999</v>
      </c>
      <c r="R46" s="104">
        <v>51.803934787000003</v>
      </c>
      <c r="S46" s="104">
        <v>152.32419161000001</v>
      </c>
      <c r="T46" s="100">
        <v>1862.4997646820002</v>
      </c>
    </row>
    <row r="47" spans="1:20" ht="12.75" customHeight="1" x14ac:dyDescent="0.2">
      <c r="A47" s="93"/>
      <c r="B47" s="91" t="s">
        <v>137</v>
      </c>
      <c r="C47" s="104">
        <v>285.71381686000001</v>
      </c>
      <c r="D47" s="104">
        <v>87.736812295999997</v>
      </c>
      <c r="E47" s="104">
        <v>74.966118043999998</v>
      </c>
      <c r="F47" s="104">
        <v>426.41760117000001</v>
      </c>
      <c r="G47" s="104">
        <v>71.516960077999997</v>
      </c>
      <c r="H47" s="104">
        <v>278.55117805899999</v>
      </c>
      <c r="I47" s="104">
        <v>58.937543349999999</v>
      </c>
      <c r="J47" s="104">
        <v>77.859727100000001</v>
      </c>
      <c r="K47" s="104">
        <v>243.68666671999998</v>
      </c>
      <c r="L47" s="104">
        <v>16.826064070000001</v>
      </c>
      <c r="M47" s="104">
        <v>189.814302016</v>
      </c>
      <c r="N47" s="104">
        <v>34.183217399999997</v>
      </c>
      <c r="O47" s="104">
        <v>54.488518626000001</v>
      </c>
      <c r="P47" s="104">
        <v>83.747898660000004</v>
      </c>
      <c r="Q47" s="104">
        <v>17.347006871999998</v>
      </c>
      <c r="R47" s="104">
        <v>65.543664605000004</v>
      </c>
      <c r="S47" s="104">
        <v>170.40180186700002</v>
      </c>
      <c r="T47" s="100">
        <v>2237.738897793</v>
      </c>
    </row>
    <row r="48" spans="1:20" x14ac:dyDescent="0.2">
      <c r="C48" s="106"/>
      <c r="D48" s="106"/>
      <c r="E48" s="106"/>
      <c r="F48" s="106"/>
      <c r="G48" s="106"/>
      <c r="H48" s="106"/>
      <c r="I48" s="106"/>
      <c r="J48" s="106"/>
      <c r="K48" s="106"/>
      <c r="L48" s="106"/>
      <c r="M48" s="106"/>
      <c r="N48" s="106"/>
      <c r="O48" s="106"/>
      <c r="P48" s="106"/>
      <c r="Q48" s="106"/>
      <c r="R48" s="106"/>
      <c r="S48" s="106"/>
      <c r="T48" s="106"/>
    </row>
    <row r="49" spans="1:20" x14ac:dyDescent="0.2">
      <c r="C49" s="106"/>
      <c r="D49" s="106"/>
      <c r="E49" s="106"/>
      <c r="F49" s="106"/>
      <c r="G49" s="106"/>
      <c r="H49" s="106"/>
      <c r="I49" s="106"/>
      <c r="J49" s="106"/>
      <c r="K49" s="106"/>
      <c r="L49" s="106"/>
      <c r="M49" s="106"/>
      <c r="N49" s="106"/>
      <c r="O49" s="106"/>
      <c r="P49" s="106"/>
      <c r="Q49" s="106"/>
      <c r="R49" s="106"/>
      <c r="S49" s="106"/>
      <c r="T49" s="106"/>
    </row>
    <row r="51" spans="1:20" ht="12.6" customHeight="1" x14ac:dyDescent="0.2">
      <c r="A51" s="171" t="s">
        <v>177</v>
      </c>
      <c r="B51" s="172"/>
      <c r="C51" s="172"/>
      <c r="D51" s="172"/>
      <c r="E51" s="172"/>
      <c r="F51" s="172"/>
      <c r="G51" s="172"/>
    </row>
    <row r="52" spans="1:20" ht="9.9499999999999993" customHeight="1" x14ac:dyDescent="0.2">
      <c r="A52" s="173"/>
      <c r="B52" s="174"/>
      <c r="C52" s="174"/>
      <c r="D52" s="174"/>
      <c r="E52" s="174"/>
      <c r="F52" s="174"/>
      <c r="G52" s="174"/>
    </row>
    <row r="53" spans="1:20" ht="12.6" customHeight="1" x14ac:dyDescent="0.2">
      <c r="A53" s="173" t="s">
        <v>183</v>
      </c>
      <c r="B53" s="173"/>
      <c r="C53" s="173"/>
      <c r="D53" s="173"/>
      <c r="E53" s="173"/>
      <c r="F53" s="173"/>
      <c r="G53" s="173"/>
      <c r="H53" s="173"/>
      <c r="I53" s="173"/>
    </row>
    <row r="54" spans="1:20" x14ac:dyDescent="0.2">
      <c r="A54" s="127"/>
      <c r="B54" s="128"/>
      <c r="C54" s="128"/>
      <c r="D54" s="128"/>
      <c r="E54" s="128"/>
      <c r="F54" s="128"/>
      <c r="G54" s="128"/>
    </row>
    <row r="55" spans="1:20" x14ac:dyDescent="0.2">
      <c r="A55" s="4" t="s">
        <v>141</v>
      </c>
    </row>
    <row r="56" spans="1:20" x14ac:dyDescent="0.2">
      <c r="A56" s="4" t="s">
        <v>44</v>
      </c>
    </row>
    <row r="57" spans="1:20" x14ac:dyDescent="0.2">
      <c r="A57" s="4" t="s">
        <v>187</v>
      </c>
    </row>
  </sheetData>
  <mergeCells count="3">
    <mergeCell ref="A51:G51"/>
    <mergeCell ref="A52:G52"/>
    <mergeCell ref="A53:I53"/>
  </mergeCells>
  <hyperlinks>
    <hyperlink ref="G1" location="Inhalt!A1" display="zurück" xr:uid="{00000000-0004-0000-1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vt:i4>
      </vt:variant>
    </vt:vector>
  </HeadingPairs>
  <TitlesOfParts>
    <vt:vector size="16" baseType="lpstr">
      <vt:lpstr>Inhalt</vt:lpstr>
      <vt:lpstr>Hinweise und Anmerkungen</vt:lpstr>
      <vt:lpstr>Tab 1a</vt:lpstr>
      <vt:lpstr>Tab 1b</vt:lpstr>
      <vt:lpstr>Tab 2a</vt:lpstr>
      <vt:lpstr>Tab 2b</vt:lpstr>
      <vt:lpstr>Tab 3</vt:lpstr>
      <vt:lpstr>Tab 4</vt:lpstr>
      <vt:lpstr>Tab 5</vt:lpstr>
      <vt:lpstr>Tab 6</vt:lpstr>
      <vt:lpstr>Tab 7</vt:lpstr>
      <vt:lpstr>Tab 8</vt:lpstr>
      <vt:lpstr>Tab 9</vt:lpstr>
      <vt:lpstr>Tab 10</vt:lpstr>
      <vt:lpstr>Tab 11</vt:lpstr>
      <vt:lpstr>'Tab 1a'!Zone_d_impression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Loïc Lang</dc:creator>
  <cp:lastModifiedBy>Shatri-Muharremi Fitore BFS</cp:lastModifiedBy>
  <cp:lastPrinted>2015-07-07T09:30:06Z</cp:lastPrinted>
  <dcterms:created xsi:type="dcterms:W3CDTF">2009-11-26T15:16:10Z</dcterms:created>
  <dcterms:modified xsi:type="dcterms:W3CDTF">2025-09-30T06:18:43Z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2025-07-15T07:39:11Z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7b2efa35-db52-412e-a8be-bfe2516d3a2e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