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1 Taux de diplômes sec.II\2025\"/>
    </mc:Choice>
  </mc:AlternateContent>
  <xr:revisionPtr revIDLastSave="0" documentId="13_ncr:1_{955E5401-6905-41BA-856E-9713EC0C7833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Index" sheetId="3" r:id="rId1"/>
    <sheet name="T1" sheetId="5" r:id="rId2"/>
    <sheet name="T2" sheetId="1" r:id="rId3"/>
    <sheet name="T3" sheetId="4" r:id="rId4"/>
  </sheets>
  <definedNames>
    <definedName name="_xlnm.Print_Area" localSheetId="0">Index!$A$1:$I$10</definedName>
    <definedName name="_xlnm.Print_Area" localSheetId="1">'T1'!$A$2:$E$12</definedName>
    <definedName name="_xlnm.Print_Area" localSheetId="2">'T2'!$A$2:$D$18</definedName>
    <definedName name="_xlnm.Print_Area" localSheetId="3">'T3'!$A$2:$D$37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12" i="5" l="1"/>
  <c r="A2" i="5"/>
  <c r="B4" i="3" s="1"/>
  <c r="A8" i="3"/>
  <c r="A11" i="5" s="1"/>
  <c r="A37" i="4"/>
  <c r="A18" i="1"/>
  <c r="A2" i="4"/>
  <c r="B6" i="3" s="1"/>
  <c r="A2" i="1"/>
  <c r="B5" i="3" s="1"/>
  <c r="A17" i="1" l="1"/>
  <c r="A36" i="4"/>
</calcChain>
</file>

<file path=xl/sharedStrings.xml><?xml version="1.0" encoding="utf-8"?>
<sst xmlns="http://schemas.openxmlformats.org/spreadsheetml/2006/main" count="72" uniqueCount="53">
  <si>
    <t/>
  </si>
  <si>
    <t>Total</t>
  </si>
  <si>
    <t>ZH</t>
  </si>
  <si>
    <t>BE</t>
  </si>
  <si>
    <t>LU</t>
  </si>
  <si>
    <t>UR</t>
  </si>
  <si>
    <t>SZ</t>
  </si>
  <si>
    <t>NW</t>
  </si>
  <si>
    <t>ZG</t>
  </si>
  <si>
    <t>FR</t>
  </si>
  <si>
    <t>SO</t>
  </si>
  <si>
    <t>BS</t>
  </si>
  <si>
    <t>BL</t>
  </si>
  <si>
    <t>SH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</si>
  <si>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</si>
  <si>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</si>
  <si>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</si>
  <si>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</si>
  <si>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</si>
  <si>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</si>
  <si>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</si>
  <si>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</si>
  <si>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</si>
  <si>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</si>
  <si>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</si>
  <si>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</si>
  <si>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</si>
  <si>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Abschlussquote auf der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</si>
  <si>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</si>
  <si>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</si>
  <si>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</si>
  <si>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Zurück</t>
  </si>
  <si>
    <t>Berufliche Grundbildung</t>
  </si>
  <si>
    <t>Allgemeinbildung</t>
  </si>
  <si>
    <t>Frauen</t>
  </si>
  <si>
    <t>Männer</t>
  </si>
  <si>
    <t>Quelle: BFS – Längsschnittanalysen im Bildungsbereich (LABB)</t>
  </si>
  <si>
    <t>Geschlecht</t>
  </si>
  <si>
    <t>Nationalität und Geburtsort</t>
  </si>
  <si>
    <t xml:space="preserve">Bemerkung: In einem Jahr werden die hier publizierten Werte aktualisiert, um sie dem neuesten Informationsstand anzupassen. Die Endergebnisse könnten also von den hier dargestellten Vorergebnissen sehr leicht abweichen. </t>
  </si>
  <si>
    <t>OW</t>
  </si>
  <si>
    <t>GL</t>
  </si>
  <si>
    <t>berufliche Grundbildung</t>
  </si>
  <si>
    <t>T3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</si>
  <si>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Für eine bessere Stabilität der Ergebnisse wird ein Dreijahresdurschnitt berechnet. Die Quote für das Jahr X entspricht folglich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</si>
  <si>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</si>
  <si>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</si>
  <si>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</si>
  <si>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</si>
  <si>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t>AI</t>
  </si>
  <si>
    <t>Mittlere Nettoquoten über 3 Jahren bis zum 25. Altersjahr¹, in % der gleichaltrigen Referenzbevölkerung</t>
  </si>
  <si>
    <t>Stand am 07.11.2025</t>
  </si>
  <si>
    <t>(Zahl) Bei kleineren Kantonen mit weniger als 200 zertifizierte Personen über drei Jahre, können die berechneten Werte von Jahr zu Jahr spürbar variieren.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</si>
</sst>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"/>
    <numFmt numFmtId="165" formatCode="#,###,#\(#0.0\)__;\-#,###,##0.0__;\-__;@__"/>
    <numFmt numFmtId="166" formatCode="0.0%"/>
    <numFmt numFmtId="167" formatCode="0.0%\ &quot;(1)&quot;"/>
  </numFmts>
  <fonts count="3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9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</cellStyleXfs>
  <cellXfs count="49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top" wrapText="1"/>
    </xf>
    <xf numFmtId="0" fontId="5" fillId="0" borderId="0" xfId="0" applyFont="1"/>
    <xf numFmtId="0" fontId="9" fillId="0" borderId="0" xfId="0" applyFont="1" applyAlignment="1">
      <alignment wrapText="1"/>
    </xf>
    <xf numFmtId="0" fontId="28" fillId="33" borderId="0" xfId="0" applyFont="1" applyFill="1"/>
    <xf numFmtId="0" fontId="7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wrapText="1"/>
    </xf>
    <xf numFmtId="0" fontId="6" fillId="33" borderId="0" xfId="0" applyFont="1" applyFill="1" applyAlignment="1">
      <alignment vertical="top" wrapText="1"/>
    </xf>
    <xf numFmtId="0" fontId="6" fillId="33" borderId="1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30" applyFont="1" applyAlignment="1" applyProtection="1"/>
    <xf numFmtId="0" fontId="2" fillId="0" borderId="0" xfId="32" applyNumberFormat="1" applyFont="1" applyFill="1" applyBorder="1" applyAlignment="1" applyProtection="1">
      <alignment horizontal="left" vertical="center"/>
    </xf>
    <xf numFmtId="0" fontId="33" fillId="0" borderId="0" xfId="30" applyFont="1" applyFill="1" applyBorder="1" applyAlignment="1" applyProtection="1"/>
    <xf numFmtId="0" fontId="9" fillId="0" borderId="0" xfId="0" applyFont="1" applyAlignment="1">
      <alignment vertical="center" wrapText="1"/>
    </xf>
    <xf numFmtId="0" fontId="6" fillId="3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33" borderId="0" xfId="0" applyFont="1" applyFill="1" applyAlignment="1">
      <alignment vertical="center" wrapText="1"/>
    </xf>
    <xf numFmtId="0" fontId="6" fillId="33" borderId="1" xfId="0" applyFont="1" applyFill="1" applyBorder="1" applyAlignment="1">
      <alignment vertical="center" wrapText="1"/>
    </xf>
    <xf numFmtId="0" fontId="2" fillId="0" borderId="0" xfId="32" applyNumberFormat="1" applyFont="1" applyFill="1" applyBorder="1" applyAlignment="1" applyProtection="1">
      <alignment horizontal="left"/>
    </xf>
    <xf numFmtId="0" fontId="33" fillId="0" borderId="0" xfId="30" applyFont="1" applyAlignment="1">
      <alignment vertical="top"/>
    </xf>
    <xf numFmtId="0" fontId="8" fillId="2" borderId="0" xfId="0" applyFont="1" applyFill="1" applyAlignment="1">
      <alignment vertical="top"/>
    </xf>
    <xf numFmtId="0" fontId="4" fillId="2" borderId="0" xfId="0" applyFont="1" applyFill="1"/>
    <xf numFmtId="0" fontId="6" fillId="33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5" fillId="0" borderId="0" xfId="30" applyFont="1" applyAlignment="1" applyProtection="1"/>
    <xf numFmtId="0" fontId="33" fillId="0" borderId="0" xfId="30" applyFont="1" applyFill="1"/>
    <xf numFmtId="166" fontId="5" fillId="0" borderId="0" xfId="32" applyNumberFormat="1" applyFont="1" applyFill="1" applyBorder="1" applyAlignment="1" applyProtection="1">
      <alignment horizontal="center" vertical="center"/>
    </xf>
    <xf numFmtId="166" fontId="2" fillId="0" borderId="0" xfId="32" applyNumberFormat="1" applyFont="1" applyFill="1" applyBorder="1" applyAlignment="1" applyProtection="1">
      <alignment horizontal="center" vertical="center"/>
    </xf>
    <xf numFmtId="167" fontId="2" fillId="0" borderId="0" xfId="32" applyNumberFormat="1" applyFont="1" applyFill="1" applyBorder="1" applyAlignment="1" applyProtection="1">
      <alignment horizontal="center" vertical="center"/>
    </xf>
    <xf numFmtId="164" fontId="36" fillId="0" borderId="0" xfId="0" applyNumberFormat="1" applyFont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34" borderId="0" xfId="0" applyNumberFormat="1" applyFont="1" applyFill="1" applyAlignment="1">
      <alignment horizontal="right" vertical="center"/>
    </xf>
    <xf numFmtId="164" fontId="3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5" fontId="7" fillId="2" borderId="0" xfId="0" applyNumberFormat="1" applyFont="1" applyFill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 wrapText="1"/>
    </xf>
    <xf numFmtId="0" fontId="7" fillId="33" borderId="0" xfId="0" applyFont="1" applyFill="1" applyAlignment="1">
      <alignment horizontal="left" wrapText="1"/>
    </xf>
    <xf numFmtId="0" fontId="6" fillId="3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4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Pourcentage" xfId="32" builtinId="5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1" TargetMode="External"/><Relationship Id="rId2" Type="http://schemas.openxmlformats.org/officeDocument/2006/relationships/hyperlink" Target="mailto:Educ.Indicators@bfs.admin.ch?subject=ind-d-405101" TargetMode="External"/><Relationship Id="rId1" Type="http://schemas.openxmlformats.org/officeDocument/2006/relationships/hyperlink" Target="mailto:Educ.Indicators@bfs.admin.ch?subject=ind-f-405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ColWidth="9" defaultRowHeight="13.2" x14ac:dyDescent="0.25"/>
  <cols>
    <col min="1" max="1" width="4.19921875" style="13" customWidth="1"/>
    <col min="2" max="16384" width="9" style="13"/>
  </cols>
  <sheetData>
    <row r="1" spans="1:256" s="14" customFormat="1" ht="33" customHeight="1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56" ht="13.5" customHeight="1" x14ac:dyDescent="0.25">
      <c r="A2" s="15" t="s">
        <v>28</v>
      </c>
      <c r="B2" s="15"/>
    </row>
    <row r="3" spans="1:256" ht="25.5" customHeight="1" x14ac:dyDescent="0.25">
      <c r="A3" s="3" t="s">
        <v>29</v>
      </c>
      <c r="B3" s="15"/>
    </row>
    <row r="4" spans="1:256" ht="13.5" customHeight="1" x14ac:dyDescent="0.25">
      <c r="A4" s="16" t="s">
        <v>25</v>
      </c>
      <c r="B4" s="17" t="str">
        <f>'T1'!$A$2</f>
        <v>Abschlussquote auf der Sekundarstufe II, 2017–2023</v>
      </c>
      <c r="C4" s="17"/>
      <c r="D4" s="17"/>
      <c r="E4" s="17"/>
      <c r="F4" s="17"/>
      <c r="G4" s="32"/>
      <c r="I4" s="17"/>
    </row>
    <row r="5" spans="1:256" ht="13.5" customHeight="1" x14ac:dyDescent="0.25">
      <c r="A5" s="16" t="s">
        <v>26</v>
      </c>
      <c r="B5" s="33" t="str">
        <f>'T2'!A2</f>
        <v>Abschlussquote auf der Sekundarstufe II nach Geschlecht, 2023</v>
      </c>
      <c r="C5" s="33"/>
      <c r="D5" s="33"/>
      <c r="E5" s="33"/>
      <c r="F5" s="33"/>
      <c r="G5" s="33"/>
      <c r="H5"/>
      <c r="I5"/>
    </row>
    <row r="6" spans="1:256" ht="13.5" customHeight="1" x14ac:dyDescent="0.25">
      <c r="A6" s="16" t="s">
        <v>43</v>
      </c>
      <c r="B6" s="33" t="str">
        <f>'T3'!A2</f>
        <v>Abschlussquote auf der Sekundarstufe II nach Wohnkanton, 2023</v>
      </c>
      <c r="C6" s="33"/>
      <c r="D6" s="33"/>
      <c r="E6" s="33"/>
      <c r="F6" s="33"/>
      <c r="G6" s="33"/>
      <c r="H6"/>
      <c r="I6"/>
    </row>
    <row r="7" spans="1:256" ht="25.5" customHeight="1" x14ac:dyDescent="0.25">
      <c r="A7" s="25" t="s">
        <v>51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</row>
    <row r="8" spans="1:256" ht="15" customHeight="1" x14ac:dyDescent="0.25">
      <c r="A8" s="18" t="str">
        <f>CONCATENATE("© BFS ",RIGHT(A7,4))</f>
        <v>© BFS 2025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 ht="25.5" customHeight="1" x14ac:dyDescent="0.25">
      <c r="A9" s="19" t="s">
        <v>30</v>
      </c>
      <c r="B9" s="19"/>
      <c r="C9" s="17"/>
      <c r="D9" s="17"/>
      <c r="E9" s="17"/>
      <c r="F9" s="17"/>
      <c r="G9" s="17"/>
      <c r="H9" s="17"/>
      <c r="I9" s="17"/>
    </row>
  </sheetData>
  <hyperlinks>
    <hyperlink ref="A9:I9" r:id="rId1" display="Contact: Office fédéral de la statistique (OFS), Indicateurs de la formation, EducIndicators@bfs.admin.ch" xr:uid="{00000000-0004-0000-0000-000004000000}"/>
    <hyperlink ref="A9" r:id="rId2" xr:uid="{00000000-0004-0000-0000-000005000000}"/>
    <hyperlink ref="A9:H9" r:id="rId3" display="Auskunft: Bundesamt für Statistik (BFS), Bildungsindikatoren, educindicators@bfs.admin.ch" xr:uid="{1887E5E8-989F-4C83-B51E-C8FEE605A3DE}"/>
    <hyperlink ref="B5:G5" location="'T2'!A1" display="'T2'!A1" xr:uid="{FE393E32-ED0B-47C3-A96D-B00BA7BA3F56}"/>
    <hyperlink ref="B6:G6" location="'T3'!A1" display="'T3'!A1" xr:uid="{283D080D-CE06-4BAE-9AAC-97D4F4E2FCDF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6462-253C-405D-B5F2-80EC3E59A116}">
  <dimension ref="A1:I12"/>
  <sheetViews>
    <sheetView showGridLines="0" zoomScaleNormal="100" workbookViewId="0"/>
  </sheetViews>
  <sheetFormatPr baseColWidth="10" defaultRowHeight="13.8" x14ac:dyDescent="0.25"/>
  <cols>
    <col min="1" max="1" width="37.69921875" customWidth="1"/>
  </cols>
  <sheetData>
    <row r="1" spans="1:9" s="27" customFormat="1" ht="25.5" customHeight="1" x14ac:dyDescent="0.25">
      <c r="A1" s="26" t="s">
        <v>31</v>
      </c>
    </row>
    <row r="2" spans="1:9" s="7" customFormat="1" ht="13.5" customHeight="1" x14ac:dyDescent="0.25">
      <c r="A2" s="30" t="str">
        <f>CONCATENATE(Index!A1,", ",RIGHT(Index!A7,4)-2-INT((RIGHT(Index!A7,4)-2-2015)/3)*3,"–",RIGHT(Index!A7,4)-2)</f>
        <v>Abschlussquote auf der Sekundarstufe II, 2017–2023</v>
      </c>
      <c r="B2" s="30"/>
      <c r="C2" s="30"/>
      <c r="D2" s="31" t="s">
        <v>25</v>
      </c>
    </row>
    <row r="3" spans="1:9" s="7" customFormat="1" ht="13.5" customHeight="1" x14ac:dyDescent="0.25">
      <c r="A3" s="45" t="s">
        <v>50</v>
      </c>
      <c r="B3" s="45"/>
      <c r="C3" s="45"/>
      <c r="D3" s="45"/>
    </row>
    <row r="4" spans="1:9" ht="13.5" customHeight="1" x14ac:dyDescent="0.25">
      <c r="A4" s="10"/>
      <c r="B4" s="9">
        <v>2017</v>
      </c>
      <c r="C4" s="9">
        <v>2020</v>
      </c>
      <c r="D4" s="9">
        <v>2023</v>
      </c>
    </row>
    <row r="5" spans="1:9" ht="13.5" customHeight="1" x14ac:dyDescent="0.25">
      <c r="A5" s="20" t="s">
        <v>1</v>
      </c>
      <c r="B5" s="37">
        <v>91.326999999999998</v>
      </c>
      <c r="C5" s="37">
        <v>90.424000000000007</v>
      </c>
      <c r="D5" s="37">
        <v>90.225999999999999</v>
      </c>
      <c r="F5" s="34"/>
      <c r="H5" s="34"/>
    </row>
    <row r="6" spans="1:9" ht="13.5" customHeight="1" x14ac:dyDescent="0.25">
      <c r="A6" s="22" t="s">
        <v>42</v>
      </c>
      <c r="B6" s="38">
        <v>64.628</v>
      </c>
      <c r="C6" s="38">
        <v>62.417999999999992</v>
      </c>
      <c r="D6" s="38">
        <v>60.112000000000002</v>
      </c>
      <c r="F6" s="34"/>
      <c r="H6" s="34"/>
    </row>
    <row r="7" spans="1:9" ht="13.5" customHeight="1" x14ac:dyDescent="0.25">
      <c r="A7" s="24" t="s">
        <v>33</v>
      </c>
      <c r="B7" s="39">
        <v>26.699000000000002</v>
      </c>
      <c r="C7" s="39">
        <v>28.005999999999997</v>
      </c>
      <c r="D7" s="39">
        <v>30.114000000000001</v>
      </c>
      <c r="F7" s="34"/>
      <c r="H7" s="34"/>
    </row>
    <row r="8" spans="1:9" ht="25.5" customHeight="1" x14ac:dyDescent="0.25">
      <c r="A8" s="46" t="s">
        <v>39</v>
      </c>
      <c r="B8" s="46"/>
      <c r="C8" s="46"/>
      <c r="D8" s="46"/>
    </row>
    <row r="9" spans="1:9" ht="25.5" customHeight="1" x14ac:dyDescent="0.25">
      <c r="A9" s="48" t="s">
        <v>44</v>
      </c>
      <c r="B9" s="48"/>
      <c r="C9" s="48"/>
      <c r="D9" s="48"/>
    </row>
    <row r="10" spans="1:9" s="5" customFormat="1" ht="13.5" customHeight="1" x14ac:dyDescent="0.25">
      <c r="A10" s="47" t="s">
        <v>36</v>
      </c>
      <c r="B10" s="47"/>
      <c r="C10" s="47"/>
      <c r="D10" s="47"/>
      <c r="F10"/>
      <c r="I10"/>
    </row>
    <row r="11" spans="1:9" s="5" customFormat="1" ht="13.5" customHeight="1" x14ac:dyDescent="0.2">
      <c r="A11" s="29" t="str">
        <f>Index!A8</f>
        <v>© BFS 2025</v>
      </c>
      <c r="B11" s="29"/>
    </row>
    <row r="12" spans="1:9" s="6" customFormat="1" ht="25.5" customHeight="1" x14ac:dyDescent="0.2">
      <c r="A12" s="29" t="str">
        <f>Index!A9</f>
        <v>Auskunft: Bundesamt für Statistik (BFS), Bildungsindikatoren, educindicators@bfs.admin.ch</v>
      </c>
    </row>
  </sheetData>
  <mergeCells count="4">
    <mergeCell ref="A3:D3"/>
    <mergeCell ref="A8:D8"/>
    <mergeCell ref="A10:D10"/>
    <mergeCell ref="A9:D9"/>
  </mergeCells>
  <hyperlinks>
    <hyperlink ref="A1" location="Index!A1" display="Zurück" xr:uid="{0FF02E98-1DCE-423F-85A7-DDCF6930924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27.09765625" style="1" customWidth="1"/>
    <col min="2" max="4" width="15.59765625" style="1" customWidth="1"/>
    <col min="5" max="16384" width="11" style="1"/>
  </cols>
  <sheetData>
    <row r="1" spans="1:11" s="27" customFormat="1" ht="25.5" customHeight="1" x14ac:dyDescent="0.25">
      <c r="A1" s="26" t="s">
        <v>31</v>
      </c>
    </row>
    <row r="2" spans="1:11" s="7" customFormat="1" ht="13.5" customHeight="1" x14ac:dyDescent="0.25">
      <c r="A2" s="30" t="str">
        <f>CONCATENATE(Index!A1," nach Geschlecht, ",RIGHT(Index!A7,4)-2)</f>
        <v>Abschlussquote auf der Sekundarstufe II nach Geschlecht, 2023</v>
      </c>
      <c r="B2" s="30"/>
      <c r="C2" s="30"/>
      <c r="D2" s="31" t="s">
        <v>26</v>
      </c>
    </row>
    <row r="3" spans="1:11" s="7" customFormat="1" ht="13.5" customHeight="1" x14ac:dyDescent="0.25">
      <c r="A3" s="45" t="str">
        <f>CONCATENATE("Mittlere Nettoquote ",RIGHT(Index!A7,4)-3,"–",RIGHT(Index!A7,4)-1," bis zum 25. Altersjahr¹, in % der gleichaltrigen Referenzbevölkerung")</f>
        <v>Mittlere Nettoquote 2022–2024 bis zum 25. Altersjahr¹, in % der gleichaltrigen Referenzbevölkerung</v>
      </c>
      <c r="B3" s="45"/>
      <c r="C3" s="45"/>
      <c r="D3" s="45"/>
    </row>
    <row r="4" spans="1:11" s="8" customFormat="1" ht="13.5" customHeight="1" x14ac:dyDescent="0.2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25">
      <c r="A5" s="20" t="s">
        <v>1</v>
      </c>
      <c r="B5" s="37">
        <v>90.225999999999999</v>
      </c>
      <c r="C5" s="37">
        <v>60.112000000000002</v>
      </c>
      <c r="D5" s="37">
        <v>30.114000000000001</v>
      </c>
      <c r="I5" s="8"/>
      <c r="J5" s="8"/>
      <c r="K5" s="8"/>
    </row>
    <row r="6" spans="1:11" ht="13.5" customHeight="1" x14ac:dyDescent="0.25">
      <c r="A6" s="21" t="s">
        <v>37</v>
      </c>
      <c r="B6" s="40"/>
      <c r="C6" s="40"/>
      <c r="D6" s="40"/>
      <c r="I6" s="8"/>
      <c r="J6" s="8"/>
      <c r="K6" s="8"/>
    </row>
    <row r="7" spans="1:11" ht="13.5" customHeight="1" x14ac:dyDescent="0.25">
      <c r="A7" s="22" t="s">
        <v>35</v>
      </c>
      <c r="B7" s="38">
        <v>88.89</v>
      </c>
      <c r="C7" s="38">
        <v>65.569000000000003</v>
      </c>
      <c r="D7" s="38">
        <v>23.321000000000002</v>
      </c>
      <c r="I7" s="8"/>
      <c r="J7" s="8"/>
      <c r="K7" s="8"/>
    </row>
    <row r="8" spans="1:11" ht="13.5" customHeight="1" x14ac:dyDescent="0.25">
      <c r="A8" s="22" t="s">
        <v>34</v>
      </c>
      <c r="B8" s="38">
        <v>91.60199999999999</v>
      </c>
      <c r="C8" s="38">
        <v>54.313999999999993</v>
      </c>
      <c r="D8" s="38">
        <v>37.287999999999997</v>
      </c>
      <c r="I8" s="8"/>
      <c r="J8" s="8"/>
      <c r="K8" s="8"/>
    </row>
    <row r="9" spans="1:11" ht="13.5" customHeight="1" x14ac:dyDescent="0.25">
      <c r="A9" s="21" t="s">
        <v>38</v>
      </c>
      <c r="B9" s="40"/>
      <c r="C9" s="40"/>
      <c r="D9" s="40"/>
      <c r="I9" s="8"/>
      <c r="J9" s="8"/>
      <c r="K9" s="8"/>
    </row>
    <row r="10" spans="1:11" ht="13.5" customHeight="1" x14ac:dyDescent="0.25">
      <c r="A10" s="22" t="s">
        <v>45</v>
      </c>
      <c r="B10" s="38">
        <v>92.147999999999996</v>
      </c>
      <c r="C10" s="38">
        <v>60.868000000000002</v>
      </c>
      <c r="D10" s="38">
        <v>31.28</v>
      </c>
      <c r="I10" s="8"/>
      <c r="J10" s="8"/>
      <c r="K10" s="8"/>
    </row>
    <row r="11" spans="1:11" ht="13.5" customHeight="1" x14ac:dyDescent="0.25">
      <c r="A11" s="22" t="s">
        <v>46</v>
      </c>
      <c r="B11" s="38">
        <v>84.867999999999995</v>
      </c>
      <c r="C11" s="38">
        <v>67.27</v>
      </c>
      <c r="D11" s="38">
        <v>17.597999999999999</v>
      </c>
      <c r="I11" s="8"/>
      <c r="J11" s="8"/>
      <c r="K11" s="8"/>
    </row>
    <row r="12" spans="1:11" ht="13.5" customHeight="1" x14ac:dyDescent="0.25">
      <c r="A12" s="23" t="s">
        <v>47</v>
      </c>
      <c r="B12" s="38">
        <v>85.221999999999994</v>
      </c>
      <c r="C12" s="38">
        <v>44.328000000000003</v>
      </c>
      <c r="D12" s="38">
        <v>40.894000000000005</v>
      </c>
      <c r="I12" s="8"/>
      <c r="J12" s="8"/>
      <c r="K12" s="8"/>
    </row>
    <row r="13" spans="1:11" ht="13.5" customHeight="1" x14ac:dyDescent="0.25">
      <c r="A13" s="24" t="s">
        <v>48</v>
      </c>
      <c r="B13" s="39">
        <v>86.725999999999999</v>
      </c>
      <c r="C13" s="39">
        <v>55.83</v>
      </c>
      <c r="D13" s="39">
        <v>30.896000000000001</v>
      </c>
      <c r="I13" s="8"/>
      <c r="J13" s="8"/>
      <c r="K13" s="8"/>
    </row>
    <row r="14" spans="1:11" s="5" customFormat="1" ht="24.75" customHeight="1" x14ac:dyDescent="0.2">
      <c r="A14" s="46" t="s">
        <v>39</v>
      </c>
      <c r="B14" s="46"/>
      <c r="C14" s="46"/>
      <c r="D14" s="46"/>
      <c r="I14" s="8"/>
      <c r="J14" s="8"/>
      <c r="K14" s="8"/>
    </row>
    <row r="15" spans="1:11" customFormat="1" ht="25.2" customHeight="1" x14ac:dyDescent="0.25">
      <c r="A15" s="48" t="s">
        <v>44</v>
      </c>
      <c r="B15" s="48"/>
      <c r="C15" s="48"/>
      <c r="D15" s="48"/>
    </row>
    <row r="16" spans="1:11" s="5" customFormat="1" ht="13.5" customHeight="1" x14ac:dyDescent="0.2">
      <c r="A16" s="47" t="s">
        <v>36</v>
      </c>
      <c r="B16" s="47"/>
      <c r="C16" s="47"/>
      <c r="D16" s="47"/>
    </row>
    <row r="17" spans="1:2" s="5" customFormat="1" ht="13.5" customHeight="1" x14ac:dyDescent="0.2">
      <c r="A17" s="29" t="str">
        <f>Index!A8</f>
        <v>© BFS 2025</v>
      </c>
      <c r="B17" s="29"/>
    </row>
    <row r="18" spans="1:2" s="6" customFormat="1" ht="25.5" customHeight="1" x14ac:dyDescent="0.2">
      <c r="A18" s="29" t="str">
        <f>Index!A9</f>
        <v>Auskunft: Bundesamt für Statistik (BFS), Bildungsindikatoren, educindicators@bfs.admin.ch</v>
      </c>
    </row>
  </sheetData>
  <mergeCells count="4">
    <mergeCell ref="A14:D14"/>
    <mergeCell ref="A16:D16"/>
    <mergeCell ref="A3:D3"/>
    <mergeCell ref="A15:D15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19" style="1" customWidth="1"/>
    <col min="2" max="4" width="17.69921875" style="1" customWidth="1"/>
    <col min="5" max="16384" width="11" style="1"/>
  </cols>
  <sheetData>
    <row r="1" spans="1:11" s="27" customFormat="1" ht="25.5" customHeight="1" x14ac:dyDescent="0.25">
      <c r="A1" s="26" t="s">
        <v>31</v>
      </c>
    </row>
    <row r="2" spans="1:11" s="7" customFormat="1" ht="13.5" customHeight="1" x14ac:dyDescent="0.25">
      <c r="A2" s="30" t="str">
        <f>CONCATENATE(Index!A1," nach Wohnkanton, ",RIGHT(Index!A7,4)-2)</f>
        <v>Abschlussquote auf der Sekundarstufe II nach Wohnkanton, 2023</v>
      </c>
      <c r="B2" s="30"/>
      <c r="C2" s="30"/>
      <c r="D2" s="31" t="s">
        <v>43</v>
      </c>
    </row>
    <row r="3" spans="1:11" s="7" customFormat="1" ht="13.5" customHeight="1" x14ac:dyDescent="0.25">
      <c r="A3" s="45" t="str">
        <f>CONCATENATE("Mittlere Nettoquote ",RIGHT(Index!A7,4)-3,"–",RIGHT(Index!A7,4)-1," bis zum 25. Altersjahr¹, in % der gleichaltrigen Referenzbevölkerung")</f>
        <v>Mittlere Nettoquote 2022–2024 bis zum 25. Altersjahr¹, in % der gleichaltrigen Referenzbevölkerung</v>
      </c>
      <c r="B3" s="45"/>
      <c r="C3" s="45"/>
      <c r="D3" s="45"/>
    </row>
    <row r="4" spans="1:11" ht="13.5" customHeight="1" x14ac:dyDescent="0.25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25">
      <c r="A5" s="4" t="s">
        <v>1</v>
      </c>
      <c r="B5" s="41">
        <v>90.225999999999999</v>
      </c>
      <c r="C5" s="41">
        <v>60.112000000000002</v>
      </c>
      <c r="D5" s="41">
        <v>30.114000000000001</v>
      </c>
      <c r="F5" s="34"/>
      <c r="G5" s="34"/>
      <c r="H5" s="34"/>
    </row>
    <row r="6" spans="1:11" ht="13.5" customHeight="1" x14ac:dyDescent="0.25">
      <c r="A6" s="2" t="s">
        <v>2</v>
      </c>
      <c r="B6" s="42">
        <v>91.731999999999999</v>
      </c>
      <c r="C6" s="42">
        <v>66.015000000000001</v>
      </c>
      <c r="D6" s="42">
        <v>25.717000000000002</v>
      </c>
      <c r="F6" s="35"/>
      <c r="G6" s="35"/>
      <c r="H6" s="35"/>
      <c r="I6" s="3"/>
      <c r="J6" s="3"/>
      <c r="K6" s="3"/>
    </row>
    <row r="7" spans="1:11" ht="13.5" customHeight="1" x14ac:dyDescent="0.25">
      <c r="A7" s="2" t="s">
        <v>3</v>
      </c>
      <c r="B7" s="42">
        <v>91.888999999999996</v>
      </c>
      <c r="C7" s="42">
        <v>68.718000000000004</v>
      </c>
      <c r="D7" s="42">
        <v>23.170999999999999</v>
      </c>
      <c r="F7" s="35"/>
      <c r="G7" s="35"/>
      <c r="H7" s="35"/>
      <c r="I7" s="3"/>
      <c r="J7" s="3"/>
      <c r="K7" s="3"/>
    </row>
    <row r="8" spans="1:11" ht="13.5" customHeight="1" x14ac:dyDescent="0.25">
      <c r="A8" s="2" t="s">
        <v>4</v>
      </c>
      <c r="B8" s="42">
        <v>91.424000000000007</v>
      </c>
      <c r="C8" s="42">
        <v>69.787999999999997</v>
      </c>
      <c r="D8" s="42">
        <v>21.635999999999999</v>
      </c>
      <c r="F8" s="35"/>
      <c r="G8" s="35"/>
      <c r="H8" s="35"/>
      <c r="I8" s="3"/>
      <c r="J8" s="3"/>
      <c r="K8" s="3"/>
    </row>
    <row r="9" spans="1:11" ht="13.5" customHeight="1" x14ac:dyDescent="0.25">
      <c r="A9" s="2" t="s">
        <v>5</v>
      </c>
      <c r="B9" s="42">
        <v>94.076000000000008</v>
      </c>
      <c r="C9" s="42">
        <v>77.720999999999989</v>
      </c>
      <c r="D9" s="43">
        <v>16.355</v>
      </c>
      <c r="F9" s="35"/>
      <c r="G9" s="35"/>
      <c r="H9" s="36"/>
      <c r="I9" s="3"/>
      <c r="J9" s="3"/>
      <c r="K9" s="3"/>
    </row>
    <row r="10" spans="1:11" ht="13.5" customHeight="1" x14ac:dyDescent="0.25">
      <c r="A10" s="11" t="s">
        <v>6</v>
      </c>
      <c r="B10" s="42">
        <v>93.278000000000006</v>
      </c>
      <c r="C10" s="42">
        <v>69.911999999999992</v>
      </c>
      <c r="D10" s="42">
        <v>23.366</v>
      </c>
      <c r="F10" s="35"/>
      <c r="G10" s="35"/>
      <c r="H10" s="35"/>
      <c r="I10" s="3"/>
      <c r="J10" s="3"/>
      <c r="K10" s="3"/>
    </row>
    <row r="11" spans="1:11" ht="13.5" customHeight="1" x14ac:dyDescent="0.25">
      <c r="A11" s="11" t="s">
        <v>40</v>
      </c>
      <c r="B11" s="42">
        <v>95.292000000000002</v>
      </c>
      <c r="C11" s="42">
        <v>75.963999999999999</v>
      </c>
      <c r="D11" s="42">
        <v>19.327999999999999</v>
      </c>
      <c r="F11" s="35"/>
      <c r="G11" s="35"/>
      <c r="H11" s="35"/>
      <c r="I11" s="3"/>
      <c r="J11" s="3"/>
      <c r="K11" s="3"/>
    </row>
    <row r="12" spans="1:11" ht="13.5" customHeight="1" x14ac:dyDescent="0.25">
      <c r="A12" s="2" t="s">
        <v>7</v>
      </c>
      <c r="B12" s="42">
        <v>94.957999999999998</v>
      </c>
      <c r="C12" s="42">
        <v>72.035000000000011</v>
      </c>
      <c r="D12" s="42">
        <v>22.922999999999998</v>
      </c>
      <c r="F12" s="35"/>
      <c r="G12" s="35"/>
      <c r="H12" s="35"/>
      <c r="I12" s="3"/>
      <c r="J12" s="3"/>
      <c r="K12" s="3"/>
    </row>
    <row r="13" spans="1:11" ht="13.5" customHeight="1" x14ac:dyDescent="0.25">
      <c r="A13" s="2" t="s">
        <v>41</v>
      </c>
      <c r="B13" s="42">
        <v>91.629000000000005</v>
      </c>
      <c r="C13" s="42">
        <v>74.863</v>
      </c>
      <c r="D13" s="43">
        <v>16.766000000000002</v>
      </c>
      <c r="F13" s="35"/>
      <c r="G13" s="35"/>
      <c r="H13" s="36"/>
      <c r="I13" s="3"/>
      <c r="J13" s="3"/>
      <c r="K13" s="3"/>
    </row>
    <row r="14" spans="1:11" ht="13.5" customHeight="1" x14ac:dyDescent="0.25">
      <c r="A14" s="11" t="s">
        <v>8</v>
      </c>
      <c r="B14" s="42">
        <v>92.74799999999999</v>
      </c>
      <c r="C14" s="42">
        <v>56.671999999999997</v>
      </c>
      <c r="D14" s="42">
        <v>36.076000000000001</v>
      </c>
      <c r="F14" s="35"/>
      <c r="G14" s="35"/>
      <c r="H14" s="35"/>
      <c r="I14" s="3"/>
      <c r="J14" s="3"/>
      <c r="K14" s="3"/>
    </row>
    <row r="15" spans="1:11" ht="13.5" customHeight="1" x14ac:dyDescent="0.25">
      <c r="A15" s="11" t="s">
        <v>9</v>
      </c>
      <c r="B15" s="42">
        <v>88.406999999999996</v>
      </c>
      <c r="C15" s="42">
        <v>53.046000000000006</v>
      </c>
      <c r="D15" s="42">
        <v>35.360999999999997</v>
      </c>
      <c r="F15" s="35"/>
      <c r="G15" s="35"/>
      <c r="H15" s="35"/>
      <c r="I15" s="3"/>
      <c r="J15" s="3"/>
      <c r="K15" s="3"/>
    </row>
    <row r="16" spans="1:11" ht="13.5" customHeight="1" x14ac:dyDescent="0.25">
      <c r="A16" s="2" t="s">
        <v>10</v>
      </c>
      <c r="B16" s="42">
        <v>90.419000000000011</v>
      </c>
      <c r="C16" s="42">
        <v>66.674999999999997</v>
      </c>
      <c r="D16" s="42">
        <v>23.744</v>
      </c>
      <c r="F16" s="35"/>
      <c r="G16" s="35"/>
      <c r="H16" s="35"/>
      <c r="I16" s="3"/>
      <c r="J16" s="3"/>
      <c r="K16" s="3"/>
    </row>
    <row r="17" spans="1:11" ht="13.5" customHeight="1" x14ac:dyDescent="0.25">
      <c r="A17" s="2" t="s">
        <v>11</v>
      </c>
      <c r="B17" s="42">
        <v>87.528999999999996</v>
      </c>
      <c r="C17" s="42">
        <v>41.667000000000002</v>
      </c>
      <c r="D17" s="42">
        <v>45.862000000000002</v>
      </c>
      <c r="F17" s="35"/>
      <c r="G17" s="35"/>
      <c r="H17" s="35"/>
      <c r="I17" s="3"/>
      <c r="J17" s="3"/>
      <c r="K17" s="3"/>
    </row>
    <row r="18" spans="1:11" ht="13.5" customHeight="1" x14ac:dyDescent="0.25">
      <c r="A18" s="11" t="s">
        <v>12</v>
      </c>
      <c r="B18" s="42">
        <v>91.468000000000004</v>
      </c>
      <c r="C18" s="42">
        <v>55.891999999999996</v>
      </c>
      <c r="D18" s="42">
        <v>35.576000000000001</v>
      </c>
      <c r="F18" s="35"/>
      <c r="G18" s="35"/>
      <c r="H18" s="35"/>
      <c r="I18" s="3"/>
      <c r="J18" s="3"/>
      <c r="K18" s="3"/>
    </row>
    <row r="19" spans="1:11" ht="13.5" customHeight="1" x14ac:dyDescent="0.25">
      <c r="A19" s="11" t="s">
        <v>13</v>
      </c>
      <c r="B19" s="42">
        <v>91.984999999999999</v>
      </c>
      <c r="C19" s="42">
        <v>71.355999999999995</v>
      </c>
      <c r="D19" s="42">
        <v>20.629000000000001</v>
      </c>
      <c r="F19" s="35"/>
      <c r="G19" s="35"/>
      <c r="H19" s="35"/>
      <c r="I19" s="3"/>
      <c r="J19" s="3"/>
      <c r="K19" s="3"/>
    </row>
    <row r="20" spans="1:11" ht="13.5" customHeight="1" x14ac:dyDescent="0.25">
      <c r="A20" s="2" t="s">
        <v>14</v>
      </c>
      <c r="B20" s="42">
        <v>91.781000000000006</v>
      </c>
      <c r="C20" s="42">
        <v>71.730999999999995</v>
      </c>
      <c r="D20" s="42">
        <v>20.05</v>
      </c>
      <c r="F20" s="35"/>
      <c r="G20" s="35"/>
      <c r="H20" s="35"/>
      <c r="I20" s="3"/>
      <c r="J20" s="3"/>
      <c r="K20" s="3"/>
    </row>
    <row r="21" spans="1:11" ht="13.5" customHeight="1" x14ac:dyDescent="0.25">
      <c r="A21" s="2" t="s">
        <v>49</v>
      </c>
      <c r="B21" s="42">
        <v>92.420999999999992</v>
      </c>
      <c r="C21" s="42">
        <v>72.918999999999997</v>
      </c>
      <c r="D21" s="43">
        <v>19.501999999999999</v>
      </c>
      <c r="F21" s="35"/>
      <c r="G21" s="35"/>
      <c r="H21" s="36"/>
      <c r="I21" s="3"/>
      <c r="J21" s="3"/>
      <c r="K21" s="3"/>
    </row>
    <row r="22" spans="1:11" ht="13.5" customHeight="1" x14ac:dyDescent="0.25">
      <c r="A22" s="11" t="s">
        <v>15</v>
      </c>
      <c r="B22" s="42">
        <v>91.570999999999998</v>
      </c>
      <c r="C22" s="42">
        <v>72.254999999999995</v>
      </c>
      <c r="D22" s="42">
        <v>19.315999999999999</v>
      </c>
      <c r="F22" s="35"/>
      <c r="G22" s="35"/>
      <c r="H22" s="35"/>
      <c r="I22" s="3"/>
      <c r="J22" s="3"/>
      <c r="K22" s="3"/>
    </row>
    <row r="23" spans="1:11" ht="13.5" customHeight="1" x14ac:dyDescent="0.25">
      <c r="A23" s="11" t="s">
        <v>16</v>
      </c>
      <c r="B23" s="42">
        <v>94.001000000000005</v>
      </c>
      <c r="C23" s="42">
        <v>70.48</v>
      </c>
      <c r="D23" s="42">
        <v>23.521000000000001</v>
      </c>
      <c r="F23" s="35"/>
      <c r="G23" s="35"/>
      <c r="H23" s="35"/>
      <c r="I23" s="3"/>
      <c r="J23" s="3"/>
      <c r="K23" s="3"/>
    </row>
    <row r="24" spans="1:11" ht="13.5" customHeight="1" x14ac:dyDescent="0.25">
      <c r="A24" s="2" t="s">
        <v>17</v>
      </c>
      <c r="B24" s="42">
        <v>90.442000000000007</v>
      </c>
      <c r="C24" s="42">
        <v>69.03</v>
      </c>
      <c r="D24" s="42">
        <v>21.411999999999999</v>
      </c>
      <c r="F24" s="35"/>
      <c r="G24" s="35"/>
      <c r="H24" s="35"/>
      <c r="I24" s="3"/>
      <c r="J24" s="3"/>
      <c r="K24" s="3"/>
    </row>
    <row r="25" spans="1:11" ht="13.5" customHeight="1" x14ac:dyDescent="0.25">
      <c r="A25" s="2" t="s">
        <v>18</v>
      </c>
      <c r="B25" s="42">
        <v>90.992999999999995</v>
      </c>
      <c r="C25" s="42">
        <v>71.23</v>
      </c>
      <c r="D25" s="42">
        <v>19.763000000000002</v>
      </c>
      <c r="F25" s="35"/>
      <c r="G25" s="35"/>
      <c r="H25" s="35"/>
      <c r="I25" s="3"/>
      <c r="J25" s="3"/>
      <c r="K25" s="3"/>
    </row>
    <row r="26" spans="1:11" ht="13.5" customHeight="1" x14ac:dyDescent="0.25">
      <c r="A26" s="11" t="s">
        <v>19</v>
      </c>
      <c r="B26" s="42">
        <v>89.187000000000012</v>
      </c>
      <c r="C26" s="42">
        <v>56.462999999999994</v>
      </c>
      <c r="D26" s="42">
        <v>32.723999999999997</v>
      </c>
      <c r="F26" s="35"/>
      <c r="G26" s="35"/>
      <c r="H26" s="35"/>
      <c r="I26" s="3"/>
      <c r="J26" s="3"/>
      <c r="K26" s="3"/>
    </row>
    <row r="27" spans="1:11" ht="13.5" customHeight="1" x14ac:dyDescent="0.25">
      <c r="A27" s="11" t="s">
        <v>20</v>
      </c>
      <c r="B27" s="42">
        <v>86.475000000000009</v>
      </c>
      <c r="C27" s="42">
        <v>39.204000000000001</v>
      </c>
      <c r="D27" s="42">
        <v>47.271000000000001</v>
      </c>
      <c r="F27" s="35"/>
      <c r="G27" s="35"/>
      <c r="H27" s="35"/>
      <c r="I27" s="3"/>
      <c r="J27" s="3"/>
      <c r="K27" s="3"/>
    </row>
    <row r="28" spans="1:11" ht="13.5" customHeight="1" x14ac:dyDescent="0.25">
      <c r="A28" s="2" t="s">
        <v>21</v>
      </c>
      <c r="B28" s="42">
        <v>89.92</v>
      </c>
      <c r="C28" s="42">
        <v>54.742999999999995</v>
      </c>
      <c r="D28" s="42">
        <v>35.177</v>
      </c>
      <c r="F28" s="35"/>
      <c r="G28" s="35"/>
      <c r="H28" s="35"/>
      <c r="I28" s="3"/>
      <c r="J28" s="3"/>
      <c r="K28" s="3"/>
    </row>
    <row r="29" spans="1:11" ht="13.5" customHeight="1" x14ac:dyDescent="0.25">
      <c r="A29" s="2" t="s">
        <v>22</v>
      </c>
      <c r="B29" s="42">
        <v>89.045000000000002</v>
      </c>
      <c r="C29" s="42">
        <v>55.323</v>
      </c>
      <c r="D29" s="42">
        <v>33.722000000000001</v>
      </c>
      <c r="F29" s="35"/>
      <c r="G29" s="35"/>
      <c r="H29" s="35"/>
      <c r="I29" s="3"/>
      <c r="J29" s="3"/>
      <c r="K29" s="3"/>
    </row>
    <row r="30" spans="1:11" ht="13.5" customHeight="1" x14ac:dyDescent="0.25">
      <c r="A30" s="11" t="s">
        <v>23</v>
      </c>
      <c r="B30" s="42">
        <v>84.74199999999999</v>
      </c>
      <c r="C30" s="42">
        <v>28.238000000000003</v>
      </c>
      <c r="D30" s="42">
        <v>56.503999999999998</v>
      </c>
      <c r="F30" s="35"/>
      <c r="G30" s="35"/>
      <c r="H30" s="35"/>
      <c r="I30" s="3"/>
      <c r="J30" s="3"/>
      <c r="K30" s="3"/>
    </row>
    <row r="31" spans="1:11" ht="13.5" customHeight="1" x14ac:dyDescent="0.25">
      <c r="A31" s="12" t="s">
        <v>24</v>
      </c>
      <c r="B31" s="44">
        <v>88.448999999999998</v>
      </c>
      <c r="C31" s="44">
        <v>60.195</v>
      </c>
      <c r="D31" s="44">
        <v>28.254000000000001</v>
      </c>
      <c r="F31" s="35"/>
      <c r="G31" s="35"/>
      <c r="H31" s="35"/>
      <c r="I31" s="3"/>
      <c r="J31" s="3"/>
      <c r="K31" s="3"/>
    </row>
    <row r="32" spans="1:11" s="5" customFormat="1" ht="25.5" customHeight="1" x14ac:dyDescent="0.2">
      <c r="A32" s="46" t="s">
        <v>39</v>
      </c>
      <c r="B32" s="46"/>
      <c r="C32" s="46"/>
      <c r="D32" s="46"/>
    </row>
    <row r="33" spans="1:4" customFormat="1" ht="25.2" customHeight="1" x14ac:dyDescent="0.25">
      <c r="A33" s="48" t="s">
        <v>44</v>
      </c>
      <c r="B33" s="48"/>
      <c r="C33" s="48"/>
      <c r="D33" s="48"/>
    </row>
    <row r="34" spans="1:4" customFormat="1" ht="25.2" customHeight="1" x14ac:dyDescent="0.25">
      <c r="A34" s="48" t="s">
        <v>52</v>
      </c>
      <c r="B34" s="48"/>
      <c r="C34" s="48"/>
      <c r="D34" s="48"/>
    </row>
    <row r="35" spans="1:4" s="5" customFormat="1" ht="13.5" customHeight="1" x14ac:dyDescent="0.2">
      <c r="A35" s="47" t="s">
        <v>36</v>
      </c>
      <c r="B35" s="47"/>
      <c r="C35" s="47"/>
      <c r="D35" s="47"/>
    </row>
    <row r="36" spans="1:4" s="5" customFormat="1" ht="13.5" customHeight="1" x14ac:dyDescent="0.2">
      <c r="A36" s="29" t="str">
        <f>Index!A8</f>
        <v>© BFS 2025</v>
      </c>
      <c r="B36" s="29"/>
    </row>
    <row r="37" spans="1:4" s="6" customFormat="1" ht="25.5" customHeight="1" x14ac:dyDescent="0.2">
      <c r="A37" s="29" t="str">
        <f>Index!A9</f>
        <v>Auskunft: Bundesamt für Statistik (BFS), Bildungsindikatoren, educindicators@bfs.admin.ch</v>
      </c>
    </row>
  </sheetData>
  <mergeCells count="5">
    <mergeCell ref="A3:D3"/>
    <mergeCell ref="A35:D35"/>
    <mergeCell ref="A34:D34"/>
    <mergeCell ref="A32:D32"/>
    <mergeCell ref="A33:D33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2019-10-22T11:35:04Z</cp:lastPrinted>
  <dcterms:created xsi:type="dcterms:W3CDTF">2012-08-28T07:18:31Z</dcterms:created>
  <dcterms:modified xsi:type="dcterms:W3CDTF">2025-10-13T09:17:44Z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12282bda-33e3-4bd7-9209-0640fd9bb13d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